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commun\COMMERCIAL\COMMERCIAL GROUPES\"/>
    </mc:Choice>
  </mc:AlternateContent>
  <bookViews>
    <workbookView xWindow="0" yWindow="0" windowWidth="15585" windowHeight="4575" tabRatio="689" activeTab="3" xr2:uid="{508C1072-3204-4D12-A935-701327DE2D7D}"/>
  </bookViews>
  <sheets>
    <sheet name="Options" sheetId="3" r:id="rId1"/>
    <sheet name="Résas en cours" sheetId="4" r:id="rId2"/>
    <sheet name="Résas 2017" sheetId="6" r:id="rId3"/>
    <sheet name="Perdus" sheetId="5" r:id="rId4"/>
    <sheet name="Archives" sheetId="17" r:id="rId5"/>
  </sheets>
  <externalReferences>
    <externalReference r:id="rId6"/>
    <externalReference r:id="rId7"/>
    <externalReference r:id="rId8"/>
  </externalReferences>
  <definedNames>
    <definedName name="_xlnm._FilterDatabase" localSheetId="4" hidden="1">Archives!$A$1:$AF$442</definedName>
    <definedName name="_xlnm._FilterDatabase" localSheetId="0" hidden="1">Options!$A$1:$W$454</definedName>
    <definedName name="_xlnm._FilterDatabase" localSheetId="3" hidden="1">Perdus!$B$1:$AD$498</definedName>
    <definedName name="_xlnm._FilterDatabase" localSheetId="2" hidden="1">'Résas 2017'!$B$1:$W$159</definedName>
    <definedName name="_xlnm._FilterDatabase" localSheetId="1" hidden="1">'Résas en cours'!$B$1:$AC$442</definedName>
    <definedName name="A1.">'Résas en cours'!#REF!</definedName>
    <definedName name="Anglais">#REF!</definedName>
    <definedName name="ANNEECT">'[1]bdd segmentation'!$D$2:$D$14</definedName>
    <definedName name="Atl">'Résas 2017'!$L:$L</definedName>
    <definedName name="Atlan">#REF!</definedName>
    <definedName name="Atlantis">#REF!</definedName>
    <definedName name="Au">'Résas 2017'!$Q:$Q</definedName>
    <definedName name="Aux">#REF!</definedName>
    <definedName name="AUXE">#REF!</definedName>
    <definedName name="Auxerre">#REF!</definedName>
    <definedName name="BDD">#REF!</definedName>
    <definedName name="Beau">'Résas 2017'!$P:$P</definedName>
    <definedName name="Beauj">#REF!</definedName>
    <definedName name="Beaujoire">#REF!</definedName>
    <definedName name="CARCAN">#REF!</definedName>
    <definedName name="CarcaNord">#REF!</definedName>
    <definedName name="CARCAS">#REF!</definedName>
    <definedName name="CarcaSud">#REF!</definedName>
    <definedName name="CarN">'Résas 2017'!$I:$I</definedName>
    <definedName name="CarS">'Résas 2017'!$J:$J</definedName>
    <definedName name="Ch">'Résas 2017'!$O:$O</definedName>
    <definedName name="Chat">#REF!</definedName>
    <definedName name="Chatou">#REF!</definedName>
    <definedName name="CHATOUX">#REF!</definedName>
    <definedName name="CN">#REF!</definedName>
    <definedName name="CNA">#REF!</definedName>
    <definedName name="CNB">#REF!</definedName>
    <definedName name="CODECOMMERCIAL">'[1]code initiales'!$B$2:$B$6</definedName>
    <definedName name="Constats">#REF!</definedName>
    <definedName name="CS">#REF!</definedName>
    <definedName name="D">#REF!</definedName>
    <definedName name="Da">'Résas 2017'!$V:$V</definedName>
    <definedName name="Dates">#REF!</definedName>
    <definedName name="Dax">#REF!</definedName>
    <definedName name="DAXE">#REF!</definedName>
    <definedName name="Etablissements">#REF!</definedName>
    <definedName name="France">#REF!</definedName>
    <definedName name="hôtel">'[1]CODE HTLS'!$B$1:$B$18</definedName>
    <definedName name="_xlnm.Print_Titles" localSheetId="4">Archives!$1:$1</definedName>
    <definedName name="_xlnm.Print_Titles" localSheetId="0">Options!$1:$1</definedName>
    <definedName name="_xlnm.Print_Titles" localSheetId="3">Perdus!$1:$1</definedName>
    <definedName name="_xlnm.Print_Titles" localSheetId="2">'Résas 2017'!$1:$1</definedName>
    <definedName name="_xlnm.Print_Titles" localSheetId="1">'Résas en cours'!$1:$1</definedName>
    <definedName name="La">'Résas 2017'!$U:$U</definedName>
    <definedName name="LAF">#REF!</definedName>
    <definedName name="Lan">#REF!</definedName>
    <definedName name="Lannion">#REF!</definedName>
    <definedName name="LANNIONS">#REF!</definedName>
    <definedName name="Le">#REF!</definedName>
    <definedName name="Len">'Résas 2017'!$N:$N</definedName>
    <definedName name="LENC">#REF!</definedName>
    <definedName name="Lens">#REF!</definedName>
    <definedName name="Lu">'Résas 2017'!$R:$R</definedName>
    <definedName name="Lux">#REF!</definedName>
    <definedName name="LUXEU">#REF!</definedName>
    <definedName name="Luxeuil">#REF!</definedName>
    <definedName name="Mais">#REF!</definedName>
    <definedName name="Maisons">'Résas 2017'!#REF!</definedName>
    <definedName name="ML">#REF!</definedName>
    <definedName name="MODEPROSPECTION">'[1]mode de visite'!$A$2:$A$20</definedName>
    <definedName name="Mois">#REF!</definedName>
    <definedName name="Moisanglais">#REF!</definedName>
    <definedName name="Montants">#REF!</definedName>
    <definedName name="Months">#REF!</definedName>
    <definedName name="Nan">'Résas 2017'!$K:$K</definedName>
    <definedName name="Nanc">#REF!</definedName>
    <definedName name="Nancy">#REF!</definedName>
    <definedName name="NN">#REF!</definedName>
    <definedName name="Opt">[2]SOURCE!#REF!</definedName>
    <definedName name="PERDUES">#REF!</definedName>
    <definedName name="Prix">'Résas 2017'!$W:$W</definedName>
    <definedName name="Res">#REF!</definedName>
    <definedName name="Rés.">#REF!</definedName>
    <definedName name="Ro">'Résas 2017'!$S:$S</definedName>
    <definedName name="Roy">#REF!</definedName>
    <definedName name="Royan">#REF!</definedName>
    <definedName name="ROYANS">#REF!</definedName>
    <definedName name="Secteuractivité">'[1]secteur ACTIVITES DETAILS corpo'!$A$1:$A$37</definedName>
    <definedName name="Segmentation">'[1]FAMILLE SEGMENT'!$A$1:$A$6</definedName>
    <definedName name="Stra">#REF!</definedName>
    <definedName name="Stras">#REF!</definedName>
    <definedName name="Stras.">#REF!</definedName>
    <definedName name="Strasb.">#REF!</definedName>
    <definedName name="SXB">'Résas 2017'!#REF!</definedName>
    <definedName name="TARIFS">#REF!</definedName>
    <definedName name="Tou">'Résas 2017'!$T:$T</definedName>
    <definedName name="Toul">#REF!</definedName>
    <definedName name="TOULOU">#REF!</definedName>
    <definedName name="Toulouse">#REF!</definedName>
    <definedName name="Types">[3]Source!$A$23:$A$47</definedName>
    <definedName name="Va">'Résas 2017'!$M:$M</definedName>
    <definedName name="Val">#REF!</definedName>
    <definedName name="Valence">#REF!</definedName>
    <definedName name="VALENSE">#REF!</definedName>
    <definedName name="VENT1">#REF!</definedName>
    <definedName name="VENT2">#REF!</definedName>
    <definedName name="Ventes">#REF!</definedName>
    <definedName name="Ventil">'Résas 2017'!#REF!</definedName>
    <definedName name="Ventilations">#REF!</definedName>
    <definedName name="_xlnm.Print_Area" localSheetId="4">Archives!$B$1:$AF$284</definedName>
    <definedName name="_xlnm.Print_Area" localSheetId="0">Options!$A$1:$AA$454</definedName>
    <definedName name="_xlnm.Print_Area" localSheetId="3">Perdus!$B$1:$AD$44</definedName>
    <definedName name="_xlnm.Print_Area" localSheetId="2">'Résas 2017'!$B$1:$W$180</definedName>
    <definedName name="_xlnm.Print_Area" localSheetId="1">'Résas en cours'!$B$1:$AC$13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2" i="5" l="1"/>
  <c r="AG42" i="5"/>
  <c r="AY42" i="5" s="1"/>
  <c r="AQ42" i="5"/>
  <c r="BI42" i="5" s="1"/>
  <c r="AS42" i="5"/>
  <c r="AJ42" i="5" s="1"/>
  <c r="AU42" i="5"/>
  <c r="AL42" i="5" s="1"/>
  <c r="BD42" i="5"/>
  <c r="BM42" i="5" s="1"/>
  <c r="AH42" i="5" l="1"/>
  <c r="BB42" i="5"/>
  <c r="BK42" i="5" s="1"/>
  <c r="AZ42" i="5"/>
  <c r="G2" i="17" l="1"/>
  <c r="G3" i="17"/>
  <c r="G4" i="17"/>
  <c r="G5" i="17"/>
  <c r="AE5" i="17"/>
  <c r="G7" i="17"/>
  <c r="G9" i="17"/>
  <c r="G10" i="17"/>
  <c r="G11" i="17"/>
  <c r="G12" i="17"/>
  <c r="G13" i="17"/>
  <c r="G14" i="17"/>
  <c r="G15" i="17"/>
  <c r="G17" i="17"/>
  <c r="G21" i="17"/>
  <c r="G27" i="17"/>
  <c r="G28" i="17"/>
  <c r="G29" i="17"/>
  <c r="G30" i="17"/>
  <c r="AE31" i="17"/>
  <c r="G32" i="17"/>
  <c r="G33" i="17"/>
  <c r="F34" i="17"/>
  <c r="G34" i="17"/>
  <c r="G36" i="17"/>
  <c r="G37" i="17"/>
  <c r="G38" i="17"/>
  <c r="G39" i="17"/>
  <c r="G41" i="17"/>
  <c r="G43" i="17"/>
  <c r="G48" i="17"/>
  <c r="G50" i="17"/>
  <c r="G52" i="17"/>
  <c r="G53" i="17"/>
  <c r="G54" i="17"/>
  <c r="G55" i="17"/>
  <c r="G56" i="17"/>
  <c r="G57" i="17"/>
  <c r="G58" i="17"/>
  <c r="G59" i="17"/>
  <c r="G60" i="17"/>
  <c r="G61" i="17"/>
  <c r="G62" i="17"/>
  <c r="G64" i="17"/>
  <c r="G65" i="17"/>
  <c r="G66" i="17"/>
  <c r="AA66" i="17"/>
  <c r="G68" i="17"/>
  <c r="G69" i="17"/>
  <c r="G70" i="17"/>
  <c r="G73" i="17"/>
  <c r="G77" i="17"/>
  <c r="G78" i="17"/>
  <c r="G79" i="17"/>
  <c r="G82" i="17"/>
  <c r="G83" i="17"/>
  <c r="G84" i="17"/>
  <c r="G88" i="17"/>
  <c r="G91" i="17"/>
  <c r="G92" i="17"/>
  <c r="G93" i="17"/>
  <c r="G96" i="17"/>
  <c r="G98" i="17"/>
  <c r="G99" i="17"/>
  <c r="G102" i="17"/>
  <c r="G104" i="17"/>
  <c r="G106" i="17"/>
  <c r="G107" i="17"/>
  <c r="G108" i="17"/>
  <c r="G110" i="17"/>
  <c r="G111" i="17"/>
  <c r="G112" i="17"/>
  <c r="G113" i="17"/>
  <c r="G114" i="17"/>
  <c r="G115" i="17"/>
  <c r="G116" i="17"/>
  <c r="G117" i="17"/>
  <c r="G119" i="17"/>
  <c r="G123" i="17"/>
  <c r="G125" i="17"/>
  <c r="G129" i="17"/>
  <c r="G130" i="17"/>
  <c r="G131" i="17"/>
  <c r="G132" i="17"/>
  <c r="G133" i="17"/>
  <c r="G134" i="17"/>
  <c r="G139" i="17"/>
  <c r="G140" i="17"/>
  <c r="G142" i="17"/>
  <c r="G143" i="17"/>
  <c r="G144" i="17"/>
  <c r="G147" i="17"/>
  <c r="G151" i="17"/>
  <c r="G152" i="17"/>
  <c r="G153" i="17"/>
  <c r="G154" i="17"/>
  <c r="G156" i="17"/>
  <c r="G157" i="17"/>
  <c r="G158" i="17"/>
  <c r="G159" i="17"/>
  <c r="G161" i="17"/>
  <c r="G162" i="17"/>
  <c r="G166" i="17"/>
  <c r="G169" i="17"/>
  <c r="G170" i="17"/>
  <c r="G172" i="17"/>
  <c r="G175" i="17"/>
  <c r="G177" i="17"/>
  <c r="G178" i="17"/>
  <c r="G180" i="17"/>
  <c r="G182" i="17"/>
  <c r="G183" i="17"/>
  <c r="G189" i="17"/>
  <c r="G191" i="17"/>
  <c r="G192" i="17"/>
  <c r="G194" i="17"/>
  <c r="G195" i="17"/>
  <c r="G196" i="17"/>
  <c r="G197" i="17"/>
  <c r="G198" i="17"/>
  <c r="G201" i="17"/>
  <c r="G202" i="17"/>
  <c r="G203" i="17"/>
  <c r="G204" i="17"/>
  <c r="G205" i="17"/>
  <c r="G206" i="17"/>
  <c r="G207" i="17"/>
  <c r="G208" i="17"/>
  <c r="G209" i="17"/>
  <c r="G212" i="17"/>
  <c r="G214" i="17"/>
  <c r="G215" i="17"/>
  <c r="G216" i="17"/>
  <c r="G217" i="17"/>
  <c r="G218" i="17"/>
  <c r="G223" i="17"/>
  <c r="G224" i="17"/>
  <c r="G230" i="17"/>
  <c r="G231" i="17"/>
  <c r="G232" i="17"/>
  <c r="G237" i="17"/>
  <c r="G238" i="17"/>
  <c r="G239" i="17"/>
  <c r="G240" i="17"/>
  <c r="G241" i="17"/>
  <c r="G242" i="17"/>
  <c r="G246" i="17"/>
  <c r="G250" i="17"/>
  <c r="G251" i="17"/>
  <c r="G252" i="17"/>
  <c r="G254" i="17"/>
  <c r="G256" i="17"/>
  <c r="G258" i="17"/>
  <c r="G259" i="17"/>
  <c r="G260" i="17"/>
  <c r="G263" i="17"/>
  <c r="G264" i="17"/>
  <c r="G265" i="17"/>
  <c r="G268" i="17"/>
  <c r="G273" i="17"/>
  <c r="G274" i="17"/>
  <c r="G275" i="17"/>
  <c r="G276" i="17"/>
  <c r="G281" i="17"/>
  <c r="G282" i="17"/>
  <c r="G283" i="17"/>
  <c r="G286" i="17"/>
  <c r="G288" i="17"/>
  <c r="G289" i="17"/>
  <c r="G290" i="17"/>
  <c r="G292" i="17"/>
  <c r="G293" i="17"/>
  <c r="G294" i="17"/>
  <c r="G295" i="17"/>
  <c r="G296" i="17"/>
  <c r="G297" i="17"/>
  <c r="G298" i="17"/>
  <c r="G300" i="17"/>
  <c r="G302" i="17"/>
  <c r="G305" i="17"/>
  <c r="G306" i="17"/>
  <c r="G310" i="17"/>
  <c r="G311" i="17"/>
  <c r="G312" i="17"/>
  <c r="G314" i="17"/>
  <c r="G315" i="17"/>
  <c r="G319" i="17"/>
  <c r="G320" i="17"/>
  <c r="G321" i="17"/>
  <c r="G322" i="17"/>
  <c r="G323" i="17"/>
  <c r="G324" i="17"/>
  <c r="G325" i="17"/>
  <c r="G326" i="17"/>
  <c r="G327" i="17"/>
  <c r="G328" i="17"/>
  <c r="G329" i="17"/>
  <c r="G330" i="17"/>
  <c r="G331" i="17"/>
  <c r="G332" i="17"/>
  <c r="G337" i="17"/>
  <c r="G339" i="17"/>
  <c r="G340" i="17"/>
  <c r="G341" i="17"/>
  <c r="G342" i="17"/>
  <c r="G343" i="17"/>
  <c r="G345" i="17"/>
  <c r="G346" i="17"/>
  <c r="G347" i="17"/>
  <c r="G349" i="17"/>
  <c r="G351" i="17"/>
  <c r="G352" i="17"/>
  <c r="G353" i="17"/>
  <c r="G355" i="17"/>
  <c r="G356" i="17"/>
  <c r="G357" i="17"/>
  <c r="G358" i="17"/>
  <c r="G359" i="17"/>
  <c r="G360" i="17"/>
  <c r="G361" i="17"/>
  <c r="G362" i="17"/>
  <c r="G363" i="17"/>
  <c r="G364" i="17"/>
  <c r="G365" i="17"/>
  <c r="G366" i="17"/>
  <c r="G367" i="17"/>
  <c r="G368" i="17"/>
  <c r="G370" i="17"/>
  <c r="G371" i="17"/>
  <c r="G372" i="17"/>
  <c r="G373" i="17"/>
  <c r="G375" i="17"/>
  <c r="G376" i="17"/>
  <c r="G377" i="17"/>
  <c r="G378" i="17"/>
  <c r="G379" i="17"/>
  <c r="G380" i="17"/>
  <c r="G381" i="17"/>
  <c r="G382" i="17"/>
  <c r="G384" i="17"/>
  <c r="G392" i="17"/>
  <c r="G393" i="17"/>
  <c r="G394" i="17"/>
  <c r="G395" i="17"/>
  <c r="G397" i="17"/>
  <c r="G398" i="17"/>
  <c r="G399" i="17"/>
  <c r="G400" i="17"/>
  <c r="G401" i="17"/>
  <c r="G402" i="17"/>
  <c r="G403" i="17"/>
  <c r="G404" i="17"/>
  <c r="G408" i="17"/>
  <c r="G409" i="17"/>
  <c r="G410" i="17"/>
  <c r="G411" i="17"/>
  <c r="G412" i="17"/>
  <c r="G413" i="17"/>
  <c r="G414" i="17"/>
  <c r="G415" i="17"/>
  <c r="G418" i="17"/>
  <c r="G419" i="17"/>
  <c r="G420" i="17"/>
  <c r="G421" i="17"/>
  <c r="G423" i="17"/>
  <c r="G424" i="17"/>
  <c r="G426" i="17"/>
  <c r="G428" i="17"/>
  <c r="G433" i="17"/>
  <c r="G434" i="17"/>
  <c r="G435" i="17"/>
  <c r="G436" i="17"/>
  <c r="G437" i="17"/>
  <c r="G439" i="17"/>
  <c r="G442" i="17"/>
  <c r="G444" i="17"/>
  <c r="G447" i="17"/>
  <c r="G448" i="17"/>
  <c r="AC7" i="4" l="1"/>
  <c r="AC6" i="4" l="1"/>
  <c r="AC8" i="4" l="1"/>
  <c r="AU22" i="3"/>
  <c r="BD22" i="3" s="1"/>
  <c r="AS22" i="3"/>
  <c r="AJ22" i="3" s="1"/>
  <c r="AQ22" i="3"/>
  <c r="BI22" i="3" s="1"/>
  <c r="AG22" i="3"/>
  <c r="AY22" i="3" s="1"/>
  <c r="Y22" i="3"/>
  <c r="A22" i="3" s="1"/>
  <c r="G22" i="3"/>
  <c r="AL22" i="3" l="1"/>
  <c r="AH22" i="3" s="1"/>
  <c r="BM22" i="3"/>
  <c r="BB22" i="3"/>
  <c r="BK22" i="3" s="1"/>
  <c r="G731" i="17"/>
  <c r="G728" i="17"/>
  <c r="G727" i="17"/>
  <c r="G726" i="17"/>
  <c r="G725" i="17"/>
  <c r="G724" i="17"/>
  <c r="G723" i="17"/>
  <c r="G722" i="17"/>
  <c r="G721" i="17"/>
  <c r="G720" i="17"/>
  <c r="G719" i="17"/>
  <c r="G718" i="17"/>
  <c r="G717" i="17"/>
  <c r="G716" i="17"/>
  <c r="G715" i="17"/>
  <c r="G714" i="17"/>
  <c r="Y714" i="17" s="1"/>
  <c r="G713" i="17"/>
  <c r="G712" i="17"/>
  <c r="G711" i="17"/>
  <c r="G710" i="17"/>
  <c r="G709" i="17"/>
  <c r="G708" i="17"/>
  <c r="G707" i="17"/>
  <c r="G704" i="17"/>
  <c r="Y704" i="17" s="1"/>
  <c r="G703" i="17"/>
  <c r="G702" i="17"/>
  <c r="G701" i="17"/>
  <c r="G700" i="17"/>
  <c r="G699" i="17"/>
  <c r="G698" i="17"/>
  <c r="G697" i="17"/>
  <c r="G696" i="17"/>
  <c r="G695" i="17"/>
  <c r="G694" i="17"/>
  <c r="G693" i="17"/>
  <c r="G692" i="17"/>
  <c r="G691" i="17"/>
  <c r="G690" i="17"/>
  <c r="G689" i="17"/>
  <c r="G688" i="17"/>
  <c r="G687" i="17"/>
  <c r="G686" i="17"/>
  <c r="G685" i="17"/>
  <c r="G684" i="17"/>
  <c r="G683" i="17"/>
  <c r="G682" i="17"/>
  <c r="G681" i="17"/>
  <c r="G680" i="17"/>
  <c r="G679" i="17"/>
  <c r="G678" i="17"/>
  <c r="G677" i="17"/>
  <c r="G676" i="17"/>
  <c r="G675" i="17"/>
  <c r="G674" i="17"/>
  <c r="G673" i="17"/>
  <c r="G672" i="17"/>
  <c r="G671" i="17"/>
  <c r="G670" i="17"/>
  <c r="G669" i="17"/>
  <c r="G667" i="17"/>
  <c r="G666" i="17"/>
  <c r="G665" i="17"/>
  <c r="Y664" i="17"/>
  <c r="G664" i="17"/>
  <c r="G663" i="17"/>
  <c r="G662" i="17"/>
  <c r="G661" i="17"/>
  <c r="G660" i="17"/>
  <c r="G659" i="17"/>
  <c r="G658" i="17"/>
  <c r="G657" i="17"/>
  <c r="G656" i="17"/>
  <c r="G655" i="17"/>
  <c r="G654" i="17"/>
  <c r="G653" i="17"/>
  <c r="G652" i="17"/>
  <c r="G651" i="17"/>
  <c r="G650" i="17"/>
  <c r="G649" i="17"/>
  <c r="G648" i="17"/>
  <c r="G647" i="17"/>
  <c r="G646" i="17"/>
  <c r="G645" i="17"/>
  <c r="G644" i="17"/>
  <c r="G643" i="17"/>
  <c r="G642" i="17"/>
  <c r="G641" i="17"/>
  <c r="G640" i="17"/>
  <c r="G639" i="17"/>
  <c r="Y638" i="17"/>
  <c r="G638" i="17"/>
  <c r="G637" i="17"/>
  <c r="G636" i="17"/>
  <c r="G635" i="17"/>
  <c r="G634" i="17"/>
  <c r="G633" i="17"/>
  <c r="G632" i="17"/>
  <c r="G631" i="17"/>
  <c r="G630" i="17"/>
  <c r="G629" i="17"/>
  <c r="G628" i="17"/>
  <c r="G627" i="17"/>
  <c r="G626" i="17"/>
  <c r="G623" i="17"/>
  <c r="G622" i="17"/>
  <c r="G621" i="17"/>
  <c r="G620" i="17"/>
  <c r="G619" i="17"/>
  <c r="G618" i="17"/>
  <c r="G617" i="17"/>
  <c r="G616" i="17"/>
  <c r="G615" i="17"/>
  <c r="G614" i="17"/>
  <c r="G613" i="17"/>
  <c r="G612" i="17"/>
  <c r="G611" i="17"/>
  <c r="G610" i="17"/>
  <c r="G609" i="17"/>
  <c r="G608" i="17"/>
  <c r="G607" i="17"/>
  <c r="G606" i="17"/>
  <c r="Y606" i="17" s="1"/>
  <c r="G605" i="17"/>
  <c r="G604" i="17"/>
  <c r="Y604" i="17" s="1"/>
  <c r="G603" i="17"/>
  <c r="G602" i="17"/>
  <c r="G601" i="17"/>
  <c r="Y600" i="17"/>
  <c r="G599" i="17"/>
  <c r="Y599" i="17" s="1"/>
  <c r="G598" i="17"/>
  <c r="G597" i="17"/>
  <c r="Y596" i="17"/>
  <c r="G595" i="17"/>
  <c r="G594" i="17"/>
  <c r="Y594" i="17" s="1"/>
  <c r="G593" i="17"/>
  <c r="G592" i="17"/>
  <c r="G591" i="17"/>
  <c r="G590" i="17"/>
  <c r="G589" i="17"/>
  <c r="G588" i="17"/>
  <c r="G587" i="17"/>
  <c r="Y587" i="17" s="1"/>
  <c r="G586" i="17"/>
  <c r="G585" i="17"/>
  <c r="G584" i="17"/>
  <c r="G583" i="17"/>
  <c r="G582" i="17"/>
  <c r="G581" i="17"/>
  <c r="G580" i="17"/>
  <c r="G579" i="17"/>
  <c r="G578" i="17"/>
  <c r="G577" i="17"/>
  <c r="G576" i="17"/>
  <c r="Y576" i="17" s="1"/>
  <c r="G575" i="17"/>
  <c r="G574" i="17"/>
  <c r="G573" i="17"/>
  <c r="G572" i="17"/>
  <c r="G571" i="17"/>
  <c r="G570" i="17"/>
  <c r="G569" i="17"/>
  <c r="G568" i="17"/>
  <c r="G567" i="17"/>
  <c r="G566" i="17"/>
  <c r="G565" i="17"/>
  <c r="G564" i="17"/>
  <c r="G563" i="17"/>
  <c r="G562" i="17"/>
  <c r="G561" i="17"/>
  <c r="G560" i="17"/>
  <c r="G559" i="17"/>
  <c r="G557" i="17"/>
  <c r="G556" i="17"/>
  <c r="Y556" i="17" s="1"/>
  <c r="G555" i="17"/>
  <c r="G554" i="17"/>
  <c r="G553" i="17"/>
  <c r="G552" i="17"/>
  <c r="G551" i="17"/>
  <c r="G550" i="17"/>
  <c r="G549" i="17"/>
  <c r="G548" i="17"/>
  <c r="G547" i="17"/>
  <c r="Y547" i="17" s="1"/>
  <c r="G546" i="17"/>
  <c r="G545" i="17"/>
  <c r="G544" i="17"/>
  <c r="G543" i="17"/>
  <c r="G542" i="17"/>
  <c r="G541" i="17"/>
  <c r="G540" i="17"/>
  <c r="Y540" i="17" s="1"/>
  <c r="G539" i="17"/>
  <c r="G538" i="17"/>
  <c r="G537" i="17"/>
  <c r="G536" i="17"/>
  <c r="G535" i="17"/>
  <c r="G534" i="17"/>
  <c r="G533" i="17"/>
  <c r="G532" i="17"/>
  <c r="G531" i="17"/>
  <c r="G530" i="17"/>
  <c r="G529" i="17"/>
  <c r="G528" i="17"/>
  <c r="Y528" i="17" s="1"/>
  <c r="G527" i="17"/>
  <c r="G526" i="17"/>
  <c r="G525" i="17"/>
  <c r="G524" i="17"/>
  <c r="G523" i="17"/>
  <c r="Y523" i="17" s="1"/>
  <c r="G522" i="17"/>
  <c r="G521" i="17"/>
  <c r="G520" i="17"/>
  <c r="G519" i="17"/>
  <c r="G518" i="17"/>
  <c r="G517" i="17"/>
  <c r="Y516" i="17"/>
  <c r="G516" i="17"/>
  <c r="G515" i="17"/>
  <c r="G514" i="17"/>
  <c r="Y514" i="17" s="1"/>
  <c r="G513" i="17"/>
  <c r="G512" i="17"/>
  <c r="G511" i="17"/>
  <c r="G510" i="17"/>
  <c r="G509" i="17"/>
  <c r="G508" i="17"/>
  <c r="G507" i="17"/>
  <c r="G506" i="17"/>
  <c r="G505" i="17"/>
  <c r="G504" i="17"/>
  <c r="G503" i="17"/>
  <c r="G502" i="17"/>
  <c r="G501" i="17"/>
  <c r="G500" i="17"/>
  <c r="G499" i="17"/>
  <c r="G498" i="17"/>
  <c r="G497" i="17"/>
  <c r="G496" i="17"/>
  <c r="G495" i="17"/>
  <c r="G494" i="17"/>
  <c r="G493" i="17"/>
  <c r="G492" i="17"/>
  <c r="Y492" i="17" s="1"/>
  <c r="G491" i="17"/>
  <c r="G490" i="17"/>
  <c r="G489" i="17"/>
  <c r="G488" i="17"/>
  <c r="G487" i="17"/>
  <c r="G486" i="17"/>
  <c r="G485" i="17"/>
  <c r="G484" i="17"/>
  <c r="G483" i="17"/>
  <c r="G482" i="17"/>
  <c r="Y482" i="17" s="1"/>
  <c r="G481" i="17"/>
  <c r="G480" i="17"/>
  <c r="G479" i="17"/>
  <c r="G478" i="17"/>
  <c r="G477" i="17"/>
  <c r="G476" i="17"/>
  <c r="G475" i="17"/>
  <c r="G474" i="17"/>
  <c r="G473" i="17"/>
  <c r="G472" i="17"/>
  <c r="G471" i="17"/>
  <c r="G470" i="17"/>
  <c r="G469" i="17"/>
  <c r="G468" i="17"/>
  <c r="G466" i="17"/>
  <c r="G465" i="17"/>
  <c r="G464" i="17"/>
  <c r="G463" i="17"/>
  <c r="G462" i="17"/>
  <c r="G461" i="17"/>
  <c r="G460" i="17"/>
  <c r="G459" i="17"/>
  <c r="G458" i="17"/>
  <c r="G457" i="17"/>
  <c r="G456" i="17"/>
  <c r="G455" i="17"/>
  <c r="G453" i="17"/>
  <c r="G452" i="17"/>
  <c r="G451" i="17"/>
  <c r="G450" i="17"/>
  <c r="G449" i="17"/>
  <c r="AE446" i="17"/>
  <c r="G446" i="17"/>
  <c r="AE445" i="17"/>
  <c r="G445" i="17"/>
  <c r="AE443" i="17"/>
  <c r="G443" i="17"/>
  <c r="G441" i="17"/>
  <c r="AE440" i="17"/>
  <c r="G440" i="17"/>
  <c r="AB438" i="17"/>
  <c r="G438" i="17"/>
  <c r="AB432" i="17"/>
  <c r="G432" i="17"/>
  <c r="AB431" i="17"/>
  <c r="G431" i="17"/>
  <c r="G430" i="17"/>
  <c r="G429" i="17"/>
  <c r="G427" i="17"/>
  <c r="G425" i="17"/>
  <c r="G422" i="17"/>
  <c r="G417" i="17"/>
  <c r="G416" i="17"/>
  <c r="G405" i="17"/>
  <c r="G396" i="17"/>
  <c r="G391" i="17"/>
  <c r="G390" i="17"/>
  <c r="G389" i="17"/>
  <c r="G388" i="17"/>
  <c r="G387" i="17"/>
  <c r="G386" i="17"/>
  <c r="G385" i="17"/>
  <c r="G383" i="17"/>
  <c r="G369" i="17"/>
  <c r="G354" i="17"/>
  <c r="G350" i="17"/>
  <c r="G348" i="17"/>
  <c r="G344" i="17"/>
  <c r="G338" i="17"/>
  <c r="G336" i="17"/>
  <c r="G333" i="17"/>
  <c r="G318" i="17"/>
  <c r="G317" i="17"/>
  <c r="G316" i="17"/>
  <c r="G313" i="17"/>
  <c r="G308" i="17"/>
  <c r="G307" i="17"/>
  <c r="G304" i="17"/>
  <c r="G303" i="17"/>
  <c r="G301" i="17"/>
  <c r="G299" i="17"/>
  <c r="G287" i="17"/>
  <c r="G285" i="17"/>
  <c r="G284" i="17"/>
  <c r="G280" i="17"/>
  <c r="G279" i="17"/>
  <c r="G277" i="17"/>
  <c r="G272" i="17"/>
  <c r="G271" i="17"/>
  <c r="G270" i="17"/>
  <c r="G269" i="17"/>
  <c r="G267" i="17"/>
  <c r="G266" i="17"/>
  <c r="G262" i="17"/>
  <c r="G261" i="17"/>
  <c r="G257" i="17"/>
  <c r="B257" i="17"/>
  <c r="G255" i="17"/>
  <c r="G253" i="17"/>
  <c r="G248" i="17"/>
  <c r="G247" i="17"/>
  <c r="G245" i="17"/>
  <c r="G244" i="17"/>
  <c r="G243" i="17"/>
  <c r="G236" i="17"/>
  <c r="G235" i="17"/>
  <c r="G234" i="17"/>
  <c r="G233" i="17"/>
  <c r="G229" i="17"/>
  <c r="G228" i="17"/>
  <c r="G227" i="17"/>
  <c r="G226" i="17"/>
  <c r="G225" i="17"/>
  <c r="G222" i="17"/>
  <c r="G221" i="17"/>
  <c r="G220" i="17"/>
  <c r="G219" i="17"/>
  <c r="G213" i="17"/>
  <c r="G211" i="17"/>
  <c r="G199" i="17"/>
  <c r="G193" i="17"/>
  <c r="G188" i="17"/>
  <c r="G187" i="17"/>
  <c r="G186" i="17"/>
  <c r="G184" i="17"/>
  <c r="G181" i="17"/>
  <c r="G179" i="17"/>
  <c r="G174" i="17"/>
  <c r="G173" i="17"/>
  <c r="G171" i="17"/>
  <c r="G168" i="17"/>
  <c r="G167" i="17"/>
  <c r="G165" i="17"/>
  <c r="G164" i="17"/>
  <c r="G160" i="17"/>
  <c r="G155" i="17"/>
  <c r="G150" i="17"/>
  <c r="G149" i="17"/>
  <c r="G148" i="17"/>
  <c r="G145" i="17"/>
  <c r="G141" i="17"/>
  <c r="G138" i="17"/>
  <c r="G137" i="17"/>
  <c r="G135" i="17"/>
  <c r="G128" i="17"/>
  <c r="G127" i="17"/>
  <c r="G126" i="17"/>
  <c r="G124" i="17"/>
  <c r="G122" i="17"/>
  <c r="G121" i="17"/>
  <c r="G120" i="17"/>
  <c r="G109" i="17"/>
  <c r="G103" i="17"/>
  <c r="G101" i="17"/>
  <c r="G97" i="17"/>
  <c r="G95" i="17"/>
  <c r="G94" i="17"/>
  <c r="G90" i="17"/>
  <c r="G89" i="17"/>
  <c r="G87" i="17"/>
  <c r="G86" i="17"/>
  <c r="G85" i="17"/>
  <c r="G81" i="17"/>
  <c r="G80" i="17"/>
  <c r="G76" i="17"/>
  <c r="G75" i="17"/>
  <c r="G74" i="17"/>
  <c r="G71" i="17"/>
  <c r="G67" i="17"/>
  <c r="G63" i="17"/>
  <c r="G51" i="17"/>
  <c r="G49" i="17"/>
  <c r="AE47" i="17"/>
  <c r="G47" i="17"/>
  <c r="G46" i="17"/>
  <c r="AE45" i="17"/>
  <c r="G45" i="17"/>
  <c r="AE44" i="17"/>
  <c r="G44" i="17"/>
  <c r="AE42" i="17"/>
  <c r="G42" i="17"/>
  <c r="AE40" i="17"/>
  <c r="AE35" i="17"/>
  <c r="G35" i="17"/>
  <c r="AE26" i="17"/>
  <c r="G26" i="17"/>
  <c r="AE25" i="17"/>
  <c r="G25" i="17"/>
  <c r="AE24" i="17"/>
  <c r="G24" i="17"/>
  <c r="G23" i="17"/>
  <c r="AE22" i="17"/>
  <c r="G22" i="17"/>
  <c r="AE20" i="17"/>
  <c r="G20" i="17"/>
  <c r="AE19" i="17"/>
  <c r="G19" i="17"/>
  <c r="AE18" i="17"/>
  <c r="G18" i="17"/>
  <c r="AE16" i="17"/>
  <c r="G16" i="17"/>
  <c r="AE8" i="17"/>
  <c r="AE6" i="17"/>
  <c r="G6" i="17"/>
  <c r="G6" i="5"/>
  <c r="Y45" i="5"/>
  <c r="G45" i="5"/>
  <c r="G44" i="5"/>
  <c r="G25" i="5"/>
  <c r="G39" i="5"/>
  <c r="AC9" i="5"/>
  <c r="G9" i="5"/>
  <c r="AC11" i="5"/>
  <c r="G11" i="5"/>
  <c r="AC7" i="5"/>
  <c r="G7" i="5"/>
  <c r="AC4" i="5"/>
  <c r="G4" i="5"/>
  <c r="G27" i="5"/>
  <c r="G20" i="5"/>
  <c r="Y26" i="5"/>
  <c r="G26" i="5"/>
  <c r="G3" i="5"/>
  <c r="G36" i="5"/>
  <c r="G13" i="5"/>
  <c r="G8" i="5"/>
  <c r="G10" i="5"/>
  <c r="G14" i="5"/>
  <c r="G32" i="5"/>
  <c r="G28" i="5"/>
  <c r="G40" i="5"/>
  <c r="G43" i="5"/>
  <c r="G2" i="5"/>
  <c r="G23" i="5"/>
  <c r="G38" i="5"/>
  <c r="G19" i="5"/>
  <c r="G5" i="5"/>
  <c r="G18" i="5"/>
  <c r="G30" i="5"/>
  <c r="G33" i="5"/>
  <c r="G37" i="5"/>
  <c r="G17" i="5"/>
  <c r="G41" i="5"/>
  <c r="G34" i="5"/>
  <c r="G442" i="4"/>
  <c r="A442" i="4"/>
  <c r="G441" i="4"/>
  <c r="A441" i="4"/>
  <c r="G440" i="4"/>
  <c r="A440" i="4"/>
  <c r="G439" i="4"/>
  <c r="A439" i="4"/>
  <c r="G438" i="4"/>
  <c r="A438" i="4"/>
  <c r="G437" i="4"/>
  <c r="A437" i="4"/>
  <c r="G436" i="4"/>
  <c r="A436" i="4"/>
  <c r="G435" i="4"/>
  <c r="A435" i="4"/>
  <c r="G434" i="4"/>
  <c r="A434" i="4"/>
  <c r="G433" i="4"/>
  <c r="A433" i="4"/>
  <c r="G432" i="4"/>
  <c r="A432" i="4"/>
  <c r="G431" i="4"/>
  <c r="A431" i="4"/>
  <c r="G430" i="4"/>
  <c r="A430" i="4"/>
  <c r="G429" i="4"/>
  <c r="A429" i="4"/>
  <c r="G428" i="4"/>
  <c r="A428" i="4"/>
  <c r="G427" i="4"/>
  <c r="A427" i="4"/>
  <c r="G426" i="4"/>
  <c r="A426" i="4"/>
  <c r="G425" i="4"/>
  <c r="A425" i="4"/>
  <c r="G424" i="4"/>
  <c r="A424" i="4"/>
  <c r="G423" i="4"/>
  <c r="A423" i="4"/>
  <c r="G422" i="4"/>
  <c r="A422" i="4"/>
  <c r="G421" i="4"/>
  <c r="A421" i="4"/>
  <c r="G420" i="4"/>
  <c r="A420" i="4"/>
  <c r="G419" i="4"/>
  <c r="A419" i="4"/>
  <c r="G418" i="4"/>
  <c r="A418" i="4"/>
  <c r="G417" i="4"/>
  <c r="A417" i="4"/>
  <c r="G416" i="4"/>
  <c r="A416" i="4"/>
  <c r="G415" i="4"/>
  <c r="A415" i="4"/>
  <c r="G414" i="4"/>
  <c r="A414" i="4"/>
  <c r="G413" i="4"/>
  <c r="A413" i="4"/>
  <c r="G412" i="4"/>
  <c r="A412" i="4"/>
  <c r="G411" i="4"/>
  <c r="A411" i="4"/>
  <c r="G410" i="4"/>
  <c r="A410" i="4"/>
  <c r="G409" i="4"/>
  <c r="A409" i="4"/>
  <c r="G408" i="4"/>
  <c r="A408" i="4"/>
  <c r="G407" i="4"/>
  <c r="A407" i="4"/>
  <c r="G406" i="4"/>
  <c r="A406" i="4"/>
  <c r="G405" i="4"/>
  <c r="A405" i="4"/>
  <c r="G404" i="4"/>
  <c r="A404" i="4"/>
  <c r="G403" i="4"/>
  <c r="A403" i="4"/>
  <c r="G402" i="4"/>
  <c r="A402" i="4"/>
  <c r="G401" i="4"/>
  <c r="A401" i="4"/>
  <c r="G400" i="4"/>
  <c r="A400" i="4"/>
  <c r="G399" i="4"/>
  <c r="A399" i="4"/>
  <c r="G398" i="4"/>
  <c r="A398" i="4"/>
  <c r="G397" i="4"/>
  <c r="A397" i="4"/>
  <c r="G396" i="4"/>
  <c r="A396" i="4"/>
  <c r="G395" i="4"/>
  <c r="A395" i="4"/>
  <c r="G394" i="4"/>
  <c r="A394" i="4"/>
  <c r="G393" i="4"/>
  <c r="A393" i="4"/>
  <c r="G392" i="4"/>
  <c r="A392" i="4"/>
  <c r="G391" i="4"/>
  <c r="A391" i="4"/>
  <c r="G390" i="4"/>
  <c r="A390" i="4"/>
  <c r="G389" i="4"/>
  <c r="A389" i="4"/>
  <c r="G388" i="4"/>
  <c r="A388" i="4"/>
  <c r="G387" i="4"/>
  <c r="A387" i="4"/>
  <c r="G386" i="4"/>
  <c r="A386" i="4"/>
  <c r="G385" i="4"/>
  <c r="A385" i="4"/>
  <c r="G384" i="4"/>
  <c r="A384" i="4"/>
  <c r="G383" i="4"/>
  <c r="A383" i="4"/>
  <c r="G382" i="4"/>
  <c r="A382" i="4"/>
  <c r="G381" i="4"/>
  <c r="A381" i="4"/>
  <c r="G380" i="4"/>
  <c r="A380" i="4"/>
  <c r="G379" i="4"/>
  <c r="A379" i="4"/>
  <c r="G378" i="4"/>
  <c r="A378" i="4"/>
  <c r="G377" i="4"/>
  <c r="A377" i="4"/>
  <c r="G376" i="4"/>
  <c r="A376" i="4"/>
  <c r="G375" i="4"/>
  <c r="A375" i="4"/>
  <c r="G374" i="4"/>
  <c r="A374" i="4"/>
  <c r="G373" i="4"/>
  <c r="A373" i="4"/>
  <c r="G372" i="4"/>
  <c r="A372" i="4"/>
  <c r="G371" i="4"/>
  <c r="A371" i="4"/>
  <c r="G370" i="4"/>
  <c r="A370" i="4"/>
  <c r="G369" i="4"/>
  <c r="A369" i="4"/>
  <c r="G368" i="4"/>
  <c r="A368" i="4"/>
  <c r="G367" i="4"/>
  <c r="A367" i="4"/>
  <c r="G366" i="4"/>
  <c r="A366" i="4"/>
  <c r="G365" i="4"/>
  <c r="A365" i="4"/>
  <c r="G364" i="4"/>
  <c r="A364" i="4"/>
  <c r="G363" i="4"/>
  <c r="A363" i="4"/>
  <c r="G362" i="4"/>
  <c r="A362" i="4"/>
  <c r="G361" i="4"/>
  <c r="A361" i="4"/>
  <c r="G360" i="4"/>
  <c r="A360" i="4"/>
  <c r="G359" i="4"/>
  <c r="A359" i="4"/>
  <c r="G358" i="4"/>
  <c r="A358" i="4"/>
  <c r="G357" i="4"/>
  <c r="A357" i="4"/>
  <c r="G356" i="4"/>
  <c r="A356" i="4"/>
  <c r="G355" i="4"/>
  <c r="A355" i="4"/>
  <c r="G354" i="4"/>
  <c r="A354" i="4"/>
  <c r="G353" i="4"/>
  <c r="A353" i="4"/>
  <c r="G352" i="4"/>
  <c r="A352" i="4"/>
  <c r="G351" i="4"/>
  <c r="A351" i="4"/>
  <c r="G350" i="4"/>
  <c r="A350" i="4"/>
  <c r="G349" i="4"/>
  <c r="A349" i="4"/>
  <c r="G348" i="4"/>
  <c r="A348" i="4"/>
  <c r="G347" i="4"/>
  <c r="A347" i="4"/>
  <c r="G346" i="4"/>
  <c r="A346" i="4"/>
  <c r="G345" i="4"/>
  <c r="A345" i="4"/>
  <c r="G344" i="4"/>
  <c r="A344" i="4"/>
  <c r="G343" i="4"/>
  <c r="A343" i="4"/>
  <c r="G342" i="4"/>
  <c r="A342" i="4"/>
  <c r="G341" i="4"/>
  <c r="A341" i="4"/>
  <c r="G340" i="4"/>
  <c r="A340" i="4"/>
  <c r="G339" i="4"/>
  <c r="A339" i="4"/>
  <c r="G338" i="4"/>
  <c r="A338" i="4"/>
  <c r="G337" i="4"/>
  <c r="A337" i="4"/>
  <c r="G336" i="4"/>
  <c r="A336" i="4"/>
  <c r="G335" i="4"/>
  <c r="A335" i="4"/>
  <c r="G334" i="4"/>
  <c r="A334" i="4"/>
  <c r="G333" i="4"/>
  <c r="A333" i="4"/>
  <c r="G332" i="4"/>
  <c r="A332" i="4"/>
  <c r="G331" i="4"/>
  <c r="A331" i="4"/>
  <c r="G330" i="4"/>
  <c r="A330" i="4"/>
  <c r="G329" i="4"/>
  <c r="A329" i="4"/>
  <c r="G328" i="4"/>
  <c r="A328" i="4"/>
  <c r="G327" i="4"/>
  <c r="A327" i="4"/>
  <c r="G326" i="4"/>
  <c r="A326" i="4"/>
  <c r="G325" i="4"/>
  <c r="A325" i="4"/>
  <c r="G324" i="4"/>
  <c r="A324" i="4"/>
  <c r="G323" i="4"/>
  <c r="A323" i="4"/>
  <c r="G322" i="4"/>
  <c r="A322" i="4"/>
  <c r="G321" i="4"/>
  <c r="A321" i="4"/>
  <c r="G320" i="4"/>
  <c r="A320" i="4"/>
  <c r="G319" i="4"/>
  <c r="A319" i="4"/>
  <c r="G318" i="4"/>
  <c r="A318" i="4"/>
  <c r="G317" i="4"/>
  <c r="A317" i="4"/>
  <c r="G316" i="4"/>
  <c r="A316" i="4"/>
  <c r="G315" i="4"/>
  <c r="A315" i="4"/>
  <c r="G314" i="4"/>
  <c r="A314" i="4"/>
  <c r="G313" i="4"/>
  <c r="A313" i="4"/>
  <c r="G312" i="4"/>
  <c r="A312" i="4"/>
  <c r="G311" i="4"/>
  <c r="A311" i="4"/>
  <c r="G310" i="4"/>
  <c r="A310" i="4"/>
  <c r="G309" i="4"/>
  <c r="A309" i="4"/>
  <c r="G308" i="4"/>
  <c r="A308" i="4"/>
  <c r="G307" i="4"/>
  <c r="A307" i="4"/>
  <c r="G306" i="4"/>
  <c r="A306" i="4"/>
  <c r="G305" i="4"/>
  <c r="A305" i="4"/>
  <c r="G304" i="4"/>
  <c r="A304" i="4"/>
  <c r="G303" i="4"/>
  <c r="A303" i="4"/>
  <c r="G302" i="4"/>
  <c r="A302" i="4"/>
  <c r="G301" i="4"/>
  <c r="A301" i="4"/>
  <c r="G300" i="4"/>
  <c r="A300" i="4"/>
  <c r="G299" i="4"/>
  <c r="A299" i="4"/>
  <c r="G298" i="4"/>
  <c r="A298" i="4"/>
  <c r="G297" i="4"/>
  <c r="A297" i="4"/>
  <c r="G296" i="4"/>
  <c r="A296" i="4"/>
  <c r="G295" i="4"/>
  <c r="A295" i="4"/>
  <c r="G294" i="4"/>
  <c r="A294" i="4"/>
  <c r="G293" i="4"/>
  <c r="A293" i="4"/>
  <c r="G292" i="4"/>
  <c r="A292" i="4"/>
  <c r="G291" i="4"/>
  <c r="A291" i="4"/>
  <c r="G290" i="4"/>
  <c r="A290" i="4"/>
  <c r="G289" i="4"/>
  <c r="A289" i="4"/>
  <c r="G288" i="4"/>
  <c r="A288" i="4"/>
  <c r="G287" i="4"/>
  <c r="A287" i="4"/>
  <c r="G286" i="4"/>
  <c r="A286" i="4"/>
  <c r="G285" i="4"/>
  <c r="A285" i="4"/>
  <c r="G284" i="4"/>
  <c r="A284" i="4"/>
  <c r="G283" i="4"/>
  <c r="A283" i="4"/>
  <c r="G282" i="4"/>
  <c r="A282" i="4"/>
  <c r="G281" i="4"/>
  <c r="A281" i="4"/>
  <c r="G280" i="4"/>
  <c r="A280" i="4"/>
  <c r="G279" i="4"/>
  <c r="A279" i="4"/>
  <c r="G278" i="4"/>
  <c r="A278" i="4"/>
  <c r="G277" i="4"/>
  <c r="A277" i="4"/>
  <c r="G276" i="4"/>
  <c r="A276" i="4"/>
  <c r="G275" i="4"/>
  <c r="A275" i="4"/>
  <c r="G274" i="4"/>
  <c r="A274" i="4"/>
  <c r="G273" i="4"/>
  <c r="A273" i="4"/>
  <c r="G272" i="4"/>
  <c r="A272" i="4"/>
  <c r="G271" i="4"/>
  <c r="A271" i="4"/>
  <c r="G270" i="4"/>
  <c r="A270" i="4"/>
  <c r="G269" i="4"/>
  <c r="A269" i="4"/>
  <c r="G268" i="4"/>
  <c r="A268" i="4"/>
  <c r="G267" i="4"/>
  <c r="A267" i="4"/>
  <c r="G266" i="4"/>
  <c r="A266" i="4"/>
  <c r="G265" i="4"/>
  <c r="A265" i="4"/>
  <c r="G264" i="4"/>
  <c r="A264" i="4"/>
  <c r="G263" i="4"/>
  <c r="A263" i="4"/>
  <c r="G262" i="4"/>
  <c r="A262" i="4"/>
  <c r="G261" i="4"/>
  <c r="A261" i="4"/>
  <c r="G260" i="4"/>
  <c r="A260" i="4"/>
  <c r="G259" i="4"/>
  <c r="A259" i="4"/>
  <c r="G258" i="4"/>
  <c r="A258" i="4"/>
  <c r="G257" i="4"/>
  <c r="A257" i="4"/>
  <c r="G256" i="4"/>
  <c r="A256" i="4"/>
  <c r="G255" i="4"/>
  <c r="A255" i="4"/>
  <c r="G254" i="4"/>
  <c r="A254" i="4"/>
  <c r="G253" i="4"/>
  <c r="A253" i="4"/>
  <c r="G252" i="4"/>
  <c r="A252" i="4"/>
  <c r="G251" i="4"/>
  <c r="A251" i="4"/>
  <c r="G250" i="4"/>
  <c r="A250" i="4"/>
  <c r="G249" i="4"/>
  <c r="A249" i="4"/>
  <c r="G248" i="4"/>
  <c r="A248" i="4"/>
  <c r="G247" i="4"/>
  <c r="A247" i="4"/>
  <c r="G246" i="4"/>
  <c r="A246" i="4"/>
  <c r="G245" i="4"/>
  <c r="A245" i="4"/>
  <c r="G244" i="4"/>
  <c r="A244" i="4"/>
  <c r="G243" i="4"/>
  <c r="A243" i="4"/>
  <c r="G242" i="4"/>
  <c r="A242" i="4"/>
  <c r="G241" i="4"/>
  <c r="A241" i="4"/>
  <c r="G240" i="4"/>
  <c r="A240" i="4"/>
  <c r="G239" i="4"/>
  <c r="A239" i="4"/>
  <c r="G238" i="4"/>
  <c r="A238" i="4"/>
  <c r="G237" i="4"/>
  <c r="A237" i="4"/>
  <c r="G236" i="4"/>
  <c r="A236" i="4"/>
  <c r="G235" i="4"/>
  <c r="A235" i="4"/>
  <c r="G234" i="4"/>
  <c r="A234" i="4"/>
  <c r="G233" i="4"/>
  <c r="A233" i="4"/>
  <c r="G232" i="4"/>
  <c r="A232" i="4"/>
  <c r="G231" i="4"/>
  <c r="A231" i="4"/>
  <c r="G230" i="4"/>
  <c r="A230" i="4"/>
  <c r="G229" i="4"/>
  <c r="A229" i="4"/>
  <c r="G228" i="4"/>
  <c r="A228" i="4"/>
  <c r="G227" i="4"/>
  <c r="A227" i="4"/>
  <c r="G226" i="4"/>
  <c r="A226" i="4"/>
  <c r="G225" i="4"/>
  <c r="A225" i="4"/>
  <c r="G224" i="4"/>
  <c r="A224" i="4"/>
  <c r="G223" i="4"/>
  <c r="A223" i="4"/>
  <c r="G222" i="4"/>
  <c r="A222" i="4"/>
  <c r="G221" i="4"/>
  <c r="A221" i="4"/>
  <c r="G220" i="4"/>
  <c r="A220" i="4"/>
  <c r="G219" i="4"/>
  <c r="A219" i="4"/>
  <c r="G218" i="4"/>
  <c r="A218" i="4"/>
  <c r="G217" i="4"/>
  <c r="A217" i="4"/>
  <c r="G216" i="4"/>
  <c r="A216" i="4"/>
  <c r="G215" i="4"/>
  <c r="A215" i="4"/>
  <c r="G214" i="4"/>
  <c r="A214" i="4"/>
  <c r="G213" i="4"/>
  <c r="A213" i="4"/>
  <c r="G212" i="4"/>
  <c r="A212" i="4"/>
  <c r="G211" i="4"/>
  <c r="A211" i="4"/>
  <c r="G210" i="4"/>
  <c r="A210" i="4"/>
  <c r="G209" i="4"/>
  <c r="A209" i="4"/>
  <c r="G208" i="4"/>
  <c r="A208" i="4"/>
  <c r="G207" i="4"/>
  <c r="A207" i="4"/>
  <c r="G206" i="4"/>
  <c r="A206" i="4"/>
  <c r="G205" i="4"/>
  <c r="A205" i="4"/>
  <c r="G204" i="4"/>
  <c r="A204" i="4"/>
  <c r="G203" i="4"/>
  <c r="A203" i="4"/>
  <c r="G202" i="4"/>
  <c r="A202" i="4"/>
  <c r="G201" i="4"/>
  <c r="A201" i="4"/>
  <c r="G200" i="4"/>
  <c r="A200" i="4"/>
  <c r="G199" i="4"/>
  <c r="A199" i="4"/>
  <c r="G198" i="4"/>
  <c r="A198" i="4"/>
  <c r="G197" i="4"/>
  <c r="A197" i="4"/>
  <c r="G196" i="4"/>
  <c r="A196" i="4"/>
  <c r="G195" i="4"/>
  <c r="A195" i="4"/>
  <c r="G194" i="4"/>
  <c r="A194" i="4"/>
  <c r="G193" i="4"/>
  <c r="A193" i="4"/>
  <c r="G192" i="4"/>
  <c r="A192" i="4"/>
  <c r="G191" i="4"/>
  <c r="A191" i="4"/>
  <c r="G190" i="4"/>
  <c r="A190" i="4"/>
  <c r="G189" i="4"/>
  <c r="A189" i="4"/>
  <c r="G188" i="4"/>
  <c r="A188" i="4"/>
  <c r="G187" i="4"/>
  <c r="A187" i="4"/>
  <c r="G186" i="4"/>
  <c r="A186" i="4"/>
  <c r="G185" i="4"/>
  <c r="A185" i="4"/>
  <c r="G184" i="4"/>
  <c r="A184" i="4"/>
  <c r="G183" i="4"/>
  <c r="A183" i="4"/>
  <c r="G182" i="4"/>
  <c r="A182" i="4"/>
  <c r="G181" i="4"/>
  <c r="A181" i="4"/>
  <c r="G180" i="4"/>
  <c r="A180" i="4"/>
  <c r="G179" i="4"/>
  <c r="A179" i="4"/>
  <c r="G178" i="4"/>
  <c r="A178" i="4"/>
  <c r="G177" i="4"/>
  <c r="A177" i="4"/>
  <c r="G176" i="4"/>
  <c r="A176" i="4"/>
  <c r="G175" i="4"/>
  <c r="A175" i="4"/>
  <c r="G174" i="4"/>
  <c r="A174" i="4"/>
  <c r="G173" i="4"/>
  <c r="A173" i="4"/>
  <c r="G172" i="4"/>
  <c r="A172" i="4"/>
  <c r="G171" i="4"/>
  <c r="A171" i="4"/>
  <c r="G170" i="4"/>
  <c r="A170" i="4"/>
  <c r="G169" i="4"/>
  <c r="A169" i="4"/>
  <c r="G168" i="4"/>
  <c r="A168" i="4"/>
  <c r="G167" i="4"/>
  <c r="A167" i="4"/>
  <c r="G166" i="4"/>
  <c r="A166" i="4"/>
  <c r="G165" i="4"/>
  <c r="A165" i="4"/>
  <c r="G164" i="4"/>
  <c r="A164" i="4"/>
  <c r="G163" i="4"/>
  <c r="A163" i="4"/>
  <c r="G162" i="4"/>
  <c r="A162" i="4"/>
  <c r="G161" i="4"/>
  <c r="A161" i="4"/>
  <c r="G160" i="4"/>
  <c r="A160" i="4"/>
  <c r="G159" i="4"/>
  <c r="A159" i="4"/>
  <c r="G158" i="4"/>
  <c r="A158" i="4"/>
  <c r="G157" i="4"/>
  <c r="A157" i="4"/>
  <c r="G156" i="4"/>
  <c r="A156" i="4"/>
  <c r="G155" i="4"/>
  <c r="A155" i="4"/>
  <c r="G154" i="4"/>
  <c r="A154" i="4"/>
  <c r="G153" i="4"/>
  <c r="A153" i="4"/>
  <c r="G152" i="4"/>
  <c r="A152" i="4"/>
  <c r="G151" i="4"/>
  <c r="A151" i="4"/>
  <c r="G150" i="4"/>
  <c r="A150" i="4"/>
  <c r="G149" i="4"/>
  <c r="A149" i="4"/>
  <c r="G148" i="4"/>
  <c r="A148" i="4"/>
  <c r="G147" i="4"/>
  <c r="A147" i="4"/>
  <c r="G146" i="4"/>
  <c r="A146" i="4"/>
  <c r="G145" i="4"/>
  <c r="A145" i="4"/>
  <c r="G144" i="4"/>
  <c r="A144" i="4"/>
  <c r="G143" i="4"/>
  <c r="A143" i="4"/>
  <c r="G142" i="4"/>
  <c r="A142" i="4"/>
  <c r="G141" i="4"/>
  <c r="A141" i="4"/>
  <c r="G140" i="4"/>
  <c r="A140" i="4"/>
  <c r="G139" i="4"/>
  <c r="A139" i="4"/>
  <c r="G138" i="4"/>
  <c r="A138" i="4"/>
  <c r="G137" i="4"/>
  <c r="A137" i="4"/>
  <c r="G136" i="4"/>
  <c r="A136" i="4"/>
  <c r="G135" i="4"/>
  <c r="A135" i="4"/>
  <c r="G134" i="4"/>
  <c r="A134" i="4"/>
  <c r="G133" i="4"/>
  <c r="A133" i="4"/>
  <c r="G132" i="4"/>
  <c r="A132" i="4"/>
  <c r="G131" i="4"/>
  <c r="A131" i="4"/>
  <c r="G130" i="4"/>
  <c r="A130" i="4"/>
  <c r="G129" i="4"/>
  <c r="A129" i="4"/>
  <c r="G128" i="4"/>
  <c r="A128" i="4"/>
  <c r="G127" i="4"/>
  <c r="A127" i="4"/>
  <c r="G126" i="4"/>
  <c r="A126" i="4"/>
  <c r="G125" i="4"/>
  <c r="A125" i="4"/>
  <c r="G124" i="4"/>
  <c r="A124" i="4"/>
  <c r="G123" i="4"/>
  <c r="A123" i="4"/>
  <c r="G122" i="4"/>
  <c r="A122" i="4"/>
  <c r="G121" i="4"/>
  <c r="A121" i="4"/>
  <c r="G120" i="4"/>
  <c r="A120" i="4"/>
  <c r="G119" i="4"/>
  <c r="A119" i="4"/>
  <c r="G118" i="4"/>
  <c r="A118" i="4"/>
  <c r="G117" i="4"/>
  <c r="A117" i="4"/>
  <c r="G116" i="4"/>
  <c r="A116" i="4"/>
  <c r="G115" i="4"/>
  <c r="A115" i="4"/>
  <c r="G114" i="4"/>
  <c r="A114" i="4"/>
  <c r="G113" i="4"/>
  <c r="A113" i="4"/>
  <c r="G112" i="4"/>
  <c r="A112" i="4"/>
  <c r="G111" i="4"/>
  <c r="A111" i="4"/>
  <c r="G110" i="4"/>
  <c r="A110" i="4"/>
  <c r="G109" i="4"/>
  <c r="A109" i="4"/>
  <c r="G108" i="4"/>
  <c r="A108" i="4"/>
  <c r="G107" i="4"/>
  <c r="A107" i="4"/>
  <c r="G106" i="4"/>
  <c r="A106" i="4"/>
  <c r="G105" i="4"/>
  <c r="A105" i="4"/>
  <c r="G104" i="4"/>
  <c r="A104" i="4"/>
  <c r="G103" i="4"/>
  <c r="A103" i="4"/>
  <c r="G102" i="4"/>
  <c r="A102" i="4"/>
  <c r="G101" i="4"/>
  <c r="A101" i="4"/>
  <c r="G100" i="4"/>
  <c r="A100" i="4"/>
  <c r="G99" i="4"/>
  <c r="A99" i="4"/>
  <c r="G98" i="4"/>
  <c r="A98" i="4"/>
  <c r="G97" i="4"/>
  <c r="A97" i="4"/>
  <c r="G96" i="4"/>
  <c r="A96" i="4"/>
  <c r="G95" i="4"/>
  <c r="A95" i="4"/>
  <c r="G94" i="4"/>
  <c r="A94" i="4"/>
  <c r="G93" i="4"/>
  <c r="A93" i="4"/>
  <c r="G92" i="4"/>
  <c r="A92" i="4"/>
  <c r="G91" i="4"/>
  <c r="A91" i="4"/>
  <c r="G90" i="4"/>
  <c r="A90" i="4"/>
  <c r="G89" i="4"/>
  <c r="A89" i="4"/>
  <c r="G88" i="4"/>
  <c r="A88" i="4"/>
  <c r="G87" i="4"/>
  <c r="A87" i="4"/>
  <c r="G86" i="4"/>
  <c r="A86" i="4"/>
  <c r="G85" i="4"/>
  <c r="A85" i="4"/>
  <c r="G84" i="4"/>
  <c r="A84" i="4"/>
  <c r="G83" i="4"/>
  <c r="A83" i="4"/>
  <c r="G82" i="4"/>
  <c r="A82" i="4"/>
  <c r="G81" i="4"/>
  <c r="A81" i="4"/>
  <c r="G80" i="4"/>
  <c r="A80" i="4"/>
  <c r="G79" i="4"/>
  <c r="A79" i="4"/>
  <c r="G78" i="4"/>
  <c r="A78" i="4"/>
  <c r="G77" i="4"/>
  <c r="A77" i="4"/>
  <c r="G76" i="4"/>
  <c r="A76" i="4"/>
  <c r="G75" i="4"/>
  <c r="A75" i="4"/>
  <c r="G74" i="4"/>
  <c r="A74" i="4"/>
  <c r="G73" i="4"/>
  <c r="A73" i="4"/>
  <c r="G72" i="4"/>
  <c r="A72" i="4"/>
  <c r="G71" i="4"/>
  <c r="A71" i="4"/>
  <c r="G70" i="4"/>
  <c r="A70" i="4"/>
  <c r="G69" i="4"/>
  <c r="A69" i="4"/>
  <c r="G68" i="4"/>
  <c r="A68" i="4"/>
  <c r="G67" i="4"/>
  <c r="A67" i="4"/>
  <c r="G66" i="4"/>
  <c r="A66" i="4"/>
  <c r="G65" i="4"/>
  <c r="A65" i="4"/>
  <c r="G64" i="4"/>
  <c r="A64" i="4"/>
  <c r="G63" i="4"/>
  <c r="A63" i="4"/>
  <c r="G62" i="4"/>
  <c r="A62" i="4"/>
  <c r="G61" i="4"/>
  <c r="A61" i="4"/>
  <c r="G60" i="4"/>
  <c r="A60" i="4"/>
  <c r="G59" i="4"/>
  <c r="A59" i="4"/>
  <c r="G58" i="4"/>
  <c r="A58" i="4"/>
  <c r="G57" i="4"/>
  <c r="A57" i="4"/>
  <c r="G56" i="4"/>
  <c r="A56" i="4"/>
  <c r="G55" i="4"/>
  <c r="A55" i="4"/>
  <c r="G54" i="4"/>
  <c r="A54" i="4"/>
  <c r="G53" i="4"/>
  <c r="A53" i="4"/>
  <c r="G52" i="4"/>
  <c r="A52" i="4"/>
  <c r="G51" i="4"/>
  <c r="A51" i="4"/>
  <c r="G50" i="4"/>
  <c r="A50" i="4"/>
  <c r="G49" i="4"/>
  <c r="A49" i="4"/>
  <c r="G48" i="4"/>
  <c r="A48" i="4"/>
  <c r="G47" i="4"/>
  <c r="A47" i="4"/>
  <c r="G46" i="4"/>
  <c r="A46" i="4"/>
  <c r="G45" i="4"/>
  <c r="A45" i="4"/>
  <c r="G44" i="4"/>
  <c r="A44" i="4"/>
  <c r="G43" i="4"/>
  <c r="A43" i="4"/>
  <c r="G42" i="4"/>
  <c r="A42" i="4"/>
  <c r="G41" i="4"/>
  <c r="A41" i="4"/>
  <c r="G40" i="4"/>
  <c r="A40" i="4"/>
  <c r="G39" i="4"/>
  <c r="A39" i="4"/>
  <c r="G38" i="4"/>
  <c r="A38" i="4"/>
  <c r="G37" i="4"/>
  <c r="A37" i="4"/>
  <c r="G36" i="4"/>
  <c r="A36" i="4"/>
  <c r="G35" i="4"/>
  <c r="A35" i="4"/>
  <c r="G34" i="4"/>
  <c r="A34" i="4"/>
  <c r="G33" i="4"/>
  <c r="A33" i="4"/>
  <c r="G32" i="4"/>
  <c r="A32" i="4"/>
  <c r="G31" i="4"/>
  <c r="A31" i="4"/>
  <c r="G30" i="4"/>
  <c r="A30" i="4"/>
  <c r="AC10" i="4"/>
  <c r="G10" i="4"/>
  <c r="AC29" i="4"/>
  <c r="G29" i="4"/>
  <c r="AC28" i="4"/>
  <c r="G28" i="4"/>
  <c r="AC27" i="4"/>
  <c r="G27" i="4"/>
  <c r="AC26" i="4"/>
  <c r="G26" i="4"/>
  <c r="AC25" i="4"/>
  <c r="AC24" i="4"/>
  <c r="AC23" i="4"/>
  <c r="G23" i="4"/>
  <c r="AC22" i="4"/>
  <c r="G22" i="4"/>
  <c r="AC21" i="4"/>
  <c r="G21" i="4"/>
  <c r="AC20" i="4"/>
  <c r="G20" i="4"/>
  <c r="AC19" i="4"/>
  <c r="G19" i="4"/>
  <c r="AC18" i="4"/>
  <c r="G18" i="4"/>
  <c r="AC17" i="4"/>
  <c r="G17" i="4"/>
  <c r="AC16" i="4"/>
  <c r="G16" i="4"/>
  <c r="AC15" i="4"/>
  <c r="G15" i="4"/>
  <c r="AC14" i="4"/>
  <c r="G14" i="4"/>
  <c r="AC13" i="4"/>
  <c r="G13" i="4"/>
  <c r="G12" i="4"/>
  <c r="G11" i="4"/>
  <c r="G9" i="4"/>
  <c r="AC5" i="4"/>
  <c r="G5" i="4"/>
  <c r="AC4" i="4"/>
  <c r="G4" i="4"/>
  <c r="AC3" i="4"/>
  <c r="G3" i="4"/>
  <c r="AC2" i="4"/>
  <c r="G2" i="4"/>
  <c r="AC454" i="3"/>
  <c r="G454" i="3"/>
  <c r="AC453" i="3"/>
  <c r="G453" i="3"/>
  <c r="AC452" i="3"/>
  <c r="G452" i="3"/>
  <c r="AC451" i="3"/>
  <c r="G451" i="3"/>
  <c r="AC450" i="3"/>
  <c r="G450" i="3"/>
  <c r="AC449" i="3"/>
  <c r="G449" i="3"/>
  <c r="AC448" i="3"/>
  <c r="G448" i="3"/>
  <c r="AC447" i="3"/>
  <c r="G447" i="3"/>
  <c r="AC446" i="3"/>
  <c r="G446" i="3"/>
  <c r="AC445" i="3"/>
  <c r="G445" i="3"/>
  <c r="AC444" i="3"/>
  <c r="G444" i="3"/>
  <c r="AC443" i="3"/>
  <c r="G443" i="3"/>
  <c r="AC442" i="3"/>
  <c r="G442" i="3"/>
  <c r="AC441" i="3"/>
  <c r="G441" i="3"/>
  <c r="AC440" i="3"/>
  <c r="G440" i="3"/>
  <c r="AC439" i="3"/>
  <c r="G439" i="3"/>
  <c r="AC438" i="3"/>
  <c r="G438" i="3"/>
  <c r="AC437" i="3"/>
  <c r="G437" i="3"/>
  <c r="AC436" i="3"/>
  <c r="G436" i="3"/>
  <c r="AC435" i="3"/>
  <c r="G435" i="3"/>
  <c r="AC434" i="3"/>
  <c r="G434" i="3"/>
  <c r="AC433" i="3"/>
  <c r="G433" i="3"/>
  <c r="AC432" i="3"/>
  <c r="G432" i="3"/>
  <c r="AC431" i="3"/>
  <c r="G431" i="3"/>
  <c r="AC430" i="3"/>
  <c r="G430" i="3"/>
  <c r="AC429" i="3"/>
  <c r="G429" i="3"/>
  <c r="AC428" i="3"/>
  <c r="G428" i="3"/>
  <c r="AC427" i="3"/>
  <c r="G427" i="3"/>
  <c r="AC426" i="3"/>
  <c r="G426" i="3"/>
  <c r="AC425" i="3"/>
  <c r="G425" i="3"/>
  <c r="AC424" i="3"/>
  <c r="G424" i="3"/>
  <c r="AC423" i="3"/>
  <c r="G423" i="3"/>
  <c r="AC422" i="3"/>
  <c r="G422" i="3"/>
  <c r="AC421" i="3"/>
  <c r="G421" i="3"/>
  <c r="AC420" i="3"/>
  <c r="G420" i="3"/>
  <c r="AC419" i="3"/>
  <c r="G419" i="3"/>
  <c r="AC418" i="3"/>
  <c r="G418" i="3"/>
  <c r="AC417" i="3"/>
  <c r="G417" i="3"/>
  <c r="AC416" i="3"/>
  <c r="G416" i="3"/>
  <c r="AC415" i="3"/>
  <c r="G415" i="3"/>
  <c r="AC414" i="3"/>
  <c r="G414" i="3"/>
  <c r="AC413" i="3"/>
  <c r="G413" i="3"/>
  <c r="AC412" i="3"/>
  <c r="G412" i="3"/>
  <c r="AC411" i="3"/>
  <c r="G411" i="3"/>
  <c r="AC410" i="3"/>
  <c r="G410" i="3"/>
  <c r="AC409" i="3"/>
  <c r="G409" i="3"/>
  <c r="AC408" i="3"/>
  <c r="G408" i="3"/>
  <c r="AC407" i="3"/>
  <c r="G407" i="3"/>
  <c r="AC406" i="3"/>
  <c r="G406" i="3"/>
  <c r="AC405" i="3"/>
  <c r="G405" i="3"/>
  <c r="AC404" i="3"/>
  <c r="G404" i="3"/>
  <c r="AC403" i="3"/>
  <c r="G403" i="3"/>
  <c r="AC402" i="3"/>
  <c r="G402" i="3"/>
  <c r="AC401" i="3"/>
  <c r="G401" i="3"/>
  <c r="AC400" i="3"/>
  <c r="G400" i="3"/>
  <c r="AC399" i="3"/>
  <c r="G399" i="3"/>
  <c r="AC398" i="3"/>
  <c r="G398" i="3"/>
  <c r="AC397" i="3"/>
  <c r="G397" i="3"/>
  <c r="AC396" i="3"/>
  <c r="G396" i="3"/>
  <c r="AC395" i="3"/>
  <c r="G395" i="3"/>
  <c r="AC394" i="3"/>
  <c r="G394" i="3"/>
  <c r="AC393" i="3"/>
  <c r="G393" i="3"/>
  <c r="AC392" i="3"/>
  <c r="G392" i="3"/>
  <c r="AC391" i="3"/>
  <c r="G391" i="3"/>
  <c r="AC390" i="3"/>
  <c r="G390" i="3"/>
  <c r="AC389" i="3"/>
  <c r="G389" i="3"/>
  <c r="AC388" i="3"/>
  <c r="G388" i="3"/>
  <c r="AC387" i="3"/>
  <c r="G387" i="3"/>
  <c r="AC386" i="3"/>
  <c r="G386" i="3"/>
  <c r="AC385" i="3"/>
  <c r="G385" i="3"/>
  <c r="AC384" i="3"/>
  <c r="G384" i="3"/>
  <c r="AC383" i="3"/>
  <c r="G383" i="3"/>
  <c r="AC382" i="3"/>
  <c r="G382" i="3"/>
  <c r="AC381" i="3"/>
  <c r="G381" i="3"/>
  <c r="AC380" i="3"/>
  <c r="G380" i="3"/>
  <c r="AC379" i="3"/>
  <c r="G379" i="3"/>
  <c r="AC378" i="3"/>
  <c r="G378" i="3"/>
  <c r="AC377" i="3"/>
  <c r="G377" i="3"/>
  <c r="AC376" i="3"/>
  <c r="G376" i="3"/>
  <c r="AC375" i="3"/>
  <c r="G375" i="3"/>
  <c r="AC374" i="3"/>
  <c r="G374" i="3"/>
  <c r="AC373" i="3"/>
  <c r="G373" i="3"/>
  <c r="AC372" i="3"/>
  <c r="G372" i="3"/>
  <c r="AC371" i="3"/>
  <c r="G371" i="3"/>
  <c r="AC370" i="3"/>
  <c r="G370" i="3"/>
  <c r="AC369" i="3"/>
  <c r="G369" i="3"/>
  <c r="AC368" i="3"/>
  <c r="G368" i="3"/>
  <c r="AC367" i="3"/>
  <c r="G367" i="3"/>
  <c r="AC366" i="3"/>
  <c r="G366" i="3"/>
  <c r="AC365" i="3"/>
  <c r="G365" i="3"/>
  <c r="AC364" i="3"/>
  <c r="G364" i="3"/>
  <c r="AC363" i="3"/>
  <c r="G363" i="3"/>
  <c r="AC362" i="3"/>
  <c r="G362" i="3"/>
  <c r="AC361" i="3"/>
  <c r="G361" i="3"/>
  <c r="AC360" i="3"/>
  <c r="G360" i="3"/>
  <c r="AC359" i="3"/>
  <c r="G359" i="3"/>
  <c r="AC358" i="3"/>
  <c r="G358" i="3"/>
  <c r="AC357" i="3"/>
  <c r="G357" i="3"/>
  <c r="AC356" i="3"/>
  <c r="G356" i="3"/>
  <c r="AC355" i="3"/>
  <c r="G355" i="3"/>
  <c r="AC354" i="3"/>
  <c r="G354" i="3"/>
  <c r="AC353" i="3"/>
  <c r="G353" i="3"/>
  <c r="AC352" i="3"/>
  <c r="G352" i="3"/>
  <c r="AC351" i="3"/>
  <c r="G351" i="3"/>
  <c r="AC350" i="3"/>
  <c r="G350" i="3"/>
  <c r="AC349" i="3"/>
  <c r="G349" i="3"/>
  <c r="AC348" i="3"/>
  <c r="G348" i="3"/>
  <c r="AC347" i="3"/>
  <c r="G347" i="3"/>
  <c r="AC346" i="3"/>
  <c r="G346" i="3"/>
  <c r="AC345" i="3"/>
  <c r="G345" i="3"/>
  <c r="AC344" i="3"/>
  <c r="G344" i="3"/>
  <c r="AC343" i="3"/>
  <c r="G343" i="3"/>
  <c r="AC342" i="3"/>
  <c r="G342" i="3"/>
  <c r="AC341" i="3"/>
  <c r="G341" i="3"/>
  <c r="AC340" i="3"/>
  <c r="G340" i="3"/>
  <c r="AC339" i="3"/>
  <c r="G339" i="3"/>
  <c r="AC338" i="3"/>
  <c r="G338" i="3"/>
  <c r="AC337" i="3"/>
  <c r="G337" i="3"/>
  <c r="AC336" i="3"/>
  <c r="G336" i="3"/>
  <c r="AC335" i="3"/>
  <c r="G335" i="3"/>
  <c r="AC334" i="3"/>
  <c r="G334" i="3"/>
  <c r="AC333" i="3"/>
  <c r="G333" i="3"/>
  <c r="AC332" i="3"/>
  <c r="G332" i="3"/>
  <c r="AC331" i="3"/>
  <c r="G331" i="3"/>
  <c r="AC330" i="3"/>
  <c r="G330" i="3"/>
  <c r="AC329" i="3"/>
  <c r="G329" i="3"/>
  <c r="AC328" i="3"/>
  <c r="G328" i="3"/>
  <c r="AC327" i="3"/>
  <c r="G327" i="3"/>
  <c r="AC326" i="3"/>
  <c r="G326" i="3"/>
  <c r="AC325" i="3"/>
  <c r="G325" i="3"/>
  <c r="AC324" i="3"/>
  <c r="G324" i="3"/>
  <c r="AC323" i="3"/>
  <c r="G323" i="3"/>
  <c r="AC322" i="3"/>
  <c r="G322" i="3"/>
  <c r="AC321" i="3"/>
  <c r="G321" i="3"/>
  <c r="AC320" i="3"/>
  <c r="G320" i="3"/>
  <c r="AC319" i="3"/>
  <c r="G319" i="3"/>
  <c r="AC318" i="3"/>
  <c r="G318" i="3"/>
  <c r="AC317" i="3"/>
  <c r="G317" i="3"/>
  <c r="AC316" i="3"/>
  <c r="G316" i="3"/>
  <c r="AC315" i="3"/>
  <c r="G315" i="3"/>
  <c r="AC314" i="3"/>
  <c r="G314" i="3"/>
  <c r="AC313" i="3"/>
  <c r="G313" i="3"/>
  <c r="AC312" i="3"/>
  <c r="G312" i="3"/>
  <c r="AC311" i="3"/>
  <c r="G311" i="3"/>
  <c r="AC310" i="3"/>
  <c r="G310" i="3"/>
  <c r="AC309" i="3"/>
  <c r="G309" i="3"/>
  <c r="AC308" i="3"/>
  <c r="G308" i="3"/>
  <c r="AC307" i="3"/>
  <c r="G307" i="3"/>
  <c r="AC306" i="3"/>
  <c r="G306" i="3"/>
  <c r="AC305" i="3"/>
  <c r="G305" i="3"/>
  <c r="AC304" i="3"/>
  <c r="G304" i="3"/>
  <c r="AC303" i="3"/>
  <c r="G303" i="3"/>
  <c r="AC302" i="3"/>
  <c r="G302" i="3"/>
  <c r="AC301" i="3"/>
  <c r="G301" i="3"/>
  <c r="AC300" i="3"/>
  <c r="G300" i="3"/>
  <c r="AC299" i="3"/>
  <c r="G299" i="3"/>
  <c r="AC298" i="3"/>
  <c r="G298" i="3"/>
  <c r="AC297" i="3"/>
  <c r="G297" i="3"/>
  <c r="AC296" i="3"/>
  <c r="G296" i="3"/>
  <c r="AC295" i="3"/>
  <c r="G295" i="3"/>
  <c r="AC294" i="3"/>
  <c r="G294" i="3"/>
  <c r="AC293" i="3"/>
  <c r="G293" i="3"/>
  <c r="AC292" i="3"/>
  <c r="G292" i="3"/>
  <c r="AC291" i="3"/>
  <c r="G291" i="3"/>
  <c r="AC290" i="3"/>
  <c r="G290" i="3"/>
  <c r="AC289" i="3"/>
  <c r="G289" i="3"/>
  <c r="AC288" i="3"/>
  <c r="G288" i="3"/>
  <c r="AC287" i="3"/>
  <c r="G287" i="3"/>
  <c r="AC286" i="3"/>
  <c r="G286" i="3"/>
  <c r="AC285" i="3"/>
  <c r="G285" i="3"/>
  <c r="AC284" i="3"/>
  <c r="G284" i="3"/>
  <c r="AC283" i="3"/>
  <c r="G283" i="3"/>
  <c r="AC282" i="3"/>
  <c r="G282" i="3"/>
  <c r="AC281" i="3"/>
  <c r="G281" i="3"/>
  <c r="AC280" i="3"/>
  <c r="G280" i="3"/>
  <c r="AC279" i="3"/>
  <c r="G279" i="3"/>
  <c r="AC278" i="3"/>
  <c r="G278" i="3"/>
  <c r="AC277" i="3"/>
  <c r="G277" i="3"/>
  <c r="AC276" i="3"/>
  <c r="G276" i="3"/>
  <c r="AC275" i="3"/>
  <c r="G275" i="3"/>
  <c r="AC274" i="3"/>
  <c r="G274" i="3"/>
  <c r="AC273" i="3"/>
  <c r="G273" i="3"/>
  <c r="AC272" i="3"/>
  <c r="G272" i="3"/>
  <c r="AC271" i="3"/>
  <c r="G271" i="3"/>
  <c r="AC270" i="3"/>
  <c r="G270" i="3"/>
  <c r="AC269" i="3"/>
  <c r="G269" i="3"/>
  <c r="AC268" i="3"/>
  <c r="G268" i="3"/>
  <c r="AC267" i="3"/>
  <c r="G267" i="3"/>
  <c r="AC266" i="3"/>
  <c r="G266" i="3"/>
  <c r="AC265" i="3"/>
  <c r="G265" i="3"/>
  <c r="AC264" i="3"/>
  <c r="G264" i="3"/>
  <c r="AC263" i="3"/>
  <c r="G263" i="3"/>
  <c r="AC262" i="3"/>
  <c r="G262" i="3"/>
  <c r="AC261" i="3"/>
  <c r="G261" i="3"/>
  <c r="AC260" i="3"/>
  <c r="G260" i="3"/>
  <c r="AC259" i="3"/>
  <c r="G259" i="3"/>
  <c r="AC258" i="3"/>
  <c r="G258" i="3"/>
  <c r="AC257" i="3"/>
  <c r="G257" i="3"/>
  <c r="AC256" i="3"/>
  <c r="G256" i="3"/>
  <c r="AC255" i="3"/>
  <c r="G255" i="3"/>
  <c r="AC254" i="3"/>
  <c r="G254" i="3"/>
  <c r="AC253" i="3"/>
  <c r="G253" i="3"/>
  <c r="AC252" i="3"/>
  <c r="G252" i="3"/>
  <c r="AC251" i="3"/>
  <c r="G251" i="3"/>
  <c r="AC250" i="3"/>
  <c r="G250" i="3"/>
  <c r="AC249" i="3"/>
  <c r="G249" i="3"/>
  <c r="AC248" i="3"/>
  <c r="G248" i="3"/>
  <c r="AC247" i="3"/>
  <c r="G247" i="3"/>
  <c r="AC246" i="3"/>
  <c r="G246" i="3"/>
  <c r="AC245" i="3"/>
  <c r="G245" i="3"/>
  <c r="AC244" i="3"/>
  <c r="G244" i="3"/>
  <c r="AC243" i="3"/>
  <c r="G243" i="3"/>
  <c r="AC242" i="3"/>
  <c r="G242" i="3"/>
  <c r="AC241" i="3"/>
  <c r="G241" i="3"/>
  <c r="AC240" i="3"/>
  <c r="G240" i="3"/>
  <c r="AC239" i="3"/>
  <c r="G239" i="3"/>
  <c r="AC238" i="3"/>
  <c r="G238" i="3"/>
  <c r="AC237" i="3"/>
  <c r="G237" i="3"/>
  <c r="AC236" i="3"/>
  <c r="G236" i="3"/>
  <c r="AC235" i="3"/>
  <c r="G235" i="3"/>
  <c r="AC234" i="3"/>
  <c r="G234" i="3"/>
  <c r="AC233" i="3"/>
  <c r="G233" i="3"/>
  <c r="AC232" i="3"/>
  <c r="G232" i="3"/>
  <c r="AC231" i="3"/>
  <c r="G231" i="3"/>
  <c r="AC230" i="3"/>
  <c r="G230" i="3"/>
  <c r="AC229" i="3"/>
  <c r="G229" i="3"/>
  <c r="AC228" i="3"/>
  <c r="G228" i="3"/>
  <c r="AC227" i="3"/>
  <c r="G227" i="3"/>
  <c r="AC226" i="3"/>
  <c r="G226" i="3"/>
  <c r="AC225" i="3"/>
  <c r="G225" i="3"/>
  <c r="AC224" i="3"/>
  <c r="G224" i="3"/>
  <c r="AC223" i="3"/>
  <c r="G223" i="3"/>
  <c r="AC222" i="3"/>
  <c r="G222" i="3"/>
  <c r="AC221" i="3"/>
  <c r="G221" i="3"/>
  <c r="AC220" i="3"/>
  <c r="G220" i="3"/>
  <c r="AC219" i="3"/>
  <c r="G219" i="3"/>
  <c r="AC218" i="3"/>
  <c r="G218" i="3"/>
  <c r="AC217" i="3"/>
  <c r="G217" i="3"/>
  <c r="AC216" i="3"/>
  <c r="G216" i="3"/>
  <c r="AC215" i="3"/>
  <c r="G215" i="3"/>
  <c r="AC214" i="3"/>
  <c r="G214" i="3"/>
  <c r="AC213" i="3"/>
  <c r="G213" i="3"/>
  <c r="AC212" i="3"/>
  <c r="G212" i="3"/>
  <c r="AC211" i="3"/>
  <c r="G211" i="3"/>
  <c r="AC210" i="3"/>
  <c r="G210" i="3"/>
  <c r="AC209" i="3"/>
  <c r="G209" i="3"/>
  <c r="AC208" i="3"/>
  <c r="G208" i="3"/>
  <c r="AC207" i="3"/>
  <c r="G207" i="3"/>
  <c r="AC206" i="3"/>
  <c r="G206" i="3"/>
  <c r="AC205" i="3"/>
  <c r="G205" i="3"/>
  <c r="AC204" i="3"/>
  <c r="G204" i="3"/>
  <c r="AC203" i="3"/>
  <c r="G203" i="3"/>
  <c r="AC202" i="3"/>
  <c r="G202" i="3"/>
  <c r="AC201" i="3"/>
  <c r="G201" i="3"/>
  <c r="AC200" i="3"/>
  <c r="G200" i="3"/>
  <c r="AC199" i="3"/>
  <c r="G199" i="3"/>
  <c r="AC198" i="3"/>
  <c r="G198" i="3"/>
  <c r="AC197" i="3"/>
  <c r="G197" i="3"/>
  <c r="AC196" i="3"/>
  <c r="G196" i="3"/>
  <c r="AC195" i="3"/>
  <c r="G195" i="3"/>
  <c r="AC194" i="3"/>
  <c r="G194" i="3"/>
  <c r="AC193" i="3"/>
  <c r="G193" i="3"/>
  <c r="AC192" i="3"/>
  <c r="G192" i="3"/>
  <c r="AC191" i="3"/>
  <c r="G191" i="3"/>
  <c r="AC190" i="3"/>
  <c r="G190" i="3"/>
  <c r="AC189" i="3"/>
  <c r="G189" i="3"/>
  <c r="AC188" i="3"/>
  <c r="G188" i="3"/>
  <c r="AC187" i="3"/>
  <c r="G187" i="3"/>
  <c r="AC186" i="3"/>
  <c r="G186" i="3"/>
  <c r="AC185" i="3"/>
  <c r="G185" i="3"/>
  <c r="AC184" i="3"/>
  <c r="G184" i="3"/>
  <c r="AC183" i="3"/>
  <c r="G183" i="3"/>
  <c r="AC182" i="3"/>
  <c r="G182" i="3"/>
  <c r="AC181" i="3"/>
  <c r="G181" i="3"/>
  <c r="AC180" i="3"/>
  <c r="G180" i="3"/>
  <c r="AC179" i="3"/>
  <c r="G179" i="3"/>
  <c r="AC178" i="3"/>
  <c r="G178" i="3"/>
  <c r="AC177" i="3"/>
  <c r="G177" i="3"/>
  <c r="AC176" i="3"/>
  <c r="G176" i="3"/>
  <c r="AC175" i="3"/>
  <c r="G175" i="3"/>
  <c r="AC174" i="3"/>
  <c r="G174" i="3"/>
  <c r="AC173" i="3"/>
  <c r="G173" i="3"/>
  <c r="AC172" i="3"/>
  <c r="G172" i="3"/>
  <c r="AC171" i="3"/>
  <c r="G171" i="3"/>
  <c r="AC170" i="3"/>
  <c r="G170" i="3"/>
  <c r="AC169" i="3"/>
  <c r="G169" i="3"/>
  <c r="AC168" i="3"/>
  <c r="G168" i="3"/>
  <c r="AC167" i="3"/>
  <c r="G167" i="3"/>
  <c r="AC166" i="3"/>
  <c r="G166" i="3"/>
  <c r="AC165" i="3"/>
  <c r="G165" i="3"/>
  <c r="AC164" i="3"/>
  <c r="G164" i="3"/>
  <c r="AC163" i="3"/>
  <c r="G163" i="3"/>
  <c r="AC162" i="3"/>
  <c r="G162" i="3"/>
  <c r="AC161" i="3"/>
  <c r="G161" i="3"/>
  <c r="AC160" i="3"/>
  <c r="G160" i="3"/>
  <c r="AC159" i="3"/>
  <c r="G159" i="3"/>
  <c r="AC158" i="3"/>
  <c r="G158" i="3"/>
  <c r="AC157" i="3"/>
  <c r="G157" i="3"/>
  <c r="AC156" i="3"/>
  <c r="G156" i="3"/>
  <c r="AC155" i="3"/>
  <c r="G155" i="3"/>
  <c r="AC154" i="3"/>
  <c r="G154" i="3"/>
  <c r="AC153" i="3"/>
  <c r="G153" i="3"/>
  <c r="AC152" i="3"/>
  <c r="G152" i="3"/>
  <c r="AC151" i="3"/>
  <c r="G151" i="3"/>
  <c r="AC150" i="3"/>
  <c r="G150" i="3"/>
  <c r="AC149" i="3"/>
  <c r="G149" i="3"/>
  <c r="AC148" i="3"/>
  <c r="G148" i="3"/>
  <c r="AC147" i="3"/>
  <c r="G147" i="3"/>
  <c r="AC146" i="3"/>
  <c r="G146" i="3"/>
  <c r="AC145" i="3"/>
  <c r="G145" i="3"/>
  <c r="AC144" i="3"/>
  <c r="G144" i="3"/>
  <c r="AC143" i="3"/>
  <c r="G143" i="3"/>
  <c r="AC142" i="3"/>
  <c r="G142" i="3"/>
  <c r="AC141" i="3"/>
  <c r="G141" i="3"/>
  <c r="AC140" i="3"/>
  <c r="G140" i="3"/>
  <c r="AC139" i="3"/>
  <c r="G139" i="3"/>
  <c r="AC138" i="3"/>
  <c r="G138" i="3"/>
  <c r="AC137" i="3"/>
  <c r="G137" i="3"/>
  <c r="AC136" i="3"/>
  <c r="G136" i="3"/>
  <c r="AC135" i="3"/>
  <c r="G135" i="3"/>
  <c r="AC134" i="3"/>
  <c r="G134" i="3"/>
  <c r="AC133" i="3"/>
  <c r="G133" i="3"/>
  <c r="AC132" i="3"/>
  <c r="G132" i="3"/>
  <c r="AC131" i="3"/>
  <c r="G131" i="3"/>
  <c r="AC130" i="3"/>
  <c r="G130" i="3"/>
  <c r="AC129" i="3"/>
  <c r="G129" i="3"/>
  <c r="AC128" i="3"/>
  <c r="G128" i="3"/>
  <c r="AC127" i="3"/>
  <c r="G127" i="3"/>
  <c r="AC126" i="3"/>
  <c r="G126" i="3"/>
  <c r="AC125" i="3"/>
  <c r="G125" i="3"/>
  <c r="AC124" i="3"/>
  <c r="G124" i="3"/>
  <c r="AC123" i="3"/>
  <c r="G123" i="3"/>
  <c r="AC122" i="3"/>
  <c r="G122" i="3"/>
  <c r="AC121" i="3"/>
  <c r="G121" i="3"/>
  <c r="AC120" i="3"/>
  <c r="G120" i="3"/>
  <c r="AC119" i="3"/>
  <c r="G119" i="3"/>
  <c r="AC118" i="3"/>
  <c r="G118" i="3"/>
  <c r="AC117" i="3"/>
  <c r="G117" i="3"/>
  <c r="AC116" i="3"/>
  <c r="G116" i="3"/>
  <c r="AC115" i="3"/>
  <c r="G115" i="3"/>
  <c r="AC114" i="3"/>
  <c r="G114" i="3"/>
  <c r="AC113" i="3"/>
  <c r="G113" i="3"/>
  <c r="AC112" i="3"/>
  <c r="G112" i="3"/>
  <c r="AC111" i="3"/>
  <c r="G111" i="3"/>
  <c r="AC110" i="3"/>
  <c r="G110" i="3"/>
  <c r="AC109" i="3"/>
  <c r="G109" i="3"/>
  <c r="AC108" i="3"/>
  <c r="G108" i="3"/>
  <c r="AC107" i="3"/>
  <c r="G107" i="3"/>
  <c r="AC106" i="3"/>
  <c r="G106" i="3"/>
  <c r="AC105" i="3"/>
  <c r="G105" i="3"/>
  <c r="AC104" i="3"/>
  <c r="G104" i="3"/>
  <c r="AC103" i="3"/>
  <c r="G103" i="3"/>
  <c r="AC102" i="3"/>
  <c r="G102" i="3"/>
  <c r="AC101" i="3"/>
  <c r="G101" i="3"/>
  <c r="AC100" i="3"/>
  <c r="G100" i="3"/>
  <c r="AC99" i="3"/>
  <c r="G99" i="3"/>
  <c r="AC98" i="3"/>
  <c r="G98" i="3"/>
  <c r="AC97" i="3"/>
  <c r="G97" i="3"/>
  <c r="AC96" i="3"/>
  <c r="G96" i="3"/>
  <c r="AC95" i="3"/>
  <c r="G95" i="3"/>
  <c r="AC94" i="3"/>
  <c r="G94" i="3"/>
  <c r="AC93" i="3"/>
  <c r="G93" i="3"/>
  <c r="AC92" i="3"/>
  <c r="G92" i="3"/>
  <c r="AC91" i="3"/>
  <c r="G91" i="3"/>
  <c r="AC90" i="3"/>
  <c r="G90" i="3"/>
  <c r="AC89" i="3"/>
  <c r="G89" i="3"/>
  <c r="AC88" i="3"/>
  <c r="G88" i="3"/>
  <c r="AC87" i="3"/>
  <c r="G87" i="3"/>
  <c r="AC86" i="3"/>
  <c r="G86" i="3"/>
  <c r="AC85" i="3"/>
  <c r="G85" i="3"/>
  <c r="AC84" i="3"/>
  <c r="G84" i="3"/>
  <c r="AC83" i="3"/>
  <c r="G83" i="3"/>
  <c r="AC82" i="3"/>
  <c r="G82" i="3"/>
  <c r="AC81" i="3"/>
  <c r="G81" i="3"/>
  <c r="AC80" i="3"/>
  <c r="G80" i="3"/>
  <c r="AC79" i="3"/>
  <c r="G79" i="3"/>
  <c r="AC78" i="3"/>
  <c r="G78" i="3"/>
  <c r="AC77" i="3"/>
  <c r="G77" i="3"/>
  <c r="AC76" i="3"/>
  <c r="G76" i="3"/>
  <c r="AC75" i="3"/>
  <c r="G75" i="3"/>
  <c r="AC74" i="3"/>
  <c r="G74" i="3"/>
  <c r="AC73" i="3"/>
  <c r="G73" i="3"/>
  <c r="AC72" i="3"/>
  <c r="G72" i="3"/>
  <c r="AC71" i="3"/>
  <c r="G71" i="3"/>
  <c r="AC70" i="3"/>
  <c r="G70" i="3"/>
  <c r="AC69" i="3"/>
  <c r="G69" i="3"/>
  <c r="AC68" i="3"/>
  <c r="G68" i="3"/>
  <c r="AC67" i="3"/>
  <c r="G67" i="3"/>
  <c r="AC66" i="3"/>
  <c r="G66" i="3"/>
  <c r="AC65" i="3"/>
  <c r="G65" i="3"/>
  <c r="AC64" i="3"/>
  <c r="G64" i="3"/>
  <c r="AC63" i="3"/>
  <c r="G63" i="3"/>
  <c r="AC62" i="3"/>
  <c r="G62" i="3"/>
  <c r="AC61" i="3"/>
  <c r="G61" i="3"/>
  <c r="AC60" i="3"/>
  <c r="G60" i="3"/>
  <c r="AC59" i="3"/>
  <c r="G59" i="3"/>
  <c r="AC58" i="3"/>
  <c r="G58" i="3"/>
  <c r="AC57" i="3"/>
  <c r="G57" i="3"/>
  <c r="AC56" i="3"/>
  <c r="G56" i="3"/>
  <c r="AC55" i="3"/>
  <c r="G55" i="3"/>
  <c r="AC54" i="3"/>
  <c r="G54" i="3"/>
  <c r="AC53" i="3"/>
  <c r="G53" i="3"/>
  <c r="AC52" i="3"/>
  <c r="G52" i="3"/>
  <c r="AC51" i="3"/>
  <c r="G51" i="3"/>
  <c r="AC50" i="3"/>
  <c r="G50" i="3"/>
  <c r="AC49" i="3"/>
  <c r="G49" i="3"/>
  <c r="AC48" i="3"/>
  <c r="G48" i="3"/>
  <c r="AC47" i="3"/>
  <c r="G47" i="3"/>
  <c r="AC46" i="3"/>
  <c r="G46" i="3"/>
  <c r="AC45" i="3"/>
  <c r="G45" i="3"/>
  <c r="AC44" i="3"/>
  <c r="G44" i="3"/>
  <c r="AC43" i="3"/>
  <c r="G43" i="3"/>
  <c r="AC42" i="3"/>
  <c r="G42" i="3"/>
  <c r="AC41" i="3"/>
  <c r="G41" i="3"/>
  <c r="AU40" i="3"/>
  <c r="AS40" i="3"/>
  <c r="BB40" i="3" s="1"/>
  <c r="BK40" i="3" s="1"/>
  <c r="AQ40" i="3"/>
  <c r="BI40" i="3" s="1"/>
  <c r="AG40" i="3"/>
  <c r="AY40" i="3" s="1"/>
  <c r="AC40" i="3"/>
  <c r="AU39" i="3"/>
  <c r="AL39" i="3" s="1"/>
  <c r="AS39" i="3"/>
  <c r="AJ39" i="3" s="1"/>
  <c r="AQ39" i="3"/>
  <c r="BI39" i="3" s="1"/>
  <c r="AG39" i="3"/>
  <c r="AY39" i="3" s="1"/>
  <c r="Y39" i="3"/>
  <c r="A39" i="3" s="1"/>
  <c r="BB38" i="3"/>
  <c r="BK38" i="3" s="1"/>
  <c r="AU38" i="3"/>
  <c r="AL38" i="3" s="1"/>
  <c r="AS38" i="3"/>
  <c r="AJ38" i="3" s="1"/>
  <c r="AQ38" i="3"/>
  <c r="BI38" i="3" s="1"/>
  <c r="AG38" i="3"/>
  <c r="AY38" i="3" s="1"/>
  <c r="AC38" i="3"/>
  <c r="G38" i="3"/>
  <c r="AC37" i="3"/>
  <c r="G37" i="3"/>
  <c r="Y36" i="3"/>
  <c r="A36" i="3" s="1"/>
  <c r="F36" i="3"/>
  <c r="AC35" i="3"/>
  <c r="G35" i="3"/>
  <c r="AC34" i="3"/>
  <c r="G34" i="3"/>
  <c r="AC33" i="3"/>
  <c r="G33" i="3"/>
  <c r="AC32" i="3"/>
  <c r="G32" i="3"/>
  <c r="AC31" i="3"/>
  <c r="G31" i="3"/>
  <c r="AC30" i="3"/>
  <c r="G30" i="3"/>
  <c r="AC29" i="3"/>
  <c r="G29" i="3"/>
  <c r="AC28" i="3"/>
  <c r="G28" i="3"/>
  <c r="AC27" i="3"/>
  <c r="G27" i="3"/>
  <c r="AC26" i="3"/>
  <c r="G26" i="3"/>
  <c r="Y25" i="3"/>
  <c r="G25" i="3"/>
  <c r="Y24" i="3"/>
  <c r="A24" i="3" s="1"/>
  <c r="F24" i="3"/>
  <c r="AC23" i="3"/>
  <c r="G23" i="3"/>
  <c r="Y21" i="3"/>
  <c r="G21" i="3"/>
  <c r="AC20" i="3"/>
  <c r="G20" i="3"/>
  <c r="AC19" i="3"/>
  <c r="G19" i="3"/>
  <c r="AC18" i="3"/>
  <c r="AC17" i="3"/>
  <c r="G17" i="3"/>
  <c r="AC16" i="3"/>
  <c r="AC15" i="3"/>
  <c r="G15" i="3"/>
  <c r="AC14" i="3"/>
  <c r="G14" i="3"/>
  <c r="Y13" i="3"/>
  <c r="A13" i="3" s="1"/>
  <c r="F13" i="3"/>
  <c r="AC12" i="3"/>
  <c r="G12" i="3"/>
  <c r="AC11" i="3"/>
  <c r="G11" i="3"/>
  <c r="AC10" i="3"/>
  <c r="G10" i="3"/>
  <c r="AC9" i="3"/>
  <c r="G9" i="3"/>
  <c r="AC8" i="3"/>
  <c r="G8" i="3"/>
  <c r="Y7" i="3"/>
  <c r="A7" i="3" s="1"/>
  <c r="AC6" i="3"/>
  <c r="AC5" i="3"/>
  <c r="G5" i="3"/>
  <c r="Y4" i="3"/>
  <c r="G4" i="3"/>
  <c r="AC3" i="3"/>
  <c r="G3" i="3"/>
  <c r="AC2" i="3"/>
  <c r="G2" i="3"/>
  <c r="BB39" i="3" l="1"/>
  <c r="BK39" i="3" s="1"/>
  <c r="AJ40" i="3"/>
  <c r="AH38" i="3"/>
  <c r="BD39" i="3"/>
  <c r="AZ39" i="3" s="1"/>
  <c r="BD38" i="3"/>
  <c r="AH39" i="3"/>
  <c r="BD40" i="3"/>
  <c r="AL40" i="3"/>
  <c r="BM38" i="3"/>
  <c r="AZ38" i="3"/>
  <c r="BM39" i="3"/>
  <c r="AZ22" i="3"/>
  <c r="AH40" i="3" l="1"/>
  <c r="AZ40" i="3"/>
  <c r="BM40" i="3"/>
</calcChain>
</file>

<file path=xl/sharedStrings.xml><?xml version="1.0" encoding="utf-8"?>
<sst xmlns="http://schemas.openxmlformats.org/spreadsheetml/2006/main" count="3935" uniqueCount="1018">
  <si>
    <t>Dates
réception</t>
  </si>
  <si>
    <t>Noms prospects</t>
  </si>
  <si>
    <t xml:space="preserve">Du </t>
  </si>
  <si>
    <t>Au</t>
  </si>
  <si>
    <t>Durées</t>
  </si>
  <si>
    <t>Effectifs</t>
  </si>
  <si>
    <t>Cnord</t>
  </si>
  <si>
    <t>Csud</t>
  </si>
  <si>
    <t>Nanc.</t>
  </si>
  <si>
    <t>CNA</t>
  </si>
  <si>
    <t>Val.</t>
  </si>
  <si>
    <t>Lens</t>
  </si>
  <si>
    <t>Chat.</t>
  </si>
  <si>
    <t>CNB</t>
  </si>
  <si>
    <t>Aux.</t>
  </si>
  <si>
    <t>Lux.</t>
  </si>
  <si>
    <t>Roy.</t>
  </si>
  <si>
    <t>ML</t>
  </si>
  <si>
    <t>Toul.</t>
  </si>
  <si>
    <t>Lan.</t>
  </si>
  <si>
    <t>Dax</t>
  </si>
  <si>
    <t>Apajh 11</t>
  </si>
  <si>
    <t>Formations</t>
  </si>
  <si>
    <t xml:space="preserve">Chrystophor-Tour </t>
  </si>
  <si>
    <t>Mariage</t>
  </si>
  <si>
    <t>Espai Municipal del Jubilat La fabrica (10-14/10/17)</t>
  </si>
  <si>
    <t>-</t>
  </si>
  <si>
    <t>Office de Tourisme de Carcassonne</t>
  </si>
  <si>
    <t>Congrès des pépiniéristes</t>
  </si>
  <si>
    <t>Scinapse</t>
  </si>
  <si>
    <t>Coloc universitaire</t>
  </si>
  <si>
    <t xml:space="preserve">BEST Nancy </t>
  </si>
  <si>
    <t xml:space="preserve">Semaine d’échange avec étudiants étrangers </t>
  </si>
  <si>
    <t>Madami</t>
  </si>
  <si>
    <t>Hiseas</t>
  </si>
  <si>
    <t>Congrès de la CGT</t>
  </si>
  <si>
    <t>BTS Tourisme</t>
  </si>
  <si>
    <t>Voyage d'étude 2017</t>
  </si>
  <si>
    <t>LM Tour Service</t>
  </si>
  <si>
    <t>Reshotel - Girasol</t>
  </si>
  <si>
    <t>Ludo's Travel</t>
  </si>
  <si>
    <t>Hplus</t>
  </si>
  <si>
    <t>Auberges pour groupes</t>
  </si>
  <si>
    <t>Traditional Tours</t>
  </si>
  <si>
    <t>Groupe :</t>
  </si>
  <si>
    <t>Lekier</t>
  </si>
  <si>
    <t>RAINBOW PLO/08/12</t>
  </si>
  <si>
    <t>Group :</t>
  </si>
  <si>
    <t>du</t>
  </si>
  <si>
    <t>au</t>
  </si>
  <si>
    <t>From</t>
  </si>
  <si>
    <t>to</t>
  </si>
  <si>
    <t>Intitulés groupes</t>
  </si>
  <si>
    <t>CA</t>
  </si>
  <si>
    <t>Havas Voyages Toulouse Affaires</t>
  </si>
  <si>
    <t>Ministère de la Justice</t>
  </si>
  <si>
    <t>EPDM Aquitaine</t>
  </si>
  <si>
    <t>Firestone</t>
  </si>
  <si>
    <t>Valence Romans</t>
  </si>
  <si>
    <t>Salon Tech &amp; Bio</t>
  </si>
  <si>
    <t>Daicel Chemical Industries LTD</t>
  </si>
  <si>
    <t>Ounasser - SGS-XXJVY-002</t>
  </si>
  <si>
    <t>Opéra 2001</t>
  </si>
  <si>
    <t>Barbier de Séville</t>
  </si>
  <si>
    <t>Palais des Congrès 
Sud Rhône-Alpes</t>
  </si>
  <si>
    <t>Gary J ASH</t>
  </si>
  <si>
    <t>War Graves &amp; Battlefields Tour</t>
  </si>
  <si>
    <t>Noms clients</t>
  </si>
  <si>
    <t xml:space="preserve">Almatur-Opole </t>
  </si>
  <si>
    <t>Innovation Voyages</t>
  </si>
  <si>
    <t>EKS70910</t>
  </si>
  <si>
    <t>UNADF</t>
  </si>
  <si>
    <t>Comité Français pour la Solidarité Internationale</t>
  </si>
  <si>
    <t>Formation</t>
  </si>
  <si>
    <t>Kuoni Group Travel Experts</t>
  </si>
  <si>
    <t>ZZCO001686</t>
  </si>
  <si>
    <t>CESPEDES Jean-Marie</t>
  </si>
  <si>
    <t xml:space="preserve">Anniversaire </t>
  </si>
  <si>
    <t>Discover Adventure Ltd</t>
  </si>
  <si>
    <t>Equipage - 
Macmillan C2B 1709/568</t>
  </si>
  <si>
    <t>Macmillan C2B 1709/568</t>
  </si>
  <si>
    <t>Escapade Voyage</t>
  </si>
  <si>
    <t>Nantes Bridge Développement</t>
  </si>
  <si>
    <t xml:space="preserve">Rencontre amicale de bridge </t>
  </si>
  <si>
    <t>Equipage - 
Open C2B 1709/599</t>
  </si>
  <si>
    <t>Open C2B 1709/599</t>
  </si>
  <si>
    <t>EKS70924</t>
  </si>
  <si>
    <t>Angelika WALTHER</t>
  </si>
  <si>
    <t>Phares jaunes du Pays de Tulle</t>
  </si>
  <si>
    <t>EKS71022</t>
  </si>
  <si>
    <t>EKD71105</t>
  </si>
  <si>
    <t>Casse-Noisettes</t>
  </si>
  <si>
    <t>Dates
réponses</t>
  </si>
  <si>
    <t xml:space="preserve">Remarques </t>
  </si>
  <si>
    <t>Mondoramas</t>
  </si>
  <si>
    <t>Mondial de Handball, matchs sur Nantes</t>
  </si>
  <si>
    <t>Egencia</t>
  </si>
  <si>
    <t>Amplifion</t>
  </si>
  <si>
    <t>Ont choisi un autre hôtel</t>
  </si>
  <si>
    <t>Tourkraft</t>
  </si>
  <si>
    <t xml:space="preserve"> GT Group // PARIS</t>
  </si>
  <si>
    <t>Tarif trop élevé pour ce groupe</t>
  </si>
  <si>
    <t>Forc’Est</t>
  </si>
  <si>
    <t>JN’Esf</t>
  </si>
  <si>
    <t>Ont choisi un autre établissement</t>
  </si>
  <si>
    <t>3ème âge anglais</t>
  </si>
  <si>
    <t>Groupe annulé</t>
  </si>
  <si>
    <t>Isamia</t>
  </si>
  <si>
    <t>Week-end formation</t>
  </si>
  <si>
    <t>Hôtel trop éloigné de la FAC</t>
  </si>
  <si>
    <t>Business Profilers</t>
  </si>
  <si>
    <t>Séminaire Atlas Copco</t>
  </si>
  <si>
    <t>A choisi un autre hôtel</t>
  </si>
  <si>
    <t>FSGT Ville d'Allonnes</t>
  </si>
  <si>
    <t>Compétition sur Sin le Noble</t>
  </si>
  <si>
    <t>A trouvé moins cher</t>
  </si>
  <si>
    <t>GOGER Catherine</t>
  </si>
  <si>
    <t>Sorie éducative</t>
  </si>
  <si>
    <t>Manque de budget pour le moment - Sortie reportée ultérieurement</t>
  </si>
  <si>
    <t>Integral Tours</t>
  </si>
  <si>
    <t>Nuria 1</t>
  </si>
  <si>
    <t>Benenden School</t>
  </si>
  <si>
    <t>En attente de retour</t>
  </si>
  <si>
    <t>Covap</t>
  </si>
  <si>
    <t>Codor</t>
  </si>
  <si>
    <t>Hôtel trop éloigné du salon</t>
  </si>
  <si>
    <t>Hotusa</t>
  </si>
  <si>
    <t>01174665</t>
  </si>
  <si>
    <t>Ont reçu une offre plus intéressante</t>
  </si>
  <si>
    <t>Surland</t>
  </si>
  <si>
    <t xml:space="preserve">COT 4988/16 </t>
  </si>
  <si>
    <t>Pas de nouvelles de son client</t>
  </si>
  <si>
    <t>Prométour</t>
  </si>
  <si>
    <t>Austin O Brien</t>
  </si>
  <si>
    <t>Demande annulée</t>
  </si>
  <si>
    <t>01179224</t>
  </si>
  <si>
    <t>Pas de retour du client</t>
  </si>
  <si>
    <t>Voyage annulé</t>
  </si>
  <si>
    <t>Ville de Frontignan la Peyrade
(Dir jeunesse &amp; cohésion soc.)</t>
  </si>
  <si>
    <t>Sortie Conseil Municipal enfants</t>
  </si>
  <si>
    <t>Ont choisi une autre destination</t>
  </si>
  <si>
    <t>Road Rebel</t>
  </si>
  <si>
    <t>Holiday On Ice Nancy 2017</t>
  </si>
  <si>
    <t>Viajes Pauvi</t>
  </si>
  <si>
    <t>Viajes Cum Laude</t>
  </si>
  <si>
    <t>Lluis Companys</t>
  </si>
  <si>
    <t>Pas assez de participants pour pouvoir faire le voyage</t>
  </si>
  <si>
    <t>Elige Tu Viaje</t>
  </si>
  <si>
    <t>Felipe Carcassonne</t>
  </si>
  <si>
    <t>Pas de nouvelles du client</t>
  </si>
  <si>
    <t>GUARDO</t>
  </si>
  <si>
    <t>le client a érservé de son côté</t>
  </si>
  <si>
    <t>Jumbo Tours</t>
  </si>
  <si>
    <t>Groupe étudiants 01-05/04</t>
  </si>
  <si>
    <t>Pas de retour de leur client</t>
  </si>
  <si>
    <t>Teresianas</t>
  </si>
  <si>
    <t>Get Away viatges</t>
  </si>
  <si>
    <t>Tarif trop élevé</t>
  </si>
  <si>
    <t>Guiding Tours SL.</t>
  </si>
  <si>
    <t>Celtours</t>
  </si>
  <si>
    <t>Ont choisi un hôtel plus proche du lieu d'arrivée</t>
  </si>
  <si>
    <t>Cn Travel</t>
  </si>
  <si>
    <t>Rubén Carcassonne</t>
  </si>
  <si>
    <t>Pas de nouvelles du groupe</t>
  </si>
  <si>
    <t>FJB Voyages</t>
  </si>
  <si>
    <t>Manque de disponibilités</t>
  </si>
  <si>
    <t>Le Monde en Main</t>
  </si>
  <si>
    <t>Pleasure’s Travel</t>
  </si>
  <si>
    <t>Best Western</t>
  </si>
  <si>
    <t>Séminaire AF2A 2017</t>
  </si>
  <si>
    <t>A choisi un autre établissement</t>
  </si>
  <si>
    <t>01173189</t>
  </si>
  <si>
    <t>Coquelicot Toulouse Gymnastique</t>
  </si>
  <si>
    <t>Demi-finale Chapionnat de France gym</t>
  </si>
  <si>
    <t>Viajes Contreras Paris-Estrasburgo</t>
  </si>
  <si>
    <t>Groupe n'est pas confirmé</t>
  </si>
  <si>
    <t>WTC GROUP // PARIS</t>
  </si>
  <si>
    <t>Aucune nouvelle du client</t>
  </si>
  <si>
    <t>Eco Eergy Era Limited</t>
  </si>
  <si>
    <t>South Korean delegates</t>
  </si>
  <si>
    <t>Jac Travel</t>
  </si>
  <si>
    <t>8 groupes d'avril à octobre 2017</t>
  </si>
  <si>
    <t>Demande non-confirmée</t>
  </si>
  <si>
    <t>Voyages Objectif Terre</t>
  </si>
  <si>
    <t>Académy Sainte-Thérèse</t>
  </si>
  <si>
    <t>le client a réservé de son côté</t>
  </si>
  <si>
    <t xml:space="preserve">Frenchway Travel </t>
  </si>
  <si>
    <t>01153205</t>
  </si>
  <si>
    <t>Montañas del Mundo</t>
  </si>
  <si>
    <t>Rando Carcassonne 2017</t>
  </si>
  <si>
    <t>Ciel Bleu Voyages</t>
  </si>
  <si>
    <t>Paradis</t>
  </si>
  <si>
    <t>Attente de retour de mon mail</t>
  </si>
  <si>
    <t>Kanela Viajes</t>
  </si>
  <si>
    <t>HP // PARIS</t>
  </si>
  <si>
    <t>Galicia</t>
  </si>
  <si>
    <t>Le client n'a pas confirmé</t>
  </si>
  <si>
    <t>All4Go</t>
  </si>
  <si>
    <t>14/04 Toulouse Victor</t>
  </si>
  <si>
    <t>01176789</t>
  </si>
  <si>
    <t>Beneau</t>
  </si>
  <si>
    <t>Mariola</t>
  </si>
  <si>
    <t>Annulation voyage</t>
  </si>
  <si>
    <t>01174672</t>
  </si>
  <si>
    <t>Le groupe a changé d'itineraire</t>
  </si>
  <si>
    <t>Magallanes Abril - Grp 2</t>
  </si>
  <si>
    <t>Vil-La-Romania</t>
  </si>
  <si>
    <t>Happy Bus</t>
  </si>
  <si>
    <t>Changement de trajet, le groupe ne s'arrête plus sur Nancy</t>
  </si>
  <si>
    <t>OT Travel</t>
  </si>
  <si>
    <t>Pas assez de participants - 
Date décalée ultérieurement</t>
  </si>
  <si>
    <t>01154800</t>
  </si>
  <si>
    <t>Pas intéressé par l'hôtel</t>
  </si>
  <si>
    <t>Schmitt Voyages</t>
  </si>
  <si>
    <t>BRODPACH</t>
  </si>
  <si>
    <t>Le groupe n'a pas donné suite au projet</t>
  </si>
  <si>
    <t>Laventeli Sarl</t>
  </si>
  <si>
    <t>Matkavekka</t>
  </si>
  <si>
    <t>Pas de nouvelle de son client</t>
  </si>
  <si>
    <t>Destinatours</t>
  </si>
  <si>
    <t>Salon Amour du Fil avril 2017</t>
  </si>
  <si>
    <t>En attente de retour 
de son client</t>
  </si>
  <si>
    <t>Okay Tours</t>
  </si>
  <si>
    <t>McGuinness</t>
  </si>
  <si>
    <t xml:space="preserve">Dynasty Holiday S.L. </t>
  </si>
  <si>
    <t xml:space="preserve">Xiaomeng 小梦 4.11 </t>
  </si>
  <si>
    <t>01177030</t>
  </si>
  <si>
    <t>Pas de retour du client malgré plusieurs relances</t>
  </si>
  <si>
    <t>01183290</t>
  </si>
  <si>
    <t xml:space="preserve">BMW Motorrad Club </t>
  </si>
  <si>
    <t>25/30</t>
  </si>
  <si>
    <t>Le groupe a changé d'itinéraire</t>
  </si>
  <si>
    <t>Unitravel</t>
  </si>
  <si>
    <t>Report du voyage</t>
  </si>
  <si>
    <t>Premium Incoming</t>
  </si>
  <si>
    <t xml:space="preserve">Elena </t>
  </si>
  <si>
    <t>IES Gerardo DIEGO</t>
  </si>
  <si>
    <t>Retour négatif de la part de son client</t>
  </si>
  <si>
    <t>2704, ref Carcassonne</t>
  </si>
  <si>
    <t>Ont choisi un hôtel du centre ville</t>
  </si>
  <si>
    <t>Golfe d'Arcachon</t>
  </si>
  <si>
    <t>Annulation voyage faute de participants suffisants</t>
  </si>
  <si>
    <t>01184545</t>
  </si>
  <si>
    <t xml:space="preserve">Toulouse, 28/04 </t>
  </si>
  <si>
    <t>Annulation du voyage</t>
  </si>
  <si>
    <t>Section Loisirs de Rosny</t>
  </si>
  <si>
    <t>Pas de restaurant dans l'hôtel</t>
  </si>
  <si>
    <t>Off. de Tourisme Luxeuil</t>
  </si>
  <si>
    <t xml:space="preserve">Toulouse, 29 04 </t>
  </si>
  <si>
    <t>Le client n'a pas donné suite à la proposition</t>
  </si>
  <si>
    <t>SNP</t>
  </si>
  <si>
    <t>Tarifs trop élevés pour ce groupe</t>
  </si>
  <si>
    <t>Autocars Salvia</t>
  </si>
  <si>
    <t>Groupe scolaire</t>
  </si>
  <si>
    <t>Ne veut pas d'appartements</t>
  </si>
  <si>
    <t>Brontolo Tours</t>
  </si>
  <si>
    <t>Trip culinaire en Ardèche</t>
  </si>
  <si>
    <t>Realschule Essen-West</t>
  </si>
  <si>
    <t>C'est ma Tournée</t>
  </si>
  <si>
    <t>Pièce "Conseil de famille"</t>
  </si>
  <si>
    <t>Le client 'na pas donné suite</t>
  </si>
  <si>
    <t>Cnam</t>
  </si>
  <si>
    <t>Manifestation</t>
  </si>
  <si>
    <t>Ont choisi un hébegement dans le centre de Nantes</t>
  </si>
  <si>
    <t>Lord Travel</t>
  </si>
  <si>
    <t>Annulation voyage - Manque de participants</t>
  </si>
  <si>
    <t>01185398</t>
  </si>
  <si>
    <t>Davinci Travel System</t>
  </si>
  <si>
    <t>Pas de retour de la part du client malgré plusieurs relances</t>
  </si>
  <si>
    <t xml:space="preserve">LM Tour </t>
  </si>
  <si>
    <t>Le groupe n'a pas confirmé cette demande</t>
  </si>
  <si>
    <t>Booking Travel Agency</t>
  </si>
  <si>
    <t>TTD PARIS 2</t>
  </si>
  <si>
    <t>World of Youth</t>
  </si>
  <si>
    <t>Groupe 1</t>
  </si>
  <si>
    <t>Judit Carcassonne</t>
  </si>
  <si>
    <t>Groupe 2</t>
  </si>
  <si>
    <t>Association Humanum</t>
  </si>
  <si>
    <t>Rencontre Master 2</t>
  </si>
  <si>
    <t>VP Group 2017 – 20N21D - PARIS</t>
  </si>
  <si>
    <t>Manpower</t>
  </si>
  <si>
    <t>Election</t>
  </si>
  <si>
    <t>Election annulée faute de particpants</t>
  </si>
  <si>
    <t>Etudiants mai 2017</t>
  </si>
  <si>
    <t>Euromax</t>
  </si>
  <si>
    <t>Groupe d'étudiants</t>
  </si>
  <si>
    <t>Exza Travel</t>
  </si>
  <si>
    <t>AVRIY1707</t>
  </si>
  <si>
    <t>Pas de nouvelles malgré plusieurs relances</t>
  </si>
  <si>
    <t>Chrystophor-Tour</t>
  </si>
  <si>
    <t>Les clients ne veulent pas de chambres triple</t>
  </si>
  <si>
    <t xml:space="preserve"> Groupe sur de Francia Mayo</t>
  </si>
  <si>
    <t>Union départementale des sapeurs-pompiers de l’Eure</t>
  </si>
  <si>
    <t>Compétition sur 
Saint-Lenoble</t>
  </si>
  <si>
    <t xml:space="preserve">HotelNetPlus.com </t>
  </si>
  <si>
    <t>#paris ^82331^585503</t>
  </si>
  <si>
    <t>Budget trop élevé pour ce groupe</t>
  </si>
  <si>
    <t>Athlétique Vosges Entente Club</t>
  </si>
  <si>
    <t>Notre hôtel ne pouvait pas accueillir tout le groupe</t>
  </si>
  <si>
    <t>EA Rhônes Vercors</t>
  </si>
  <si>
    <t>Meeting International de Valence</t>
  </si>
  <si>
    <t>Strasbourg Agglomération Athlétisme</t>
  </si>
  <si>
    <t>Marie SIMOENS</t>
  </si>
  <si>
    <t>SudFrance</t>
  </si>
  <si>
    <t>Global faia travel</t>
  </si>
  <si>
    <t>Carcassonne F-20170524</t>
  </si>
  <si>
    <t>Monde sans frontière</t>
  </si>
  <si>
    <t>Métro</t>
  </si>
  <si>
    <t>Tamitrip France</t>
  </si>
  <si>
    <t>0513XJ150S</t>
  </si>
  <si>
    <t xml:space="preserve">DEM Nr.1779/28.05.17 </t>
  </si>
  <si>
    <t xml:space="preserve">Schulfahrt Touristik </t>
  </si>
  <si>
    <t>Voyage pédagogique</t>
  </si>
  <si>
    <t>MJC Jacques PREVERT</t>
  </si>
  <si>
    <t>Aubervilliers handball</t>
  </si>
  <si>
    <t>Chamionnat de France 
des - 18 ans</t>
  </si>
  <si>
    <t>Viabela Voyages</t>
  </si>
  <si>
    <t xml:space="preserve"> Puy du Fou 
(Plusieurs dates)</t>
  </si>
  <si>
    <t xml:space="preserve">DEM Nr.1778/03.06.17  </t>
  </si>
  <si>
    <t>Wwtdm</t>
  </si>
  <si>
    <t>Europe Incoming France</t>
  </si>
  <si>
    <t>SCOT 2017</t>
  </si>
  <si>
    <t>Voyages Service Plus</t>
  </si>
  <si>
    <t>STA</t>
  </si>
  <si>
    <t>Association le Bosquet</t>
  </si>
  <si>
    <t>Représentation Château de Maisons Laffitte</t>
  </si>
  <si>
    <t>Avait absolument besoin d'être hébergé sur ML</t>
  </si>
  <si>
    <t>InterEvents Management Ltd</t>
  </si>
  <si>
    <t>Groupe UK</t>
  </si>
  <si>
    <t>Le client a réservé en individuel</t>
  </si>
  <si>
    <t>Block'Out Evry-Lisses</t>
  </si>
  <si>
    <t>Plus de disponibilités</t>
  </si>
  <si>
    <t>Séminaire entreprise</t>
  </si>
  <si>
    <t>Borealis</t>
  </si>
  <si>
    <t>FR.110617.133</t>
  </si>
  <si>
    <t>Viajes al sur excursiones</t>
  </si>
  <si>
    <t>Claye Véhicule Rétro 77
(CVR77)</t>
  </si>
  <si>
    <t>Manque de places sur le parking et pas de resto dans l'hôtel</t>
  </si>
  <si>
    <t xml:space="preserve">Association des parcs &amp; 
jardins de Bourgogne </t>
  </si>
  <si>
    <t>Visite des jardins en Bretagne</t>
  </si>
  <si>
    <t>Caiter Tours</t>
  </si>
  <si>
    <t>IES Josep LLADONOSA</t>
  </si>
  <si>
    <t>Halcón Viajes</t>
  </si>
  <si>
    <t>FC Barcelona Seniors</t>
  </si>
  <si>
    <t>IMT Atlantique</t>
  </si>
  <si>
    <t>Séminaire étudiants</t>
  </si>
  <si>
    <t>N'a pas donné suite à l'offre</t>
  </si>
  <si>
    <t>Kuoni</t>
  </si>
  <si>
    <t>TTAO206201</t>
  </si>
  <si>
    <t>ACE Tours</t>
  </si>
  <si>
    <t xml:space="preserve">Viatges Vilanova </t>
  </si>
  <si>
    <t>AAVA</t>
  </si>
  <si>
    <t>Amslav Tourisme</t>
  </si>
  <si>
    <t>Travel Plan</t>
  </si>
  <si>
    <t>Grupo estudiantes</t>
  </si>
  <si>
    <t>Zakenhotels.nl</t>
  </si>
  <si>
    <t>Nouvetra</t>
  </si>
  <si>
    <t>Salon Ville sans tranchée</t>
  </si>
  <si>
    <t>Réponse trop tardive à son mail durant mon congé</t>
  </si>
  <si>
    <t xml:space="preserve">G2 Travel </t>
  </si>
  <si>
    <t>TYO-8609</t>
  </si>
  <si>
    <t>Viajes Grupvia</t>
  </si>
  <si>
    <t xml:space="preserve">Etudiants </t>
  </si>
  <si>
    <t>Groupe Doris</t>
  </si>
  <si>
    <t>Nancy Tourisme &amp; Evènements</t>
  </si>
  <si>
    <t>Ecole 2de chance</t>
  </si>
  <si>
    <t>Evenement annulé</t>
  </si>
  <si>
    <t>Open C2B 1706/598</t>
  </si>
  <si>
    <t>Visite France</t>
  </si>
  <si>
    <t>Lm Tour Service</t>
  </si>
  <si>
    <t>Plymouth college</t>
  </si>
  <si>
    <t>Contact France</t>
  </si>
  <si>
    <t>Expl – Groupe scolaire</t>
  </si>
  <si>
    <t>Le client ne donne pas suite</t>
  </si>
  <si>
    <t>TTAO206202</t>
  </si>
  <si>
    <t>Viajes Coque</t>
  </si>
  <si>
    <t>Perereisid OÜ</t>
  </si>
  <si>
    <t>Toulouse, 03.07</t>
  </si>
  <si>
    <t>Sodexo Sports &amp; Loisirs</t>
  </si>
  <si>
    <t>Tour de France 2017</t>
  </si>
  <si>
    <t>Toñi</t>
  </si>
  <si>
    <t>Vto Voyages</t>
  </si>
  <si>
    <t>Tarifs trop élévés pour leur budget</t>
  </si>
  <si>
    <t>CFA Voyages</t>
  </si>
  <si>
    <t>Ont réservé sur Narbonne</t>
  </si>
  <si>
    <t>Megapolus</t>
  </si>
  <si>
    <t xml:space="preserve">TYO-8774 E664KL </t>
  </si>
  <si>
    <t>Annulation du groupe</t>
  </si>
  <si>
    <t>01206138</t>
  </si>
  <si>
    <t>Handball</t>
  </si>
  <si>
    <t>Pas de retour di client</t>
  </si>
  <si>
    <t>Grouda</t>
  </si>
  <si>
    <t>Bayerisches Pilgerbüro</t>
  </si>
  <si>
    <t>Alventus Viajes</t>
  </si>
  <si>
    <t>Le groupe séjournera sur Quillan</t>
  </si>
  <si>
    <t>The One Viaggi</t>
  </si>
  <si>
    <t>2017/19016</t>
  </si>
  <si>
    <t xml:space="preserve">Midi Tours </t>
  </si>
  <si>
    <t>Zarro Tours Sant Joan</t>
  </si>
  <si>
    <t>Visages du Monde - 
Emeraude Voyages Mauger</t>
  </si>
  <si>
    <t>Groupes d’anciens combattants (4è âge)</t>
  </si>
  <si>
    <t>N'az pas donné suite à l'offre</t>
  </si>
  <si>
    <t>Mondoramas Voyages</t>
  </si>
  <si>
    <t xml:space="preserve">17 F 1110 </t>
  </si>
  <si>
    <t>Off. de Tourisme Carcassonne</t>
  </si>
  <si>
    <t>1288/08.09.17</t>
  </si>
  <si>
    <t>Transglobe</t>
  </si>
  <si>
    <t>#611 Sud Ouest 8-11/9/17</t>
  </si>
  <si>
    <t>KTS France</t>
  </si>
  <si>
    <t>907/2017</t>
  </si>
  <si>
    <t>TYO-8777</t>
  </si>
  <si>
    <t xml:space="preserve">Vélo Québec Voyages </t>
  </si>
  <si>
    <t>Son choix s'est porté sur un autre établissement</t>
  </si>
  <si>
    <t>01179452</t>
  </si>
  <si>
    <t>Viajes el Corte Ingles</t>
  </si>
  <si>
    <t>Groupe Adultes +60 ans</t>
  </si>
  <si>
    <t>1290/08.09.17</t>
  </si>
  <si>
    <t>Voyages SAT</t>
  </si>
  <si>
    <t>Dates à confirmer</t>
  </si>
  <si>
    <t>Autocars CAUSSE</t>
  </si>
  <si>
    <t>Ne peut pas travailler avce nous en 2017 car sous appel d'offre</t>
  </si>
  <si>
    <t>Andara Rutas</t>
  </si>
  <si>
    <t>Verano</t>
  </si>
  <si>
    <t>Express Sundgoviens</t>
  </si>
  <si>
    <t>EXPRESS SUNDGOVIENS</t>
  </si>
  <si>
    <t>Offre perdue : Produit ne convient pas</t>
  </si>
  <si>
    <t>Randonneurs européens</t>
  </si>
  <si>
    <t>Marche sur Auxerre</t>
  </si>
  <si>
    <t>Carcassonne BCN</t>
  </si>
  <si>
    <t>Le client n'a pas retenu la ville de Valence</t>
  </si>
  <si>
    <t>01174178</t>
  </si>
  <si>
    <t>Alessandro GUIDI</t>
  </si>
  <si>
    <t>Voyages dans les Fiandre 
&amp; Hollande</t>
  </si>
  <si>
    <t>Le client n'a pas retenu notre offre</t>
  </si>
  <si>
    <t>05/09, ref Carcassone</t>
  </si>
  <si>
    <t>Mairie Luxeuil-les-Bains</t>
  </si>
  <si>
    <t>Service des Sports</t>
  </si>
  <si>
    <t>SM Events</t>
  </si>
  <si>
    <t>Rasotour</t>
  </si>
  <si>
    <t>Hotelgroupes</t>
  </si>
  <si>
    <t>Promotion</t>
  </si>
  <si>
    <t>S.I.C.Turismo</t>
  </si>
  <si>
    <t>SIC-17000193</t>
  </si>
  <si>
    <t>Black Panthers Football</t>
  </si>
  <si>
    <t>Voyage annulé, match perdu 
ce week-end</t>
  </si>
  <si>
    <t xml:space="preserve">B2B Voyages </t>
  </si>
  <si>
    <t>Hotelnetplus</t>
  </si>
  <si>
    <t>81621 1437333</t>
  </si>
  <si>
    <t>3 groupes</t>
  </si>
  <si>
    <t>Beijing Tourism Group</t>
  </si>
  <si>
    <t>LEO-MU170611-AMSCDG-12D</t>
  </si>
  <si>
    <t>Midi Tours</t>
  </si>
  <si>
    <t>Altran</t>
  </si>
  <si>
    <t>Viajes Aliguer</t>
  </si>
  <si>
    <t>cm 3942 SAT</t>
  </si>
  <si>
    <t>Tyta Travel</t>
  </si>
  <si>
    <t>EPF#0707</t>
  </si>
  <si>
    <t xml:space="preserve">Caucess Trading GmbH </t>
  </si>
  <si>
    <t>G7-GFY010717</t>
  </si>
  <si>
    <t>Lekier France</t>
  </si>
  <si>
    <t>Belfer - JB</t>
  </si>
  <si>
    <t xml:space="preserve"> </t>
  </si>
  <si>
    <t>Special Olympics France</t>
  </si>
  <si>
    <t>NAKC</t>
  </si>
  <si>
    <t>Coupe de France de 
Kin-Ball</t>
  </si>
  <si>
    <t>Racing Club Nantais</t>
  </si>
  <si>
    <t>Champ. de France Sports adaptés</t>
  </si>
  <si>
    <t>Sport Tous</t>
  </si>
  <si>
    <t>Stage de foot</t>
  </si>
  <si>
    <t>FR.03092017</t>
  </si>
  <si>
    <t>The Travel Club</t>
  </si>
  <si>
    <t>NHTV (Ecole de Tourisme)</t>
  </si>
  <si>
    <t>Le client n'a pas choisi l'établissement car trop loin du centre</t>
  </si>
  <si>
    <t>France Résa</t>
  </si>
  <si>
    <t>Da Vinci Travel System</t>
  </si>
  <si>
    <t>New World Discovery Trails</t>
  </si>
  <si>
    <t>Le client n'a pas choisi ce TO</t>
  </si>
  <si>
    <t>Producto Propio</t>
  </si>
  <si>
    <t>E8XSNK</t>
  </si>
  <si>
    <t>Caritas Prague</t>
  </si>
  <si>
    <t>Le client na pas donné suite</t>
  </si>
  <si>
    <t>Ecoburotic</t>
  </si>
  <si>
    <t>Séminaire</t>
  </si>
  <si>
    <t>Le client a choisi un autre établissement</t>
  </si>
  <si>
    <t>EKS70730</t>
  </si>
  <si>
    <t>Fitour Travel</t>
  </si>
  <si>
    <t>80/100</t>
  </si>
  <si>
    <t>Antoni Voyage</t>
  </si>
  <si>
    <t>Notre Dame de Paris</t>
  </si>
  <si>
    <t xml:space="preserve">01223886 - Carcassonne </t>
  </si>
  <si>
    <t>le client n'a pas confirmé</t>
  </si>
  <si>
    <t>01211653 - 
Carcassonne-Lourdes</t>
  </si>
  <si>
    <t xml:space="preserve">01211654 - 
Carcassonne-Lourdes </t>
  </si>
  <si>
    <t>S.C.MC</t>
  </si>
  <si>
    <t>Groupe handicapés</t>
  </si>
  <si>
    <t>Carcassonne, 15/08</t>
  </si>
  <si>
    <t>Geoland</t>
  </si>
  <si>
    <t>OLD-DVKDG-371</t>
  </si>
  <si>
    <t>Groupe Fan club</t>
  </si>
  <si>
    <t>Mio Tours</t>
  </si>
  <si>
    <t xml:space="preserve">Carcassonne 15/09 </t>
  </si>
  <si>
    <t>Le client a choisi un établissement 4*</t>
  </si>
  <si>
    <t>Kay DELATTRE</t>
  </si>
  <si>
    <t>HotelPlanner</t>
  </si>
  <si>
    <t xml:space="preserve">Ligue de l'Enseignement </t>
  </si>
  <si>
    <t>Le groupe fait l'aller-retour dans la journée</t>
  </si>
  <si>
    <t>G2 Travel</t>
  </si>
  <si>
    <t>JKT-14779</t>
  </si>
  <si>
    <t>JKT-14778</t>
  </si>
  <si>
    <t>UoP/cp x 110</t>
  </si>
  <si>
    <t>Svijet</t>
  </si>
  <si>
    <t>Dates
résa</t>
  </si>
  <si>
    <t>Amis de Cabardièses</t>
  </si>
  <si>
    <t>Festival des Cabardièses de Pennautier</t>
  </si>
  <si>
    <t>B2B Voyages</t>
  </si>
  <si>
    <t>Belfer-JB</t>
  </si>
  <si>
    <t xml:space="preserve">China Bamboo Garden </t>
  </si>
  <si>
    <t>Carcassonne-170716FFTY</t>
  </si>
  <si>
    <t>Rainbow NBP/07/09</t>
  </si>
  <si>
    <t xml:space="preserve">17 F 888 </t>
  </si>
  <si>
    <t>SamSebeTur</t>
  </si>
  <si>
    <t>Opéra en plein air</t>
  </si>
  <si>
    <t>Opéra Carcassonne 2017</t>
  </si>
  <si>
    <t xml:space="preserve">CRS 51 </t>
  </si>
  <si>
    <t>Rando Plein Air</t>
  </si>
  <si>
    <t>ASO
(Tour de France 2017)</t>
  </si>
  <si>
    <t>Idéactif</t>
  </si>
  <si>
    <t>Tour de France</t>
  </si>
  <si>
    <t>Tour de France
Equipe logistique</t>
  </si>
  <si>
    <t>Solotour</t>
  </si>
  <si>
    <t>Groupe Swiss Touring</t>
  </si>
  <si>
    <t>Travailleurs polonais</t>
  </si>
  <si>
    <t>Club léo LAGRANGE</t>
  </si>
  <si>
    <t xml:space="preserve">krav maga </t>
  </si>
  <si>
    <t>20-30</t>
  </si>
  <si>
    <t>Point P</t>
  </si>
  <si>
    <t>CAE</t>
  </si>
  <si>
    <t>Congrès CFDT</t>
  </si>
  <si>
    <t>Egeplast international GmbH</t>
  </si>
  <si>
    <t>Hermes Technologie</t>
  </si>
  <si>
    <t>Aquarex Equipement</t>
  </si>
  <si>
    <t>Hobas France SAS</t>
  </si>
  <si>
    <t>Sade</t>
  </si>
  <si>
    <t xml:space="preserve">Marssac aventure </t>
  </si>
  <si>
    <t>Course Cap Nore 2017</t>
  </si>
  <si>
    <t>CUC Athlétisme</t>
  </si>
  <si>
    <t xml:space="preserve">Championnat régional </t>
  </si>
  <si>
    <t>Championnat régional</t>
  </si>
  <si>
    <t>UNSS de l'Yonne</t>
  </si>
  <si>
    <t>Championnat de France 
de water-polo</t>
  </si>
  <si>
    <t>Emmaüs</t>
  </si>
  <si>
    <t>Séminaire Emmaüs France</t>
  </si>
  <si>
    <t>France sans Tranchée technologies</t>
  </si>
  <si>
    <t>HK S.C.C. Bowling club</t>
  </si>
  <si>
    <t xml:space="preserve">Tournoi de bowling </t>
  </si>
  <si>
    <t xml:space="preserve">Collège IES Fernando III </t>
  </si>
  <si>
    <t>Sortie pédagogique</t>
  </si>
  <si>
    <t>Championnat de France 
de natation</t>
  </si>
  <si>
    <t>Kristof Swalens</t>
  </si>
  <si>
    <t>Course des 3 Ballons</t>
  </si>
  <si>
    <t>Jean-Pierre SAGET</t>
  </si>
  <si>
    <t>Ballade sur Lannion</t>
  </si>
  <si>
    <t>Hipatia d'Alexandria</t>
  </si>
  <si>
    <t>Comité d'établissement
de Carrefour Sète Balaruc</t>
  </si>
  <si>
    <t>Foulée du Chasselas</t>
  </si>
  <si>
    <t>Marathon de Carcassonne</t>
  </si>
  <si>
    <t>Metz Handball</t>
  </si>
  <si>
    <t>Match</t>
  </si>
  <si>
    <t>SRI RANGAN G.</t>
  </si>
  <si>
    <t>Mariage sur Rezé</t>
  </si>
  <si>
    <t xml:space="preserve">Université Technique de Munich </t>
  </si>
  <si>
    <t>Sortie éducative</t>
  </si>
  <si>
    <t>Lycée Schönborn</t>
  </si>
  <si>
    <t>Voyage scolaire</t>
  </si>
  <si>
    <t xml:space="preserve">Club Omnisport Bolbec Nointot Sect Bmx </t>
  </si>
  <si>
    <t>Challenge France à Savenay</t>
  </si>
  <si>
    <t xml:space="preserve">CE Thales Limours </t>
  </si>
  <si>
    <t>Randonnée</t>
  </si>
  <si>
    <t xml:space="preserve">Amicale Sportive d'Ermont Football </t>
  </si>
  <si>
    <t>Evènements sportifs sur Nancy</t>
  </si>
  <si>
    <t xml:space="preserve">Lerins Rugby Club </t>
  </si>
  <si>
    <t>Challenge des Remparts 2017</t>
  </si>
  <si>
    <t>Congrès Compagnons Charpentiers du devoir</t>
  </si>
  <si>
    <t>Arts et Vie</t>
  </si>
  <si>
    <t xml:space="preserve">Programme sur l'Estuaire de la Gironde </t>
  </si>
  <si>
    <t>Instituts des Sourds de la Malgrange</t>
  </si>
  <si>
    <t>Festival Sourd Métrage</t>
  </si>
  <si>
    <t>01201344</t>
  </si>
  <si>
    <t xml:space="preserve">Sarnela World </t>
  </si>
  <si>
    <t>Olaya</t>
  </si>
  <si>
    <t>Frenchy Travel</t>
  </si>
  <si>
    <t>FÖRSVARSHÖGSKOLAN / Ref 105130</t>
  </si>
  <si>
    <t>Maison Familiale Rurale Châteaubriant</t>
  </si>
  <si>
    <t>EKS70506</t>
  </si>
  <si>
    <t>EKS704</t>
  </si>
  <si>
    <t>Templetours</t>
  </si>
  <si>
    <t>Cannes Echecs</t>
  </si>
  <si>
    <t>Concours</t>
  </si>
  <si>
    <t>AKTours</t>
  </si>
  <si>
    <t>Hegenheim</t>
  </si>
  <si>
    <t>Ballet Murcia</t>
  </si>
  <si>
    <t>VAZ Sophie</t>
  </si>
  <si>
    <t>Thales Groupe</t>
  </si>
  <si>
    <t>EF</t>
  </si>
  <si>
    <t>Staff EF</t>
  </si>
  <si>
    <t>Kildare-Carcassonne tour</t>
  </si>
  <si>
    <t>Indépendante de Chenôve</t>
  </si>
  <si>
    <t>Compétition de gymnastique à Valence</t>
  </si>
  <si>
    <t>Lycée IES Baltasar Gracián</t>
  </si>
  <si>
    <t>Magallanes Abril - Grp 1</t>
  </si>
  <si>
    <t>Gedimat</t>
  </si>
  <si>
    <t>Formation Batimat</t>
  </si>
  <si>
    <t>Club d'Orientation Mulhouse</t>
  </si>
  <si>
    <t>Compétition sur Nancy</t>
  </si>
  <si>
    <t>Carcassonne centre</t>
  </si>
  <si>
    <t>Scap 19</t>
  </si>
  <si>
    <t>Scap</t>
  </si>
  <si>
    <t>Tosca</t>
  </si>
  <si>
    <t>169337</t>
  </si>
  <si>
    <t>169045</t>
  </si>
  <si>
    <t>Aftral FC Isteli</t>
  </si>
  <si>
    <t>Formation sur Nancy</t>
  </si>
  <si>
    <t>Sergio</t>
  </si>
  <si>
    <t>Lycée Jean MONNET</t>
  </si>
  <si>
    <t>Terminale BMA Ferronnerie d'art</t>
  </si>
  <si>
    <t>EA Rhône-Vercors 26-07</t>
  </si>
  <si>
    <t>Champ. de France 
Cadets-Juniors</t>
  </si>
  <si>
    <t xml:space="preserve">Nice Côte d'Azur Athlétisme </t>
  </si>
  <si>
    <t>LPO Algoud-Laffemas</t>
  </si>
  <si>
    <t xml:space="preserve">C Com Cie </t>
  </si>
  <si>
    <t>Alentours Evènementiel</t>
  </si>
  <si>
    <t>Road Trip en France</t>
  </si>
  <si>
    <t>Rainbow PZK/07/21</t>
  </si>
  <si>
    <t>Odile ARNAUD</t>
  </si>
  <si>
    <t>PAO</t>
  </si>
  <si>
    <t>Belles Échappées Adapt.  (B.E.A)</t>
  </si>
  <si>
    <t xml:space="preserve">Séjour de vacances adaptées </t>
  </si>
  <si>
    <t>Groupcorner</t>
  </si>
  <si>
    <t>Idoine</t>
  </si>
  <si>
    <t>Blou</t>
  </si>
  <si>
    <t>Trévou - Tréguignec</t>
  </si>
  <si>
    <t>CRS 13</t>
  </si>
  <si>
    <t>C.F.J.B Beaurepaire La Cote</t>
  </si>
  <si>
    <t xml:space="preserve">Championnat de France de boule lyonnaise </t>
  </si>
  <si>
    <t>Velo Club Lannilis</t>
  </si>
  <si>
    <t>Sortie Canal du Nivernais</t>
  </si>
  <si>
    <t>Secours Populaire</t>
  </si>
  <si>
    <t xml:space="preserve">Inauguration Pagode VAN HANH </t>
  </si>
  <si>
    <t>EKS70827</t>
  </si>
  <si>
    <t>01231270</t>
  </si>
  <si>
    <t>LogementPourGroupe.com</t>
  </si>
  <si>
    <t>Zodiaco / Gioia</t>
  </si>
  <si>
    <t>CN Travel</t>
  </si>
  <si>
    <t xml:space="preserve">Asso Culturelle Boudhique de l'Ouest </t>
  </si>
  <si>
    <t xml:space="preserve">Asso Familles 
Rurales de Guissény </t>
  </si>
  <si>
    <t>CRS 26</t>
  </si>
  <si>
    <t>CHENEAU</t>
  </si>
  <si>
    <t>Svijet putovanja d.o.o.</t>
  </si>
  <si>
    <t>Viajes Interrias</t>
  </si>
  <si>
    <t>Association Casco Viejo</t>
  </si>
  <si>
    <t>RAINBOW PAD/PAZ/07/23</t>
  </si>
  <si>
    <t>Relance
1</t>
  </si>
  <si>
    <t>Relance
2</t>
  </si>
  <si>
    <t>Rainbow PAR/09/23</t>
  </si>
  <si>
    <t>séminaires
Plusieurs dates</t>
  </si>
  <si>
    <t>Coupe de France d'escalade</t>
  </si>
  <si>
    <t>Trop éloigné de Castres et Montauban</t>
  </si>
  <si>
    <t xml:space="preserve">Positive Tours </t>
  </si>
  <si>
    <t>Dalmau</t>
  </si>
  <si>
    <t>Gendarmerie Nationale</t>
  </si>
  <si>
    <t xml:space="preserve">Manpower </t>
  </si>
  <si>
    <t xml:space="preserve">EGM Mont-Marsan </t>
  </si>
  <si>
    <t xml:space="preserve">GTG de Nîmes </t>
  </si>
  <si>
    <t>Interlux travel</t>
  </si>
  <si>
    <t>La cliente recherche à Romans sur Isère en priorité</t>
  </si>
  <si>
    <t>HRS</t>
  </si>
  <si>
    <t>Vesoul</t>
  </si>
  <si>
    <t>Club Alliance Voyages</t>
  </si>
  <si>
    <t>Le client n'a pas donné suite à ma proposition</t>
  </si>
  <si>
    <t>Palma</t>
  </si>
  <si>
    <t>Mairie de Luxeuil-les-Bains</t>
  </si>
  <si>
    <t xml:space="preserve">Ahmadou KEITA </t>
  </si>
  <si>
    <t>Tournoi lycée à Auxerre</t>
  </si>
  <si>
    <t xml:space="preserve">CROSS Inter-Académies de la région Occitanie </t>
  </si>
  <si>
    <t>Aucune réservation pour cet évènement</t>
  </si>
  <si>
    <t>Carcassonne 27.12</t>
  </si>
  <si>
    <t>Plan B</t>
  </si>
  <si>
    <t>Carcassonne 08.12</t>
  </si>
  <si>
    <t>Notre établissement n'a pas été retenu</t>
  </si>
  <si>
    <t>HSST-SDHXGL-171101</t>
  </si>
  <si>
    <t>DHL Freight (France) S.A.S</t>
  </si>
  <si>
    <t xml:space="preserve">SCHEFFING Alexandra </t>
  </si>
  <si>
    <t>Parvis des droits de l'homme</t>
  </si>
  <si>
    <t>Carré Magique</t>
  </si>
  <si>
    <t>Stras.</t>
  </si>
  <si>
    <t>1&amp;1 Travel</t>
  </si>
  <si>
    <t>Maria</t>
  </si>
  <si>
    <t>Pas de retours du TO</t>
  </si>
  <si>
    <t>Activo Travel</t>
  </si>
  <si>
    <t>Plusieurs dates</t>
  </si>
  <si>
    <t>Agence FR</t>
  </si>
  <si>
    <t>Aucun retour du client</t>
  </si>
  <si>
    <t>AJ Auxerre</t>
  </si>
  <si>
    <t>KYRIAD est à 9,50 € par personne sans les pdj</t>
  </si>
  <si>
    <t>Albatravel</t>
  </si>
  <si>
    <t>Alcis Groupe</t>
  </si>
  <si>
    <t>Groupe Carca 22.05</t>
  </si>
  <si>
    <t>Offre perdue : Annulée</t>
  </si>
  <si>
    <t>Carcassonne 01.08</t>
  </si>
  <si>
    <t>Carcassonne 24.06</t>
  </si>
  <si>
    <t>Client travaille avec une autre agence de voyage</t>
  </si>
  <si>
    <t xml:space="preserve"> Valence 02.08</t>
  </si>
  <si>
    <t>Groupe non-confirmé</t>
  </si>
  <si>
    <t>Carcassonne 30.09)</t>
  </si>
  <si>
    <t>Almatur-Opole</t>
  </si>
  <si>
    <t>Ana Madruga</t>
  </si>
  <si>
    <t>Annika GSELL</t>
  </si>
  <si>
    <t>APTER</t>
  </si>
  <si>
    <t>A réservé avec une autre agence de voyage</t>
  </si>
  <si>
    <t>AS Corbières</t>
  </si>
  <si>
    <t>ASA de l'Auxerrois</t>
  </si>
  <si>
    <t>Tarifs trop élevés</t>
  </si>
  <si>
    <t>Asieland Abm Voyage</t>
  </si>
  <si>
    <t>Ont choisi le Mercure car il pouvait accueillir tout le groupe</t>
  </si>
  <si>
    <t>Banks Sadler</t>
  </si>
  <si>
    <t>Bcma</t>
  </si>
  <si>
    <t>Aucun retour du client malgré plusieurs appels</t>
  </si>
  <si>
    <t>Beijing Palace International Travel</t>
  </si>
  <si>
    <t>Beuk Travel</t>
  </si>
  <si>
    <t>Boscolo</t>
  </si>
  <si>
    <t>986138 - Franzia Delle Tradizioni</t>
  </si>
  <si>
    <t>A choisi un hôtel dans le centre de Carca</t>
  </si>
  <si>
    <t>Business table</t>
  </si>
  <si>
    <t>Séminaire La Poste</t>
  </si>
  <si>
    <t>Canella Tour</t>
  </si>
  <si>
    <t>C'est Ma Tournée</t>
  </si>
  <si>
    <t>Pièce "Stationnement Alterné"</t>
  </si>
  <si>
    <t>Cfa Btp Lorraine</t>
  </si>
  <si>
    <t>Demande non-confirmee</t>
  </si>
  <si>
    <r>
      <t>Circuits - Groupes de séniors</t>
    </r>
    <r>
      <rPr>
        <sz val="11"/>
        <color theme="1"/>
        <rFont val="Calibri"/>
        <family val="2"/>
        <scheme val="minor"/>
      </rPr>
      <t/>
    </r>
  </si>
  <si>
    <t>KARIBA CARCASONNE</t>
  </si>
  <si>
    <t>Spain singles</t>
  </si>
  <si>
    <t xml:space="preserve">Easytour International </t>
  </si>
  <si>
    <t>Eco St-Hilaire
Handball</t>
  </si>
  <si>
    <t>Effatà Tour</t>
  </si>
  <si>
    <t>Hotel trop éloigné de la Cité Médiévale</t>
  </si>
  <si>
    <t>Egam</t>
  </si>
  <si>
    <t>Notre tarif était trop élevé</t>
  </si>
  <si>
    <t>OFT0719137YB</t>
  </si>
  <si>
    <t>OFT0726139YB</t>
  </si>
  <si>
    <t>OFT0729140YB</t>
  </si>
  <si>
    <t>Empire Production</t>
  </si>
  <si>
    <t>A trouvé moins cher à l'Hôtel Ibis (40 €)</t>
  </si>
  <si>
    <t>Europa mundo</t>
  </si>
  <si>
    <t>G/160150</t>
  </si>
  <si>
    <t>European journeys</t>
  </si>
  <si>
    <t xml:space="preserve">EXZA TRAVEL </t>
  </si>
  <si>
    <t>Pas de nouvelles du client malré</t>
  </si>
  <si>
    <t>MJITL001</t>
  </si>
  <si>
    <t>TO n'a reçu aucun retour du client</t>
  </si>
  <si>
    <t>Faia France</t>
  </si>
  <si>
    <t>FAIA</t>
  </si>
  <si>
    <t xml:space="preserve"> F-160713-19p</t>
  </si>
  <si>
    <t>Les clients n'ont pas accepté l'offre de l'agence</t>
  </si>
  <si>
    <t>France Connection</t>
  </si>
  <si>
    <t>Paris F-160809</t>
  </si>
  <si>
    <t>Global Faia Travel</t>
  </si>
  <si>
    <t>Pairs F-161003-38P</t>
  </si>
  <si>
    <t>Globe Rainbow</t>
  </si>
  <si>
    <t>GR0913</t>
  </si>
  <si>
    <t>Nous ne pouvons pas accueillir ce groupe</t>
  </si>
  <si>
    <t>GR0717</t>
  </si>
  <si>
    <t>Produit ne convient pas au client</t>
  </si>
  <si>
    <t>Globea Group</t>
  </si>
  <si>
    <t>Go Global Travel LTD</t>
  </si>
  <si>
    <t>Aucun retour de son client</t>
  </si>
  <si>
    <t>Go West</t>
  </si>
  <si>
    <t>Asso. club hotelier 78</t>
  </si>
  <si>
    <t>GSI</t>
  </si>
  <si>
    <t>Reisemission</t>
  </si>
  <si>
    <t>Havi Travel</t>
  </si>
  <si>
    <t>HV160513DUSMIL02XB</t>
  </si>
  <si>
    <t>01091587</t>
  </si>
  <si>
    <t>01123911</t>
  </si>
  <si>
    <t>01132876</t>
  </si>
  <si>
    <t>01123741</t>
  </si>
  <si>
    <t>01123818</t>
  </si>
  <si>
    <t xml:space="preserve"> 011238790</t>
  </si>
  <si>
    <t>01125249</t>
  </si>
  <si>
    <t>00083406 (Groupe 1)</t>
  </si>
  <si>
    <t xml:space="preserve"> 00083406 (Groupe 2)</t>
  </si>
  <si>
    <t xml:space="preserve"> 00083406 (Groupe 3) </t>
  </si>
  <si>
    <t>01082904</t>
  </si>
  <si>
    <t>Demande annulée - Faute de participants</t>
  </si>
  <si>
    <t>01118762</t>
  </si>
  <si>
    <t>Produit ne convient pas</t>
  </si>
  <si>
    <t>01131613</t>
  </si>
  <si>
    <t xml:space="preserve"> 01139892</t>
  </si>
  <si>
    <t>01097369</t>
  </si>
  <si>
    <t>A réservé sur Toulouse</t>
  </si>
  <si>
    <t>01133894</t>
  </si>
  <si>
    <t xml:space="preserve"> 01134231</t>
  </si>
  <si>
    <t>01143259</t>
  </si>
  <si>
    <t>Ideatur</t>
  </si>
  <si>
    <t>Pilgrims from Argentina</t>
  </si>
  <si>
    <t>Ignas Tour</t>
  </si>
  <si>
    <t>SG 066</t>
  </si>
  <si>
    <t>SG 061</t>
  </si>
  <si>
    <t>SG 068</t>
  </si>
  <si>
    <t>Pas de disponibilités</t>
  </si>
  <si>
    <t xml:space="preserve"> SG 071</t>
  </si>
  <si>
    <t>Ilsotour</t>
  </si>
  <si>
    <t>Carcassonne 02/10</t>
  </si>
  <si>
    <t>Le client veut aller en centre ville</t>
  </si>
  <si>
    <t>Integral Tours S.L.</t>
  </si>
  <si>
    <t>International Youth Forum</t>
  </si>
  <si>
    <t>Jia Ri Tour</t>
  </si>
  <si>
    <t>JR-160446</t>
  </si>
  <si>
    <t>Karta Voyages</t>
  </si>
  <si>
    <t>Kauno Gruda</t>
  </si>
  <si>
    <t>L.N.C</t>
  </si>
  <si>
    <t>Hôtel complet pour cette période</t>
  </si>
  <si>
    <t>Lakbay Asia Ltd.</t>
  </si>
  <si>
    <t>Plus de disponibilités pour ce groupe</t>
  </si>
  <si>
    <t>Carlson Wagonlit</t>
  </si>
  <si>
    <t>Pas de nouvelles de la cliente</t>
  </si>
  <si>
    <t>Turysta Elblag</t>
  </si>
  <si>
    <t>Tarif trop élevé - Tarif event</t>
  </si>
  <si>
    <t>Cristal Travel</t>
  </si>
  <si>
    <t>Nowator</t>
  </si>
  <si>
    <t>Lillerollergirls</t>
  </si>
  <si>
    <t xml:space="preserve">Groupe polonais </t>
  </si>
  <si>
    <t>Loisirs Tous</t>
  </si>
  <si>
    <t>Miraga Viaggi</t>
  </si>
  <si>
    <t>Client va dans une autre ville</t>
  </si>
  <si>
    <t>Réservation reportée en 2017</t>
  </si>
  <si>
    <t>Monde Sans Frontière</t>
  </si>
  <si>
    <t xml:space="preserve"> WT2</t>
  </si>
  <si>
    <t>Mystères de l'Ouest</t>
  </si>
  <si>
    <t>CE PLAIMONT</t>
  </si>
  <si>
    <t xml:space="preserve">Noble Events </t>
  </si>
  <si>
    <t>Demande repoussée</t>
  </si>
  <si>
    <t>Délai trop court - Reviendra vers nous lors de prochaines réservations</t>
  </si>
  <si>
    <t>Les clients feront l'aller et le retour dans la journée</t>
  </si>
  <si>
    <t>Pas de nouvelles du client suite à mes mails</t>
  </si>
  <si>
    <t xml:space="preserve">Panda Touristic GmbH </t>
  </si>
  <si>
    <t>Traif trop élevé</t>
  </si>
  <si>
    <t>Pandareisen</t>
  </si>
  <si>
    <t xml:space="preserve"> 16-07300803-WEE05</t>
  </si>
  <si>
    <t>Pur'Events</t>
  </si>
  <si>
    <t>Reise Touristik Travex</t>
  </si>
  <si>
    <t>SCH</t>
  </si>
  <si>
    <t>Ring Auxerrois</t>
  </si>
  <si>
    <t>Selenatour Sofia</t>
  </si>
  <si>
    <t>Special Tours</t>
  </si>
  <si>
    <t>Europe Active Club</t>
  </si>
  <si>
    <t>Apyte 4</t>
  </si>
  <si>
    <t>Success Tours</t>
  </si>
  <si>
    <t xml:space="preserve">WDF16-0909 BACEL </t>
  </si>
  <si>
    <t>Temple Tours</t>
  </si>
  <si>
    <t>Le groupe n'a pas accepter notre hôtel, 
trop loin du centre-ville</t>
  </si>
  <si>
    <t>Thomas COOK Belgique</t>
  </si>
  <si>
    <t>Travel Grupos</t>
  </si>
  <si>
    <t>3573 - Groupe Baeza</t>
  </si>
  <si>
    <t>Travel Holiday</t>
  </si>
  <si>
    <t>Pas de nouvelles du client, malgré relances multiples</t>
  </si>
  <si>
    <t>Travel Inventive</t>
  </si>
  <si>
    <t>Travel Zone</t>
  </si>
  <si>
    <t>Elif Guldas</t>
  </si>
  <si>
    <t>Vacation Worldwide SRL</t>
  </si>
  <si>
    <t>MJRKT001</t>
  </si>
  <si>
    <t>KVBBL1</t>
  </si>
  <si>
    <t>KVITL8</t>
  </si>
  <si>
    <t>Viajès Aneto SL</t>
  </si>
  <si>
    <t>Attente retour, suite mail</t>
  </si>
  <si>
    <t xml:space="preserve"> CUC Athlétisme </t>
  </si>
  <si>
    <t>Agro Sup Dijon</t>
  </si>
  <si>
    <t>BARATGIN David</t>
  </si>
  <si>
    <t>ESB - Forum Franco-Russe</t>
  </si>
  <si>
    <t>Caravelle Tour Services</t>
  </si>
  <si>
    <t>TFY 080</t>
  </si>
  <si>
    <r>
      <t>Amas de Casa</t>
    </r>
    <r>
      <rPr>
        <sz val="11"/>
        <color theme="1"/>
        <rFont val="Calibri"/>
        <family val="2"/>
        <scheme val="minor"/>
      </rPr>
      <t/>
    </r>
  </si>
  <si>
    <t>Gallhotel</t>
  </si>
  <si>
    <t>Edenia Lleida</t>
  </si>
  <si>
    <t>Zapp Travel</t>
  </si>
  <si>
    <t>Rainbow FBO/06/05 1</t>
  </si>
  <si>
    <t>Croq' Vacances</t>
  </si>
  <si>
    <t>Formation Resp ACM</t>
  </si>
  <si>
    <t>CUNY Patrick</t>
  </si>
  <si>
    <t>Congrès d'aquariophilie</t>
  </si>
  <si>
    <t xml:space="preserve">DE ALMEIDA Pierre </t>
  </si>
  <si>
    <t>EA Rhône Vercors 26 07</t>
  </si>
  <si>
    <t>Rainbow FBO/06/05 2</t>
  </si>
  <si>
    <t xml:space="preserve"> S.MATIAS</t>
  </si>
  <si>
    <t>Festival de musique de Franche-Comté</t>
  </si>
  <si>
    <t xml:space="preserve">Fitál Vakanties </t>
  </si>
  <si>
    <t>CRS 49</t>
  </si>
  <si>
    <t>CRS 53</t>
  </si>
  <si>
    <t>CRS 27</t>
  </si>
  <si>
    <t>CRS 35</t>
  </si>
  <si>
    <t>CRS 45</t>
  </si>
  <si>
    <t>Policiers anglais</t>
  </si>
  <si>
    <t>CRS 19</t>
  </si>
  <si>
    <t>CRS 24</t>
  </si>
  <si>
    <t>CRS 18</t>
  </si>
  <si>
    <t>CRS 7</t>
  </si>
  <si>
    <t>CRS 9</t>
  </si>
  <si>
    <t>CRS 23</t>
  </si>
  <si>
    <t>CRS 52</t>
  </si>
  <si>
    <t>CRS</t>
  </si>
  <si>
    <r>
      <t>Morata</t>
    </r>
    <r>
      <rPr>
        <sz val="11"/>
        <color theme="1"/>
        <rFont val="Calibri"/>
        <family val="2"/>
        <scheme val="minor"/>
      </rPr>
      <t/>
    </r>
  </si>
  <si>
    <t>KWS</t>
  </si>
  <si>
    <t>GR0808</t>
  </si>
  <si>
    <t>GR0730</t>
  </si>
  <si>
    <t>GR0553</t>
  </si>
  <si>
    <t xml:space="preserve">GLOMOT Isabelle </t>
  </si>
  <si>
    <t>CIRFAP - Olivier ASTRUZ</t>
  </si>
  <si>
    <t>Gryf</t>
  </si>
  <si>
    <t>Handball Club de Livry-Gargan</t>
  </si>
  <si>
    <t>HSST-CGZL-161020</t>
  </si>
  <si>
    <t>HSST-WHHY-160927</t>
  </si>
  <si>
    <t>HSST-BJKZGL-160926-A</t>
  </si>
  <si>
    <t>HSST-CDZX-160918</t>
  </si>
  <si>
    <t>HSST-WHFT-160921</t>
  </si>
  <si>
    <t>HSST XAZY 160910</t>
  </si>
  <si>
    <t>HSST-SHWG-160912</t>
  </si>
  <si>
    <t>HSST-CDHUANYU-160910-C</t>
  </si>
  <si>
    <t>HSST-VISTACD-160827-A</t>
  </si>
  <si>
    <t>HSST-HLJHYGL-160820</t>
  </si>
  <si>
    <t>HSST-HQXN-160814</t>
  </si>
  <si>
    <t>Hiseas - Holly WU
(HSST-VISTACD-160808-B)</t>
  </si>
  <si>
    <t>HSST-WHHY-160806-A</t>
  </si>
  <si>
    <t>HSST-WHHY-160802-B</t>
  </si>
  <si>
    <t>HSST-BJXHSH-160728</t>
  </si>
  <si>
    <t>HSST-WHHY-160727</t>
  </si>
  <si>
    <t>HSST-WHHY-160722</t>
  </si>
  <si>
    <t>HSST-WHHY-160723</t>
  </si>
  <si>
    <t>HSST-VISTACD-160721-D</t>
  </si>
  <si>
    <t>HSST-HQWH-160728</t>
  </si>
  <si>
    <t>HSST-SZZHL-160725</t>
  </si>
  <si>
    <t>HSST-WHFT-160726</t>
  </si>
  <si>
    <t>HSST-WHFT-160715</t>
  </si>
  <si>
    <t>HSST-VISTACD-160501</t>
  </si>
  <si>
    <t xml:space="preserve">Hiseas </t>
  </si>
  <si>
    <t>HSST-CDHY-160514</t>
  </si>
  <si>
    <t>All Travel</t>
  </si>
  <si>
    <t>Angeles</t>
  </si>
  <si>
    <t>Dem Nr.1222</t>
  </si>
  <si>
    <t xml:space="preserve"> Groupe 2</t>
  </si>
  <si>
    <t>Kaiyuan Touristic Department</t>
  </si>
  <si>
    <t>Individuels Fest musique 
de Franche-Comté</t>
  </si>
  <si>
    <t>ISH</t>
  </si>
  <si>
    <t>Rainbow FBO/06/23 1</t>
  </si>
  <si>
    <t>10/07 (Groupe 1)</t>
  </si>
  <si>
    <t>15/05 (Groupe 1)</t>
  </si>
  <si>
    <t xml:space="preserve">SV Mörlenbach 1896 e.V. </t>
  </si>
  <si>
    <t>15/05 (Groupe 2)</t>
  </si>
  <si>
    <t>Rainbow FBO/06/23 2</t>
  </si>
  <si>
    <t>Sofiatour</t>
  </si>
  <si>
    <t>LE GARSMEUR Justine</t>
  </si>
  <si>
    <t>Rainbow ALA/07/02</t>
  </si>
  <si>
    <t>Eurocontinental Tours</t>
  </si>
  <si>
    <t>Cibeles Octubre</t>
  </si>
  <si>
    <t>Gendarmerie Nat. Carcassonne</t>
  </si>
  <si>
    <t>Déplacement escadron sur Carcassonne</t>
  </si>
  <si>
    <t xml:space="preserve">MOUNIER Manon </t>
  </si>
  <si>
    <t>Thann Steinbach Handball</t>
  </si>
  <si>
    <t xml:space="preserve">Incoming Tour </t>
  </si>
  <si>
    <t>Opéra "La Bohème"</t>
  </si>
  <si>
    <t>Peace Run</t>
  </si>
  <si>
    <t>Sncf Infralog</t>
  </si>
  <si>
    <t>SAVOCA-CHAVANNE-BARRE</t>
  </si>
  <si>
    <t>China Bamboo Garden</t>
  </si>
  <si>
    <t>Carcassonne-161011</t>
  </si>
  <si>
    <t>1135515 - b-2538</t>
  </si>
  <si>
    <t>Espace JALMIK</t>
  </si>
  <si>
    <t>Tournée Noël en Gospel</t>
  </si>
  <si>
    <t>Résa Groupcorner</t>
  </si>
  <si>
    <t xml:space="preserve"> Pays Clermontois Handball</t>
  </si>
  <si>
    <t>Lycée Jean GIRAUDOUX - Tournoi lycée à Auxerre</t>
  </si>
  <si>
    <t>Ligue Centre-Val de Loire de Football</t>
  </si>
  <si>
    <t>Match Coupe de France de foot</t>
  </si>
  <si>
    <t>Houilles Athlétic Club</t>
  </si>
  <si>
    <t>Déjà réglés</t>
  </si>
  <si>
    <t>FC Chalon sur Saône</t>
  </si>
  <si>
    <t>Reste à régler</t>
  </si>
  <si>
    <t>Remarques - Offres perdues</t>
  </si>
  <si>
    <t>HotelNet Plus</t>
  </si>
  <si>
    <t>EMI P.P</t>
  </si>
  <si>
    <t>Office Mun. des Sports Auxerre</t>
  </si>
  <si>
    <t>Asso Seniors Golfeurs 
de Bourgogne</t>
  </si>
  <si>
    <t>BENSEGHIR Mohamed</t>
  </si>
  <si>
    <t>GOUTTE Laurence</t>
  </si>
  <si>
    <t>ESSOLA Nadège</t>
  </si>
  <si>
    <t>VINCENT</t>
  </si>
  <si>
    <t>UNSS Académie de Montpellier</t>
  </si>
  <si>
    <t>Asso Horizon Prod</t>
  </si>
  <si>
    <t>La Cordée Reisen</t>
  </si>
  <si>
    <t>Elections professionnelles</t>
  </si>
  <si>
    <t>Verano
Plusieurs dates</t>
  </si>
  <si>
    <t>Groupe de chinois
Plusieurs dates</t>
  </si>
  <si>
    <t>Premium Incoming France</t>
  </si>
  <si>
    <t>Eventos Corazon</t>
  </si>
  <si>
    <t>Le client n'a pas donné suite à la proposition de l'agence</t>
  </si>
  <si>
    <t>Le client n'accepte que des 2 ou 3 étoiles</t>
  </si>
  <si>
    <t>Fin 
options</t>
  </si>
  <si>
    <t>Caldana Travel Service S.p.A.</t>
  </si>
  <si>
    <t>FCXBD08</t>
  </si>
  <si>
    <t>x</t>
  </si>
  <si>
    <t>xxx</t>
  </si>
  <si>
    <t>Pas de nouvelles du client malgré plusieurs relances</t>
  </si>
  <si>
    <t>Remarques</t>
  </si>
  <si>
    <t>Déjà réglé</t>
  </si>
  <si>
    <t>Le groupe a changé sa destination</t>
  </si>
  <si>
    <t>XXX</t>
  </si>
  <si>
    <t>Pas assez de chambres disponibles sur Carcassonne Nord</t>
  </si>
  <si>
    <t>in</t>
  </si>
  <si>
    <t>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</si>
</sst>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[$-40C]d\-mmm;@"/>
    <numFmt numFmtId="165" formatCode="[$-F800]dddd\,\ mmmm\ dd\,\ yyyy"/>
    <numFmt numFmtId="166" formatCode="[$-40C]mmm\-yy;@"/>
    <numFmt numFmtId="167" formatCode="#,##0.00\ &quot;€&quot;"/>
    <numFmt numFmtId="168" formatCode="d/m/yy;@"/>
    <numFmt numFmtId="171" formatCode="dd/mm/yy;@"/>
  </numFmts>
  <fonts count="17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20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name val="Arial"/>
      <family val="2"/>
    </font>
    <font>
      <b/>
      <sz val="10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7"/>
      <color rgb="FF002060"/>
      <name val="Calibri"/>
      <family val="2"/>
      <scheme val="minor"/>
    </font>
    <font>
      <sz val="17"/>
      <color theme="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rgb="FF00206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7030A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7"/>
      <color theme="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7030A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7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00206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E0D9"/>
        <bgColor indexed="64"/>
      </patternFill>
    </fill>
    <fill>
      <patternFill patternType="solid">
        <fgColor rgb="FFC9F1FF"/>
        <bgColor indexed="64"/>
      </patternFill>
    </fill>
    <fill>
      <patternFill patternType="solid">
        <fgColor rgb="FFE2D5FF"/>
        <bgColor indexed="64"/>
      </patternFill>
    </fill>
    <fill>
      <patternFill patternType="solid">
        <fgColor rgb="FFB0FF97"/>
        <bgColor indexed="64"/>
      </patternFill>
    </fill>
    <fill>
      <patternFill patternType="solid">
        <fgColor rgb="FFFFAFA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rgb="FFEEDDFF"/>
        <bgColor indexed="64"/>
      </patternFill>
    </fill>
    <fill>
      <patternFill patternType="solid">
        <fgColor rgb="FF8BFF8B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rgb="FF0070C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29A3FF"/>
      </left>
      <right style="thin">
        <color rgb="FF29A3FF"/>
      </right>
      <top style="thin">
        <color rgb="FF29A3FF"/>
      </top>
      <bottom style="thin">
        <color rgb="FF29A3FF"/>
      </bottom>
      <diagonal/>
    </border>
    <border>
      <left style="thin">
        <color rgb="FF29A3FF"/>
      </left>
      <right/>
      <top style="thin">
        <color rgb="FF29A3FF"/>
      </top>
      <bottom style="thin">
        <color rgb="FF29A3FF"/>
      </bottom>
      <diagonal/>
    </border>
    <border>
      <left/>
      <right style="thin">
        <color rgb="FF29A3FF"/>
      </right>
      <top style="thin">
        <color rgb="FF29A3FF"/>
      </top>
      <bottom style="thin">
        <color rgb="FF29A3FF"/>
      </bottom>
      <diagonal/>
    </border>
    <border>
      <left/>
      <right/>
      <top style="thin">
        <color rgb="FF29A3FF"/>
      </top>
      <bottom style="thin">
        <color rgb="FF29A3FF"/>
      </bottom>
      <diagonal/>
    </border>
    <border>
      <left style="thin">
        <color rgb="FF29A3FF"/>
      </left>
      <right style="thin">
        <color rgb="FF29A3FF"/>
      </right>
      <top style="thin">
        <color rgb="FF29A3FF"/>
      </top>
      <bottom/>
      <diagonal/>
    </border>
    <border>
      <left style="thin">
        <color rgb="FF29A3FF"/>
      </left>
      <right/>
      <top style="thin">
        <color rgb="FF29A3FF"/>
      </top>
      <bottom/>
      <diagonal/>
    </border>
    <border>
      <left/>
      <right style="thin">
        <color rgb="FF29A3FF"/>
      </right>
      <top style="thin">
        <color rgb="FF29A3FF"/>
      </top>
      <bottom/>
      <diagonal/>
    </border>
    <border>
      <left/>
      <right style="thin">
        <color rgb="FF29A3FF"/>
      </right>
      <top/>
      <bottom style="thin">
        <color rgb="FF29A3FF"/>
      </bottom>
      <diagonal/>
    </border>
    <border>
      <left style="thin">
        <color rgb="FF29A3FF"/>
      </left>
      <right/>
      <top/>
      <bottom style="thin">
        <color rgb="FF29A3FF"/>
      </bottom>
      <diagonal/>
    </border>
    <border>
      <left style="thin">
        <color rgb="FF29A3FF"/>
      </left>
      <right style="thin">
        <color theme="0"/>
      </right>
      <top style="thin">
        <color rgb="FF29A3FF"/>
      </top>
      <bottom style="thin">
        <color rgb="FF29A3FF"/>
      </bottom>
      <diagonal/>
    </border>
    <border>
      <left style="thin">
        <color rgb="FF00B0F0"/>
      </left>
      <right style="thin">
        <color rgb="FF29A3FF"/>
      </right>
      <top style="thin">
        <color rgb="FF00B0F0"/>
      </top>
      <bottom style="thin">
        <color rgb="FF00B0F0"/>
      </bottom>
      <diagonal/>
    </border>
    <border>
      <left style="thin">
        <color rgb="FF29A3FF"/>
      </left>
      <right style="thin">
        <color rgb="FF29A3FF"/>
      </right>
      <top/>
      <bottom style="thin">
        <color rgb="FF29A3FF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/>
      <right/>
      <top/>
      <bottom style="thin">
        <color rgb="FF0070C0"/>
      </bottom>
      <diagonal/>
    </border>
    <border>
      <left style="thick">
        <color rgb="FF0070C0"/>
      </left>
      <right/>
      <top style="thick">
        <color rgb="FF0070C0"/>
      </top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8" fillId="0" borderId="0"/>
    <xf numFmtId="44" fontId="1" fillId="0" borderId="0" applyFont="0" applyFill="0" applyBorder="0" applyAlignment="0" applyProtection="0"/>
    <xf numFmtId="0" fontId="18" fillId="0" borderId="0"/>
  </cellStyleXfs>
  <cellXfs count="710">
    <xf numFmtId="0" fontId="0" fillId="0" borderId="0" xfId="0"/>
    <xf numFmtId="0" fontId="4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4" fillId="0" borderId="0" xfId="0" applyFont="1"/>
    <xf numFmtId="0" fontId="22" fillId="0" borderId="0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0" fillId="0" borderId="0" xfId="0" applyFill="1"/>
    <xf numFmtId="44" fontId="6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 wrapText="1"/>
    </xf>
    <xf numFmtId="164" fontId="11" fillId="3" borderId="0" xfId="0" applyNumberFormat="1" applyFont="1" applyFill="1" applyBorder="1" applyAlignment="1">
      <alignment horizontal="center" vertical="center" wrapText="1"/>
    </xf>
    <xf numFmtId="171" fontId="2" fillId="3" borderId="0" xfId="0" applyNumberFormat="1" applyFont="1" applyFill="1" applyBorder="1" applyAlignment="1">
      <alignment horizontal="center" vertical="center"/>
    </xf>
    <xf numFmtId="0" fontId="19" fillId="3" borderId="0" xfId="0" applyFont="1" applyFill="1" applyBorder="1"/>
    <xf numFmtId="165" fontId="11" fillId="3" borderId="0" xfId="1" applyNumberFormat="1" applyFont="1" applyFill="1" applyBorder="1" applyAlignment="1">
      <alignment horizontal="center" vertical="center" wrapText="1"/>
    </xf>
    <xf numFmtId="0" fontId="20" fillId="3" borderId="0" xfId="0" applyFont="1" applyFill="1" applyBorder="1" applyAlignment="1">
      <alignment horizontal="center" vertical="center" wrapText="1"/>
    </xf>
    <xf numFmtId="0" fontId="12" fillId="0" borderId="0" xfId="0" applyFont="1"/>
    <xf numFmtId="0" fontId="27" fillId="0" borderId="0" xfId="0" applyFont="1" applyFill="1" applyBorder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0" fontId="33" fillId="0" borderId="1" xfId="0" applyFont="1" applyFill="1" applyBorder="1" applyAlignment="1">
      <alignment horizontal="center" vertical="center"/>
    </xf>
    <xf numFmtId="0" fontId="38" fillId="0" borderId="0" xfId="0" applyFont="1" applyFill="1" applyBorder="1" applyAlignment="1">
      <alignment horizontal="center" vertical="center"/>
    </xf>
    <xf numFmtId="0" fontId="37" fillId="0" borderId="0" xfId="0" applyFont="1" applyFill="1" applyBorder="1" applyAlignment="1">
      <alignment horizontal="center" vertical="center"/>
    </xf>
    <xf numFmtId="0" fontId="39" fillId="0" borderId="0" xfId="0" applyFont="1" applyFill="1" applyBorder="1" applyAlignment="1">
      <alignment horizontal="center" vertical="center"/>
    </xf>
    <xf numFmtId="164" fontId="35" fillId="3" borderId="0" xfId="0" applyNumberFormat="1" applyFont="1" applyFill="1" applyBorder="1" applyAlignment="1">
      <alignment horizontal="center" vertical="center"/>
    </xf>
    <xf numFmtId="0" fontId="35" fillId="3" borderId="0" xfId="0" applyFont="1" applyFill="1" applyBorder="1" applyAlignment="1">
      <alignment horizontal="center" vertical="center" wrapText="1"/>
    </xf>
    <xf numFmtId="165" fontId="35" fillId="3" borderId="0" xfId="0" applyNumberFormat="1" applyFont="1" applyFill="1" applyBorder="1" applyAlignment="1">
      <alignment horizontal="center" vertical="center" wrapText="1"/>
    </xf>
    <xf numFmtId="0" fontId="35" fillId="3" borderId="0" xfId="0" applyFont="1" applyFill="1" applyBorder="1" applyAlignment="1">
      <alignment horizontal="center" vertical="center"/>
    </xf>
    <xf numFmtId="0" fontId="39" fillId="3" borderId="0" xfId="0" applyFont="1" applyFill="1" applyBorder="1" applyAlignment="1">
      <alignment horizontal="center" vertical="center"/>
    </xf>
    <xf numFmtId="164" fontId="40" fillId="3" borderId="0" xfId="0" applyNumberFormat="1" applyFont="1" applyFill="1" applyBorder="1" applyAlignment="1">
      <alignment horizontal="center" vertical="center" wrapText="1"/>
    </xf>
    <xf numFmtId="0" fontId="36" fillId="3" borderId="0" xfId="0" applyFont="1" applyFill="1" applyBorder="1" applyAlignment="1">
      <alignment horizontal="center" vertical="center"/>
    </xf>
    <xf numFmtId="44" fontId="35" fillId="3" borderId="0" xfId="0" applyNumberFormat="1" applyFont="1" applyFill="1" applyBorder="1" applyAlignment="1">
      <alignment horizontal="right" vertical="center" wrapText="1"/>
    </xf>
    <xf numFmtId="166" fontId="2" fillId="3" borderId="0" xfId="0" applyNumberFormat="1" applyFont="1" applyFill="1" applyBorder="1" applyAlignment="1">
      <alignment horizontal="center" vertical="center"/>
    </xf>
    <xf numFmtId="0" fontId="45" fillId="0" borderId="0" xfId="0" applyFont="1" applyFill="1" applyBorder="1" applyAlignment="1">
      <alignment horizontal="center" vertical="center"/>
    </xf>
    <xf numFmtId="0" fontId="50" fillId="0" borderId="0" xfId="0" applyFont="1" applyFill="1" applyBorder="1" applyAlignment="1">
      <alignment horizontal="center" vertical="center"/>
    </xf>
    <xf numFmtId="0" fontId="51" fillId="0" borderId="0" xfId="0" applyFont="1" applyFill="1" applyBorder="1" applyAlignment="1">
      <alignment horizontal="center" vertical="center"/>
    </xf>
    <xf numFmtId="0" fontId="30" fillId="0" borderId="4" xfId="0" applyNumberFormat="1" applyFont="1" applyFill="1" applyBorder="1" applyAlignment="1">
      <alignment horizontal="center" vertical="center" wrapText="1"/>
    </xf>
    <xf numFmtId="44" fontId="9" fillId="12" borderId="4" xfId="0" applyNumberFormat="1" applyFont="1" applyFill="1" applyBorder="1" applyAlignment="1">
      <alignment horizontal="center" vertical="center" wrapText="1"/>
    </xf>
    <xf numFmtId="44" fontId="31" fillId="3" borderId="4" xfId="0" applyNumberFormat="1" applyFont="1" applyFill="1" applyBorder="1" applyAlignment="1">
      <alignment horizontal="center" vertical="center"/>
    </xf>
    <xf numFmtId="44" fontId="32" fillId="0" borderId="4" xfId="0" applyNumberFormat="1" applyFont="1" applyFill="1" applyBorder="1" applyAlignment="1">
      <alignment horizontal="center" vertical="center"/>
    </xf>
    <xf numFmtId="0" fontId="7" fillId="10" borderId="4" xfId="0" applyFont="1" applyFill="1" applyBorder="1" applyAlignment="1">
      <alignment horizontal="center" vertical="center"/>
    </xf>
    <xf numFmtId="49" fontId="9" fillId="0" borderId="4" xfId="0" applyNumberFormat="1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49" fontId="9" fillId="0" borderId="4" xfId="0" applyNumberFormat="1" applyFont="1" applyBorder="1" applyAlignment="1">
      <alignment horizontal="center" vertical="center" wrapText="1"/>
    </xf>
    <xf numFmtId="164" fontId="47" fillId="0" borderId="4" xfId="0" applyNumberFormat="1" applyFont="1" applyFill="1" applyBorder="1" applyAlignment="1">
      <alignment horizontal="center" vertical="center"/>
    </xf>
    <xf numFmtId="0" fontId="47" fillId="0" borderId="4" xfId="0" applyFont="1" applyFill="1" applyBorder="1" applyAlignment="1">
      <alignment horizontal="center" vertical="center" wrapText="1"/>
    </xf>
    <xf numFmtId="49" fontId="47" fillId="0" borderId="4" xfId="0" applyNumberFormat="1" applyFont="1" applyFill="1" applyBorder="1" applyAlignment="1">
      <alignment horizontal="center" vertical="center" wrapText="1"/>
    </xf>
    <xf numFmtId="165" fontId="47" fillId="0" borderId="4" xfId="0" applyNumberFormat="1" applyFont="1" applyFill="1" applyBorder="1" applyAlignment="1">
      <alignment horizontal="center" vertical="center" wrapText="1"/>
    </xf>
    <xf numFmtId="0" fontId="47" fillId="0" borderId="4" xfId="0" applyNumberFormat="1" applyFont="1" applyFill="1" applyBorder="1" applyAlignment="1">
      <alignment horizontal="center" vertical="center" wrapText="1"/>
    </xf>
    <xf numFmtId="17" fontId="46" fillId="0" borderId="4" xfId="0" applyNumberFormat="1" applyFont="1" applyFill="1" applyBorder="1" applyAlignment="1">
      <alignment horizontal="center" vertical="center" wrapText="1"/>
    </xf>
    <xf numFmtId="17" fontId="46" fillId="9" borderId="4" xfId="0" applyNumberFormat="1" applyFont="1" applyFill="1" applyBorder="1" applyAlignment="1">
      <alignment horizontal="center" vertical="center" wrapText="1"/>
    </xf>
    <xf numFmtId="0" fontId="49" fillId="0" borderId="0" xfId="0" applyFont="1" applyFill="1" applyBorder="1" applyAlignment="1">
      <alignment horizontal="center" vertical="center"/>
    </xf>
    <xf numFmtId="164" fontId="33" fillId="7" borderId="4" xfId="0" applyNumberFormat="1" applyFont="1" applyFill="1" applyBorder="1" applyAlignment="1">
      <alignment horizontal="center" vertical="center" wrapText="1"/>
    </xf>
    <xf numFmtId="0" fontId="33" fillId="7" borderId="4" xfId="0" applyFont="1" applyFill="1" applyBorder="1" applyAlignment="1">
      <alignment horizontal="center" vertical="center" wrapText="1"/>
    </xf>
    <xf numFmtId="165" fontId="33" fillId="7" borderId="4" xfId="0" applyNumberFormat="1" applyFont="1" applyFill="1" applyBorder="1" applyAlignment="1">
      <alignment horizontal="center" vertical="center" wrapText="1"/>
    </xf>
    <xf numFmtId="0" fontId="34" fillId="7" borderId="4" xfId="0" applyFont="1" applyFill="1" applyBorder="1" applyAlignment="1">
      <alignment horizontal="center" vertical="center" wrapText="1"/>
    </xf>
    <xf numFmtId="165" fontId="34" fillId="0" borderId="4" xfId="0" applyNumberFormat="1" applyFont="1" applyBorder="1" applyAlignment="1">
      <alignment horizontal="center" vertical="center" wrapText="1"/>
    </xf>
    <xf numFmtId="0" fontId="34" fillId="0" borderId="4" xfId="0" applyNumberFormat="1" applyFont="1" applyFill="1" applyBorder="1" applyAlignment="1">
      <alignment horizontal="center" vertical="center" wrapText="1"/>
    </xf>
    <xf numFmtId="17" fontId="36" fillId="9" borderId="4" xfId="0" applyNumberFormat="1" applyFont="1" applyFill="1" applyBorder="1" applyAlignment="1">
      <alignment horizontal="center" vertical="center" wrapText="1"/>
    </xf>
    <xf numFmtId="44" fontId="34" fillId="0" borderId="4" xfId="0" applyNumberFormat="1" applyFont="1" applyFill="1" applyBorder="1" applyAlignment="1">
      <alignment horizontal="right" vertical="center" wrapText="1"/>
    </xf>
    <xf numFmtId="0" fontId="37" fillId="10" borderId="4" xfId="0" applyFont="1" applyFill="1" applyBorder="1" applyAlignment="1">
      <alignment horizontal="center" vertical="center"/>
    </xf>
    <xf numFmtId="164" fontId="34" fillId="0" borderId="4" xfId="0" applyNumberFormat="1" applyFont="1" applyFill="1" applyBorder="1" applyAlignment="1">
      <alignment horizontal="center" vertical="center"/>
    </xf>
    <xf numFmtId="165" fontId="34" fillId="0" borderId="4" xfId="0" applyNumberFormat="1" applyFont="1" applyFill="1" applyBorder="1" applyAlignment="1">
      <alignment horizontal="center" vertical="center" wrapText="1"/>
    </xf>
    <xf numFmtId="17" fontId="33" fillId="0" borderId="4" xfId="0" applyNumberFormat="1" applyFont="1" applyFill="1" applyBorder="1" applyAlignment="1">
      <alignment horizontal="center" vertical="center" wrapText="1"/>
    </xf>
    <xf numFmtId="44" fontId="35" fillId="0" borderId="4" xfId="0" applyNumberFormat="1" applyFont="1" applyFill="1" applyBorder="1" applyAlignment="1">
      <alignment horizontal="right" vertical="center" wrapText="1"/>
    </xf>
    <xf numFmtId="164" fontId="26" fillId="0" borderId="4" xfId="0" applyNumberFormat="1" applyFont="1" applyFill="1" applyBorder="1" applyAlignment="1">
      <alignment horizontal="center" vertical="center"/>
    </xf>
    <xf numFmtId="0" fontId="26" fillId="0" borderId="4" xfId="0" applyFont="1" applyFill="1" applyBorder="1" applyAlignment="1">
      <alignment horizontal="center" vertical="center" wrapText="1"/>
    </xf>
    <xf numFmtId="165" fontId="26" fillId="0" borderId="4" xfId="0" applyNumberFormat="1" applyFont="1" applyFill="1" applyBorder="1" applyAlignment="1">
      <alignment horizontal="center" vertical="center" wrapText="1"/>
    </xf>
    <xf numFmtId="0" fontId="28" fillId="0" borderId="4" xfId="0" applyNumberFormat="1" applyFont="1" applyFill="1" applyBorder="1" applyAlignment="1">
      <alignment horizontal="center" vertical="center" wrapText="1"/>
    </xf>
    <xf numFmtId="17" fontId="25" fillId="0" borderId="4" xfId="0" applyNumberFormat="1" applyFont="1" applyFill="1" applyBorder="1" applyAlignment="1">
      <alignment horizontal="center" vertical="center" wrapText="1"/>
    </xf>
    <xf numFmtId="17" fontId="25" fillId="9" borderId="4" xfId="0" applyNumberFormat="1" applyFont="1" applyFill="1" applyBorder="1" applyAlignment="1">
      <alignment horizontal="center" vertical="center" wrapText="1"/>
    </xf>
    <xf numFmtId="44" fontId="35" fillId="0" borderId="4" xfId="0" applyNumberFormat="1" applyFont="1" applyFill="1" applyBorder="1" applyAlignment="1">
      <alignment horizontal="center" vertical="center"/>
    </xf>
    <xf numFmtId="0" fontId="44" fillId="10" borderId="4" xfId="0" applyFont="1" applyFill="1" applyBorder="1" applyAlignment="1">
      <alignment horizontal="center" vertical="center"/>
    </xf>
    <xf numFmtId="0" fontId="34" fillId="0" borderId="4" xfId="0" applyNumberFormat="1" applyFont="1" applyBorder="1" applyAlignment="1">
      <alignment horizontal="center" vertical="center" wrapText="1"/>
    </xf>
    <xf numFmtId="17" fontId="36" fillId="9" borderId="4" xfId="0" applyNumberFormat="1" applyFont="1" applyFill="1" applyBorder="1" applyAlignment="1">
      <alignment horizontal="center" vertical="center"/>
    </xf>
    <xf numFmtId="17" fontId="33" fillId="0" borderId="4" xfId="0" applyNumberFormat="1" applyFont="1" applyFill="1" applyBorder="1" applyAlignment="1">
      <alignment horizontal="center" vertical="center"/>
    </xf>
    <xf numFmtId="164" fontId="42" fillId="0" borderId="4" xfId="0" applyNumberFormat="1" applyFont="1" applyBorder="1" applyAlignment="1">
      <alignment horizontal="center" vertical="center"/>
    </xf>
    <xf numFmtId="165" fontId="42" fillId="0" borderId="4" xfId="0" applyNumberFormat="1" applyFont="1" applyBorder="1" applyAlignment="1">
      <alignment horizontal="center" vertical="center" wrapText="1"/>
    </xf>
    <xf numFmtId="0" fontId="42" fillId="0" borderId="4" xfId="0" applyNumberFormat="1" applyFont="1" applyFill="1" applyBorder="1" applyAlignment="1">
      <alignment horizontal="center" vertical="center" wrapText="1"/>
    </xf>
    <xf numFmtId="17" fontId="41" fillId="0" borderId="4" xfId="0" applyNumberFormat="1" applyFont="1" applyFill="1" applyBorder="1" applyAlignment="1">
      <alignment horizontal="center" vertical="center" wrapText="1"/>
    </xf>
    <xf numFmtId="166" fontId="33" fillId="0" borderId="4" xfId="0" applyNumberFormat="1" applyFont="1" applyFill="1" applyBorder="1" applyAlignment="1">
      <alignment horizontal="center" vertical="center" wrapText="1"/>
    </xf>
    <xf numFmtId="166" fontId="36" fillId="9" borderId="4" xfId="0" applyNumberFormat="1" applyFont="1" applyFill="1" applyBorder="1" applyAlignment="1">
      <alignment horizontal="center" vertical="center" wrapText="1"/>
    </xf>
    <xf numFmtId="44" fontId="48" fillId="0" borderId="4" xfId="0" applyNumberFormat="1" applyFont="1" applyFill="1" applyBorder="1" applyAlignment="1">
      <alignment horizontal="center" vertical="center"/>
    </xf>
    <xf numFmtId="44" fontId="47" fillId="0" borderId="4" xfId="0" applyNumberFormat="1" applyFont="1" applyFill="1" applyBorder="1" applyAlignment="1">
      <alignment horizontal="right" vertical="center" wrapText="1"/>
    </xf>
    <xf numFmtId="0" fontId="51" fillId="10" borderId="4" xfId="0" applyFont="1" applyFill="1" applyBorder="1" applyAlignment="1">
      <alignment horizontal="center" vertical="center"/>
    </xf>
    <xf numFmtId="164" fontId="35" fillId="3" borderId="4" xfId="0" applyNumberFormat="1" applyFont="1" applyFill="1" applyBorder="1" applyAlignment="1">
      <alignment horizontal="center" vertical="center"/>
    </xf>
    <xf numFmtId="0" fontId="35" fillId="3" borderId="4" xfId="0" applyFont="1" applyFill="1" applyBorder="1" applyAlignment="1">
      <alignment horizontal="center" vertical="center" wrapText="1"/>
    </xf>
    <xf numFmtId="49" fontId="35" fillId="3" borderId="4" xfId="0" applyNumberFormat="1" applyFont="1" applyFill="1" applyBorder="1" applyAlignment="1">
      <alignment horizontal="center" vertical="center" wrapText="1"/>
    </xf>
    <xf numFmtId="165" fontId="35" fillId="3" borderId="4" xfId="0" applyNumberFormat="1" applyFont="1" applyFill="1" applyBorder="1" applyAlignment="1">
      <alignment horizontal="center" vertical="center" wrapText="1"/>
    </xf>
    <xf numFmtId="0" fontId="35" fillId="3" borderId="4" xfId="0" applyNumberFormat="1" applyFont="1" applyFill="1" applyBorder="1" applyAlignment="1">
      <alignment horizontal="center" vertical="center" wrapText="1"/>
    </xf>
    <xf numFmtId="17" fontId="36" fillId="3" borderId="4" xfId="0" applyNumberFormat="1" applyFont="1" applyFill="1" applyBorder="1" applyAlignment="1">
      <alignment horizontal="center" vertical="center" wrapText="1"/>
    </xf>
    <xf numFmtId="0" fontId="35" fillId="3" borderId="4" xfId="0" applyFont="1" applyFill="1" applyBorder="1" applyAlignment="1">
      <alignment horizontal="center" vertical="center"/>
    </xf>
    <xf numFmtId="44" fontId="35" fillId="3" borderId="4" xfId="0" applyNumberFormat="1" applyFont="1" applyFill="1" applyBorder="1" applyAlignment="1">
      <alignment horizontal="center" vertical="center"/>
    </xf>
    <xf numFmtId="44" fontId="39" fillId="3" borderId="4" xfId="0" applyNumberFormat="1" applyFont="1" applyFill="1" applyBorder="1" applyAlignment="1">
      <alignment horizontal="center" vertical="center"/>
    </xf>
    <xf numFmtId="0" fontId="40" fillId="3" borderId="4" xfId="0" applyFont="1" applyFill="1" applyBorder="1" applyAlignment="1">
      <alignment horizontal="center" vertical="center"/>
    </xf>
    <xf numFmtId="164" fontId="40" fillId="3" borderId="4" xfId="0" applyNumberFormat="1" applyFont="1" applyFill="1" applyBorder="1" applyAlignment="1">
      <alignment horizontal="center" vertical="center" wrapText="1"/>
    </xf>
    <xf numFmtId="0" fontId="36" fillId="3" borderId="4" xfId="0" applyFont="1" applyFill="1" applyBorder="1" applyAlignment="1">
      <alignment horizontal="center" vertical="center"/>
    </xf>
    <xf numFmtId="44" fontId="35" fillId="3" borderId="4" xfId="0" applyNumberFormat="1" applyFont="1" applyFill="1" applyBorder="1" applyAlignment="1">
      <alignment horizontal="right" vertical="center" wrapText="1"/>
    </xf>
    <xf numFmtId="0" fontId="9" fillId="0" borderId="4" xfId="0" applyFont="1" applyFill="1" applyBorder="1" applyAlignment="1">
      <alignment horizontal="center" vertical="center" wrapText="1"/>
    </xf>
    <xf numFmtId="165" fontId="9" fillId="0" borderId="4" xfId="1" applyNumberFormat="1" applyFont="1" applyFill="1" applyBorder="1" applyAlignment="1">
      <alignment horizontal="center" vertical="center" wrapText="1"/>
    </xf>
    <xf numFmtId="0" fontId="9" fillId="0" borderId="4" xfId="0" applyNumberFormat="1" applyFont="1" applyFill="1" applyBorder="1" applyAlignment="1">
      <alignment horizontal="center" vertical="center" wrapText="1"/>
    </xf>
    <xf numFmtId="44" fontId="24" fillId="0" borderId="4" xfId="0" applyNumberFormat="1" applyFont="1" applyFill="1" applyBorder="1" applyAlignment="1">
      <alignment horizontal="center" vertical="center" wrapText="1"/>
    </xf>
    <xf numFmtId="44" fontId="3" fillId="0" borderId="4" xfId="0" applyNumberFormat="1" applyFont="1" applyFill="1" applyBorder="1" applyAlignment="1">
      <alignment horizontal="center" vertical="center" wrapText="1"/>
    </xf>
    <xf numFmtId="165" fontId="9" fillId="0" borderId="4" xfId="0" applyNumberFormat="1" applyFont="1" applyBorder="1" applyAlignment="1">
      <alignment horizontal="center" vertical="center" wrapText="1"/>
    </xf>
    <xf numFmtId="0" fontId="9" fillId="0" borderId="4" xfId="0" applyNumberFormat="1" applyFont="1" applyBorder="1" applyAlignment="1">
      <alignment horizontal="center" vertical="center" wrapText="1"/>
    </xf>
    <xf numFmtId="165" fontId="9" fillId="0" borderId="4" xfId="0" applyNumberFormat="1" applyFont="1" applyFill="1" applyBorder="1" applyAlignment="1">
      <alignment horizontal="center" vertical="center" wrapText="1"/>
    </xf>
    <xf numFmtId="165" fontId="9" fillId="0" borderId="4" xfId="1" applyNumberFormat="1" applyFont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/>
    </xf>
    <xf numFmtId="164" fontId="9" fillId="0" borderId="4" xfId="0" applyNumberFormat="1" applyFont="1" applyFill="1" applyBorder="1" applyAlignment="1">
      <alignment horizontal="center" vertical="center" wrapText="1"/>
    </xf>
    <xf numFmtId="44" fontId="7" fillId="0" borderId="4" xfId="0" applyNumberFormat="1" applyFont="1" applyBorder="1" applyAlignment="1">
      <alignment horizontal="right" vertical="center" wrapText="1"/>
    </xf>
    <xf numFmtId="44" fontId="7" fillId="0" borderId="4" xfId="0" applyNumberFormat="1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/>
    </xf>
    <xf numFmtId="171" fontId="5" fillId="11" borderId="4" xfId="0" applyNumberFormat="1" applyFont="1" applyFill="1" applyBorder="1" applyAlignment="1">
      <alignment horizontal="center" vertical="center" wrapText="1"/>
    </xf>
    <xf numFmtId="0" fontId="5" fillId="11" borderId="4" xfId="0" applyFont="1" applyFill="1" applyBorder="1" applyAlignment="1">
      <alignment horizontal="center" vertical="center" wrapText="1"/>
    </xf>
    <xf numFmtId="165" fontId="5" fillId="11" borderId="4" xfId="1" applyNumberFormat="1" applyFont="1" applyFill="1" applyBorder="1" applyAlignment="1">
      <alignment horizontal="center" vertical="center" wrapText="1"/>
    </xf>
    <xf numFmtId="166" fontId="5" fillId="11" borderId="4" xfId="0" applyNumberFormat="1" applyFont="1" applyFill="1" applyBorder="1" applyAlignment="1">
      <alignment horizontal="center" vertical="center" wrapText="1"/>
    </xf>
    <xf numFmtId="171" fontId="9" fillId="0" borderId="4" xfId="0" applyNumberFormat="1" applyFont="1" applyFill="1" applyBorder="1" applyAlignment="1">
      <alignment horizontal="center" vertical="center"/>
    </xf>
    <xf numFmtId="166" fontId="2" fillId="9" borderId="4" xfId="0" applyNumberFormat="1" applyFont="1" applyFill="1" applyBorder="1" applyAlignment="1">
      <alignment horizontal="center" vertical="center" wrapText="1"/>
    </xf>
    <xf numFmtId="166" fontId="5" fillId="0" borderId="4" xfId="0" applyNumberFormat="1" applyFont="1" applyFill="1" applyBorder="1" applyAlignment="1">
      <alignment horizontal="center" vertical="center" wrapText="1"/>
    </xf>
    <xf numFmtId="171" fontId="2" fillId="3" borderId="4" xfId="0" applyNumberFormat="1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165" fontId="11" fillId="3" borderId="4" xfId="1" applyNumberFormat="1" applyFont="1" applyFill="1" applyBorder="1" applyAlignment="1">
      <alignment horizontal="center" vertical="center" wrapText="1"/>
    </xf>
    <xf numFmtId="166" fontId="2" fillId="3" borderId="4" xfId="0" applyNumberFormat="1" applyFont="1" applyFill="1" applyBorder="1" applyAlignment="1">
      <alignment horizontal="center" vertical="center"/>
    </xf>
    <xf numFmtId="44" fontId="6" fillId="3" borderId="4" xfId="0" applyNumberFormat="1" applyFont="1" applyFill="1" applyBorder="1" applyAlignment="1">
      <alignment horizontal="center" vertical="center"/>
    </xf>
    <xf numFmtId="164" fontId="5" fillId="11" borderId="4" xfId="0" applyNumberFormat="1" applyFont="1" applyFill="1" applyBorder="1" applyAlignment="1">
      <alignment horizontal="center" vertical="center" wrapText="1"/>
    </xf>
    <xf numFmtId="166" fontId="5" fillId="0" borderId="4" xfId="0" applyNumberFormat="1" applyFont="1" applyFill="1" applyBorder="1" applyAlignment="1">
      <alignment horizontal="center" vertical="center"/>
    </xf>
    <xf numFmtId="167" fontId="7" fillId="0" borderId="4" xfId="0" applyNumberFormat="1" applyFont="1" applyFill="1" applyBorder="1" applyAlignment="1">
      <alignment horizontal="right" vertical="center" wrapText="1"/>
    </xf>
    <xf numFmtId="171" fontId="9" fillId="0" borderId="4" xfId="0" applyNumberFormat="1" applyFont="1" applyBorder="1" applyAlignment="1">
      <alignment horizontal="center" vertical="center"/>
    </xf>
    <xf numFmtId="166" fontId="5" fillId="0" borderId="4" xfId="0" applyNumberFormat="1" applyFont="1" applyBorder="1" applyAlignment="1">
      <alignment horizontal="center" vertical="center" wrapText="1"/>
    </xf>
    <xf numFmtId="171" fontId="5" fillId="0" borderId="4" xfId="0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171" fontId="5" fillId="0" borderId="4" xfId="0" applyNumberFormat="1" applyFont="1" applyFill="1" applyBorder="1" applyAlignment="1">
      <alignment horizontal="center" vertical="center"/>
    </xf>
    <xf numFmtId="171" fontId="5" fillId="0" borderId="4" xfId="0" applyNumberFormat="1" applyFont="1" applyBorder="1" applyAlignment="1">
      <alignment horizontal="center" vertical="center"/>
    </xf>
    <xf numFmtId="44" fontId="7" fillId="0" borderId="4" xfId="0" applyNumberFormat="1" applyFont="1" applyBorder="1" applyAlignment="1">
      <alignment horizontal="center" vertical="center" wrapText="1"/>
    </xf>
    <xf numFmtId="167" fontId="5" fillId="0" borderId="4" xfId="0" applyNumberFormat="1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vertical="center"/>
    </xf>
    <xf numFmtId="0" fontId="12" fillId="0" borderId="4" xfId="0" applyFont="1" applyFill="1" applyBorder="1" applyAlignment="1">
      <alignment horizontal="center" vertical="center" wrapText="1"/>
    </xf>
    <xf numFmtId="171" fontId="9" fillId="0" borderId="4" xfId="0" applyNumberFormat="1" applyFont="1" applyFill="1" applyBorder="1" applyAlignment="1">
      <alignment horizontal="center" vertical="center" wrapText="1"/>
    </xf>
    <xf numFmtId="166" fontId="5" fillId="0" borderId="4" xfId="0" applyNumberFormat="1" applyFont="1" applyBorder="1" applyAlignment="1">
      <alignment horizontal="center" vertical="center"/>
    </xf>
    <xf numFmtId="171" fontId="5" fillId="0" borderId="4" xfId="0" applyNumberFormat="1" applyFont="1" applyBorder="1" applyAlignment="1">
      <alignment horizontal="center" vertical="center" wrapText="1"/>
    </xf>
    <xf numFmtId="164" fontId="5" fillId="0" borderId="4" xfId="0" applyNumberFormat="1" applyFont="1" applyFill="1" applyBorder="1" applyAlignment="1">
      <alignment horizontal="center" vertical="center" wrapText="1"/>
    </xf>
    <xf numFmtId="0" fontId="5" fillId="0" borderId="4" xfId="0" applyNumberFormat="1" applyFont="1" applyFill="1" applyBorder="1" applyAlignment="1">
      <alignment horizontal="center" vertical="center" wrapText="1"/>
    </xf>
    <xf numFmtId="167" fontId="7" fillId="0" borderId="4" xfId="0" applyNumberFormat="1" applyFont="1" applyFill="1" applyBorder="1" applyAlignment="1">
      <alignment vertical="center" wrapText="1"/>
    </xf>
    <xf numFmtId="164" fontId="11" fillId="3" borderId="4" xfId="0" applyNumberFormat="1" applyFont="1" applyFill="1" applyBorder="1" applyAlignment="1">
      <alignment horizontal="center" vertical="center" wrapText="1"/>
    </xf>
    <xf numFmtId="0" fontId="52" fillId="0" borderId="5" xfId="0" applyFont="1" applyFill="1" applyBorder="1" applyAlignment="1">
      <alignment horizontal="center" vertical="center"/>
    </xf>
    <xf numFmtId="167" fontId="52" fillId="0" borderId="5" xfId="0" applyNumberFormat="1" applyFont="1" applyFill="1" applyBorder="1" applyAlignment="1">
      <alignment horizontal="right" vertical="center" wrapText="1"/>
    </xf>
    <xf numFmtId="167" fontId="53" fillId="0" borderId="5" xfId="0" applyNumberFormat="1" applyFont="1" applyFill="1" applyBorder="1" applyAlignment="1">
      <alignment horizontal="right" vertical="center" wrapText="1"/>
    </xf>
    <xf numFmtId="167" fontId="54" fillId="3" borderId="3" xfId="0" applyNumberFormat="1" applyFont="1" applyFill="1" applyBorder="1" applyAlignment="1">
      <alignment horizontal="right" vertical="center" wrapText="1"/>
    </xf>
    <xf numFmtId="167" fontId="54" fillId="3" borderId="2" xfId="0" applyNumberFormat="1" applyFont="1" applyFill="1" applyBorder="1" applyAlignment="1">
      <alignment horizontal="right" vertical="center" wrapText="1"/>
    </xf>
    <xf numFmtId="0" fontId="5" fillId="0" borderId="6" xfId="0" applyFont="1" applyFill="1" applyBorder="1" applyAlignment="1">
      <alignment horizontal="center" vertical="center"/>
    </xf>
    <xf numFmtId="167" fontId="5" fillId="0" borderId="6" xfId="0" applyNumberFormat="1" applyFont="1" applyFill="1" applyBorder="1" applyAlignment="1">
      <alignment horizontal="right" vertical="center" wrapText="1"/>
    </xf>
    <xf numFmtId="167" fontId="12" fillId="0" borderId="6" xfId="0" applyNumberFormat="1" applyFont="1" applyFill="1" applyBorder="1" applyAlignment="1">
      <alignment horizontal="right" vertical="center" wrapText="1"/>
    </xf>
    <xf numFmtId="167" fontId="20" fillId="3" borderId="3" xfId="0" applyNumberFormat="1" applyFont="1" applyFill="1" applyBorder="1" applyAlignment="1">
      <alignment horizontal="right" vertical="center" wrapText="1"/>
    </xf>
    <xf numFmtId="167" fontId="20" fillId="3" borderId="0" xfId="0" applyNumberFormat="1" applyFont="1" applyFill="1" applyBorder="1" applyAlignment="1">
      <alignment horizontal="right" vertical="center" wrapText="1"/>
    </xf>
    <xf numFmtId="0" fontId="52" fillId="0" borderId="5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44" fontId="52" fillId="0" borderId="5" xfId="0" applyNumberFormat="1" applyFont="1" applyFill="1" applyBorder="1" applyAlignment="1">
      <alignment horizontal="center" vertical="center" wrapText="1"/>
    </xf>
    <xf numFmtId="44" fontId="5" fillId="0" borderId="6" xfId="0" applyNumberFormat="1" applyFont="1" applyFill="1" applyBorder="1" applyAlignment="1">
      <alignment horizontal="center" vertical="center" wrapText="1"/>
    </xf>
    <xf numFmtId="0" fontId="53" fillId="0" borderId="5" xfId="0" applyFont="1" applyFill="1" applyBorder="1" applyAlignment="1">
      <alignment horizontal="center" vertical="center"/>
    </xf>
    <xf numFmtId="0" fontId="53" fillId="0" borderId="5" xfId="0" applyFont="1" applyFill="1" applyBorder="1"/>
    <xf numFmtId="44" fontId="9" fillId="0" borderId="4" xfId="0" applyNumberFormat="1" applyFont="1" applyFill="1" applyBorder="1" applyAlignment="1">
      <alignment horizontal="center" vertical="center"/>
    </xf>
    <xf numFmtId="44" fontId="9" fillId="0" borderId="4" xfId="0" applyNumberFormat="1" applyFont="1" applyFill="1" applyBorder="1" applyAlignment="1">
      <alignment horizontal="center" vertical="center" wrapText="1"/>
    </xf>
    <xf numFmtId="44" fontId="52" fillId="0" borderId="5" xfId="0" applyNumberFormat="1" applyFont="1" applyFill="1" applyBorder="1" applyAlignment="1">
      <alignment horizontal="center" vertical="center"/>
    </xf>
    <xf numFmtId="44" fontId="5" fillId="0" borderId="6" xfId="0" applyNumberFormat="1" applyFont="1" applyFill="1" applyBorder="1" applyAlignment="1">
      <alignment horizontal="center" vertical="center"/>
    </xf>
    <xf numFmtId="44" fontId="52" fillId="0" borderId="0" xfId="0" applyNumberFormat="1" applyFont="1" applyFill="1" applyBorder="1" applyAlignment="1">
      <alignment horizontal="center" vertical="center"/>
    </xf>
    <xf numFmtId="44" fontId="5" fillId="0" borderId="0" xfId="0" applyNumberFormat="1" applyFont="1" applyFill="1" applyBorder="1" applyAlignment="1">
      <alignment horizontal="center" vertical="center"/>
    </xf>
    <xf numFmtId="0" fontId="53" fillId="0" borderId="0" xfId="0" applyFont="1" applyFill="1" applyBorder="1"/>
    <xf numFmtId="44" fontId="9" fillId="0" borderId="0" xfId="0" applyNumberFormat="1" applyFont="1" applyFill="1" applyBorder="1" applyAlignment="1">
      <alignment horizontal="center" vertical="center"/>
    </xf>
    <xf numFmtId="164" fontId="30" fillId="0" borderId="4" xfId="0" applyNumberFormat="1" applyFont="1" applyFill="1" applyBorder="1" applyAlignment="1" applyProtection="1">
      <alignment horizontal="center" vertical="center"/>
      <protection locked="0"/>
    </xf>
    <xf numFmtId="165" fontId="30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30" fillId="0" borderId="4" xfId="0" applyNumberFormat="1" applyFont="1" applyFill="1" applyBorder="1" applyAlignment="1" applyProtection="1">
      <alignment horizontal="center" vertical="center" wrapText="1"/>
      <protection locked="0"/>
    </xf>
    <xf numFmtId="17" fontId="29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52" fillId="0" borderId="5" xfId="0" applyFont="1" applyFill="1" applyBorder="1" applyAlignment="1" applyProtection="1">
      <alignment horizontal="center" vertical="center"/>
      <protection locked="0"/>
    </xf>
    <xf numFmtId="171" fontId="5" fillId="0" borderId="6" xfId="0" applyNumberFormat="1" applyFont="1" applyFill="1" applyBorder="1" applyAlignment="1" applyProtection="1">
      <alignment horizontal="center" vertical="center"/>
      <protection locked="0"/>
    </xf>
    <xf numFmtId="164" fontId="56" fillId="0" borderId="4" xfId="0" applyNumberFormat="1" applyFont="1" applyBorder="1" applyAlignment="1">
      <alignment horizontal="center" vertical="center"/>
    </xf>
    <xf numFmtId="165" fontId="56" fillId="0" borderId="4" xfId="0" applyNumberFormat="1" applyFont="1" applyBorder="1" applyAlignment="1">
      <alignment horizontal="center" vertical="center" wrapText="1"/>
    </xf>
    <xf numFmtId="0" fontId="56" fillId="0" borderId="4" xfId="0" applyNumberFormat="1" applyFont="1" applyFill="1" applyBorder="1" applyAlignment="1">
      <alignment horizontal="center" vertical="center" wrapText="1"/>
    </xf>
    <xf numFmtId="164" fontId="58" fillId="0" borderId="5" xfId="0" applyNumberFormat="1" applyFont="1" applyFill="1" applyBorder="1" applyAlignment="1">
      <alignment horizontal="center" vertical="center"/>
    </xf>
    <xf numFmtId="171" fontId="55" fillId="0" borderId="6" xfId="0" applyNumberFormat="1" applyFont="1" applyFill="1" applyBorder="1" applyAlignment="1">
      <alignment horizontal="center" vertical="center"/>
    </xf>
    <xf numFmtId="166" fontId="55" fillId="0" borderId="4" xfId="0" applyNumberFormat="1" applyFont="1" applyFill="1" applyBorder="1" applyAlignment="1">
      <alignment horizontal="center" vertical="center" wrapText="1"/>
    </xf>
    <xf numFmtId="166" fontId="57" fillId="9" borderId="4" xfId="0" applyNumberFormat="1" applyFont="1" applyFill="1" applyBorder="1" applyAlignment="1">
      <alignment horizontal="center" vertical="center" wrapText="1"/>
    </xf>
    <xf numFmtId="171" fontId="56" fillId="0" borderId="4" xfId="3" applyNumberFormat="1" applyFont="1" applyFill="1" applyBorder="1" applyAlignment="1">
      <alignment horizontal="center" vertical="center" wrapText="1"/>
    </xf>
    <xf numFmtId="0" fontId="56" fillId="10" borderId="4" xfId="0" applyFont="1" applyFill="1" applyBorder="1" applyAlignment="1">
      <alignment horizontal="center" vertical="center" wrapText="1"/>
    </xf>
    <xf numFmtId="0" fontId="59" fillId="0" borderId="0" xfId="0" applyFont="1" applyFill="1" applyBorder="1" applyAlignment="1">
      <alignment horizontal="center" vertical="center"/>
    </xf>
    <xf numFmtId="164" fontId="63" fillId="0" borderId="5" xfId="0" applyNumberFormat="1" applyFont="1" applyFill="1" applyBorder="1" applyAlignment="1">
      <alignment horizontal="center" vertical="center"/>
    </xf>
    <xf numFmtId="171" fontId="60" fillId="0" borderId="6" xfId="0" applyNumberFormat="1" applyFont="1" applyFill="1" applyBorder="1" applyAlignment="1">
      <alignment horizontal="center" vertical="center"/>
    </xf>
    <xf numFmtId="0" fontId="65" fillId="10" borderId="4" xfId="0" applyFont="1" applyFill="1" applyBorder="1" applyAlignment="1">
      <alignment horizontal="center" vertical="center"/>
    </xf>
    <xf numFmtId="0" fontId="64" fillId="0" borderId="0" xfId="0" applyFont="1" applyFill="1" applyBorder="1" applyAlignment="1">
      <alignment horizontal="center" vertical="center"/>
    </xf>
    <xf numFmtId="164" fontId="67" fillId="8" borderId="4" xfId="0" applyNumberFormat="1" applyFont="1" applyFill="1" applyBorder="1" applyAlignment="1">
      <alignment horizontal="center" vertical="center" wrapText="1"/>
    </xf>
    <xf numFmtId="0" fontId="67" fillId="8" borderId="4" xfId="0" applyFont="1" applyFill="1" applyBorder="1" applyAlignment="1">
      <alignment horizontal="center" vertical="center" wrapText="1"/>
    </xf>
    <xf numFmtId="165" fontId="67" fillId="8" borderId="4" xfId="0" applyNumberFormat="1" applyFont="1" applyFill="1" applyBorder="1" applyAlignment="1">
      <alignment horizontal="center" vertical="center" wrapText="1"/>
    </xf>
    <xf numFmtId="17" fontId="67" fillId="8" borderId="4" xfId="0" applyNumberFormat="1" applyFont="1" applyFill="1" applyBorder="1" applyAlignment="1">
      <alignment horizontal="center" vertical="center" wrapText="1"/>
    </xf>
    <xf numFmtId="44" fontId="67" fillId="8" borderId="4" xfId="0" applyNumberFormat="1" applyFont="1" applyFill="1" applyBorder="1" applyAlignment="1">
      <alignment horizontal="center" vertical="center"/>
    </xf>
    <xf numFmtId="0" fontId="69" fillId="0" borderId="0" xfId="0" applyFont="1" applyFill="1"/>
    <xf numFmtId="164" fontId="68" fillId="0" borderId="4" xfId="0" applyNumberFormat="1" applyFont="1" applyFill="1" applyBorder="1" applyAlignment="1">
      <alignment horizontal="center" vertical="center"/>
    </xf>
    <xf numFmtId="0" fontId="68" fillId="0" borderId="4" xfId="0" applyFont="1" applyFill="1" applyBorder="1" applyAlignment="1">
      <alignment horizontal="center" vertical="center" wrapText="1"/>
    </xf>
    <xf numFmtId="165" fontId="68" fillId="0" borderId="4" xfId="1" applyNumberFormat="1" applyFont="1" applyFill="1" applyBorder="1" applyAlignment="1">
      <alignment horizontal="center" vertical="center" wrapText="1"/>
    </xf>
    <xf numFmtId="0" fontId="68" fillId="0" borderId="4" xfId="0" applyNumberFormat="1" applyFont="1" applyFill="1" applyBorder="1" applyAlignment="1">
      <alignment horizontal="center" vertical="center" wrapText="1"/>
    </xf>
    <xf numFmtId="17" fontId="67" fillId="0" borderId="4" xfId="0" applyNumberFormat="1" applyFont="1" applyFill="1" applyBorder="1" applyAlignment="1">
      <alignment horizontal="center" vertical="center" wrapText="1"/>
    </xf>
    <xf numFmtId="17" fontId="66" fillId="9" borderId="4" xfId="0" applyNumberFormat="1" applyFont="1" applyFill="1" applyBorder="1" applyAlignment="1">
      <alignment horizontal="center" vertical="center" wrapText="1"/>
    </xf>
    <xf numFmtId="44" fontId="70" fillId="0" borderId="4" xfId="0" applyNumberFormat="1" applyFont="1" applyFill="1" applyBorder="1" applyAlignment="1">
      <alignment horizontal="center" vertical="center" wrapText="1"/>
    </xf>
    <xf numFmtId="0" fontId="71" fillId="0" borderId="5" xfId="0" applyFont="1" applyFill="1" applyBorder="1" applyAlignment="1">
      <alignment horizontal="center" vertical="center" wrapText="1"/>
    </xf>
    <xf numFmtId="0" fontId="67" fillId="0" borderId="6" xfId="0" applyFont="1" applyFill="1" applyBorder="1" applyAlignment="1">
      <alignment horizontal="center" vertical="center" wrapText="1"/>
    </xf>
    <xf numFmtId="44" fontId="72" fillId="0" borderId="4" xfId="0" applyNumberFormat="1" applyFont="1" applyFill="1" applyBorder="1" applyAlignment="1">
      <alignment horizontal="center" vertical="center" wrapText="1"/>
    </xf>
    <xf numFmtId="44" fontId="73" fillId="0" borderId="4" xfId="0" applyNumberFormat="1" applyFont="1" applyFill="1" applyBorder="1" applyAlignment="1">
      <alignment horizontal="center" vertical="center" wrapText="1"/>
    </xf>
    <xf numFmtId="0" fontId="74" fillId="0" borderId="0" xfId="0" applyFont="1" applyFill="1" applyBorder="1"/>
    <xf numFmtId="0" fontId="74" fillId="0" borderId="0" xfId="0" applyFont="1" applyFill="1"/>
    <xf numFmtId="164" fontId="68" fillId="0" borderId="4" xfId="0" applyNumberFormat="1" applyFont="1" applyBorder="1" applyAlignment="1">
      <alignment horizontal="center" vertical="center"/>
    </xf>
    <xf numFmtId="0" fontId="68" fillId="0" borderId="4" xfId="0" applyFont="1" applyBorder="1" applyAlignment="1">
      <alignment horizontal="center" vertical="center" wrapText="1"/>
    </xf>
    <xf numFmtId="165" fontId="68" fillId="0" borderId="4" xfId="0" applyNumberFormat="1" applyFont="1" applyBorder="1" applyAlignment="1">
      <alignment horizontal="center" vertical="center" wrapText="1"/>
    </xf>
    <xf numFmtId="0" fontId="68" fillId="0" borderId="4" xfId="0" applyNumberFormat="1" applyFont="1" applyBorder="1" applyAlignment="1">
      <alignment horizontal="center" vertical="center" wrapText="1"/>
    </xf>
    <xf numFmtId="17" fontId="67" fillId="0" borderId="4" xfId="0" applyNumberFormat="1" applyFont="1" applyBorder="1" applyAlignment="1">
      <alignment horizontal="center" vertical="center" wrapText="1"/>
    </xf>
    <xf numFmtId="165" fontId="68" fillId="0" borderId="4" xfId="0" applyNumberFormat="1" applyFont="1" applyFill="1" applyBorder="1" applyAlignment="1">
      <alignment horizontal="center" vertical="center" wrapText="1"/>
    </xf>
    <xf numFmtId="49" fontId="68" fillId="0" borderId="4" xfId="0" applyNumberFormat="1" applyFont="1" applyFill="1" applyBorder="1" applyAlignment="1">
      <alignment horizontal="center" vertical="center" wrapText="1"/>
    </xf>
    <xf numFmtId="165" fontId="68" fillId="0" borderId="4" xfId="1" applyNumberFormat="1" applyFont="1" applyBorder="1" applyAlignment="1">
      <alignment horizontal="center" vertical="center" wrapText="1"/>
    </xf>
    <xf numFmtId="17" fontId="67" fillId="0" borderId="4" xfId="0" applyNumberFormat="1" applyFont="1" applyFill="1" applyBorder="1" applyAlignment="1">
      <alignment horizontal="center" vertical="center"/>
    </xf>
    <xf numFmtId="44" fontId="70" fillId="0" borderId="4" xfId="0" applyNumberFormat="1" applyFont="1" applyFill="1" applyBorder="1" applyAlignment="1">
      <alignment horizontal="center" vertical="center"/>
    </xf>
    <xf numFmtId="0" fontId="71" fillId="0" borderId="5" xfId="0" applyFont="1" applyFill="1" applyBorder="1" applyAlignment="1">
      <alignment horizontal="center" vertical="center"/>
    </xf>
    <xf numFmtId="0" fontId="67" fillId="0" borderId="6" xfId="0" applyFont="1" applyFill="1" applyBorder="1" applyAlignment="1">
      <alignment horizontal="center" vertical="center"/>
    </xf>
    <xf numFmtId="44" fontId="72" fillId="0" borderId="4" xfId="0" applyNumberFormat="1" applyFont="1" applyFill="1" applyBorder="1" applyAlignment="1">
      <alignment horizontal="center" vertical="center"/>
    </xf>
    <xf numFmtId="44" fontId="73" fillId="0" borderId="4" xfId="0" applyNumberFormat="1" applyFont="1" applyFill="1" applyBorder="1" applyAlignment="1">
      <alignment horizontal="center" vertical="center"/>
    </xf>
    <xf numFmtId="49" fontId="68" fillId="0" borderId="4" xfId="0" applyNumberFormat="1" applyFont="1" applyBorder="1" applyAlignment="1">
      <alignment horizontal="center" vertical="center" wrapText="1"/>
    </xf>
    <xf numFmtId="0" fontId="68" fillId="0" borderId="4" xfId="0" applyFont="1" applyFill="1" applyBorder="1" applyAlignment="1">
      <alignment horizontal="center" vertical="center"/>
    </xf>
    <xf numFmtId="164" fontId="68" fillId="0" borderId="4" xfId="0" applyNumberFormat="1" applyFont="1" applyFill="1" applyBorder="1" applyAlignment="1">
      <alignment horizontal="center" vertical="center" wrapText="1"/>
    </xf>
    <xf numFmtId="0" fontId="68" fillId="3" borderId="4" xfId="0" applyFont="1" applyFill="1" applyBorder="1" applyAlignment="1">
      <alignment horizontal="center" vertical="center" wrapText="1"/>
    </xf>
    <xf numFmtId="164" fontId="75" fillId="0" borderId="4" xfId="0" applyNumberFormat="1" applyFont="1" applyFill="1" applyBorder="1" applyAlignment="1">
      <alignment horizontal="center" vertical="center" wrapText="1"/>
    </xf>
    <xf numFmtId="164" fontId="68" fillId="0" borderId="4" xfId="0" applyNumberFormat="1" applyFont="1" applyBorder="1" applyAlignment="1">
      <alignment horizontal="center" vertical="center" wrapText="1"/>
    </xf>
    <xf numFmtId="0" fontId="78" fillId="0" borderId="0" xfId="0" applyFont="1" applyFill="1" applyBorder="1" applyAlignment="1">
      <alignment horizontal="center" vertical="center"/>
    </xf>
    <xf numFmtId="0" fontId="79" fillId="0" borderId="4" xfId="0" applyNumberFormat="1" applyFont="1" applyFill="1" applyBorder="1" applyAlignment="1">
      <alignment horizontal="center" vertical="center" wrapText="1"/>
    </xf>
    <xf numFmtId="166" fontId="71" fillId="0" borderId="5" xfId="0" applyNumberFormat="1" applyFont="1" applyFill="1" applyBorder="1" applyAlignment="1">
      <alignment horizontal="center" vertical="center"/>
    </xf>
    <xf numFmtId="166" fontId="67" fillId="0" borderId="6" xfId="0" applyNumberFormat="1" applyFont="1" applyFill="1" applyBorder="1" applyAlignment="1">
      <alignment horizontal="center" vertical="center"/>
    </xf>
    <xf numFmtId="167" fontId="71" fillId="0" borderId="5" xfId="0" applyNumberFormat="1" applyFont="1" applyFill="1" applyBorder="1" applyAlignment="1">
      <alignment horizontal="right" vertical="center" wrapText="1"/>
    </xf>
    <xf numFmtId="167" fontId="67" fillId="0" borderId="6" xfId="0" applyNumberFormat="1" applyFont="1" applyFill="1" applyBorder="1" applyAlignment="1">
      <alignment horizontal="right" vertical="center" wrapText="1"/>
    </xf>
    <xf numFmtId="44" fontId="76" fillId="0" borderId="4" xfId="0" applyNumberFormat="1" applyFont="1" applyFill="1" applyBorder="1" applyAlignment="1">
      <alignment horizontal="center" vertical="center"/>
    </xf>
    <xf numFmtId="44" fontId="77" fillId="0" borderId="4" xfId="0" applyNumberFormat="1" applyFont="1" applyFill="1" applyBorder="1" applyAlignment="1">
      <alignment horizontal="center" vertical="center"/>
    </xf>
    <xf numFmtId="44" fontId="71" fillId="0" borderId="5" xfId="0" applyNumberFormat="1" applyFont="1" applyFill="1" applyBorder="1" applyAlignment="1">
      <alignment horizontal="center" vertical="center" wrapText="1"/>
    </xf>
    <xf numFmtId="44" fontId="67" fillId="0" borderId="6" xfId="0" applyNumberFormat="1" applyFont="1" applyFill="1" applyBorder="1" applyAlignment="1">
      <alignment horizontal="center" vertical="center" wrapText="1"/>
    </xf>
    <xf numFmtId="44" fontId="71" fillId="0" borderId="5" xfId="0" applyNumberFormat="1" applyFont="1" applyFill="1" applyBorder="1" applyAlignment="1">
      <alignment horizontal="right" vertical="center" wrapText="1"/>
    </xf>
    <xf numFmtId="44" fontId="67" fillId="0" borderId="6" xfId="0" applyNumberFormat="1" applyFont="1" applyFill="1" applyBorder="1" applyAlignment="1">
      <alignment horizontal="right" vertical="center" wrapText="1"/>
    </xf>
    <xf numFmtId="44" fontId="80" fillId="0" borderId="4" xfId="0" applyNumberFormat="1" applyFont="1" applyFill="1" applyBorder="1" applyAlignment="1">
      <alignment horizontal="center" vertical="center"/>
    </xf>
    <xf numFmtId="44" fontId="78" fillId="0" borderId="4" xfId="0" applyNumberFormat="1" applyFont="1" applyFill="1" applyBorder="1" applyAlignment="1">
      <alignment horizontal="center" vertical="center"/>
    </xf>
    <xf numFmtId="44" fontId="77" fillId="0" borderId="4" xfId="0" applyNumberFormat="1" applyFont="1" applyFill="1" applyBorder="1" applyAlignment="1">
      <alignment horizontal="center" vertical="center" wrapText="1"/>
    </xf>
    <xf numFmtId="0" fontId="81" fillId="0" borderId="4" xfId="0" applyFont="1" applyFill="1" applyBorder="1" applyAlignment="1">
      <alignment horizontal="center" vertical="center"/>
    </xf>
    <xf numFmtId="44" fontId="77" fillId="4" borderId="4" xfId="0" applyNumberFormat="1" applyFont="1" applyFill="1" applyBorder="1" applyAlignment="1">
      <alignment horizontal="center" vertical="center" wrapText="1"/>
    </xf>
    <xf numFmtId="16" fontId="71" fillId="0" borderId="5" xfId="0" applyNumberFormat="1" applyFont="1" applyFill="1" applyBorder="1" applyAlignment="1">
      <alignment horizontal="center" vertical="center"/>
    </xf>
    <xf numFmtId="16" fontId="67" fillId="0" borderId="6" xfId="0" applyNumberFormat="1" applyFont="1" applyFill="1" applyBorder="1" applyAlignment="1">
      <alignment horizontal="center" vertical="center"/>
    </xf>
    <xf numFmtId="17" fontId="66" fillId="0" borderId="4" xfId="0" applyNumberFormat="1" applyFont="1" applyFill="1" applyBorder="1" applyAlignment="1">
      <alignment horizontal="center" vertical="center" wrapText="1"/>
    </xf>
    <xf numFmtId="44" fontId="76" fillId="0" borderId="4" xfId="0" applyNumberFormat="1" applyFont="1" applyFill="1" applyBorder="1" applyAlignment="1">
      <alignment horizontal="right" vertical="center" wrapText="1"/>
    </xf>
    <xf numFmtId="44" fontId="68" fillId="0" borderId="4" xfId="0" applyNumberFormat="1" applyFont="1" applyFill="1" applyBorder="1" applyAlignment="1">
      <alignment horizontal="right" vertical="center" wrapText="1"/>
    </xf>
    <xf numFmtId="166" fontId="66" fillId="9" borderId="4" xfId="0" applyNumberFormat="1" applyFont="1" applyFill="1" applyBorder="1" applyAlignment="1">
      <alignment horizontal="center" vertical="center" wrapText="1"/>
    </xf>
    <xf numFmtId="166" fontId="67" fillId="0" borderId="4" xfId="0" applyNumberFormat="1" applyFont="1" applyFill="1" applyBorder="1" applyAlignment="1">
      <alignment horizontal="center" vertical="center" wrapText="1"/>
    </xf>
    <xf numFmtId="44" fontId="77" fillId="0" borderId="4" xfId="0" applyNumberFormat="1" applyFont="1" applyFill="1" applyBorder="1" applyAlignment="1">
      <alignment horizontal="right" vertical="center" wrapText="1"/>
    </xf>
    <xf numFmtId="17" fontId="66" fillId="2" borderId="4" xfId="0" applyNumberFormat="1" applyFont="1" applyFill="1" applyBorder="1" applyAlignment="1">
      <alignment horizontal="center" vertical="center" wrapText="1"/>
    </xf>
    <xf numFmtId="166" fontId="68" fillId="0" borderId="4" xfId="0" applyNumberFormat="1" applyFont="1" applyFill="1" applyBorder="1" applyAlignment="1">
      <alignment horizontal="center" vertical="center"/>
    </xf>
    <xf numFmtId="44" fontId="78" fillId="3" borderId="4" xfId="0" applyNumberFormat="1" applyFont="1" applyFill="1" applyBorder="1" applyAlignment="1">
      <alignment horizontal="center" vertical="center"/>
    </xf>
    <xf numFmtId="0" fontId="79" fillId="0" borderId="0" xfId="0" applyFont="1" applyFill="1" applyBorder="1" applyAlignment="1">
      <alignment horizontal="center" vertical="center"/>
    </xf>
    <xf numFmtId="0" fontId="78" fillId="0" borderId="4" xfId="0" applyFont="1" applyFill="1" applyBorder="1" applyAlignment="1">
      <alignment horizontal="center" vertical="center"/>
    </xf>
    <xf numFmtId="44" fontId="68" fillId="12" borderId="4" xfId="0" applyNumberFormat="1" applyFont="1" applyFill="1" applyBorder="1" applyAlignment="1">
      <alignment horizontal="center" vertical="center" wrapText="1"/>
    </xf>
    <xf numFmtId="164" fontId="71" fillId="0" borderId="5" xfId="0" applyNumberFormat="1" applyFont="1" applyFill="1" applyBorder="1" applyAlignment="1">
      <alignment horizontal="center" vertical="center"/>
    </xf>
    <xf numFmtId="171" fontId="67" fillId="0" borderId="6" xfId="0" applyNumberFormat="1" applyFont="1" applyFill="1" applyBorder="1" applyAlignment="1">
      <alignment horizontal="center" vertical="center"/>
    </xf>
    <xf numFmtId="164" fontId="68" fillId="0" borderId="4" xfId="0" applyNumberFormat="1" applyFont="1" applyFill="1" applyBorder="1" applyAlignment="1" applyProtection="1">
      <alignment horizontal="center" vertical="center"/>
      <protection locked="0"/>
    </xf>
    <xf numFmtId="0" fontId="68" fillId="0" borderId="4" xfId="0" applyFont="1" applyFill="1" applyBorder="1" applyAlignment="1" applyProtection="1">
      <alignment horizontal="center" vertical="center" wrapText="1"/>
      <protection locked="0"/>
    </xf>
    <xf numFmtId="49" fontId="68" fillId="0" borderId="4" xfId="0" applyNumberFormat="1" applyFont="1" applyFill="1" applyBorder="1" applyAlignment="1" applyProtection="1">
      <alignment horizontal="center" vertical="center" wrapText="1"/>
      <protection locked="0"/>
    </xf>
    <xf numFmtId="165" fontId="68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68" fillId="0" borderId="4" xfId="0" applyNumberFormat="1" applyFont="1" applyFill="1" applyBorder="1" applyAlignment="1" applyProtection="1">
      <alignment horizontal="center" vertical="center" wrapText="1"/>
      <protection locked="0"/>
    </xf>
    <xf numFmtId="17" fontId="66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74" fillId="0" borderId="0" xfId="0" applyFont="1" applyFill="1" applyBorder="1" applyAlignment="1">
      <alignment horizontal="center" vertical="center"/>
    </xf>
    <xf numFmtId="0" fontId="82" fillId="0" borderId="0" xfId="0" applyFont="1" applyFill="1" applyBorder="1" applyAlignment="1">
      <alignment horizontal="center" vertical="center"/>
    </xf>
    <xf numFmtId="0" fontId="83" fillId="0" borderId="0" xfId="0" applyFont="1" applyFill="1"/>
    <xf numFmtId="165" fontId="75" fillId="0" borderId="4" xfId="1" applyNumberFormat="1" applyFont="1" applyBorder="1" applyAlignment="1">
      <alignment horizontal="center" vertical="center" wrapText="1"/>
    </xf>
    <xf numFmtId="164" fontId="75" fillId="0" borderId="4" xfId="0" applyNumberFormat="1" applyFont="1" applyBorder="1" applyAlignment="1">
      <alignment horizontal="center" vertical="center" wrapText="1"/>
    </xf>
    <xf numFmtId="164" fontId="84" fillId="0" borderId="4" xfId="0" applyNumberFormat="1" applyFont="1" applyFill="1" applyBorder="1" applyAlignment="1">
      <alignment horizontal="center" vertical="center" wrapText="1"/>
    </xf>
    <xf numFmtId="164" fontId="85" fillId="0" borderId="4" xfId="0" applyNumberFormat="1" applyFont="1" applyFill="1" applyBorder="1" applyAlignment="1">
      <alignment horizontal="center" vertical="center"/>
    </xf>
    <xf numFmtId="0" fontId="85" fillId="0" borderId="4" xfId="0" applyFont="1" applyFill="1" applyBorder="1" applyAlignment="1">
      <alignment horizontal="center" vertical="center" wrapText="1"/>
    </xf>
    <xf numFmtId="165" fontId="86" fillId="0" borderId="4" xfId="1" applyNumberFormat="1" applyFont="1" applyFill="1" applyBorder="1" applyAlignment="1">
      <alignment horizontal="center" vertical="center" wrapText="1"/>
    </xf>
    <xf numFmtId="164" fontId="87" fillId="0" borderId="4" xfId="0" applyNumberFormat="1" applyFont="1" applyFill="1" applyBorder="1" applyAlignment="1">
      <alignment horizontal="center" vertical="center" wrapText="1"/>
    </xf>
    <xf numFmtId="17" fontId="66" fillId="0" borderId="4" xfId="0" applyNumberFormat="1" applyFont="1" applyFill="1" applyBorder="1" applyAlignment="1">
      <alignment horizontal="center" vertical="center"/>
    </xf>
    <xf numFmtId="164" fontId="84" fillId="0" borderId="0" xfId="0" applyNumberFormat="1" applyFont="1" applyFill="1" applyBorder="1" applyAlignment="1">
      <alignment horizontal="center" vertical="center" wrapText="1"/>
    </xf>
    <xf numFmtId="164" fontId="85" fillId="0" borderId="0" xfId="0" applyNumberFormat="1" applyFont="1" applyFill="1" applyBorder="1" applyAlignment="1">
      <alignment horizontal="center" vertical="center"/>
    </xf>
    <xf numFmtId="0" fontId="85" fillId="0" borderId="0" xfId="0" applyFont="1" applyFill="1" applyBorder="1" applyAlignment="1">
      <alignment horizontal="center" vertical="center" wrapText="1"/>
    </xf>
    <xf numFmtId="165" fontId="86" fillId="0" borderId="0" xfId="1" applyNumberFormat="1" applyFont="1" applyFill="1" applyBorder="1" applyAlignment="1">
      <alignment horizontal="center" vertical="center" wrapText="1"/>
    </xf>
    <xf numFmtId="164" fontId="87" fillId="0" borderId="0" xfId="0" applyNumberFormat="1" applyFont="1" applyFill="1" applyBorder="1" applyAlignment="1">
      <alignment horizontal="center" vertical="center" wrapText="1"/>
    </xf>
    <xf numFmtId="17" fontId="66" fillId="0" borderId="0" xfId="0" applyNumberFormat="1" applyFont="1" applyFill="1" applyBorder="1" applyAlignment="1">
      <alignment horizontal="center" vertical="center"/>
    </xf>
    <xf numFmtId="44" fontId="70" fillId="0" borderId="0" xfId="0" applyNumberFormat="1" applyFont="1" applyFill="1" applyBorder="1" applyAlignment="1">
      <alignment horizontal="center" vertical="center"/>
    </xf>
    <xf numFmtId="0" fontId="88" fillId="0" borderId="0" xfId="0" applyFont="1" applyFill="1" applyBorder="1" applyAlignment="1">
      <alignment horizontal="center" vertical="center"/>
    </xf>
    <xf numFmtId="0" fontId="66" fillId="0" borderId="0" xfId="0" applyFont="1" applyFill="1" applyBorder="1" applyAlignment="1">
      <alignment horizontal="center" vertical="center"/>
    </xf>
    <xf numFmtId="44" fontId="72" fillId="0" borderId="0" xfId="0" applyNumberFormat="1" applyFont="1" applyFill="1" applyBorder="1" applyAlignment="1">
      <alignment horizontal="center" vertical="center"/>
    </xf>
    <xf numFmtId="166" fontId="89" fillId="0" borderId="4" xfId="0" applyNumberFormat="1" applyFont="1" applyFill="1" applyBorder="1" applyAlignment="1">
      <alignment horizontal="center" vertical="center" wrapText="1"/>
    </xf>
    <xf numFmtId="166" fontId="91" fillId="9" borderId="4" xfId="0" applyNumberFormat="1" applyFont="1" applyFill="1" applyBorder="1" applyAlignment="1">
      <alignment horizontal="center" vertical="center" wrapText="1"/>
    </xf>
    <xf numFmtId="44" fontId="90" fillId="12" borderId="4" xfId="0" applyNumberFormat="1" applyFont="1" applyFill="1" applyBorder="1" applyAlignment="1">
      <alignment horizontal="center" vertical="center" wrapText="1"/>
    </xf>
    <xf numFmtId="164" fontId="92" fillId="0" borderId="5" xfId="0" applyNumberFormat="1" applyFont="1" applyFill="1" applyBorder="1" applyAlignment="1">
      <alignment horizontal="center" vertical="center"/>
    </xf>
    <xf numFmtId="171" fontId="89" fillId="0" borderId="6" xfId="0" applyNumberFormat="1" applyFont="1" applyFill="1" applyBorder="1" applyAlignment="1">
      <alignment horizontal="center" vertical="center"/>
    </xf>
    <xf numFmtId="44" fontId="93" fillId="3" borderId="4" xfId="0" applyNumberFormat="1" applyFont="1" applyFill="1" applyBorder="1" applyAlignment="1">
      <alignment horizontal="center" vertical="center"/>
    </xf>
    <xf numFmtId="44" fontId="94" fillId="0" borderId="4" xfId="0" applyNumberFormat="1" applyFont="1" applyFill="1" applyBorder="1" applyAlignment="1">
      <alignment horizontal="center" vertical="center"/>
    </xf>
    <xf numFmtId="164" fontId="90" fillId="0" borderId="4" xfId="0" applyNumberFormat="1" applyFont="1" applyBorder="1" applyAlignment="1">
      <alignment horizontal="center" vertical="center"/>
    </xf>
    <xf numFmtId="165" fontId="90" fillId="0" borderId="4" xfId="0" applyNumberFormat="1" applyFont="1" applyBorder="1" applyAlignment="1">
      <alignment horizontal="center" vertical="center" wrapText="1"/>
    </xf>
    <xf numFmtId="0" fontId="90" fillId="0" borderId="4" xfId="0" applyNumberFormat="1" applyFont="1" applyFill="1" applyBorder="1" applyAlignment="1">
      <alignment horizontal="center" vertical="center" wrapText="1"/>
    </xf>
    <xf numFmtId="0" fontId="95" fillId="0" borderId="0" xfId="0" applyFont="1" applyFill="1" applyBorder="1" applyAlignment="1">
      <alignment horizontal="center" vertical="center"/>
    </xf>
    <xf numFmtId="0" fontId="7" fillId="10" borderId="4" xfId="0" applyFont="1" applyFill="1" applyBorder="1" applyAlignment="1">
      <alignment horizontal="center" vertical="center" wrapText="1"/>
    </xf>
    <xf numFmtId="164" fontId="97" fillId="0" borderId="4" xfId="0" applyNumberFormat="1" applyFont="1" applyFill="1" applyBorder="1" applyAlignment="1">
      <alignment horizontal="center" vertical="center"/>
    </xf>
    <xf numFmtId="0" fontId="97" fillId="0" borderId="4" xfId="0" applyFont="1" applyFill="1" applyBorder="1" applyAlignment="1">
      <alignment horizontal="center" vertical="center" wrapText="1"/>
    </xf>
    <xf numFmtId="49" fontId="97" fillId="0" borderId="4" xfId="0" applyNumberFormat="1" applyFont="1" applyFill="1" applyBorder="1" applyAlignment="1">
      <alignment horizontal="center" vertical="center" wrapText="1"/>
    </xf>
    <xf numFmtId="165" fontId="97" fillId="0" borderId="4" xfId="0" applyNumberFormat="1" applyFont="1" applyFill="1" applyBorder="1" applyAlignment="1">
      <alignment horizontal="center" vertical="center" wrapText="1"/>
    </xf>
    <xf numFmtId="0" fontId="99" fillId="0" borderId="4" xfId="0" applyNumberFormat="1" applyFont="1" applyFill="1" applyBorder="1" applyAlignment="1">
      <alignment horizontal="center" vertical="center" wrapText="1"/>
    </xf>
    <xf numFmtId="166" fontId="96" fillId="0" borderId="4" xfId="0" applyNumberFormat="1" applyFont="1" applyFill="1" applyBorder="1" applyAlignment="1">
      <alignment horizontal="center" vertical="center" wrapText="1"/>
    </xf>
    <xf numFmtId="166" fontId="98" fillId="9" borderId="4" xfId="0" applyNumberFormat="1" applyFont="1" applyFill="1" applyBorder="1" applyAlignment="1">
      <alignment horizontal="center" vertical="center" wrapText="1"/>
    </xf>
    <xf numFmtId="166" fontId="97" fillId="0" borderId="4" xfId="0" applyNumberFormat="1" applyFont="1" applyFill="1" applyBorder="1" applyAlignment="1">
      <alignment horizontal="center" vertical="center"/>
    </xf>
    <xf numFmtId="44" fontId="100" fillId="0" borderId="4" xfId="0" applyNumberFormat="1" applyFont="1" applyFill="1" applyBorder="1" applyAlignment="1">
      <alignment horizontal="right" vertical="center" wrapText="1"/>
    </xf>
    <xf numFmtId="164" fontId="101" fillId="0" borderId="5" xfId="0" applyNumberFormat="1" applyFont="1" applyFill="1" applyBorder="1" applyAlignment="1">
      <alignment horizontal="center" vertical="center"/>
    </xf>
    <xf numFmtId="171" fontId="96" fillId="0" borderId="6" xfId="0" applyNumberFormat="1" applyFont="1" applyFill="1" applyBorder="1" applyAlignment="1">
      <alignment horizontal="center" vertical="center"/>
    </xf>
    <xf numFmtId="0" fontId="104" fillId="10" borderId="4" xfId="0" applyFont="1" applyFill="1" applyBorder="1" applyAlignment="1">
      <alignment horizontal="center" vertical="center"/>
    </xf>
    <xf numFmtId="0" fontId="99" fillId="0" borderId="0" xfId="0" applyFont="1" applyFill="1" applyBorder="1" applyAlignment="1">
      <alignment horizontal="center" vertical="center"/>
    </xf>
    <xf numFmtId="164" fontId="97" fillId="0" borderId="4" xfId="0" applyNumberFormat="1" applyFont="1" applyBorder="1" applyAlignment="1">
      <alignment horizontal="center" vertical="center"/>
    </xf>
    <xf numFmtId="0" fontId="97" fillId="0" borderId="4" xfId="0" applyFont="1" applyBorder="1" applyAlignment="1">
      <alignment horizontal="center" vertical="center" wrapText="1"/>
    </xf>
    <xf numFmtId="49" fontId="97" fillId="0" borderId="4" xfId="0" applyNumberFormat="1" applyFont="1" applyBorder="1" applyAlignment="1">
      <alignment horizontal="center" vertical="center" wrapText="1"/>
    </xf>
    <xf numFmtId="165" fontId="97" fillId="0" borderId="4" xfId="0" applyNumberFormat="1" applyFont="1" applyBorder="1" applyAlignment="1">
      <alignment horizontal="center" vertical="center" wrapText="1"/>
    </xf>
    <xf numFmtId="0" fontId="97" fillId="0" borderId="4" xfId="0" applyNumberFormat="1" applyFont="1" applyFill="1" applyBorder="1" applyAlignment="1">
      <alignment horizontal="center" vertical="center" wrapText="1"/>
    </xf>
    <xf numFmtId="0" fontId="97" fillId="10" borderId="4" xfId="0" applyFont="1" applyFill="1" applyBorder="1" applyAlignment="1">
      <alignment horizontal="center" vertical="center" wrapText="1"/>
    </xf>
    <xf numFmtId="17" fontId="98" fillId="0" borderId="4" xfId="0" applyNumberFormat="1" applyFont="1" applyFill="1" applyBorder="1" applyAlignment="1">
      <alignment horizontal="center" vertical="center" wrapText="1"/>
    </xf>
    <xf numFmtId="17" fontId="98" fillId="9" borderId="4" xfId="0" applyNumberFormat="1" applyFont="1" applyFill="1" applyBorder="1" applyAlignment="1">
      <alignment horizontal="center" vertical="center" wrapText="1"/>
    </xf>
    <xf numFmtId="0" fontId="102" fillId="0" borderId="0" xfId="0" applyFont="1" applyFill="1" applyBorder="1" applyAlignment="1">
      <alignment horizontal="center" vertical="center"/>
    </xf>
    <xf numFmtId="0" fontId="97" fillId="0" borderId="4" xfId="0" applyNumberFormat="1" applyFont="1" applyBorder="1" applyAlignment="1">
      <alignment horizontal="center" vertical="center" wrapText="1"/>
    </xf>
    <xf numFmtId="0" fontId="106" fillId="0" borderId="0" xfId="0" applyFont="1" applyFill="1" applyBorder="1" applyAlignment="1">
      <alignment horizontal="center" vertical="center"/>
    </xf>
    <xf numFmtId="164" fontId="52" fillId="0" borderId="5" xfId="0" applyNumberFormat="1" applyFont="1" applyFill="1" applyBorder="1" applyAlignment="1">
      <alignment horizontal="center" vertical="center"/>
    </xf>
    <xf numFmtId="44" fontId="103" fillId="10" borderId="4" xfId="0" applyNumberFormat="1" applyFont="1" applyFill="1" applyBorder="1" applyAlignment="1">
      <alignment horizontal="center" vertical="center"/>
    </xf>
    <xf numFmtId="0" fontId="105" fillId="0" borderId="6" xfId="0" applyFont="1" applyFill="1" applyBorder="1" applyAlignment="1">
      <alignment horizontal="center" vertical="center"/>
    </xf>
    <xf numFmtId="0" fontId="97" fillId="0" borderId="16" xfId="0" applyNumberFormat="1" applyFont="1" applyFill="1" applyBorder="1" applyAlignment="1">
      <alignment horizontal="center" vertical="center" wrapText="1"/>
    </xf>
    <xf numFmtId="17" fontId="98" fillId="0" borderId="16" xfId="0" applyNumberFormat="1" applyFont="1" applyFill="1" applyBorder="1" applyAlignment="1">
      <alignment horizontal="center" vertical="center" wrapText="1"/>
    </xf>
    <xf numFmtId="171" fontId="9" fillId="0" borderId="4" xfId="3" applyNumberFormat="1" applyFont="1" applyFill="1" applyBorder="1" applyAlignment="1">
      <alignment horizontal="center" vertical="center"/>
    </xf>
    <xf numFmtId="164" fontId="108" fillId="0" borderId="4" xfId="0" applyNumberFormat="1" applyFont="1" applyFill="1" applyBorder="1" applyAlignment="1" applyProtection="1">
      <alignment horizontal="center" vertical="center"/>
      <protection locked="0"/>
    </xf>
    <xf numFmtId="0" fontId="108" fillId="0" borderId="4" xfId="0" applyFont="1" applyFill="1" applyBorder="1" applyAlignment="1" applyProtection="1">
      <alignment horizontal="center" vertical="center" wrapText="1"/>
      <protection locked="0"/>
    </xf>
    <xf numFmtId="49" fontId="108" fillId="0" borderId="4" xfId="0" applyNumberFormat="1" applyFont="1" applyFill="1" applyBorder="1" applyAlignment="1" applyProtection="1">
      <alignment horizontal="center" vertical="center" wrapText="1"/>
      <protection locked="0"/>
    </xf>
    <xf numFmtId="165" fontId="108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08" fillId="0" borderId="4" xfId="0" applyNumberFormat="1" applyFont="1" applyFill="1" applyBorder="1" applyAlignment="1">
      <alignment horizontal="center" vertical="center" wrapText="1"/>
    </xf>
    <xf numFmtId="0" fontId="108" fillId="0" borderId="4" xfId="0" applyNumberFormat="1" applyFont="1" applyFill="1" applyBorder="1" applyAlignment="1" applyProtection="1">
      <alignment horizontal="center" vertical="center" wrapText="1"/>
      <protection locked="0"/>
    </xf>
    <xf numFmtId="17" fontId="109" fillId="0" borderId="4" xfId="0" applyNumberFormat="1" applyFont="1" applyFill="1" applyBorder="1" applyAlignment="1" applyProtection="1">
      <alignment horizontal="center" vertical="center" wrapText="1"/>
      <protection locked="0"/>
    </xf>
    <xf numFmtId="166" fontId="108" fillId="0" borderId="4" xfId="0" applyNumberFormat="1" applyFont="1" applyFill="1" applyBorder="1" applyAlignment="1">
      <alignment horizontal="center" vertical="center"/>
    </xf>
    <xf numFmtId="0" fontId="110" fillId="0" borderId="5" xfId="0" applyFont="1" applyFill="1" applyBorder="1" applyAlignment="1" applyProtection="1">
      <alignment horizontal="center" vertical="center"/>
      <protection locked="0"/>
    </xf>
    <xf numFmtId="171" fontId="107" fillId="0" borderId="6" xfId="0" applyNumberFormat="1" applyFont="1" applyFill="1" applyBorder="1" applyAlignment="1" applyProtection="1">
      <alignment horizontal="center" vertical="center"/>
      <protection locked="0"/>
    </xf>
    <xf numFmtId="44" fontId="111" fillId="3" borderId="4" xfId="0" applyNumberFormat="1" applyFont="1" applyFill="1" applyBorder="1" applyAlignment="1">
      <alignment horizontal="center" vertical="center"/>
    </xf>
    <xf numFmtId="44" fontId="112" fillId="0" borderId="4" xfId="0" applyNumberFormat="1" applyFont="1" applyFill="1" applyBorder="1" applyAlignment="1">
      <alignment horizontal="center" vertical="center"/>
    </xf>
    <xf numFmtId="0" fontId="111" fillId="0" borderId="0" xfId="0" applyFont="1" applyFill="1" applyBorder="1" applyAlignment="1">
      <alignment horizontal="center" vertical="center"/>
    </xf>
    <xf numFmtId="16" fontId="110" fillId="0" borderId="5" xfId="0" applyNumberFormat="1" applyFont="1" applyFill="1" applyBorder="1" applyAlignment="1" applyProtection="1">
      <alignment horizontal="center" vertical="center"/>
      <protection locked="0"/>
    </xf>
    <xf numFmtId="164" fontId="113" fillId="7" borderId="4" xfId="0" applyNumberFormat="1" applyFont="1" applyFill="1" applyBorder="1" applyAlignment="1">
      <alignment horizontal="center" vertical="center" wrapText="1"/>
    </xf>
    <xf numFmtId="0" fontId="113" fillId="7" borderId="4" xfId="0" applyFont="1" applyFill="1" applyBorder="1" applyAlignment="1">
      <alignment horizontal="center" vertical="center" wrapText="1"/>
    </xf>
    <xf numFmtId="165" fontId="113" fillId="7" borderId="4" xfId="0" applyNumberFormat="1" applyFont="1" applyFill="1" applyBorder="1" applyAlignment="1">
      <alignment horizontal="center" vertical="center" wrapText="1"/>
    </xf>
    <xf numFmtId="0" fontId="113" fillId="7" borderId="4" xfId="0" applyNumberFormat="1" applyFont="1" applyFill="1" applyBorder="1" applyAlignment="1">
      <alignment horizontal="center" vertical="center" wrapText="1"/>
    </xf>
    <xf numFmtId="0" fontId="114" fillId="7" borderId="4" xfId="0" applyFont="1" applyFill="1" applyBorder="1"/>
    <xf numFmtId="44" fontId="114" fillId="7" borderId="4" xfId="0" applyNumberFormat="1" applyFont="1" applyFill="1" applyBorder="1"/>
    <xf numFmtId="0" fontId="113" fillId="7" borderId="4" xfId="0" applyFont="1" applyFill="1" applyBorder="1" applyAlignment="1">
      <alignment wrapText="1"/>
    </xf>
    <xf numFmtId="0" fontId="113" fillId="0" borderId="0" xfId="0" applyFont="1" applyFill="1" applyBorder="1"/>
    <xf numFmtId="0" fontId="113" fillId="0" borderId="0" xfId="0" applyFont="1" applyFill="1"/>
    <xf numFmtId="164" fontId="116" fillId="0" borderId="4" xfId="0" applyNumberFormat="1" applyFont="1" applyFill="1" applyBorder="1" applyAlignment="1">
      <alignment horizontal="center" vertical="center"/>
    </xf>
    <xf numFmtId="0" fontId="116" fillId="0" borderId="4" xfId="0" applyFont="1" applyBorder="1" applyAlignment="1">
      <alignment horizontal="center" vertical="center" wrapText="1"/>
    </xf>
    <xf numFmtId="49" fontId="116" fillId="0" borderId="4" xfId="0" applyNumberFormat="1" applyFont="1" applyBorder="1" applyAlignment="1">
      <alignment horizontal="center" vertical="center" wrapText="1"/>
    </xf>
    <xf numFmtId="165" fontId="116" fillId="0" borderId="4" xfId="0" applyNumberFormat="1" applyFont="1" applyBorder="1" applyAlignment="1">
      <alignment horizontal="center" vertical="center" wrapText="1"/>
    </xf>
    <xf numFmtId="0" fontId="116" fillId="0" borderId="4" xfId="0" applyNumberFormat="1" applyFont="1" applyFill="1" applyBorder="1" applyAlignment="1">
      <alignment horizontal="center" vertical="center" wrapText="1"/>
    </xf>
    <xf numFmtId="17" fontId="113" fillId="0" borderId="4" xfId="0" applyNumberFormat="1" applyFont="1" applyFill="1" applyBorder="1" applyAlignment="1">
      <alignment horizontal="center" vertical="center" wrapText="1"/>
    </xf>
    <xf numFmtId="17" fontId="114" fillId="9" borderId="4" xfId="0" applyNumberFormat="1" applyFont="1" applyFill="1" applyBorder="1" applyAlignment="1">
      <alignment horizontal="center" vertical="center" wrapText="1"/>
    </xf>
    <xf numFmtId="166" fontId="116" fillId="0" borderId="4" xfId="0" applyNumberFormat="1" applyFont="1" applyFill="1" applyBorder="1" applyAlignment="1">
      <alignment horizontal="center" vertical="center"/>
    </xf>
    <xf numFmtId="167" fontId="117" fillId="0" borderId="5" xfId="0" applyNumberFormat="1" applyFont="1" applyFill="1" applyBorder="1" applyAlignment="1">
      <alignment horizontal="right" vertical="center" wrapText="1"/>
    </xf>
    <xf numFmtId="167" fontId="113" fillId="0" borderId="6" xfId="0" applyNumberFormat="1" applyFont="1" applyFill="1" applyBorder="1" applyAlignment="1">
      <alignment horizontal="right" vertical="center" wrapText="1"/>
    </xf>
    <xf numFmtId="0" fontId="118" fillId="0" borderId="4" xfId="0" applyFont="1" applyFill="1" applyBorder="1" applyAlignment="1">
      <alignment horizontal="center" vertical="center"/>
    </xf>
    <xf numFmtId="44" fontId="118" fillId="0" borderId="4" xfId="0" applyNumberFormat="1" applyFont="1" applyFill="1" applyBorder="1" applyAlignment="1">
      <alignment horizontal="center" vertical="center"/>
    </xf>
    <xf numFmtId="0" fontId="116" fillId="10" borderId="4" xfId="0" applyFont="1" applyFill="1" applyBorder="1" applyAlignment="1">
      <alignment wrapText="1"/>
    </xf>
    <xf numFmtId="0" fontId="119" fillId="0" borderId="0" xfId="0" applyFont="1" applyFill="1" applyBorder="1"/>
    <xf numFmtId="0" fontId="119" fillId="0" borderId="0" xfId="0" applyFont="1" applyFill="1"/>
    <xf numFmtId="0" fontId="116" fillId="0" borderId="4" xfId="0" applyFont="1" applyFill="1" applyBorder="1" applyAlignment="1">
      <alignment horizontal="center" vertical="center" wrapText="1"/>
    </xf>
    <xf numFmtId="49" fontId="116" fillId="0" borderId="4" xfId="0" applyNumberFormat="1" applyFont="1" applyFill="1" applyBorder="1" applyAlignment="1">
      <alignment horizontal="center" vertical="center" wrapText="1"/>
    </xf>
    <xf numFmtId="165" fontId="116" fillId="0" borderId="4" xfId="0" applyNumberFormat="1" applyFont="1" applyFill="1" applyBorder="1" applyAlignment="1">
      <alignment horizontal="center" vertical="center" wrapText="1"/>
    </xf>
    <xf numFmtId="0" fontId="116" fillId="0" borderId="4" xfId="0" applyFont="1" applyBorder="1" applyAlignment="1">
      <alignment horizontal="center" vertical="center"/>
    </xf>
    <xf numFmtId="0" fontId="116" fillId="0" borderId="4" xfId="0" applyNumberFormat="1" applyFont="1" applyBorder="1" applyAlignment="1">
      <alignment horizontal="center" vertical="center" wrapText="1"/>
    </xf>
    <xf numFmtId="17" fontId="113" fillId="0" borderId="4" xfId="0" applyNumberFormat="1" applyFont="1" applyFill="1" applyBorder="1" applyAlignment="1">
      <alignment horizontal="center" vertical="center"/>
    </xf>
    <xf numFmtId="0" fontId="117" fillId="0" borderId="5" xfId="0" applyFont="1" applyFill="1" applyBorder="1"/>
    <xf numFmtId="0" fontId="113" fillId="0" borderId="6" xfId="0" applyFont="1" applyFill="1" applyBorder="1"/>
    <xf numFmtId="0" fontId="118" fillId="0" borderId="4" xfId="0" applyFont="1" applyBorder="1"/>
    <xf numFmtId="44" fontId="118" fillId="0" borderId="4" xfId="0" applyNumberFormat="1" applyFont="1" applyBorder="1"/>
    <xf numFmtId="0" fontId="118" fillId="0" borderId="4" xfId="0" applyFont="1" applyFill="1" applyBorder="1"/>
    <xf numFmtId="44" fontId="118" fillId="0" borderId="4" xfId="0" applyNumberFormat="1" applyFont="1" applyFill="1" applyBorder="1"/>
    <xf numFmtId="0" fontId="116" fillId="0" borderId="4" xfId="0" applyFont="1" applyFill="1" applyBorder="1" applyAlignment="1">
      <alignment horizontal="center" vertical="center"/>
    </xf>
    <xf numFmtId="0" fontId="116" fillId="3" borderId="4" xfId="0" applyFont="1" applyFill="1" applyBorder="1" applyAlignment="1">
      <alignment horizontal="center" vertical="center" wrapText="1"/>
    </xf>
    <xf numFmtId="49" fontId="116" fillId="3" borderId="4" xfId="0" applyNumberFormat="1" applyFont="1" applyFill="1" applyBorder="1" applyAlignment="1">
      <alignment horizontal="center" vertical="center" wrapText="1"/>
    </xf>
    <xf numFmtId="0" fontId="116" fillId="10" borderId="4" xfId="0" applyFont="1" applyFill="1" applyBorder="1" applyAlignment="1">
      <alignment horizontal="center" vertical="center" wrapText="1"/>
    </xf>
    <xf numFmtId="0" fontId="121" fillId="0" borderId="0" xfId="0" applyFont="1" applyFill="1" applyBorder="1" applyAlignment="1">
      <alignment horizontal="center" vertical="center"/>
    </xf>
    <xf numFmtId="17" fontId="114" fillId="0" borderId="4" xfId="0" applyNumberFormat="1" applyFont="1" applyFill="1" applyBorder="1" applyAlignment="1">
      <alignment horizontal="center" vertical="center" wrapText="1"/>
    </xf>
    <xf numFmtId="0" fontId="117" fillId="0" borderId="5" xfId="0" applyFont="1" applyFill="1" applyBorder="1" applyAlignment="1">
      <alignment horizontal="center" vertical="center"/>
    </xf>
    <xf numFmtId="0" fontId="113" fillId="0" borderId="6" xfId="0" applyFont="1" applyFill="1" applyBorder="1" applyAlignment="1">
      <alignment horizontal="center" vertical="center"/>
    </xf>
    <xf numFmtId="0" fontId="118" fillId="0" borderId="4" xfId="0" applyFont="1" applyBorder="1" applyAlignment="1">
      <alignment horizontal="center" vertical="center"/>
    </xf>
    <xf numFmtId="44" fontId="118" fillId="0" borderId="4" xfId="0" applyNumberFormat="1" applyFont="1" applyBorder="1" applyAlignment="1">
      <alignment horizontal="center" vertical="center"/>
    </xf>
    <xf numFmtId="167" fontId="120" fillId="0" borderId="4" xfId="0" applyNumberFormat="1" applyFont="1" applyFill="1" applyBorder="1" applyAlignment="1">
      <alignment horizontal="right" vertical="center" wrapText="1"/>
    </xf>
    <xf numFmtId="44" fontId="120" fillId="0" borderId="4" xfId="0" applyNumberFormat="1" applyFont="1" applyFill="1" applyBorder="1" applyAlignment="1">
      <alignment horizontal="right" vertical="center" wrapText="1"/>
    </xf>
    <xf numFmtId="164" fontId="116" fillId="0" borderId="4" xfId="0" applyNumberFormat="1" applyFont="1" applyBorder="1" applyAlignment="1">
      <alignment horizontal="center" vertical="center"/>
    </xf>
    <xf numFmtId="0" fontId="119" fillId="0" borderId="0" xfId="0" applyFont="1" applyFill="1" applyBorder="1" applyAlignment="1">
      <alignment horizontal="center" vertical="center"/>
    </xf>
    <xf numFmtId="44" fontId="120" fillId="0" borderId="4" xfId="0" applyNumberFormat="1" applyFont="1" applyFill="1" applyBorder="1" applyAlignment="1">
      <alignment horizontal="center" vertical="center"/>
    </xf>
    <xf numFmtId="0" fontId="122" fillId="0" borderId="0" xfId="0" applyFont="1" applyFill="1" applyBorder="1" applyAlignment="1">
      <alignment horizontal="center" vertical="center"/>
    </xf>
    <xf numFmtId="0" fontId="122" fillId="10" borderId="4" xfId="0" applyFont="1" applyFill="1" applyBorder="1" applyAlignment="1">
      <alignment horizontal="center" vertical="center"/>
    </xf>
    <xf numFmtId="16" fontId="117" fillId="0" borderId="5" xfId="0" applyNumberFormat="1" applyFont="1" applyFill="1" applyBorder="1" applyAlignment="1">
      <alignment horizontal="center" vertical="center"/>
    </xf>
    <xf numFmtId="16" fontId="113" fillId="0" borderId="6" xfId="0" applyNumberFormat="1" applyFont="1" applyFill="1" applyBorder="1" applyAlignment="1">
      <alignment horizontal="center" vertical="center"/>
    </xf>
    <xf numFmtId="44" fontId="116" fillId="0" borderId="4" xfId="0" applyNumberFormat="1" applyFont="1" applyFill="1" applyBorder="1" applyAlignment="1">
      <alignment horizontal="right" vertical="center" wrapText="1"/>
    </xf>
    <xf numFmtId="0" fontId="123" fillId="0" borderId="0" xfId="0" applyFont="1" applyFill="1" applyBorder="1" applyAlignment="1">
      <alignment horizontal="center" vertical="center"/>
    </xf>
    <xf numFmtId="44" fontId="123" fillId="0" borderId="4" xfId="0" applyNumberFormat="1" applyFont="1" applyFill="1" applyBorder="1" applyAlignment="1">
      <alignment horizontal="center" vertical="center"/>
    </xf>
    <xf numFmtId="164" fontId="120" fillId="0" borderId="0" xfId="0" applyNumberFormat="1" applyFont="1" applyFill="1" applyBorder="1" applyAlignment="1">
      <alignment horizontal="center" vertical="center"/>
    </xf>
    <xf numFmtId="164" fontId="124" fillId="0" borderId="4" xfId="0" applyNumberFormat="1" applyFont="1" applyFill="1" applyBorder="1" applyAlignment="1">
      <alignment horizontal="center" vertical="center"/>
    </xf>
    <xf numFmtId="0" fontId="124" fillId="0" borderId="4" xfId="0" applyFont="1" applyFill="1" applyBorder="1" applyAlignment="1">
      <alignment horizontal="center" vertical="center"/>
    </xf>
    <xf numFmtId="165" fontId="125" fillId="0" borderId="4" xfId="0" applyNumberFormat="1" applyFont="1" applyFill="1" applyBorder="1" applyAlignment="1">
      <alignment horizontal="center" vertical="center" wrapText="1"/>
    </xf>
    <xf numFmtId="0" fontId="115" fillId="0" borderId="4" xfId="0" applyNumberFormat="1" applyFont="1" applyFill="1" applyBorder="1" applyAlignment="1">
      <alignment horizontal="center" vertical="center" wrapText="1"/>
    </xf>
    <xf numFmtId="164" fontId="115" fillId="0" borderId="4" xfId="0" applyNumberFormat="1" applyFont="1" applyFill="1" applyBorder="1" applyAlignment="1">
      <alignment horizontal="center" vertical="center" wrapText="1"/>
    </xf>
    <xf numFmtId="0" fontId="114" fillId="0" borderId="4" xfId="0" applyFont="1" applyFill="1" applyBorder="1" applyAlignment="1">
      <alignment horizontal="center" vertical="center"/>
    </xf>
    <xf numFmtId="0" fontId="117" fillId="0" borderId="9" xfId="0" applyFont="1" applyFill="1" applyBorder="1"/>
    <xf numFmtId="0" fontId="113" fillId="0" borderId="10" xfId="0" applyFont="1" applyFill="1" applyBorder="1"/>
    <xf numFmtId="0" fontId="118" fillId="0" borderId="8" xfId="0" applyFont="1" applyFill="1" applyBorder="1"/>
    <xf numFmtId="44" fontId="118" fillId="0" borderId="8" xfId="0" applyNumberFormat="1" applyFont="1" applyFill="1" applyBorder="1"/>
    <xf numFmtId="164" fontId="124" fillId="0" borderId="0" xfId="0" applyNumberFormat="1" applyFont="1" applyFill="1" applyBorder="1" applyAlignment="1">
      <alignment horizontal="center" vertical="center"/>
    </xf>
    <xf numFmtId="0" fontId="124" fillId="0" borderId="0" xfId="0" applyFont="1" applyFill="1" applyBorder="1" applyAlignment="1">
      <alignment horizontal="center" vertical="center"/>
    </xf>
    <xf numFmtId="165" fontId="125" fillId="0" borderId="0" xfId="0" applyNumberFormat="1" applyFont="1" applyFill="1" applyBorder="1" applyAlignment="1">
      <alignment horizontal="center" vertical="center" wrapText="1"/>
    </xf>
    <xf numFmtId="0" fontId="115" fillId="0" borderId="0" xfId="0" applyNumberFormat="1" applyFont="1" applyFill="1" applyBorder="1" applyAlignment="1">
      <alignment horizontal="center" vertical="center" wrapText="1"/>
    </xf>
    <xf numFmtId="164" fontId="115" fillId="0" borderId="0" xfId="0" applyNumberFormat="1" applyFont="1" applyFill="1" applyBorder="1" applyAlignment="1">
      <alignment horizontal="center" vertical="center" wrapText="1"/>
    </xf>
    <xf numFmtId="0" fontId="114" fillId="0" borderId="0" xfId="0" applyFont="1" applyFill="1" applyBorder="1" applyAlignment="1">
      <alignment horizontal="center" vertical="center"/>
    </xf>
    <xf numFmtId="0" fontId="117" fillId="0" borderId="0" xfId="0" applyFont="1" applyFill="1" applyBorder="1"/>
    <xf numFmtId="0" fontId="118" fillId="0" borderId="0" xfId="0" applyFont="1" applyFill="1" applyBorder="1"/>
    <xf numFmtId="44" fontId="118" fillId="0" borderId="0" xfId="0" applyNumberFormat="1" applyFont="1" applyFill="1" applyBorder="1"/>
    <xf numFmtId="0" fontId="116" fillId="10" borderId="0" xfId="0" applyFont="1" applyFill="1" applyBorder="1" applyAlignment="1">
      <alignment wrapText="1"/>
    </xf>
    <xf numFmtId="166" fontId="36" fillId="0" borderId="4" xfId="0" applyNumberFormat="1" applyFont="1" applyFill="1" applyBorder="1" applyAlignment="1">
      <alignment horizontal="center" vertical="center" wrapText="1"/>
    </xf>
    <xf numFmtId="164" fontId="33" fillId="0" borderId="4" xfId="0" applyNumberFormat="1" applyFont="1" applyFill="1" applyBorder="1" applyAlignment="1">
      <alignment horizontal="center" vertical="center" wrapText="1"/>
    </xf>
    <xf numFmtId="171" fontId="48" fillId="0" borderId="4" xfId="3" applyNumberFormat="1" applyFont="1" applyFill="1" applyBorder="1" applyAlignment="1">
      <alignment horizontal="center" vertical="center"/>
    </xf>
    <xf numFmtId="171" fontId="43" fillId="0" borderId="4" xfId="0" applyNumberFormat="1" applyFont="1" applyFill="1" applyBorder="1" applyAlignment="1">
      <alignment horizontal="center" vertical="center" wrapText="1"/>
    </xf>
    <xf numFmtId="171" fontId="35" fillId="0" borderId="4" xfId="0" applyNumberFormat="1" applyFont="1" applyFill="1" applyBorder="1" applyAlignment="1">
      <alignment horizontal="center" vertical="center" wrapText="1"/>
    </xf>
    <xf numFmtId="171" fontId="6" fillId="0" borderId="4" xfId="3" applyNumberFormat="1" applyFont="1" applyFill="1" applyBorder="1" applyAlignment="1">
      <alignment horizontal="center" vertical="center"/>
    </xf>
    <xf numFmtId="164" fontId="35" fillId="0" borderId="4" xfId="0" applyNumberFormat="1" applyFont="1" applyFill="1" applyBorder="1" applyAlignment="1">
      <alignment horizontal="center" vertical="center"/>
    </xf>
    <xf numFmtId="164" fontId="35" fillId="0" borderId="0" xfId="0" applyNumberFormat="1" applyFont="1" applyFill="1" applyBorder="1" applyAlignment="1">
      <alignment horizontal="center" vertical="center"/>
    </xf>
    <xf numFmtId="0" fontId="126" fillId="7" borderId="4" xfId="0" applyFont="1" applyFill="1" applyBorder="1" applyAlignment="1">
      <alignment horizontal="center" vertical="center"/>
    </xf>
    <xf numFmtId="167" fontId="7" fillId="12" borderId="4" xfId="0" applyNumberFormat="1" applyFont="1" applyFill="1" applyBorder="1" applyAlignment="1">
      <alignment horizontal="right" vertical="center" wrapText="1"/>
    </xf>
    <xf numFmtId="167" fontId="7" fillId="0" borderId="4" xfId="0" applyNumberFormat="1" applyFont="1" applyFill="1" applyBorder="1" applyAlignment="1">
      <alignment horizontal="left" vertical="center" wrapText="1"/>
    </xf>
    <xf numFmtId="167" fontId="7" fillId="0" borderId="0" xfId="0" applyNumberFormat="1" applyFont="1" applyFill="1" applyBorder="1" applyAlignment="1">
      <alignment horizontal="left" vertical="center" wrapText="1"/>
    </xf>
    <xf numFmtId="0" fontId="126" fillId="7" borderId="4" xfId="0" applyFont="1" applyFill="1" applyBorder="1" applyAlignment="1">
      <alignment horizontal="center" vertical="center" wrapText="1"/>
    </xf>
    <xf numFmtId="44" fontId="7" fillId="12" borderId="4" xfId="0" applyNumberFormat="1" applyFont="1" applyFill="1" applyBorder="1" applyAlignment="1">
      <alignment horizontal="center" vertical="center" wrapText="1"/>
    </xf>
    <xf numFmtId="44" fontId="7" fillId="12" borderId="4" xfId="0" applyNumberFormat="1" applyFont="1" applyFill="1" applyBorder="1" applyAlignment="1">
      <alignment horizontal="right" vertical="center" wrapText="1"/>
    </xf>
    <xf numFmtId="44" fontId="7" fillId="3" borderId="4" xfId="0" applyNumberFormat="1" applyFont="1" applyFill="1" applyBorder="1" applyAlignment="1">
      <alignment horizontal="center" vertical="center" wrapText="1"/>
    </xf>
    <xf numFmtId="44" fontId="87" fillId="3" borderId="4" xfId="0" applyNumberFormat="1" applyFont="1" applyFill="1" applyBorder="1" applyAlignment="1">
      <alignment horizontal="right" vertical="center" wrapText="1"/>
    </xf>
    <xf numFmtId="44" fontId="87" fillId="3" borderId="0" xfId="0" applyNumberFormat="1" applyFont="1" applyFill="1" applyBorder="1" applyAlignment="1">
      <alignment horizontal="right" vertical="center" wrapText="1"/>
    </xf>
    <xf numFmtId="171" fontId="6" fillId="0" borderId="4" xfId="0" applyNumberFormat="1" applyFont="1" applyFill="1" applyBorder="1" applyAlignment="1">
      <alignment horizontal="center" vertical="center" wrapText="1"/>
    </xf>
    <xf numFmtId="164" fontId="66" fillId="0" borderId="4" xfId="0" applyNumberFormat="1" applyFont="1" applyFill="1" applyBorder="1" applyAlignment="1">
      <alignment horizontal="center" vertical="center" wrapText="1"/>
    </xf>
    <xf numFmtId="164" fontId="128" fillId="0" borderId="4" xfId="0" applyNumberFormat="1" applyFont="1" applyBorder="1" applyAlignment="1" applyProtection="1">
      <alignment horizontal="center" vertical="center"/>
      <protection locked="0"/>
    </xf>
    <xf numFmtId="165" fontId="128" fillId="0" borderId="4" xfId="0" applyNumberFormat="1" applyFont="1" applyBorder="1" applyAlignment="1" applyProtection="1">
      <alignment horizontal="center" vertical="center" wrapText="1"/>
      <protection locked="0"/>
    </xf>
    <xf numFmtId="0" fontId="128" fillId="0" borderId="4" xfId="0" applyNumberFormat="1" applyFont="1" applyFill="1" applyBorder="1" applyAlignment="1">
      <alignment horizontal="center" vertical="center" wrapText="1"/>
    </xf>
    <xf numFmtId="0" fontId="128" fillId="0" borderId="4" xfId="0" applyNumberFormat="1" applyFont="1" applyBorder="1" applyAlignment="1" applyProtection="1">
      <alignment horizontal="center" vertical="center" wrapText="1"/>
      <protection locked="0"/>
    </xf>
    <xf numFmtId="17" fontId="129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31" fillId="10" borderId="4" xfId="0" applyFont="1" applyFill="1" applyBorder="1" applyAlignment="1">
      <alignment horizontal="center" vertical="center"/>
    </xf>
    <xf numFmtId="0" fontId="132" fillId="0" borderId="0" xfId="0" applyFont="1" applyFill="1" applyBorder="1" applyAlignment="1">
      <alignment horizontal="center" vertical="center"/>
    </xf>
    <xf numFmtId="0" fontId="130" fillId="0" borderId="5" xfId="0" applyFont="1" applyFill="1" applyBorder="1" applyAlignment="1" applyProtection="1">
      <alignment horizontal="center" vertical="center"/>
      <protection locked="0"/>
    </xf>
    <xf numFmtId="171" fontId="127" fillId="0" borderId="6" xfId="0" applyNumberFormat="1" applyFont="1" applyFill="1" applyBorder="1" applyAlignment="1" applyProtection="1">
      <alignment horizontal="center" vertical="center"/>
      <protection locked="0"/>
    </xf>
    <xf numFmtId="44" fontId="102" fillId="10" borderId="4" xfId="0" applyNumberFormat="1" applyFont="1" applyFill="1" applyBorder="1" applyAlignment="1">
      <alignment horizontal="center" vertical="center"/>
    </xf>
    <xf numFmtId="164" fontId="133" fillId="11" borderId="4" xfId="0" applyNumberFormat="1" applyFont="1" applyFill="1" applyBorder="1" applyAlignment="1">
      <alignment horizontal="center" vertical="center" wrapText="1"/>
    </xf>
    <xf numFmtId="164" fontId="133" fillId="6" borderId="4" xfId="0" applyNumberFormat="1" applyFont="1" applyFill="1" applyBorder="1" applyAlignment="1">
      <alignment horizontal="center" vertical="center" wrapText="1"/>
    </xf>
    <xf numFmtId="0" fontId="133" fillId="6" borderId="4" xfId="0" applyFont="1" applyFill="1" applyBorder="1" applyAlignment="1">
      <alignment horizontal="center" vertical="center" wrapText="1"/>
    </xf>
    <xf numFmtId="49" fontId="133" fillId="6" borderId="4" xfId="0" applyNumberFormat="1" applyFont="1" applyFill="1" applyBorder="1" applyAlignment="1">
      <alignment horizontal="center" vertical="center" wrapText="1"/>
    </xf>
    <xf numFmtId="165" fontId="133" fillId="6" borderId="4" xfId="0" applyNumberFormat="1" applyFont="1" applyFill="1" applyBorder="1" applyAlignment="1">
      <alignment horizontal="center" vertical="center" wrapText="1"/>
    </xf>
    <xf numFmtId="0" fontId="133" fillId="11" borderId="4" xfId="0" applyFont="1" applyFill="1" applyBorder="1" applyAlignment="1">
      <alignment horizontal="center" vertical="center" wrapText="1"/>
    </xf>
    <xf numFmtId="0" fontId="134" fillId="6" borderId="4" xfId="0" applyFont="1" applyFill="1" applyBorder="1" applyAlignment="1">
      <alignment horizontal="center" vertical="center" wrapText="1"/>
    </xf>
    <xf numFmtId="0" fontId="135" fillId="11" borderId="4" xfId="0" applyFont="1" applyFill="1" applyBorder="1" applyAlignment="1">
      <alignment horizontal="center" vertical="center" wrapText="1"/>
    </xf>
    <xf numFmtId="0" fontId="136" fillId="0" borderId="0" xfId="0" applyFont="1" applyFill="1" applyBorder="1" applyAlignment="1">
      <alignment horizontal="center" vertical="center"/>
    </xf>
    <xf numFmtId="171" fontId="135" fillId="0" borderId="4" xfId="0" applyNumberFormat="1" applyFont="1" applyFill="1" applyBorder="1" applyAlignment="1">
      <alignment horizontal="center" vertical="center" wrapText="1"/>
    </xf>
    <xf numFmtId="164" fontId="135" fillId="0" borderId="4" xfId="0" applyNumberFormat="1" applyFont="1" applyBorder="1" applyAlignment="1" applyProtection="1">
      <alignment horizontal="center" vertical="center"/>
      <protection locked="0"/>
    </xf>
    <xf numFmtId="165" fontId="135" fillId="0" borderId="4" xfId="0" applyNumberFormat="1" applyFont="1" applyBorder="1" applyAlignment="1" applyProtection="1">
      <alignment horizontal="center" vertical="center" wrapText="1"/>
      <protection locked="0"/>
    </xf>
    <xf numFmtId="0" fontId="135" fillId="0" borderId="4" xfId="0" applyNumberFormat="1" applyFont="1" applyFill="1" applyBorder="1" applyAlignment="1">
      <alignment horizontal="center" vertical="center" wrapText="1"/>
    </xf>
    <xf numFmtId="0" fontId="135" fillId="0" borderId="4" xfId="0" applyNumberFormat="1" applyFont="1" applyBorder="1" applyAlignment="1" applyProtection="1">
      <alignment horizontal="center" vertical="center" wrapText="1"/>
      <protection locked="0"/>
    </xf>
    <xf numFmtId="17" fontId="136" fillId="0" borderId="4" xfId="0" applyNumberFormat="1" applyFont="1" applyFill="1" applyBorder="1" applyAlignment="1" applyProtection="1">
      <alignment horizontal="center" vertical="center" wrapText="1"/>
      <protection locked="0"/>
    </xf>
    <xf numFmtId="17" fontId="136" fillId="0" borderId="4" xfId="0" applyNumberFormat="1" applyFont="1" applyFill="1" applyBorder="1" applyAlignment="1">
      <alignment horizontal="center" vertical="center" wrapText="1"/>
    </xf>
    <xf numFmtId="44" fontId="138" fillId="12" borderId="5" xfId="0" applyNumberFormat="1" applyFont="1" applyFill="1" applyBorder="1" applyAlignment="1">
      <alignment horizontal="center" vertical="center" wrapText="1"/>
    </xf>
    <xf numFmtId="164" fontId="137" fillId="0" borderId="5" xfId="0" applyNumberFormat="1" applyFont="1" applyFill="1" applyBorder="1" applyAlignment="1">
      <alignment horizontal="center" vertical="center"/>
    </xf>
    <xf numFmtId="171" fontId="133" fillId="0" borderId="6" xfId="0" applyNumberFormat="1" applyFont="1" applyFill="1" applyBorder="1" applyAlignment="1">
      <alignment horizontal="center" vertical="center"/>
    </xf>
    <xf numFmtId="44" fontId="139" fillId="10" borderId="6" xfId="0" applyNumberFormat="1" applyFont="1" applyFill="1" applyBorder="1" applyAlignment="1">
      <alignment horizontal="center" vertical="center"/>
    </xf>
    <xf numFmtId="44" fontId="140" fillId="10" borderId="4" xfId="0" applyNumberFormat="1" applyFont="1" applyFill="1" applyBorder="1" applyAlignment="1">
      <alignment horizontal="center" vertical="center"/>
    </xf>
    <xf numFmtId="0" fontId="138" fillId="10" borderId="4" xfId="0" applyFont="1" applyFill="1" applyBorder="1" applyAlignment="1">
      <alignment horizontal="center" vertical="center"/>
    </xf>
    <xf numFmtId="0" fontId="139" fillId="0" borderId="0" xfId="0" applyFont="1" applyFill="1" applyBorder="1" applyAlignment="1">
      <alignment horizontal="center" vertical="center"/>
    </xf>
    <xf numFmtId="171" fontId="135" fillId="0" borderId="4" xfId="3" applyNumberFormat="1" applyFont="1" applyFill="1" applyBorder="1" applyAlignment="1">
      <alignment horizontal="center" vertical="center" wrapText="1"/>
    </xf>
    <xf numFmtId="164" fontId="135" fillId="0" borderId="4" xfId="0" applyNumberFormat="1" applyFont="1" applyFill="1" applyBorder="1" applyAlignment="1">
      <alignment horizontal="center" vertical="center"/>
    </xf>
    <xf numFmtId="165" fontId="135" fillId="0" borderId="4" xfId="0" applyNumberFormat="1" applyFont="1" applyFill="1" applyBorder="1" applyAlignment="1">
      <alignment horizontal="center" vertical="center" wrapText="1"/>
    </xf>
    <xf numFmtId="0" fontId="141" fillId="0" borderId="4" xfId="0" applyNumberFormat="1" applyFont="1" applyFill="1" applyBorder="1" applyAlignment="1">
      <alignment horizontal="center" vertical="center" wrapText="1"/>
    </xf>
    <xf numFmtId="166" fontId="133" fillId="0" borderId="4" xfId="0" applyNumberFormat="1" applyFont="1" applyFill="1" applyBorder="1" applyAlignment="1">
      <alignment horizontal="center" vertical="center" wrapText="1"/>
    </xf>
    <xf numFmtId="166" fontId="136" fillId="9" borderId="4" xfId="0" applyNumberFormat="1" applyFont="1" applyFill="1" applyBorder="1" applyAlignment="1">
      <alignment horizontal="center" vertical="center" wrapText="1"/>
    </xf>
    <xf numFmtId="44" fontId="138" fillId="12" borderId="5" xfId="0" applyNumberFormat="1" applyFont="1" applyFill="1" applyBorder="1" applyAlignment="1">
      <alignment horizontal="right" vertical="center" wrapText="1"/>
    </xf>
    <xf numFmtId="0" fontId="138" fillId="10" borderId="4" xfId="0" applyFont="1" applyFill="1" applyBorder="1" applyAlignment="1">
      <alignment horizontal="center" vertical="center" wrapText="1"/>
    </xf>
    <xf numFmtId="0" fontId="142" fillId="0" borderId="0" xfId="0" applyFont="1" applyFill="1" applyBorder="1" applyAlignment="1">
      <alignment horizontal="center" vertical="center"/>
    </xf>
    <xf numFmtId="171" fontId="135" fillId="0" borderId="4" xfId="3" applyNumberFormat="1" applyFont="1" applyFill="1" applyBorder="1" applyAlignment="1">
      <alignment horizontal="center" vertical="center"/>
    </xf>
    <xf numFmtId="164" fontId="135" fillId="0" borderId="4" xfId="0" applyNumberFormat="1" applyFont="1" applyBorder="1" applyAlignment="1">
      <alignment horizontal="center" vertical="center"/>
    </xf>
    <xf numFmtId="0" fontId="135" fillId="0" borderId="4" xfId="0" applyFont="1" applyBorder="1" applyAlignment="1">
      <alignment horizontal="center" vertical="center" wrapText="1"/>
    </xf>
    <xf numFmtId="49" fontId="135" fillId="0" borderId="4" xfId="0" applyNumberFormat="1" applyFont="1" applyBorder="1" applyAlignment="1">
      <alignment horizontal="center" vertical="center" wrapText="1"/>
    </xf>
    <xf numFmtId="165" fontId="135" fillId="0" borderId="4" xfId="0" applyNumberFormat="1" applyFont="1" applyBorder="1" applyAlignment="1">
      <alignment horizontal="center" vertical="center" wrapText="1"/>
    </xf>
    <xf numFmtId="0" fontId="141" fillId="0" borderId="0" xfId="0" applyFont="1" applyFill="1" applyBorder="1" applyAlignment="1">
      <alignment horizontal="center" vertical="center"/>
    </xf>
    <xf numFmtId="0" fontId="135" fillId="0" borderId="4" xfId="0" applyNumberFormat="1" applyFont="1" applyBorder="1" applyAlignment="1">
      <alignment horizontal="center" vertical="center" wrapText="1"/>
    </xf>
    <xf numFmtId="0" fontId="143" fillId="0" borderId="5" xfId="0" applyFont="1" applyFill="1" applyBorder="1" applyAlignment="1">
      <alignment horizontal="center" vertical="center"/>
    </xf>
    <xf numFmtId="0" fontId="143" fillId="0" borderId="6" xfId="0" applyFont="1" applyFill="1" applyBorder="1" applyAlignment="1">
      <alignment horizontal="center" vertical="center"/>
    </xf>
    <xf numFmtId="0" fontId="135" fillId="0" borderId="8" xfId="0" applyNumberFormat="1" applyFont="1" applyFill="1" applyBorder="1" applyAlignment="1">
      <alignment horizontal="center" vertical="center" wrapText="1"/>
    </xf>
    <xf numFmtId="44" fontId="138" fillId="12" borderId="14" xfId="0" applyNumberFormat="1" applyFont="1" applyFill="1" applyBorder="1" applyAlignment="1">
      <alignment horizontal="right" vertical="center" wrapText="1"/>
    </xf>
    <xf numFmtId="164" fontId="137" fillId="0" borderId="13" xfId="0" applyNumberFormat="1" applyFont="1" applyFill="1" applyBorder="1" applyAlignment="1">
      <alignment horizontal="center" vertical="center"/>
    </xf>
    <xf numFmtId="0" fontId="135" fillId="0" borderId="16" xfId="0" applyNumberFormat="1" applyFont="1" applyFill="1" applyBorder="1" applyAlignment="1">
      <alignment horizontal="center" vertical="center" wrapText="1"/>
    </xf>
    <xf numFmtId="164" fontId="135" fillId="0" borderId="16" xfId="0" applyNumberFormat="1" applyFont="1" applyBorder="1" applyAlignment="1">
      <alignment horizontal="center" vertical="center"/>
    </xf>
    <xf numFmtId="0" fontId="141" fillId="0" borderId="4" xfId="0" applyNumberFormat="1" applyFont="1" applyBorder="1" applyAlignment="1">
      <alignment horizontal="center" vertical="center" wrapText="1"/>
    </xf>
    <xf numFmtId="0" fontId="137" fillId="0" borderId="5" xfId="0" applyFont="1" applyFill="1" applyBorder="1" applyAlignment="1" applyProtection="1">
      <alignment horizontal="center" vertical="center"/>
      <protection locked="0"/>
    </xf>
    <xf numFmtId="171" fontId="133" fillId="0" borderId="6" xfId="0" applyNumberFormat="1" applyFont="1" applyFill="1" applyBorder="1" applyAlignment="1" applyProtection="1">
      <alignment horizontal="center" vertical="center"/>
      <protection locked="0"/>
    </xf>
    <xf numFmtId="0" fontId="137" fillId="0" borderId="7" xfId="0" applyFont="1" applyFill="1" applyBorder="1" applyAlignment="1" applyProtection="1">
      <alignment horizontal="center" vertical="center"/>
      <protection locked="0"/>
    </xf>
    <xf numFmtId="44" fontId="140" fillId="0" borderId="4" xfId="0" applyNumberFormat="1" applyFont="1" applyFill="1" applyBorder="1" applyAlignment="1">
      <alignment horizontal="center" vertical="center"/>
    </xf>
    <xf numFmtId="171" fontId="135" fillId="0" borderId="8" xfId="0" applyNumberFormat="1" applyFont="1" applyFill="1" applyBorder="1" applyAlignment="1">
      <alignment horizontal="center" vertical="center" wrapText="1"/>
    </xf>
    <xf numFmtId="164" fontId="135" fillId="0" borderId="8" xfId="0" applyNumberFormat="1" applyFont="1" applyBorder="1" applyAlignment="1">
      <alignment horizontal="center" vertical="center"/>
    </xf>
    <xf numFmtId="0" fontId="135" fillId="0" borderId="8" xfId="0" applyFont="1" applyBorder="1" applyAlignment="1">
      <alignment horizontal="center" vertical="center" wrapText="1"/>
    </xf>
    <xf numFmtId="49" fontId="135" fillId="0" borderId="8" xfId="0" applyNumberFormat="1" applyFont="1" applyBorder="1" applyAlignment="1">
      <alignment horizontal="center" vertical="center" wrapText="1"/>
    </xf>
    <xf numFmtId="165" fontId="135" fillId="0" borderId="8" xfId="0" applyNumberFormat="1" applyFont="1" applyBorder="1" applyAlignment="1">
      <alignment horizontal="center" vertical="center" wrapText="1"/>
    </xf>
    <xf numFmtId="0" fontId="135" fillId="0" borderId="8" xfId="0" applyNumberFormat="1" applyFont="1" applyBorder="1" applyAlignment="1">
      <alignment horizontal="center" vertical="center" wrapText="1"/>
    </xf>
    <xf numFmtId="17" fontId="136" fillId="0" borderId="8" xfId="0" applyNumberFormat="1" applyFont="1" applyFill="1" applyBorder="1" applyAlignment="1">
      <alignment horizontal="center" vertical="center" wrapText="1"/>
    </xf>
    <xf numFmtId="44" fontId="138" fillId="12" borderId="9" xfId="0" applyNumberFormat="1" applyFont="1" applyFill="1" applyBorder="1" applyAlignment="1">
      <alignment horizontal="center" vertical="center" wrapText="1"/>
    </xf>
    <xf numFmtId="171" fontId="135" fillId="0" borderId="0" xfId="3" applyNumberFormat="1" applyFont="1" applyFill="1" applyBorder="1" applyAlignment="1">
      <alignment horizontal="center" vertical="center"/>
    </xf>
    <xf numFmtId="164" fontId="144" fillId="0" borderId="0" xfId="0" applyNumberFormat="1" applyFont="1" applyFill="1" applyBorder="1" applyAlignment="1">
      <alignment horizontal="center" vertical="center"/>
    </xf>
    <xf numFmtId="0" fontId="144" fillId="0" borderId="0" xfId="0" applyFont="1" applyFill="1" applyBorder="1" applyAlignment="1">
      <alignment horizontal="center" vertical="center" wrapText="1"/>
    </xf>
    <xf numFmtId="49" fontId="144" fillId="0" borderId="0" xfId="0" applyNumberFormat="1" applyFont="1" applyFill="1" applyBorder="1" applyAlignment="1">
      <alignment horizontal="center" vertical="center" wrapText="1"/>
    </xf>
    <xf numFmtId="165" fontId="145" fillId="0" borderId="0" xfId="0" applyNumberFormat="1" applyFont="1" applyFill="1" applyBorder="1" applyAlignment="1">
      <alignment horizontal="center" vertical="center" wrapText="1"/>
    </xf>
    <xf numFmtId="164" fontId="146" fillId="0" borderId="0" xfId="0" applyNumberFormat="1" applyFont="1" applyFill="1" applyBorder="1" applyAlignment="1">
      <alignment horizontal="center" vertical="center" wrapText="1"/>
    </xf>
    <xf numFmtId="0" fontId="136" fillId="0" borderId="0" xfId="0" applyFont="1" applyFill="1" applyBorder="1" applyAlignment="1">
      <alignment horizontal="center" vertical="center" wrapText="1"/>
    </xf>
    <xf numFmtId="44" fontId="138" fillId="0" borderId="0" xfId="0" applyNumberFormat="1" applyFont="1" applyFill="1" applyBorder="1" applyAlignment="1">
      <alignment horizontal="right" vertical="center" wrapText="1"/>
    </xf>
    <xf numFmtId="164" fontId="147" fillId="0" borderId="0" xfId="0" applyNumberFormat="1" applyFont="1" applyFill="1" applyBorder="1" applyAlignment="1">
      <alignment horizontal="center" vertical="center"/>
    </xf>
    <xf numFmtId="171" fontId="136" fillId="0" borderId="0" xfId="0" applyNumberFormat="1" applyFont="1" applyFill="1" applyBorder="1" applyAlignment="1">
      <alignment horizontal="center" vertical="center"/>
    </xf>
    <xf numFmtId="44" fontId="148" fillId="0" borderId="0" xfId="0" applyNumberFormat="1" applyFont="1" applyFill="1" applyBorder="1" applyAlignment="1">
      <alignment horizontal="center" vertical="center"/>
    </xf>
    <xf numFmtId="44" fontId="140" fillId="0" borderId="0" xfId="0" applyNumberFormat="1" applyFont="1" applyFill="1" applyBorder="1" applyAlignment="1">
      <alignment horizontal="center" vertical="center"/>
    </xf>
    <xf numFmtId="0" fontId="138" fillId="0" borderId="0" xfId="0" applyFont="1" applyFill="1" applyBorder="1" applyAlignment="1">
      <alignment horizontal="center" vertical="center"/>
    </xf>
    <xf numFmtId="0" fontId="148" fillId="0" borderId="0" xfId="0" applyFont="1" applyFill="1" applyBorder="1" applyAlignment="1">
      <alignment horizontal="center" vertical="center"/>
    </xf>
    <xf numFmtId="0" fontId="150" fillId="0" borderId="4" xfId="0" applyNumberFormat="1" applyFont="1" applyFill="1" applyBorder="1" applyAlignment="1">
      <alignment horizontal="center" vertical="center" wrapText="1"/>
    </xf>
    <xf numFmtId="17" fontId="151" fillId="0" borderId="4" xfId="0" applyNumberFormat="1" applyFont="1" applyFill="1" applyBorder="1" applyAlignment="1" applyProtection="1">
      <alignment horizontal="center" vertical="center" wrapText="1"/>
      <protection locked="0"/>
    </xf>
    <xf numFmtId="44" fontId="152" fillId="12" borderId="4" xfId="0" applyNumberFormat="1" applyFont="1" applyFill="1" applyBorder="1" applyAlignment="1">
      <alignment horizontal="center" vertical="center" wrapText="1"/>
    </xf>
    <xf numFmtId="0" fontId="153" fillId="0" borderId="5" xfId="0" applyFont="1" applyFill="1" applyBorder="1" applyAlignment="1" applyProtection="1">
      <alignment horizontal="center" vertical="center"/>
      <protection locked="0"/>
    </xf>
    <xf numFmtId="171" fontId="149" fillId="0" borderId="6" xfId="0" applyNumberFormat="1" applyFont="1" applyFill="1" applyBorder="1" applyAlignment="1" applyProtection="1">
      <alignment horizontal="center" vertical="center"/>
      <protection locked="0"/>
    </xf>
    <xf numFmtId="44" fontId="154" fillId="3" borderId="4" xfId="0" applyNumberFormat="1" applyFont="1" applyFill="1" applyBorder="1" applyAlignment="1">
      <alignment horizontal="center" vertical="center"/>
    </xf>
    <xf numFmtId="44" fontId="155" fillId="0" borderId="4" xfId="0" applyNumberFormat="1" applyFont="1" applyFill="1" applyBorder="1" applyAlignment="1">
      <alignment horizontal="center" vertical="center"/>
    </xf>
    <xf numFmtId="0" fontId="154" fillId="0" borderId="0" xfId="0" applyFont="1" applyFill="1" applyBorder="1" applyAlignment="1">
      <alignment horizontal="center" vertical="center"/>
    </xf>
    <xf numFmtId="164" fontId="150" fillId="0" borderId="4" xfId="0" applyNumberFormat="1" applyFont="1" applyFill="1" applyBorder="1" applyAlignment="1" applyProtection="1">
      <alignment horizontal="center" vertical="center"/>
      <protection locked="0"/>
    </xf>
    <xf numFmtId="165" fontId="150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50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57" fillId="0" borderId="4" xfId="0" applyNumberFormat="1" applyFont="1" applyFill="1" applyBorder="1" applyAlignment="1">
      <alignment horizontal="center" vertical="center" wrapText="1"/>
    </xf>
    <xf numFmtId="17" fontId="158" fillId="0" borderId="4" xfId="0" applyNumberFormat="1" applyFont="1" applyFill="1" applyBorder="1" applyAlignment="1" applyProtection="1">
      <alignment horizontal="center" vertical="center" wrapText="1"/>
      <protection locked="0"/>
    </xf>
    <xf numFmtId="44" fontId="159" fillId="12" borderId="4" xfId="0" applyNumberFormat="1" applyFont="1" applyFill="1" applyBorder="1" applyAlignment="1">
      <alignment horizontal="center" vertical="center" wrapText="1"/>
    </xf>
    <xf numFmtId="0" fontId="160" fillId="0" borderId="5" xfId="0" applyFont="1" applyFill="1" applyBorder="1" applyAlignment="1" applyProtection="1">
      <alignment horizontal="center" vertical="center"/>
      <protection locked="0"/>
    </xf>
    <xf numFmtId="171" fontId="156" fillId="0" borderId="6" xfId="0" applyNumberFormat="1" applyFont="1" applyFill="1" applyBorder="1" applyAlignment="1" applyProtection="1">
      <alignment horizontal="center" vertical="center"/>
      <protection locked="0"/>
    </xf>
    <xf numFmtId="44" fontId="161" fillId="3" borderId="4" xfId="0" applyNumberFormat="1" applyFont="1" applyFill="1" applyBorder="1" applyAlignment="1">
      <alignment horizontal="center" vertical="center"/>
    </xf>
    <xf numFmtId="44" fontId="162" fillId="0" borderId="4" xfId="0" applyNumberFormat="1" applyFont="1" applyFill="1" applyBorder="1" applyAlignment="1">
      <alignment horizontal="center" vertical="center"/>
    </xf>
    <xf numFmtId="0" fontId="161" fillId="0" borderId="0" xfId="0" applyFont="1" applyFill="1" applyBorder="1" applyAlignment="1">
      <alignment horizontal="center" vertical="center"/>
    </xf>
    <xf numFmtId="164" fontId="157" fillId="0" borderId="4" xfId="0" applyNumberFormat="1" applyFont="1" applyFill="1" applyBorder="1" applyAlignment="1" applyProtection="1">
      <alignment horizontal="center" vertical="center"/>
      <protection locked="0"/>
    </xf>
    <xf numFmtId="165" fontId="157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57" fillId="0" borderId="4" xfId="0" applyNumberFormat="1" applyFont="1" applyFill="1" applyBorder="1" applyAlignment="1" applyProtection="1">
      <alignment horizontal="center" vertical="center" wrapText="1"/>
      <protection locked="0"/>
    </xf>
    <xf numFmtId="171" fontId="135" fillId="0" borderId="16" xfId="0" applyNumberFormat="1" applyFont="1" applyFill="1" applyBorder="1" applyAlignment="1">
      <alignment horizontal="center" vertical="center" wrapText="1"/>
    </xf>
    <xf numFmtId="17" fontId="136" fillId="0" borderId="16" xfId="0" applyNumberFormat="1" applyFont="1" applyFill="1" applyBorder="1" applyAlignment="1" applyProtection="1">
      <alignment horizontal="center" vertical="center" wrapText="1"/>
      <protection locked="0"/>
    </xf>
    <xf numFmtId="17" fontId="136" fillId="0" borderId="16" xfId="0" applyNumberFormat="1" applyFont="1" applyFill="1" applyBorder="1" applyAlignment="1">
      <alignment horizontal="center" vertical="center" wrapText="1"/>
    </xf>
    <xf numFmtId="44" fontId="138" fillId="12" borderId="14" xfId="0" applyNumberFormat="1" applyFont="1" applyFill="1" applyBorder="1" applyAlignment="1">
      <alignment horizontal="center" vertical="center" wrapText="1"/>
    </xf>
    <xf numFmtId="44" fontId="138" fillId="12" borderId="4" xfId="0" applyNumberFormat="1" applyFont="1" applyFill="1" applyBorder="1" applyAlignment="1">
      <alignment horizontal="right" vertical="center" wrapText="1"/>
    </xf>
    <xf numFmtId="0" fontId="143" fillId="0" borderId="7" xfId="0" applyFont="1" applyFill="1" applyBorder="1" applyAlignment="1">
      <alignment horizontal="center" vertical="center"/>
    </xf>
    <xf numFmtId="44" fontId="139" fillId="3" borderId="6" xfId="0" applyNumberFormat="1" applyFont="1" applyFill="1" applyBorder="1" applyAlignment="1">
      <alignment horizontal="center" vertical="center"/>
    </xf>
    <xf numFmtId="44" fontId="139" fillId="10" borderId="4" xfId="0" applyNumberFormat="1" applyFont="1" applyFill="1" applyBorder="1" applyAlignment="1">
      <alignment horizontal="center" vertical="center"/>
    </xf>
    <xf numFmtId="0" fontId="87" fillId="0" borderId="4" xfId="0" applyFont="1" applyFill="1" applyBorder="1" applyAlignment="1">
      <alignment horizontal="center" vertical="center" wrapText="1"/>
    </xf>
    <xf numFmtId="0" fontId="87" fillId="0" borderId="0" xfId="0" applyFont="1" applyFill="1" applyBorder="1" applyAlignment="1">
      <alignment horizontal="center" vertical="center" wrapText="1"/>
    </xf>
    <xf numFmtId="164" fontId="9" fillId="0" borderId="4" xfId="0" applyNumberFormat="1" applyFont="1" applyFill="1" applyBorder="1" applyAlignment="1" applyProtection="1">
      <alignment horizontal="center" vertical="center"/>
      <protection locked="0"/>
    </xf>
    <xf numFmtId="0" fontId="9" fillId="0" borderId="4" xfId="0" applyFont="1" applyFill="1" applyBorder="1" applyAlignment="1">
      <alignment wrapText="1"/>
    </xf>
    <xf numFmtId="0" fontId="20" fillId="0" borderId="4" xfId="0" applyFont="1" applyFill="1" applyBorder="1" applyAlignment="1">
      <alignment horizontal="center" vertical="center" wrapText="1"/>
    </xf>
    <xf numFmtId="171" fontId="135" fillId="0" borderId="16" xfId="3" applyNumberFormat="1" applyFont="1" applyFill="1" applyBorder="1" applyAlignment="1">
      <alignment horizontal="center" vertical="center"/>
    </xf>
    <xf numFmtId="164" fontId="135" fillId="0" borderId="16" xfId="0" applyNumberFormat="1" applyFont="1" applyFill="1" applyBorder="1" applyAlignment="1" applyProtection="1">
      <alignment horizontal="center" vertical="center"/>
      <protection locked="0"/>
    </xf>
    <xf numFmtId="165" fontId="135" fillId="0" borderId="16" xfId="0" applyNumberFormat="1" applyFont="1" applyBorder="1" applyAlignment="1">
      <alignment horizontal="center" vertical="center" wrapText="1"/>
    </xf>
    <xf numFmtId="165" fontId="135" fillId="0" borderId="16" xfId="0" applyNumberFormat="1" applyFont="1" applyFill="1" applyBorder="1" applyAlignment="1" applyProtection="1">
      <alignment horizontal="center" vertical="center" wrapText="1"/>
      <protection locked="0"/>
    </xf>
    <xf numFmtId="0" fontId="135" fillId="0" borderId="16" xfId="0" applyNumberFormat="1" applyFont="1" applyFill="1" applyBorder="1" applyAlignment="1" applyProtection="1">
      <alignment horizontal="center" vertical="center" wrapText="1"/>
      <protection locked="0"/>
    </xf>
    <xf numFmtId="44" fontId="138" fillId="12" borderId="4" xfId="0" applyNumberFormat="1" applyFont="1" applyFill="1" applyBorder="1" applyAlignment="1">
      <alignment horizontal="center" vertical="center" wrapText="1"/>
    </xf>
    <xf numFmtId="164" fontId="137" fillId="0" borderId="7" xfId="0" applyNumberFormat="1" applyFont="1" applyFill="1" applyBorder="1" applyAlignment="1">
      <alignment horizontal="center" vertical="center"/>
    </xf>
    <xf numFmtId="44" fontId="139" fillId="3" borderId="4" xfId="0" applyNumberFormat="1" applyFont="1" applyFill="1" applyBorder="1" applyAlignment="1">
      <alignment horizontal="center" vertical="center"/>
    </xf>
    <xf numFmtId="171" fontId="164" fillId="0" borderId="4" xfId="0" applyNumberFormat="1" applyFont="1" applyFill="1" applyBorder="1" applyAlignment="1">
      <alignment horizontal="center" vertical="center" wrapText="1"/>
    </xf>
    <xf numFmtId="164" fontId="164" fillId="0" borderId="4" xfId="0" applyNumberFormat="1" applyFont="1" applyBorder="1" applyAlignment="1" applyProtection="1">
      <alignment horizontal="center" vertical="center"/>
      <protection locked="0"/>
    </xf>
    <xf numFmtId="165" fontId="164" fillId="0" borderId="4" xfId="0" applyNumberFormat="1" applyFont="1" applyBorder="1" applyAlignment="1" applyProtection="1">
      <alignment horizontal="center" vertical="center" wrapText="1"/>
      <protection locked="0"/>
    </xf>
    <xf numFmtId="0" fontId="164" fillId="0" borderId="4" xfId="0" applyNumberFormat="1" applyFont="1" applyFill="1" applyBorder="1" applyAlignment="1">
      <alignment horizontal="center" vertical="center" wrapText="1"/>
    </xf>
    <xf numFmtId="0" fontId="164" fillId="0" borderId="4" xfId="0" applyNumberFormat="1" applyFont="1" applyBorder="1" applyAlignment="1" applyProtection="1">
      <alignment horizontal="center" vertical="center" wrapText="1"/>
      <protection locked="0"/>
    </xf>
    <xf numFmtId="17" fontId="165" fillId="0" borderId="4" xfId="0" applyNumberFormat="1" applyFont="1" applyFill="1" applyBorder="1" applyAlignment="1" applyProtection="1">
      <alignment horizontal="center" vertical="center" wrapText="1"/>
      <protection locked="0"/>
    </xf>
    <xf numFmtId="44" fontId="166" fillId="12" borderId="4" xfId="0" applyNumberFormat="1" applyFont="1" applyFill="1" applyBorder="1" applyAlignment="1">
      <alignment horizontal="center" vertical="center" wrapText="1"/>
    </xf>
    <xf numFmtId="0" fontId="167" fillId="0" borderId="5" xfId="0" applyFont="1" applyFill="1" applyBorder="1" applyAlignment="1" applyProtection="1">
      <alignment horizontal="center" vertical="center"/>
      <protection locked="0"/>
    </xf>
    <xf numFmtId="171" fontId="163" fillId="0" borderId="6" xfId="0" applyNumberFormat="1" applyFont="1" applyFill="1" applyBorder="1" applyAlignment="1" applyProtection="1">
      <alignment horizontal="center" vertical="center"/>
      <protection locked="0"/>
    </xf>
    <xf numFmtId="0" fontId="167" fillId="0" borderId="7" xfId="0" applyFont="1" applyFill="1" applyBorder="1" applyAlignment="1" applyProtection="1">
      <alignment horizontal="center" vertical="center"/>
      <protection locked="0"/>
    </xf>
    <xf numFmtId="44" fontId="168" fillId="3" borderId="4" xfId="0" applyNumberFormat="1" applyFont="1" applyFill="1" applyBorder="1" applyAlignment="1">
      <alignment horizontal="center" vertical="center"/>
    </xf>
    <xf numFmtId="44" fontId="169" fillId="0" borderId="4" xfId="0" applyNumberFormat="1" applyFont="1" applyFill="1" applyBorder="1" applyAlignment="1">
      <alignment horizontal="center" vertical="center"/>
    </xf>
    <xf numFmtId="0" fontId="166" fillId="10" borderId="4" xfId="0" applyFont="1" applyFill="1" applyBorder="1" applyAlignment="1">
      <alignment horizontal="center" vertical="center"/>
    </xf>
    <xf numFmtId="0" fontId="168" fillId="0" borderId="0" xfId="0" applyFont="1" applyFill="1" applyBorder="1" applyAlignment="1">
      <alignment horizontal="center" vertical="center"/>
    </xf>
    <xf numFmtId="0" fontId="170" fillId="5" borderId="20" xfId="0" applyFont="1" applyFill="1" applyBorder="1" applyAlignment="1">
      <alignment horizontal="left" vertical="center" wrapText="1"/>
    </xf>
    <xf numFmtId="0" fontId="168" fillId="0" borderId="19" xfId="0" applyFont="1" applyFill="1" applyBorder="1" applyAlignment="1">
      <alignment horizontal="right" vertical="center" wrapText="1"/>
    </xf>
    <xf numFmtId="171" fontId="168" fillId="0" borderId="19" xfId="0" applyNumberFormat="1" applyFont="1" applyBorder="1" applyAlignment="1">
      <alignment horizontal="center" vertical="center" wrapText="1"/>
    </xf>
    <xf numFmtId="0" fontId="168" fillId="0" borderId="19" xfId="0" applyFont="1" applyFill="1" applyBorder="1" applyAlignment="1">
      <alignment horizontal="center" vertical="center" wrapText="1"/>
    </xf>
    <xf numFmtId="171" fontId="168" fillId="0" borderId="19" xfId="3" applyNumberFormat="1" applyFont="1" applyFill="1" applyBorder="1" applyAlignment="1">
      <alignment horizontal="center" vertical="center" wrapText="1"/>
    </xf>
    <xf numFmtId="168" fontId="168" fillId="0" borderId="19" xfId="0" applyNumberFormat="1" applyFont="1" applyFill="1" applyBorder="1" applyAlignment="1">
      <alignment horizontal="center" vertical="center" wrapText="1"/>
    </xf>
    <xf numFmtId="0" fontId="168" fillId="0" borderId="18" xfId="0" applyFont="1" applyFill="1" applyBorder="1" applyAlignment="1">
      <alignment horizontal="left" vertical="center" wrapText="1"/>
    </xf>
    <xf numFmtId="0" fontId="168" fillId="0" borderId="0" xfId="0" applyFont="1" applyFill="1" applyBorder="1" applyAlignment="1">
      <alignment horizontal="center" vertical="center" wrapText="1"/>
    </xf>
    <xf numFmtId="171" fontId="168" fillId="0" borderId="22" xfId="0" applyNumberFormat="1" applyFont="1" applyBorder="1" applyAlignment="1">
      <alignment horizontal="center" vertical="center" wrapText="1"/>
    </xf>
    <xf numFmtId="171" fontId="168" fillId="0" borderId="22" xfId="3" applyNumberFormat="1" applyFont="1" applyFill="1" applyBorder="1" applyAlignment="1">
      <alignment horizontal="center" vertical="center" wrapText="1"/>
    </xf>
    <xf numFmtId="171" fontId="168" fillId="0" borderId="19" xfId="0" applyNumberFormat="1" applyFont="1" applyFill="1" applyBorder="1" applyAlignment="1">
      <alignment horizontal="center" vertical="center" wrapText="1"/>
    </xf>
    <xf numFmtId="0" fontId="170" fillId="5" borderId="21" xfId="0" applyFont="1" applyFill="1" applyBorder="1" applyAlignment="1">
      <alignment horizontal="left" vertical="center" wrapText="1"/>
    </xf>
    <xf numFmtId="164" fontId="164" fillId="0" borderId="4" xfId="0" applyNumberFormat="1" applyFont="1" applyFill="1" applyBorder="1" applyAlignment="1" applyProtection="1">
      <alignment horizontal="center" vertical="center"/>
      <protection locked="0"/>
    </xf>
    <xf numFmtId="165" fontId="164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64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71" fillId="5" borderId="17" xfId="0" applyFont="1" applyFill="1" applyBorder="1" applyAlignment="1">
      <alignment horizontal="right" vertical="center" wrapText="1"/>
    </xf>
    <xf numFmtId="49" fontId="170" fillId="5" borderId="18" xfId="0" applyNumberFormat="1" applyFont="1" applyFill="1" applyBorder="1" applyAlignment="1">
      <alignment vertical="center" wrapText="1"/>
    </xf>
    <xf numFmtId="44" fontId="159" fillId="12" borderId="5" xfId="0" applyNumberFormat="1" applyFont="1" applyFill="1" applyBorder="1" applyAlignment="1">
      <alignment horizontal="center" vertical="center" wrapText="1"/>
    </xf>
    <xf numFmtId="44" fontId="7" fillId="12" borderId="5" xfId="0" applyNumberFormat="1" applyFont="1" applyFill="1" applyBorder="1" applyAlignment="1">
      <alignment horizontal="center" vertical="center" wrapText="1"/>
    </xf>
    <xf numFmtId="44" fontId="131" fillId="12" borderId="4" xfId="0" applyNumberFormat="1" applyFont="1" applyFill="1" applyBorder="1" applyAlignment="1">
      <alignment horizontal="right" vertical="center" wrapText="1"/>
    </xf>
    <xf numFmtId="44" fontId="7" fillId="12" borderId="14" xfId="0" applyNumberFormat="1" applyFont="1" applyFill="1" applyBorder="1" applyAlignment="1">
      <alignment horizontal="center" vertical="center" wrapText="1"/>
    </xf>
    <xf numFmtId="164" fontId="63" fillId="0" borderId="13" xfId="0" applyNumberFormat="1" applyFont="1" applyFill="1" applyBorder="1" applyAlignment="1">
      <alignment horizontal="center" vertical="center"/>
    </xf>
    <xf numFmtId="44" fontId="64" fillId="3" borderId="4" xfId="0" applyNumberFormat="1" applyFont="1" applyFill="1" applyBorder="1" applyAlignment="1">
      <alignment horizontal="center" vertical="center"/>
    </xf>
    <xf numFmtId="164" fontId="9" fillId="0" borderId="4" xfId="0" applyNumberFormat="1" applyFont="1" applyBorder="1" applyAlignment="1">
      <alignment horizontal="center" vertical="center"/>
    </xf>
    <xf numFmtId="171" fontId="157" fillId="0" borderId="16" xfId="0" applyNumberFormat="1" applyFont="1" applyFill="1" applyBorder="1" applyAlignment="1">
      <alignment horizontal="center" vertical="center" wrapText="1"/>
    </xf>
    <xf numFmtId="171" fontId="135" fillId="0" borderId="8" xfId="3" applyNumberFormat="1" applyFont="1" applyFill="1" applyBorder="1" applyAlignment="1">
      <alignment horizontal="center" vertical="center" wrapText="1"/>
    </xf>
    <xf numFmtId="171" fontId="164" fillId="0" borderId="16" xfId="0" applyNumberFormat="1" applyFont="1" applyFill="1" applyBorder="1" applyAlignment="1">
      <alignment horizontal="center" vertical="center" wrapText="1"/>
    </xf>
    <xf numFmtId="164" fontId="157" fillId="0" borderId="16" xfId="0" applyNumberFormat="1" applyFont="1" applyBorder="1" applyAlignment="1" applyProtection="1">
      <alignment horizontal="center" vertical="center"/>
      <protection locked="0"/>
    </xf>
    <xf numFmtId="164" fontId="135" fillId="0" borderId="8" xfId="0" applyNumberFormat="1" applyFont="1" applyFill="1" applyBorder="1" applyAlignment="1">
      <alignment horizontal="center" vertical="center"/>
    </xf>
    <xf numFmtId="164" fontId="164" fillId="0" borderId="16" xfId="0" applyNumberFormat="1" applyFont="1" applyBorder="1" applyAlignment="1" applyProtection="1">
      <alignment horizontal="center" vertical="center"/>
      <protection locked="0"/>
    </xf>
    <xf numFmtId="165" fontId="157" fillId="0" borderId="16" xfId="0" applyNumberFormat="1" applyFont="1" applyBorder="1" applyAlignment="1" applyProtection="1">
      <alignment horizontal="center" vertical="center" wrapText="1"/>
      <protection locked="0"/>
    </xf>
    <xf numFmtId="165" fontId="135" fillId="0" borderId="8" xfId="0" applyNumberFormat="1" applyFont="1" applyFill="1" applyBorder="1" applyAlignment="1">
      <alignment horizontal="center" vertical="center" wrapText="1"/>
    </xf>
    <xf numFmtId="165" fontId="164" fillId="0" borderId="16" xfId="0" applyNumberFormat="1" applyFont="1" applyBorder="1" applyAlignment="1" applyProtection="1">
      <alignment horizontal="center" vertical="center" wrapText="1"/>
      <protection locked="0"/>
    </xf>
    <xf numFmtId="0" fontId="157" fillId="0" borderId="16" xfId="0" applyNumberFormat="1" applyFont="1" applyFill="1" applyBorder="1" applyAlignment="1">
      <alignment horizontal="center" vertical="center" wrapText="1"/>
    </xf>
    <xf numFmtId="0" fontId="164" fillId="0" borderId="16" xfId="0" applyNumberFormat="1" applyFont="1" applyFill="1" applyBorder="1" applyAlignment="1">
      <alignment horizontal="center" vertical="center" wrapText="1"/>
    </xf>
    <xf numFmtId="0" fontId="157" fillId="0" borderId="16" xfId="0" applyNumberFormat="1" applyFont="1" applyBorder="1" applyAlignment="1" applyProtection="1">
      <alignment horizontal="center" vertical="center" wrapText="1"/>
      <protection locked="0"/>
    </xf>
    <xf numFmtId="0" fontId="164" fillId="0" borderId="16" xfId="0" applyNumberFormat="1" applyFont="1" applyBorder="1" applyAlignment="1" applyProtection="1">
      <alignment horizontal="center" vertical="center" wrapText="1"/>
      <protection locked="0"/>
    </xf>
    <xf numFmtId="17" fontId="158" fillId="0" borderId="16" xfId="0" applyNumberFormat="1" applyFont="1" applyFill="1" applyBorder="1" applyAlignment="1" applyProtection="1">
      <alignment horizontal="center" vertical="center" wrapText="1"/>
      <protection locked="0"/>
    </xf>
    <xf numFmtId="166" fontId="133" fillId="0" borderId="8" xfId="0" applyNumberFormat="1" applyFont="1" applyFill="1" applyBorder="1" applyAlignment="1">
      <alignment horizontal="center" vertical="center" wrapText="1"/>
    </xf>
    <xf numFmtId="17" fontId="165" fillId="0" borderId="16" xfId="0" applyNumberFormat="1" applyFont="1" applyFill="1" applyBorder="1" applyAlignment="1" applyProtection="1">
      <alignment horizontal="center" vertical="center" wrapText="1"/>
      <protection locked="0"/>
    </xf>
    <xf numFmtId="166" fontId="136" fillId="9" borderId="8" xfId="0" applyNumberFormat="1" applyFont="1" applyFill="1" applyBorder="1" applyAlignment="1">
      <alignment horizontal="center" vertical="center" wrapText="1"/>
    </xf>
    <xf numFmtId="44" fontId="166" fillId="12" borderId="5" xfId="0" applyNumberFormat="1" applyFont="1" applyFill="1" applyBorder="1" applyAlignment="1">
      <alignment horizontal="center" vertical="center" wrapText="1"/>
    </xf>
    <xf numFmtId="44" fontId="159" fillId="12" borderId="14" xfId="0" applyNumberFormat="1" applyFont="1" applyFill="1" applyBorder="1" applyAlignment="1">
      <alignment horizontal="center" vertical="center" wrapText="1"/>
    </xf>
    <xf numFmtId="44" fontId="138" fillId="12" borderId="9" xfId="0" applyNumberFormat="1" applyFont="1" applyFill="1" applyBorder="1" applyAlignment="1">
      <alignment horizontal="right" vertical="center" wrapText="1"/>
    </xf>
    <xf numFmtId="44" fontId="166" fillId="12" borderId="14" xfId="0" applyNumberFormat="1" applyFont="1" applyFill="1" applyBorder="1" applyAlignment="1">
      <alignment horizontal="center" vertical="center" wrapText="1"/>
    </xf>
    <xf numFmtId="0" fontId="143" fillId="0" borderId="13" xfId="0" applyFont="1" applyFill="1" applyBorder="1" applyAlignment="1">
      <alignment horizontal="center" vertical="center"/>
    </xf>
    <xf numFmtId="44" fontId="168" fillId="3" borderId="6" xfId="0" applyNumberFormat="1" applyFont="1" applyFill="1" applyBorder="1" applyAlignment="1">
      <alignment horizontal="center" vertical="center"/>
    </xf>
    <xf numFmtId="0" fontId="170" fillId="5" borderId="0" xfId="0" applyFont="1" applyFill="1" applyBorder="1" applyAlignment="1">
      <alignment horizontal="left" vertical="center" wrapText="1"/>
    </xf>
    <xf numFmtId="0" fontId="139" fillId="0" borderId="20" xfId="0" applyFont="1" applyFill="1" applyBorder="1" applyAlignment="1">
      <alignment horizontal="center" vertical="center"/>
    </xf>
    <xf numFmtId="0" fontId="168" fillId="0" borderId="0" xfId="0" applyFont="1" applyFill="1" applyBorder="1" applyAlignment="1">
      <alignment horizontal="right" vertical="center" wrapText="1"/>
    </xf>
    <xf numFmtId="0" fontId="139" fillId="0" borderId="19" xfId="0" applyFont="1" applyFill="1" applyBorder="1" applyAlignment="1">
      <alignment horizontal="center" vertical="center"/>
    </xf>
    <xf numFmtId="171" fontId="168" fillId="0" borderId="0" xfId="0" applyNumberFormat="1" applyFont="1" applyBorder="1" applyAlignment="1">
      <alignment horizontal="center" vertical="center" wrapText="1"/>
    </xf>
    <xf numFmtId="171" fontId="168" fillId="0" borderId="0" xfId="3" applyNumberFormat="1" applyFont="1" applyFill="1" applyBorder="1" applyAlignment="1">
      <alignment horizontal="center" vertical="center" wrapText="1"/>
    </xf>
    <xf numFmtId="168" fontId="168" fillId="0" borderId="0" xfId="0" applyNumberFormat="1" applyFont="1" applyFill="1" applyBorder="1" applyAlignment="1">
      <alignment horizontal="center" vertical="center" wrapText="1"/>
    </xf>
    <xf numFmtId="0" fontId="168" fillId="0" borderId="0" xfId="0" applyFont="1" applyFill="1" applyBorder="1" applyAlignment="1">
      <alignment horizontal="left" vertical="center" wrapText="1"/>
    </xf>
    <xf numFmtId="0" fontId="139" fillId="0" borderId="18" xfId="0" applyFont="1" applyFill="1" applyBorder="1" applyAlignment="1">
      <alignment horizontal="center" vertical="center"/>
    </xf>
    <xf numFmtId="0" fontId="171" fillId="5" borderId="0" xfId="0" applyFont="1" applyFill="1" applyBorder="1" applyAlignment="1">
      <alignment horizontal="right" vertical="center" wrapText="1"/>
    </xf>
    <xf numFmtId="0" fontId="139" fillId="0" borderId="17" xfId="0" applyFont="1" applyFill="1" applyBorder="1" applyAlignment="1">
      <alignment horizontal="center" vertical="center"/>
    </xf>
    <xf numFmtId="49" fontId="170" fillId="5" borderId="0" xfId="0" applyNumberFormat="1" applyFont="1" applyFill="1" applyBorder="1" applyAlignment="1">
      <alignment vertical="center" wrapText="1"/>
    </xf>
    <xf numFmtId="171" fontId="168" fillId="0" borderId="0" xfId="0" applyNumberFormat="1" applyFont="1" applyFill="1" applyBorder="1" applyAlignment="1">
      <alignment horizontal="center" vertical="center" wrapText="1"/>
    </xf>
    <xf numFmtId="0" fontId="139" fillId="0" borderId="21" xfId="0" applyFont="1" applyFill="1" applyBorder="1" applyAlignment="1">
      <alignment horizontal="center" vertical="center"/>
    </xf>
    <xf numFmtId="0" fontId="139" fillId="0" borderId="22" xfId="0" applyFont="1" applyFill="1" applyBorder="1" applyAlignment="1">
      <alignment horizontal="center" vertical="center"/>
    </xf>
    <xf numFmtId="171" fontId="9" fillId="0" borderId="15" xfId="3" applyNumberFormat="1" applyFont="1" applyFill="1" applyBorder="1" applyAlignment="1">
      <alignment horizontal="center" vertical="center"/>
    </xf>
    <xf numFmtId="171" fontId="97" fillId="0" borderId="16" xfId="3" applyNumberFormat="1" applyFont="1" applyFill="1" applyBorder="1" applyAlignment="1">
      <alignment horizontal="center" vertical="center"/>
    </xf>
    <xf numFmtId="164" fontId="135" fillId="0" borderId="15" xfId="0" applyNumberFormat="1" applyFont="1" applyFill="1" applyBorder="1" applyAlignment="1">
      <alignment horizontal="center" vertical="center"/>
    </xf>
    <xf numFmtId="164" fontId="97" fillId="0" borderId="16" xfId="0" applyNumberFormat="1" applyFont="1" applyBorder="1" applyAlignment="1" applyProtection="1">
      <alignment horizontal="center" vertical="center"/>
      <protection locked="0"/>
    </xf>
    <xf numFmtId="164" fontId="61" fillId="0" borderId="16" xfId="0" applyNumberFormat="1" applyFont="1" applyFill="1" applyBorder="1" applyAlignment="1" applyProtection="1">
      <alignment horizontal="center" vertical="center"/>
      <protection locked="0"/>
    </xf>
    <xf numFmtId="165" fontId="135" fillId="0" borderId="15" xfId="0" applyNumberFormat="1" applyFont="1" applyFill="1" applyBorder="1" applyAlignment="1">
      <alignment horizontal="center" vertical="center" wrapText="1"/>
    </xf>
    <xf numFmtId="165" fontId="97" fillId="0" borderId="16" xfId="0" applyNumberFormat="1" applyFont="1" applyBorder="1" applyAlignment="1" applyProtection="1">
      <alignment horizontal="center" vertical="center" wrapText="1"/>
      <protection locked="0"/>
    </xf>
    <xf numFmtId="165" fontId="61" fillId="0" borderId="16" xfId="0" applyNumberFormat="1" applyFont="1" applyFill="1" applyBorder="1" applyAlignment="1" applyProtection="1">
      <alignment horizontal="center" vertical="center" wrapText="1"/>
      <protection locked="0"/>
    </xf>
    <xf numFmtId="0" fontId="141" fillId="0" borderId="15" xfId="0" applyNumberFormat="1" applyFont="1" applyFill="1" applyBorder="1" applyAlignment="1">
      <alignment horizontal="center" vertical="center" wrapText="1"/>
    </xf>
    <xf numFmtId="0" fontId="61" fillId="0" borderId="16" xfId="0" applyNumberFormat="1" applyFont="1" applyFill="1" applyBorder="1" applyAlignment="1">
      <alignment horizontal="center" vertical="center" wrapText="1"/>
    </xf>
    <xf numFmtId="0" fontId="97" fillId="0" borderId="16" xfId="0" applyNumberFormat="1" applyFont="1" applyBorder="1" applyAlignment="1" applyProtection="1">
      <alignment horizontal="center" vertical="center" wrapText="1"/>
      <protection locked="0"/>
    </xf>
    <xf numFmtId="0" fontId="61" fillId="0" borderId="16" xfId="0" applyNumberFormat="1" applyFont="1" applyFill="1" applyBorder="1" applyAlignment="1" applyProtection="1">
      <alignment horizontal="center" vertical="center" wrapText="1"/>
      <protection locked="0"/>
    </xf>
    <xf numFmtId="166" fontId="133" fillId="0" borderId="15" xfId="0" applyNumberFormat="1" applyFont="1" applyFill="1" applyBorder="1" applyAlignment="1">
      <alignment horizontal="center" vertical="center" wrapText="1"/>
    </xf>
    <xf numFmtId="17" fontId="98" fillId="0" borderId="16" xfId="0" applyNumberFormat="1" applyFont="1" applyFill="1" applyBorder="1" applyAlignment="1" applyProtection="1">
      <alignment horizontal="center" vertical="center" wrapText="1"/>
      <protection locked="0"/>
    </xf>
    <xf numFmtId="17" fontId="62" fillId="0" borderId="16" xfId="0" applyNumberFormat="1" applyFont="1" applyFill="1" applyBorder="1" applyAlignment="1" applyProtection="1">
      <alignment horizontal="center" vertical="center" wrapText="1"/>
      <protection locked="0"/>
    </xf>
    <xf numFmtId="17" fontId="62" fillId="0" borderId="16" xfId="0" applyNumberFormat="1" applyFont="1" applyFill="1" applyBorder="1" applyAlignment="1">
      <alignment horizontal="center" vertical="center" wrapText="1"/>
    </xf>
    <xf numFmtId="166" fontId="136" fillId="9" borderId="15" xfId="0" applyNumberFormat="1" applyFont="1" applyFill="1" applyBorder="1" applyAlignment="1">
      <alignment horizontal="center" vertical="center" wrapText="1"/>
    </xf>
    <xf numFmtId="44" fontId="7" fillId="12" borderId="5" xfId="0" applyNumberFormat="1" applyFont="1" applyFill="1" applyBorder="1" applyAlignment="1">
      <alignment horizontal="right" vertical="center" wrapText="1"/>
    </xf>
    <xf numFmtId="44" fontId="138" fillId="12" borderId="12" xfId="0" applyNumberFormat="1" applyFont="1" applyFill="1" applyBorder="1" applyAlignment="1">
      <alignment horizontal="right" vertical="center" wrapText="1"/>
    </xf>
    <xf numFmtId="0" fontId="52" fillId="0" borderId="7" xfId="0" applyFont="1" applyFill="1" applyBorder="1" applyAlignment="1">
      <alignment horizontal="center" vertical="center"/>
    </xf>
    <xf numFmtId="167" fontId="52" fillId="0" borderId="7" xfId="0" applyNumberFormat="1" applyFont="1" applyFill="1" applyBorder="1" applyAlignment="1">
      <alignment horizontal="right" vertical="center" wrapText="1"/>
    </xf>
    <xf numFmtId="164" fontId="101" fillId="0" borderId="7" xfId="0" applyNumberFormat="1" applyFont="1" applyFill="1" applyBorder="1" applyAlignment="1">
      <alignment horizontal="center" vertical="center"/>
    </xf>
    <xf numFmtId="44" fontId="48" fillId="0" borderId="6" xfId="0" applyNumberFormat="1" applyFont="1" applyFill="1" applyBorder="1" applyAlignment="1">
      <alignment horizontal="center" vertical="center"/>
    </xf>
    <xf numFmtId="171" fontId="6" fillId="0" borderId="4" xfId="3" applyNumberFormat="1" applyFont="1" applyFill="1" applyBorder="1" applyAlignment="1">
      <alignment horizontal="center" vertical="center" wrapText="1"/>
    </xf>
    <xf numFmtId="0" fontId="105" fillId="0" borderId="5" xfId="0" applyFont="1" applyFill="1" applyBorder="1" applyAlignment="1">
      <alignment horizontal="center" vertical="center"/>
    </xf>
    <xf numFmtId="166" fontId="126" fillId="8" borderId="4" xfId="0" applyNumberFormat="1" applyFont="1" applyFill="1" applyBorder="1" applyAlignment="1">
      <alignment horizontal="center" vertical="center" wrapText="1"/>
    </xf>
    <xf numFmtId="164" fontId="7" fillId="10" borderId="4" xfId="0" applyNumberFormat="1" applyFont="1" applyFill="1" applyBorder="1" applyAlignment="1">
      <alignment horizontal="center" vertical="center" wrapText="1"/>
    </xf>
    <xf numFmtId="167" fontId="7" fillId="10" borderId="4" xfId="0" applyNumberFormat="1" applyFont="1" applyFill="1" applyBorder="1" applyAlignment="1">
      <alignment horizontal="center" vertical="center" wrapText="1"/>
    </xf>
    <xf numFmtId="0" fontId="87" fillId="10" borderId="4" xfId="0" applyFont="1" applyFill="1" applyBorder="1" applyAlignment="1">
      <alignment horizontal="center" vertical="center" wrapText="1"/>
    </xf>
    <xf numFmtId="171" fontId="5" fillId="0" borderId="16" xfId="0" applyNumberFormat="1" applyFont="1" applyBorder="1" applyAlignment="1">
      <alignment horizontal="center" vertical="center"/>
    </xf>
    <xf numFmtId="0" fontId="9" fillId="0" borderId="16" xfId="0" applyFont="1" applyFill="1" applyBorder="1" applyAlignment="1">
      <alignment horizontal="center" vertical="center" wrapText="1"/>
    </xf>
    <xf numFmtId="49" fontId="9" fillId="0" borderId="16" xfId="0" applyNumberFormat="1" applyFont="1" applyBorder="1" applyAlignment="1">
      <alignment horizontal="center" vertical="center" wrapText="1"/>
    </xf>
    <xf numFmtId="165" fontId="9" fillId="0" borderId="16" xfId="1" applyNumberFormat="1" applyFont="1" applyBorder="1" applyAlignment="1">
      <alignment horizontal="center" vertical="center" wrapText="1"/>
    </xf>
    <xf numFmtId="0" fontId="9" fillId="0" borderId="16" xfId="0" applyNumberFormat="1" applyFont="1" applyBorder="1" applyAlignment="1">
      <alignment horizontal="center" vertical="center" wrapText="1"/>
    </xf>
    <xf numFmtId="166" fontId="5" fillId="0" borderId="16" xfId="0" applyNumberFormat="1" applyFont="1" applyBorder="1" applyAlignment="1">
      <alignment horizontal="center" vertical="center" wrapText="1"/>
    </xf>
    <xf numFmtId="44" fontId="52" fillId="0" borderId="13" xfId="0" applyNumberFormat="1" applyFont="1" applyFill="1" applyBorder="1" applyAlignment="1">
      <alignment horizontal="center" vertical="center" wrapText="1"/>
    </xf>
    <xf numFmtId="0" fontId="53" fillId="0" borderId="7" xfId="0" applyFont="1" applyFill="1" applyBorder="1" applyAlignment="1">
      <alignment horizontal="center" vertical="center"/>
    </xf>
    <xf numFmtId="0" fontId="53" fillId="0" borderId="13" xfId="0" applyFont="1" applyFill="1" applyBorder="1" applyAlignment="1">
      <alignment horizontal="center" vertical="center"/>
    </xf>
    <xf numFmtId="44" fontId="9" fillId="0" borderId="6" xfId="0" applyNumberFormat="1" applyFont="1" applyFill="1" applyBorder="1" applyAlignment="1">
      <alignment horizontal="center" vertical="center"/>
    </xf>
    <xf numFmtId="44" fontId="9" fillId="0" borderId="6" xfId="0" applyNumberFormat="1" applyFont="1" applyFill="1" applyBorder="1" applyAlignment="1">
      <alignment horizontal="center" vertical="center" wrapText="1"/>
    </xf>
    <xf numFmtId="164" fontId="133" fillId="11" borderId="5" xfId="0" applyNumberFormat="1" applyFont="1" applyFill="1" applyBorder="1" applyAlignment="1">
      <alignment horizontal="center" vertical="center" wrapText="1"/>
    </xf>
    <xf numFmtId="164" fontId="133" fillId="11" borderId="6" xfId="0" applyNumberFormat="1" applyFont="1" applyFill="1" applyBorder="1" applyAlignment="1">
      <alignment horizontal="center" vertical="center" wrapText="1"/>
    </xf>
    <xf numFmtId="164" fontId="133" fillId="6" borderId="5" xfId="0" applyNumberFormat="1" applyFont="1" applyFill="1" applyBorder="1" applyAlignment="1">
      <alignment horizontal="center" vertical="center" wrapText="1"/>
    </xf>
    <xf numFmtId="164" fontId="133" fillId="6" borderId="6" xfId="0" applyNumberFormat="1" applyFont="1" applyFill="1" applyBorder="1" applyAlignment="1">
      <alignment horizontal="center" vertical="center" wrapText="1"/>
    </xf>
    <xf numFmtId="0" fontId="33" fillId="7" borderId="5" xfId="0" applyFont="1" applyFill="1" applyBorder="1" applyAlignment="1">
      <alignment horizontal="center" vertical="center" wrapText="1"/>
    </xf>
    <xf numFmtId="0" fontId="33" fillId="7" borderId="6" xfId="0" applyFont="1" applyFill="1" applyBorder="1" applyAlignment="1">
      <alignment horizontal="center" vertical="center" wrapText="1"/>
    </xf>
    <xf numFmtId="0" fontId="113" fillId="7" borderId="5" xfId="0" applyFont="1" applyFill="1" applyBorder="1" applyAlignment="1">
      <alignment horizontal="center" vertical="center" wrapText="1"/>
    </xf>
    <xf numFmtId="0" fontId="113" fillId="7" borderId="6" xfId="0" applyFont="1" applyFill="1" applyBorder="1" applyAlignment="1">
      <alignment horizontal="center" vertical="center" wrapText="1"/>
    </xf>
    <xf numFmtId="0" fontId="67" fillId="8" borderId="5" xfId="0" applyFont="1" applyFill="1" applyBorder="1" applyAlignment="1">
      <alignment horizontal="center" vertical="center" wrapText="1"/>
    </xf>
    <xf numFmtId="0" fontId="67" fillId="8" borderId="6" xfId="0" applyFont="1" applyFill="1" applyBorder="1" applyAlignment="1">
      <alignment horizontal="center" vertical="center" wrapText="1"/>
    </xf>
    <xf numFmtId="0" fontId="5" fillId="11" borderId="5" xfId="0" applyFont="1" applyFill="1" applyBorder="1" applyAlignment="1">
      <alignment horizontal="center" vertical="center" wrapText="1"/>
    </xf>
    <xf numFmtId="0" fontId="5" fillId="11" borderId="6" xfId="0" applyFont="1" applyFill="1" applyBorder="1" applyAlignment="1">
      <alignment horizontal="center" vertical="center" wrapText="1"/>
    </xf>
    <xf numFmtId="0" fontId="5" fillId="11" borderId="12" xfId="0" applyFont="1" applyFill="1" applyBorder="1" applyAlignment="1">
      <alignment horizontal="center" vertical="center" wrapText="1"/>
    </xf>
    <xf numFmtId="0" fontId="5" fillId="11" borderId="11" xfId="0" applyFont="1" applyFill="1" applyBorder="1" applyAlignment="1">
      <alignment horizontal="center" vertical="center" wrapText="1"/>
    </xf>
    <xf numFmtId="0" fontId="160" fillId="0" borderId="7" xfId="0" applyFont="1" applyFill="1" applyBorder="1" applyAlignment="1" applyProtection="1">
      <alignment horizontal="center" vertical="center"/>
      <protection locked="0"/>
    </xf>
    <xf numFmtId="0" fontId="161" fillId="0" borderId="20" xfId="0" applyFont="1" applyFill="1" applyBorder="1" applyAlignment="1">
      <alignment horizontal="center" vertical="center"/>
    </xf>
    <xf numFmtId="0" fontId="161" fillId="0" borderId="19" xfId="0" applyFont="1" applyFill="1" applyBorder="1" applyAlignment="1">
      <alignment horizontal="center" vertical="center"/>
    </xf>
    <xf numFmtId="0" fontId="161" fillId="0" borderId="18" xfId="0" applyFont="1" applyFill="1" applyBorder="1" applyAlignment="1">
      <alignment horizontal="center" vertical="center"/>
    </xf>
    <xf numFmtId="0" fontId="161" fillId="0" borderId="17" xfId="0" applyFont="1" applyFill="1" applyBorder="1" applyAlignment="1">
      <alignment horizontal="center" vertical="center"/>
    </xf>
    <xf numFmtId="0" fontId="161" fillId="0" borderId="21" xfId="0" applyFont="1" applyFill="1" applyBorder="1" applyAlignment="1">
      <alignment horizontal="center" vertical="center"/>
    </xf>
    <xf numFmtId="0" fontId="161" fillId="0" borderId="22" xfId="0" applyFont="1" applyFill="1" applyBorder="1" applyAlignment="1">
      <alignment horizontal="center" vertical="center"/>
    </xf>
    <xf numFmtId="164" fontId="113" fillId="7" borderId="23" xfId="0" applyNumberFormat="1" applyFont="1" applyFill="1" applyBorder="1" applyAlignment="1">
      <alignment horizontal="center" vertical="center" wrapText="1"/>
    </xf>
    <xf numFmtId="164" fontId="34" fillId="0" borderId="14" xfId="0" applyNumberFormat="1" applyFont="1" applyFill="1" applyBorder="1" applyAlignment="1">
      <alignment horizontal="center" vertical="center"/>
    </xf>
  </cellXfs>
  <cellStyles count="5">
    <cellStyle name="Monétaire" xfId="3" builtinId="4"/>
    <cellStyle name="Normal" xfId="0" builtinId="0"/>
    <cellStyle name="Normal 2" xfId="2" xr:uid="{755532F7-86DA-4894-A837-F61CC7096BFF}"/>
    <cellStyle name="Normal 3" xfId="4" xr:uid="{D65CDFC7-87FF-4C00-8839-A7AA16E2E93A}"/>
    <cellStyle name="Pourcentage" xfId="1" builtinId="5"/>
  </cellStyles>
  <dxfs count="439"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rgb="FFFFDDDD"/>
        </patternFill>
      </fill>
    </dxf>
    <dxf>
      <font>
        <b/>
        <i val="0"/>
        <color rgb="FFFFDDDD"/>
      </font>
      <fill>
        <patternFill>
          <bgColor rgb="FFFFDDDD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D5D5"/>
        </patternFill>
      </fill>
    </dxf>
    <dxf>
      <font>
        <color rgb="FFB9FFB9"/>
      </font>
      <fill>
        <patternFill>
          <bgColor rgb="FFB9FFB9"/>
        </patternFill>
      </fill>
    </dxf>
    <dxf>
      <font>
        <b/>
        <i val="0"/>
        <color rgb="FFFF0000"/>
      </font>
      <fill>
        <patternFill>
          <bgColor rgb="FFB9FFB9"/>
        </patternFill>
      </fill>
    </dxf>
    <dxf>
      <font>
        <color rgb="FFFFD5D5"/>
      </font>
      <fill>
        <patternFill>
          <bgColor rgb="FFFFD5D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DDDD"/>
        </patternFill>
      </fill>
    </dxf>
    <dxf>
      <font>
        <b/>
        <i val="0"/>
        <color rgb="FFFFDDDD"/>
      </font>
      <fill>
        <patternFill>
          <bgColor rgb="FFFFDDDD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FFDDDD"/>
      </font>
      <fill>
        <patternFill>
          <bgColor rgb="FFFFDDDD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FFDDDD"/>
      </font>
      <fill>
        <patternFill>
          <bgColor rgb="FFFFDDDD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8BFF8B"/>
      </font>
      <fill>
        <patternFill>
          <bgColor rgb="FF8BFF8B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8BFF8B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FFDDDD"/>
      </font>
      <fill>
        <patternFill>
          <bgColor rgb="FFFFDDDD"/>
        </patternFill>
      </fill>
    </dxf>
    <dxf>
      <font>
        <b/>
        <i val="0"/>
        <color rgb="FFFFDDDD"/>
      </font>
      <fill>
        <patternFill>
          <bgColor rgb="FFFFDDDD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8BFF8B"/>
      </font>
      <fill>
        <patternFill>
          <bgColor rgb="FF8BFF8B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8BFF8B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FFDDDD"/>
      </font>
      <fill>
        <patternFill>
          <bgColor rgb="FFFFDDDD"/>
        </patternFill>
      </fill>
    </dxf>
    <dxf>
      <font>
        <b/>
        <i val="0"/>
        <color rgb="FFFF0000"/>
      </font>
      <fill>
        <patternFill>
          <bgColor rgb="FF8BFF8B"/>
        </patternFill>
      </fill>
    </dxf>
    <dxf>
      <font>
        <b/>
        <i val="0"/>
        <color rgb="FFFFDDDD"/>
      </font>
      <fill>
        <patternFill>
          <bgColor rgb="FFFFDDDD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 val="0"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 val="0"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 val="0"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DDDD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rgb="FF002060"/>
      </font>
      <fill>
        <patternFill>
          <bgColor rgb="FF8BFF8B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</dxfs>
  <tableStyles count="0" defaultTableStyle="TableStyleMedium2" defaultPivotStyle="PivotStyleLight16"/>
  <colors>
    <mruColors>
      <color rgb="FFB9FFB9"/>
      <color rgb="FFC65911"/>
      <color rgb="FFFFD5D5"/>
      <color rgb="FFB0FF97"/>
      <color rgb="FF00CC00"/>
      <color rgb="FFDDF1FF"/>
      <color rgb="FFC5F0FF"/>
      <color rgb="FFC9F1FF"/>
      <color rgb="FFABE9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7.%20Rapports%20d'activit&#233;s/C4%20-%20Rapport%20d'activit&#233;s%20groupes%20et%20T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arcassonne%20Nord/I/Innovation%20Voyages/15.%2002%20au%2003%20janvier%202018/Innovation%20Voyages%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01.%20Mails%20types/01.%20Prop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commun loisirs"/>
      <sheetName val="CONSTAT SIGNE ET EN ATTENTE"/>
      <sheetName val="rapport d'activité commerciale"/>
      <sheetName val="Actions hebdo 13"/>
      <sheetName val="rapport des ventes groupe € "/>
      <sheetName val="actions hebdo sabine 12"/>
      <sheetName val="nouvel extract"/>
      <sheetName val=" fichier contact groupes"/>
      <sheetName val="CA Stés Septembre 12"/>
      <sheetName val="CA Stés Aout 12"/>
      <sheetName val="CONSTAT demarchage"/>
      <sheetName val="FAMILLE SEGMENT"/>
      <sheetName val="CODE HTLS"/>
      <sheetName val="code initiales"/>
      <sheetName val="secteur ACTIVITES DETAILS corpo"/>
      <sheetName val="qualif"/>
      <sheetName val="CLIENT PROSPECT"/>
      <sheetName val="type de ct"/>
      <sheetName val="mode de visite"/>
      <sheetName val="Feuil3"/>
      <sheetName val="statut "/>
      <sheetName val="bdd segment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FAMILLE SEGMENT</v>
          </cell>
        </row>
        <row r="2">
          <cell r="A2" t="str">
            <v>CORPO SOCIETE</v>
          </cell>
        </row>
        <row r="3">
          <cell r="A3" t="str">
            <v xml:space="preserve">LOISIRS SOCIETE </v>
          </cell>
        </row>
        <row r="4">
          <cell r="A4" t="str">
            <v>PRESS</v>
          </cell>
        </row>
        <row r="5">
          <cell r="A5" t="str">
            <v>IND</v>
          </cell>
        </row>
        <row r="6">
          <cell r="A6" t="str">
            <v>PARTNER</v>
          </cell>
        </row>
      </sheetData>
      <sheetData sheetId="12">
        <row r="1">
          <cell r="B1" t="str">
            <v>AUX</v>
          </cell>
        </row>
        <row r="2">
          <cell r="B2" t="str">
            <v>ML</v>
          </cell>
        </row>
        <row r="3">
          <cell r="B3" t="str">
            <v>CAR</v>
          </cell>
        </row>
        <row r="4">
          <cell r="B4" t="str">
            <v>CAN</v>
          </cell>
        </row>
        <row r="5">
          <cell r="B5" t="str">
            <v>NCY</v>
          </cell>
        </row>
        <row r="6">
          <cell r="B6" t="str">
            <v>CNA</v>
          </cell>
        </row>
        <row r="7">
          <cell r="B7" t="str">
            <v>CNB</v>
          </cell>
        </row>
        <row r="8">
          <cell r="B8" t="str">
            <v>SXB</v>
          </cell>
        </row>
        <row r="9">
          <cell r="B9" t="str">
            <v>GHP</v>
          </cell>
        </row>
        <row r="10">
          <cell r="B10" t="str">
            <v>LEN</v>
          </cell>
        </row>
        <row r="11">
          <cell r="B11" t="str">
            <v>LAN</v>
          </cell>
        </row>
        <row r="12">
          <cell r="B12" t="str">
            <v>CHA</v>
          </cell>
        </row>
        <row r="13">
          <cell r="B13" t="str">
            <v>SIE</v>
          </cell>
        </row>
        <row r="14">
          <cell r="B14" t="str">
            <v>LUX</v>
          </cell>
        </row>
        <row r="15">
          <cell r="B15" t="str">
            <v>VAL</v>
          </cell>
        </row>
        <row r="16">
          <cell r="B16" t="str">
            <v>TLS</v>
          </cell>
        </row>
        <row r="17">
          <cell r="B17" t="str">
            <v>DAX</v>
          </cell>
        </row>
        <row r="18">
          <cell r="B18" t="str">
            <v>ALL</v>
          </cell>
        </row>
      </sheetData>
      <sheetData sheetId="13">
        <row r="2">
          <cell r="B2" t="str">
            <v>SK</v>
          </cell>
        </row>
        <row r="3">
          <cell r="B3" t="str">
            <v>AR</v>
          </cell>
        </row>
        <row r="4">
          <cell r="B4" t="str">
            <v>MF</v>
          </cell>
        </row>
        <row r="5">
          <cell r="B5" t="str">
            <v>CG</v>
          </cell>
        </row>
        <row r="6">
          <cell r="B6" t="str">
            <v>SR</v>
          </cell>
        </row>
      </sheetData>
      <sheetData sheetId="14">
        <row r="1">
          <cell r="A1" t="str">
            <v>Agences de voyages</v>
          </cell>
        </row>
        <row r="2">
          <cell r="A2" t="str">
            <v>Agence réceptive France</v>
          </cell>
        </row>
        <row r="3">
          <cell r="A3" t="str">
            <v>Agence réceptive étranger</v>
          </cell>
        </row>
        <row r="4">
          <cell r="A4" t="str">
            <v>Agence réceptive, Groupiste</v>
          </cell>
        </row>
        <row r="5">
          <cell r="A5" t="str">
            <v>Association</v>
          </cell>
        </row>
        <row r="6">
          <cell r="A6" t="str">
            <v>Autocariste Allemagne</v>
          </cell>
        </row>
        <row r="7">
          <cell r="A7" t="str">
            <v>Autocariste Autriche</v>
          </cell>
        </row>
        <row r="8">
          <cell r="A8" t="str">
            <v>Autocariste Belgique</v>
          </cell>
        </row>
        <row r="9">
          <cell r="A9" t="str">
            <v>Autocariste Espagne</v>
          </cell>
        </row>
        <row r="10">
          <cell r="A10" t="str">
            <v>Autocariste France</v>
          </cell>
        </row>
        <row r="11">
          <cell r="A11" t="str">
            <v>Autocariste Grèce</v>
          </cell>
        </row>
        <row r="12">
          <cell r="A12" t="str">
            <v>Autocariste Italie</v>
          </cell>
        </row>
        <row r="13">
          <cell r="A13" t="str">
            <v>Autocariste Pologne</v>
          </cell>
        </row>
        <row r="14">
          <cell r="A14" t="str">
            <v>Autocariste Rép. Tchèque</v>
          </cell>
        </row>
        <row r="15">
          <cell r="A15" t="str">
            <v>Autocariste Roumanie</v>
          </cell>
        </row>
        <row r="16">
          <cell r="A16" t="str">
            <v>Autocariste Suisse</v>
          </cell>
        </row>
        <row r="17">
          <cell r="A17" t="str">
            <v>Centre de formation - Ecole</v>
          </cell>
        </row>
        <row r="18">
          <cell r="A18" t="str">
            <v>Club sportif</v>
          </cell>
        </row>
        <row r="19">
          <cell r="A19" t="str">
            <v>Coffrets</v>
          </cell>
        </row>
        <row r="20">
          <cell r="A20" t="str">
            <v>Compagnie spectacles</v>
          </cell>
        </row>
        <row r="21">
          <cell r="A21" t="str">
            <v xml:space="preserve">Corpo </v>
          </cell>
        </row>
        <row r="22">
          <cell r="A22" t="str">
            <v>Ecole</v>
          </cell>
        </row>
        <row r="23">
          <cell r="A23" t="str">
            <v>Evénementiel</v>
          </cell>
        </row>
        <row r="24">
          <cell r="A24" t="str">
            <v>Fédération sportive</v>
          </cell>
        </row>
        <row r="25">
          <cell r="A25" t="str">
            <v>Grossiste</v>
          </cell>
        </row>
        <row r="26">
          <cell r="A26" t="str">
            <v>Groupiste</v>
          </cell>
        </row>
        <row r="27">
          <cell r="A27" t="str">
            <v>Immo agences</v>
          </cell>
        </row>
        <row r="28">
          <cell r="A28" t="str">
            <v>Institutionnel</v>
          </cell>
        </row>
        <row r="29">
          <cell r="A29" t="str">
            <v>Organisation politique</v>
          </cell>
        </row>
        <row r="30">
          <cell r="A30" t="str">
            <v>Presse</v>
          </cell>
        </row>
        <row r="31">
          <cell r="A31" t="str">
            <v>Réceptif</v>
          </cell>
        </row>
        <row r="32">
          <cell r="A32" t="str">
            <v>Restaurant, traiteur</v>
          </cell>
        </row>
        <row r="33">
          <cell r="A33" t="str">
            <v>Site Media</v>
          </cell>
        </row>
        <row r="34">
          <cell r="A34" t="str">
            <v>Tour Opérateur</v>
          </cell>
        </row>
        <row r="35">
          <cell r="A35" t="str">
            <v>Tour Opérateur - Belgique</v>
          </cell>
        </row>
        <row r="36">
          <cell r="A36" t="str">
            <v>Tourisme, voyages</v>
          </cell>
        </row>
        <row r="37">
          <cell r="A37" t="str">
            <v>Vente flash</v>
          </cell>
        </row>
      </sheetData>
      <sheetData sheetId="15"/>
      <sheetData sheetId="16"/>
      <sheetData sheetId="17"/>
      <sheetData sheetId="18">
        <row r="2">
          <cell r="A2" t="str">
            <v>Appel tel au client</v>
          </cell>
        </row>
        <row r="3">
          <cell r="A3" t="str">
            <v>Appel tel du client</v>
          </cell>
        </row>
        <row r="4">
          <cell r="A4" t="str">
            <v>Contacts hôtels</v>
          </cell>
        </row>
        <row r="5">
          <cell r="A5" t="str">
            <v>Courrier</v>
          </cell>
        </row>
        <row r="6">
          <cell r="A6" t="str">
            <v>Demande groupes client</v>
          </cell>
        </row>
        <row r="7">
          <cell r="A7" t="str">
            <v>Mail au client</v>
          </cell>
        </row>
        <row r="8">
          <cell r="A8" t="str">
            <v>Mail du client</v>
          </cell>
        </row>
        <row r="9">
          <cell r="A9" t="str">
            <v>Prospection avec rendez vous</v>
          </cell>
        </row>
        <row r="10">
          <cell r="A10" t="str">
            <v>Prospection sans rendez vous</v>
          </cell>
        </row>
        <row r="11">
          <cell r="A11" t="str">
            <v>Prospection ag. récep. Occitanie</v>
          </cell>
        </row>
        <row r="12">
          <cell r="A12" t="str">
            <v xml:space="preserve">Prospection ag. récep. Paris </v>
          </cell>
        </row>
        <row r="13">
          <cell r="A13" t="str">
            <v>Prospection auto. Allemagne</v>
          </cell>
        </row>
        <row r="14">
          <cell r="A14" t="str">
            <v>Prospection auto. Belgique</v>
          </cell>
        </row>
        <row r="15">
          <cell r="A15" t="str">
            <v>Prospection auto. Espagne</v>
          </cell>
        </row>
        <row r="16">
          <cell r="A16" t="str">
            <v>Prospection auto. France</v>
          </cell>
        </row>
        <row r="17">
          <cell r="A17" t="str">
            <v>Relevé bus</v>
          </cell>
        </row>
        <row r="18">
          <cell r="A18" t="str">
            <v>Salon</v>
          </cell>
        </row>
        <row r="19">
          <cell r="A19" t="str">
            <v>Visite du Client</v>
          </cell>
        </row>
      </sheetData>
      <sheetData sheetId="19"/>
      <sheetData sheetId="20"/>
      <sheetData sheetId="21">
        <row r="2">
          <cell r="D2">
            <v>2011</v>
          </cell>
        </row>
        <row r="3">
          <cell r="D3">
            <v>2012</v>
          </cell>
        </row>
        <row r="4">
          <cell r="D4">
            <v>2013</v>
          </cell>
        </row>
        <row r="5">
          <cell r="D5">
            <v>2014</v>
          </cell>
        </row>
        <row r="6">
          <cell r="D6">
            <v>2015</v>
          </cell>
        </row>
        <row r="7">
          <cell r="D7">
            <v>2016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a hotels"/>
      <sheetName val="Toute ville"/>
      <sheetName val="TYPE GROUPE SANS PDJ "/>
      <sheetName val="BDD"/>
      <sheetName val="Anglais"/>
      <sheetName val="Lux"/>
      <sheetName val="Lux (anglais)"/>
      <sheetName val="Val, Lannion, Carca"/>
      <sheetName val="Val, Lan, Carca (anglais)"/>
      <sheetName val="SOURC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po"/>
      <sheetName val="Relances clients"/>
      <sheetName val="Options hotels"/>
      <sheetName val="Résa hotels"/>
      <sheetName val="Confirm options clients"/>
      <sheetName val="Source"/>
      <sheetName val="Feuil1"/>
      <sheetName val="Chin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3">
          <cell r="A23" t="str">
            <v>Chambres Single</v>
          </cell>
        </row>
        <row r="24">
          <cell r="A24" t="str">
            <v>Room Single</v>
          </cell>
        </row>
        <row r="25">
          <cell r="A25" t="str">
            <v>single</v>
          </cell>
        </row>
        <row r="26">
          <cell r="A26" t="str">
            <v>--------------------------------------------</v>
          </cell>
        </row>
        <row r="27">
          <cell r="A27" t="str">
            <v>1 single gratuite</v>
          </cell>
        </row>
        <row r="28">
          <cell r="A28" t="str">
            <v xml:space="preserve"> 1 free single</v>
          </cell>
        </row>
        <row r="29">
          <cell r="A29" t="str">
            <v>--------------------------------------------</v>
          </cell>
        </row>
        <row r="30">
          <cell r="A30" t="str">
            <v>Chambres Double</v>
          </cell>
        </row>
        <row r="31">
          <cell r="A31" t="str">
            <v>Room Double</v>
          </cell>
        </row>
        <row r="32">
          <cell r="A32" t="str">
            <v>double</v>
          </cell>
        </row>
        <row r="33">
          <cell r="A33" t="str">
            <v>--------------------------------------------</v>
          </cell>
        </row>
        <row r="34">
          <cell r="A34" t="str">
            <v>Chambres Twin</v>
          </cell>
        </row>
        <row r="35">
          <cell r="A35" t="str">
            <v>Room Twin</v>
          </cell>
        </row>
        <row r="36">
          <cell r="A36" t="str">
            <v>twin</v>
          </cell>
        </row>
        <row r="37">
          <cell r="A37" t="str">
            <v>--------------------------------------------</v>
          </cell>
        </row>
        <row r="38">
          <cell r="A38" t="str">
            <v>Chambres Triple</v>
          </cell>
        </row>
        <row r="39">
          <cell r="A39" t="str">
            <v>Room Triple</v>
          </cell>
        </row>
        <row r="40">
          <cell r="A40" t="str">
            <v>triple</v>
          </cell>
        </row>
        <row r="41">
          <cell r="A41" t="str">
            <v>--------------------------------------------</v>
          </cell>
        </row>
        <row r="42">
          <cell r="A42" t="str">
            <v>Chambres Quad</v>
          </cell>
        </row>
        <row r="43">
          <cell r="A43" t="str">
            <v>Room Quad</v>
          </cell>
        </row>
        <row r="44">
          <cell r="A44" t="str">
            <v>quad</v>
          </cell>
        </row>
        <row r="45">
          <cell r="A45" t="str">
            <v>--------------------------------------------</v>
          </cell>
        </row>
        <row r="46">
          <cell r="A46" t="str">
            <v>Supp. Taxe de séjour</v>
          </cell>
        </row>
        <row r="47">
          <cell r="A47" t="str">
            <v>Supp. Tourist tax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829AF6-0C88-4FC1-804C-08614A7AA240}">
  <sheetPr codeName="Feuil3">
    <tabColor rgb="FFD2B3FF"/>
  </sheetPr>
  <dimension ref="A1:BO454"/>
  <sheetViews>
    <sheetView showGridLines="0" workbookViewId="0">
      <pane ySplit="1" topLeftCell="A2" activePane="bottomLeft" state="frozen"/>
      <selection pane="bottomLeft" activeCell="D8" sqref="D8"/>
    </sheetView>
  </sheetViews>
  <sheetFormatPr baseColWidth="10" defaultRowHeight="33" customHeight="1" x14ac:dyDescent="0.25"/>
  <cols>
    <col min="1" max="1" width="9.28515625" style="514" customWidth="1"/>
    <col min="2" max="2" width="8.28515625" style="515" customWidth="1"/>
    <col min="3" max="3" width="28.7109375" style="516" customWidth="1"/>
    <col min="4" max="4" width="23.28515625" style="517" customWidth="1"/>
    <col min="5" max="6" width="24.42578125" style="518" customWidth="1"/>
    <col min="7" max="7" width="7" style="519" customWidth="1"/>
    <col min="8" max="8" width="7.7109375" style="519" customWidth="1"/>
    <col min="9" max="22" width="7" style="520" customWidth="1"/>
    <col min="23" max="23" width="11.7109375" style="521" customWidth="1"/>
    <col min="24" max="24" width="3.85546875" style="522" customWidth="1"/>
    <col min="25" max="25" width="8.85546875" style="523" customWidth="1"/>
    <col min="26" max="26" width="3.85546875" style="522" customWidth="1"/>
    <col min="27" max="27" width="8.85546875" style="523" customWidth="1"/>
    <col min="28" max="28" width="14.5703125" style="524" customWidth="1"/>
    <col min="29" max="29" width="16.7109375" style="525" customWidth="1"/>
    <col min="30" max="30" width="16.5703125" style="526" customWidth="1"/>
    <col min="31" max="67" width="11.42578125" style="527" customWidth="1"/>
    <col min="68" max="16384" width="11.42578125" style="527"/>
  </cols>
  <sheetData>
    <row r="1" spans="1:31" s="463" customFormat="1" ht="34.5" customHeight="1" x14ac:dyDescent="0.25">
      <c r="A1" s="455" t="s">
        <v>1005</v>
      </c>
      <c r="B1" s="456" t="s">
        <v>0</v>
      </c>
      <c r="C1" s="457" t="s">
        <v>1</v>
      </c>
      <c r="D1" s="458" t="s">
        <v>52</v>
      </c>
      <c r="E1" s="459" t="s">
        <v>2</v>
      </c>
      <c r="F1" s="459" t="s">
        <v>3</v>
      </c>
      <c r="G1" s="456" t="s">
        <v>4</v>
      </c>
      <c r="H1" s="456" t="s">
        <v>5</v>
      </c>
      <c r="I1" s="457">
        <v>1</v>
      </c>
      <c r="J1" s="457">
        <v>2</v>
      </c>
      <c r="K1" s="457">
        <v>3</v>
      </c>
      <c r="L1" s="457">
        <v>4</v>
      </c>
      <c r="M1" s="457">
        <v>5</v>
      </c>
      <c r="N1" s="457">
        <v>6</v>
      </c>
      <c r="O1" s="457">
        <v>7</v>
      </c>
      <c r="P1" s="457">
        <v>8</v>
      </c>
      <c r="Q1" s="457">
        <v>9</v>
      </c>
      <c r="R1" s="457">
        <v>10</v>
      </c>
      <c r="S1" s="457">
        <v>11</v>
      </c>
      <c r="T1" s="457">
        <v>12</v>
      </c>
      <c r="U1" s="457">
        <v>13</v>
      </c>
      <c r="V1" s="457">
        <v>14</v>
      </c>
      <c r="W1" s="461" t="s">
        <v>53</v>
      </c>
      <c r="X1" s="689" t="s">
        <v>661</v>
      </c>
      <c r="Y1" s="690"/>
      <c r="Z1" s="687" t="s">
        <v>662</v>
      </c>
      <c r="AA1" s="688"/>
      <c r="AB1" s="460" t="s">
        <v>1012</v>
      </c>
      <c r="AC1" s="460" t="s">
        <v>985</v>
      </c>
      <c r="AD1" s="462" t="s">
        <v>93</v>
      </c>
    </row>
    <row r="2" spans="1:31" s="477" customFormat="1" ht="28.5" customHeight="1" x14ac:dyDescent="0.25">
      <c r="A2" s="478">
        <v>43080</v>
      </c>
      <c r="B2" s="479">
        <v>42972</v>
      </c>
      <c r="C2" s="101" t="s">
        <v>1009</v>
      </c>
      <c r="D2" s="44" t="s">
        <v>1009</v>
      </c>
      <c r="E2" s="480">
        <v>43119</v>
      </c>
      <c r="F2" s="480">
        <v>43121</v>
      </c>
      <c r="G2" s="481">
        <f>F2-E2</f>
        <v>2</v>
      </c>
      <c r="H2" s="481">
        <v>0</v>
      </c>
      <c r="I2" s="482"/>
      <c r="J2" s="482"/>
      <c r="K2" s="482"/>
      <c r="L2" s="482"/>
      <c r="M2" s="483">
        <v>43101</v>
      </c>
      <c r="N2" s="482"/>
      <c r="O2" s="482"/>
      <c r="P2" s="482"/>
      <c r="Q2" s="482"/>
      <c r="R2" s="482"/>
      <c r="S2" s="482"/>
      <c r="T2" s="482"/>
      <c r="U2" s="482"/>
      <c r="V2" s="482"/>
      <c r="W2" s="484">
        <v>0</v>
      </c>
      <c r="X2" s="472"/>
      <c r="Y2" s="473"/>
      <c r="Z2" s="472"/>
      <c r="AA2" s="473"/>
      <c r="AB2" s="474">
        <v>0</v>
      </c>
      <c r="AC2" s="475">
        <f>W2-AB2</f>
        <v>0</v>
      </c>
      <c r="AD2" s="485"/>
    </row>
    <row r="3" spans="1:31" s="477" customFormat="1" ht="28.5" customHeight="1" x14ac:dyDescent="0.25">
      <c r="A3" s="331" t="s">
        <v>1009</v>
      </c>
      <c r="B3" s="488">
        <v>43017</v>
      </c>
      <c r="C3" s="101" t="s">
        <v>1009</v>
      </c>
      <c r="D3" s="44" t="s">
        <v>1009</v>
      </c>
      <c r="E3" s="491">
        <v>43135</v>
      </c>
      <c r="F3" s="491">
        <v>43137</v>
      </c>
      <c r="G3" s="481">
        <f>F3-E3</f>
        <v>2</v>
      </c>
      <c r="H3" s="481">
        <v>100</v>
      </c>
      <c r="I3" s="482"/>
      <c r="J3" s="482"/>
      <c r="K3" s="482"/>
      <c r="L3" s="482"/>
      <c r="M3" s="483">
        <v>43132</v>
      </c>
      <c r="N3" s="482"/>
      <c r="O3" s="482"/>
      <c r="P3" s="482"/>
      <c r="Q3" s="482"/>
      <c r="R3" s="482"/>
      <c r="S3" s="482"/>
      <c r="T3" s="482"/>
      <c r="U3" s="482"/>
      <c r="V3" s="482"/>
      <c r="W3" s="484">
        <v>6000</v>
      </c>
      <c r="X3" s="472"/>
      <c r="Y3" s="473"/>
      <c r="Z3" s="472"/>
      <c r="AA3" s="473"/>
      <c r="AB3" s="474">
        <v>0</v>
      </c>
      <c r="AC3" s="475">
        <f>W3-AB3</f>
        <v>6000</v>
      </c>
      <c r="AD3" s="476"/>
    </row>
    <row r="4" spans="1:31" s="486" customFormat="1" ht="28.5" customHeight="1" x14ac:dyDescent="0.25">
      <c r="A4" s="571">
        <v>43112</v>
      </c>
      <c r="B4" s="572">
        <v>43082</v>
      </c>
      <c r="C4" s="101" t="s">
        <v>1009</v>
      </c>
      <c r="D4" s="44" t="s">
        <v>1009</v>
      </c>
      <c r="E4" s="573">
        <v>43178</v>
      </c>
      <c r="F4" s="573">
        <v>43180</v>
      </c>
      <c r="G4" s="574">
        <f>F4-E4</f>
        <v>2</v>
      </c>
      <c r="H4" s="575">
        <v>43</v>
      </c>
      <c r="I4" s="576">
        <v>43160</v>
      </c>
      <c r="J4" s="576"/>
      <c r="K4" s="576"/>
      <c r="L4" s="576"/>
      <c r="M4" s="576"/>
      <c r="N4" s="576"/>
      <c r="O4" s="576"/>
      <c r="P4" s="576"/>
      <c r="Q4" s="576"/>
      <c r="R4" s="576"/>
      <c r="S4" s="576"/>
      <c r="T4" s="576"/>
      <c r="U4" s="576"/>
      <c r="V4" s="576"/>
      <c r="W4" s="626">
        <v>1892</v>
      </c>
      <c r="X4" s="578"/>
      <c r="Y4" s="579">
        <f>B4</f>
        <v>43082</v>
      </c>
      <c r="Z4" s="578"/>
      <c r="AA4" s="579"/>
      <c r="AB4" s="631"/>
      <c r="AC4" s="582"/>
      <c r="AD4" s="583"/>
      <c r="AE4" s="584"/>
    </row>
    <row r="5" spans="1:31" s="477" customFormat="1" ht="28.5" customHeight="1" x14ac:dyDescent="0.25">
      <c r="A5" s="478">
        <v>43089</v>
      </c>
      <c r="B5" s="488">
        <v>42985</v>
      </c>
      <c r="C5" s="101" t="s">
        <v>1009</v>
      </c>
      <c r="D5" s="44" t="s">
        <v>1009</v>
      </c>
      <c r="E5" s="491">
        <v>43179</v>
      </c>
      <c r="F5" s="491">
        <v>43182</v>
      </c>
      <c r="G5" s="481">
        <f>F5-E5</f>
        <v>3</v>
      </c>
      <c r="H5" s="481">
        <v>39</v>
      </c>
      <c r="I5" s="483">
        <v>43160</v>
      </c>
      <c r="J5" s="482"/>
      <c r="K5" s="482"/>
      <c r="L5" s="482"/>
      <c r="M5" s="482"/>
      <c r="N5" s="482"/>
      <c r="O5" s="482"/>
      <c r="P5" s="482"/>
      <c r="Q5" s="482"/>
      <c r="R5" s="482"/>
      <c r="S5" s="482"/>
      <c r="T5" s="482"/>
      <c r="U5" s="482"/>
      <c r="V5" s="482"/>
      <c r="W5" s="484">
        <v>2364</v>
      </c>
      <c r="X5" s="472"/>
      <c r="Y5" s="473"/>
      <c r="Z5" s="472"/>
      <c r="AA5" s="473"/>
      <c r="AB5" s="474">
        <v>0</v>
      </c>
      <c r="AC5" s="475">
        <f>W5-AB5</f>
        <v>2364</v>
      </c>
      <c r="AD5" s="485"/>
    </row>
    <row r="6" spans="1:31" s="477" customFormat="1" ht="28.5" customHeight="1" x14ac:dyDescent="0.25">
      <c r="A6" s="140">
        <v>43108</v>
      </c>
      <c r="B6" s="547">
        <v>43033</v>
      </c>
      <c r="C6" s="101" t="s">
        <v>1009</v>
      </c>
      <c r="D6" s="44" t="s">
        <v>1009</v>
      </c>
      <c r="E6" s="548">
        <v>43180</v>
      </c>
      <c r="F6" s="548">
        <v>43182</v>
      </c>
      <c r="G6" s="539">
        <v>2</v>
      </c>
      <c r="H6" s="549">
        <v>32</v>
      </c>
      <c r="I6" s="540"/>
      <c r="J6" s="540">
        <v>43160</v>
      </c>
      <c r="K6" s="540"/>
      <c r="L6" s="540"/>
      <c r="M6" s="540"/>
      <c r="N6" s="540"/>
      <c r="O6" s="540"/>
      <c r="P6" s="540"/>
      <c r="Q6" s="540"/>
      <c r="R6" s="540"/>
      <c r="S6" s="540"/>
      <c r="T6" s="540"/>
      <c r="U6" s="540"/>
      <c r="V6" s="540"/>
      <c r="W6" s="602">
        <v>2150</v>
      </c>
      <c r="X6" s="494"/>
      <c r="Y6" s="495"/>
      <c r="Z6" s="494"/>
      <c r="AA6" s="495"/>
      <c r="AB6" s="474">
        <v>1</v>
      </c>
      <c r="AC6" s="475">
        <f>W6-AB6</f>
        <v>2149</v>
      </c>
      <c r="AD6" s="476"/>
    </row>
    <row r="7" spans="1:31" s="477" customFormat="1" ht="28.5" customHeight="1" x14ac:dyDescent="0.25">
      <c r="A7" s="464">
        <f>Y7+7</f>
        <v>43084</v>
      </c>
      <c r="B7" s="465">
        <v>43077</v>
      </c>
      <c r="C7" s="101" t="s">
        <v>1009</v>
      </c>
      <c r="D7" s="44" t="s">
        <v>1009</v>
      </c>
      <c r="E7" s="466">
        <v>43181</v>
      </c>
      <c r="F7" s="466">
        <v>43182</v>
      </c>
      <c r="G7" s="467">
        <v>1</v>
      </c>
      <c r="H7" s="468">
        <v>1</v>
      </c>
      <c r="I7" s="469"/>
      <c r="J7" s="469">
        <v>43160</v>
      </c>
      <c r="K7" s="469"/>
      <c r="L7" s="469"/>
      <c r="M7" s="469"/>
      <c r="N7" s="469"/>
      <c r="O7" s="469"/>
      <c r="P7" s="469"/>
      <c r="Q7" s="469"/>
      <c r="R7" s="469"/>
      <c r="S7" s="469"/>
      <c r="T7" s="469"/>
      <c r="U7" s="469"/>
      <c r="V7" s="469"/>
      <c r="W7" s="471">
        <v>1541</v>
      </c>
      <c r="X7" s="502"/>
      <c r="Y7" s="503">
        <f>B7</f>
        <v>43077</v>
      </c>
      <c r="Z7" s="502"/>
      <c r="AA7" s="503"/>
      <c r="AB7" s="556"/>
      <c r="AC7" s="505"/>
      <c r="AD7" s="476"/>
    </row>
    <row r="8" spans="1:31" s="477" customFormat="1" ht="28.5" customHeight="1" x14ac:dyDescent="0.25">
      <c r="A8" s="464">
        <v>43080</v>
      </c>
      <c r="B8" s="488">
        <v>43063</v>
      </c>
      <c r="C8" s="101" t="s">
        <v>1009</v>
      </c>
      <c r="D8" s="44" t="s">
        <v>1009</v>
      </c>
      <c r="E8" s="466">
        <v>43199</v>
      </c>
      <c r="F8" s="466">
        <v>43202</v>
      </c>
      <c r="G8" s="467">
        <f>F8-E8</f>
        <v>3</v>
      </c>
      <c r="H8" s="468">
        <v>37</v>
      </c>
      <c r="I8" s="469"/>
      <c r="J8" s="469"/>
      <c r="K8" s="469"/>
      <c r="L8" s="469"/>
      <c r="M8" s="469"/>
      <c r="N8" s="469"/>
      <c r="O8" s="469"/>
      <c r="P8" s="469"/>
      <c r="Q8" s="469">
        <v>43191</v>
      </c>
      <c r="R8" s="470"/>
      <c r="S8" s="470"/>
      <c r="T8" s="470"/>
      <c r="U8" s="470"/>
      <c r="V8" s="470"/>
      <c r="W8" s="471">
        <v>2052.6</v>
      </c>
      <c r="X8" s="472"/>
      <c r="Y8" s="473"/>
      <c r="Z8" s="472"/>
      <c r="AA8" s="473"/>
      <c r="AB8" s="474">
        <v>0</v>
      </c>
      <c r="AC8" s="475">
        <f>W8-AB8</f>
        <v>2052.6</v>
      </c>
      <c r="AD8" s="476"/>
    </row>
    <row r="9" spans="1:31" s="492" customFormat="1" ht="28.5" customHeight="1" x14ac:dyDescent="0.25">
      <c r="A9" s="478">
        <v>43089</v>
      </c>
      <c r="B9" s="488">
        <v>43006</v>
      </c>
      <c r="C9" s="101" t="s">
        <v>1009</v>
      </c>
      <c r="D9" s="44" t="s">
        <v>1009</v>
      </c>
      <c r="E9" s="491">
        <v>43208</v>
      </c>
      <c r="F9" s="491">
        <v>43212</v>
      </c>
      <c r="G9" s="467">
        <f>F9-E9</f>
        <v>4</v>
      </c>
      <c r="H9" s="467">
        <v>52</v>
      </c>
      <c r="I9" s="483">
        <v>43191</v>
      </c>
      <c r="J9" s="482"/>
      <c r="K9" s="482"/>
      <c r="L9" s="482"/>
      <c r="M9" s="482"/>
      <c r="N9" s="482"/>
      <c r="O9" s="482"/>
      <c r="P9" s="482"/>
      <c r="Q9" s="482"/>
      <c r="R9" s="482"/>
      <c r="S9" s="482"/>
      <c r="T9" s="482"/>
      <c r="U9" s="482"/>
      <c r="V9" s="482"/>
      <c r="W9" s="484">
        <v>5391.4</v>
      </c>
      <c r="X9" s="472"/>
      <c r="Y9" s="473"/>
      <c r="Z9" s="472"/>
      <c r="AA9" s="473"/>
      <c r="AB9" s="474">
        <v>0</v>
      </c>
      <c r="AC9" s="475">
        <f>W9-AB9</f>
        <v>5391.4</v>
      </c>
      <c r="AD9" s="485"/>
      <c r="AE9" s="477"/>
    </row>
    <row r="10" spans="1:31" s="477" customFormat="1" ht="28.5" customHeight="1" x14ac:dyDescent="0.25">
      <c r="A10" s="478">
        <v>43115</v>
      </c>
      <c r="B10" s="488">
        <v>43012</v>
      </c>
      <c r="C10" s="101" t="s">
        <v>1009</v>
      </c>
      <c r="D10" s="44" t="s">
        <v>1009</v>
      </c>
      <c r="E10" s="491">
        <v>43210</v>
      </c>
      <c r="F10" s="491">
        <v>43211</v>
      </c>
      <c r="G10" s="467">
        <f>F10-E10</f>
        <v>1</v>
      </c>
      <c r="H10" s="467">
        <v>48</v>
      </c>
      <c r="I10" s="482"/>
      <c r="J10" s="482"/>
      <c r="K10" s="482"/>
      <c r="L10" s="482"/>
      <c r="M10" s="482"/>
      <c r="N10" s="482"/>
      <c r="O10" s="482"/>
      <c r="P10" s="482"/>
      <c r="Q10" s="482"/>
      <c r="R10" s="483">
        <v>43191</v>
      </c>
      <c r="S10" s="482"/>
      <c r="T10" s="482"/>
      <c r="U10" s="482"/>
      <c r="V10" s="482"/>
      <c r="W10" s="484">
        <v>1558</v>
      </c>
      <c r="X10" s="472"/>
      <c r="Y10" s="473"/>
      <c r="Z10" s="472"/>
      <c r="AA10" s="473"/>
      <c r="AB10" s="474">
        <v>0</v>
      </c>
      <c r="AC10" s="475">
        <f>W10-AB10</f>
        <v>1558</v>
      </c>
      <c r="AD10" s="485"/>
    </row>
    <row r="11" spans="1:31" s="477" customFormat="1" ht="28.5" customHeight="1" x14ac:dyDescent="0.25">
      <c r="A11" s="464">
        <v>43087</v>
      </c>
      <c r="B11" s="465">
        <v>43063</v>
      </c>
      <c r="C11" s="101" t="s">
        <v>1009</v>
      </c>
      <c r="D11" s="44" t="s">
        <v>1009</v>
      </c>
      <c r="E11" s="466">
        <v>43222</v>
      </c>
      <c r="F11" s="466">
        <v>43224</v>
      </c>
      <c r="G11" s="467">
        <f>F11-E11</f>
        <v>2</v>
      </c>
      <c r="H11" s="468">
        <v>55</v>
      </c>
      <c r="I11" s="469"/>
      <c r="J11" s="469">
        <v>43221</v>
      </c>
      <c r="K11" s="470"/>
      <c r="L11" s="470"/>
      <c r="M11" s="470"/>
      <c r="N11" s="470"/>
      <c r="O11" s="470"/>
      <c r="P11" s="470"/>
      <c r="Q11" s="470"/>
      <c r="R11" s="470"/>
      <c r="S11" s="470"/>
      <c r="T11" s="470"/>
      <c r="U11" s="470"/>
      <c r="V11" s="470"/>
      <c r="W11" s="471">
        <v>7284</v>
      </c>
      <c r="X11" s="472"/>
      <c r="Y11" s="473"/>
      <c r="Z11" s="472"/>
      <c r="AA11" s="473"/>
      <c r="AB11" s="474">
        <v>0</v>
      </c>
      <c r="AC11" s="475">
        <f>W11-AB11</f>
        <v>7284</v>
      </c>
      <c r="AD11" s="476"/>
    </row>
    <row r="12" spans="1:31" s="477" customFormat="1" ht="28.5" customHeight="1" x14ac:dyDescent="0.25">
      <c r="A12" s="478">
        <v>43069</v>
      </c>
      <c r="B12" s="488">
        <v>43006</v>
      </c>
      <c r="C12" s="101" t="s">
        <v>1009</v>
      </c>
      <c r="D12" s="44" t="s">
        <v>1009</v>
      </c>
      <c r="E12" s="491">
        <v>43230</v>
      </c>
      <c r="F12" s="491">
        <v>43231</v>
      </c>
      <c r="G12" s="467">
        <f>F12-E12</f>
        <v>1</v>
      </c>
      <c r="H12" s="467">
        <v>85</v>
      </c>
      <c r="I12" s="483">
        <v>43221</v>
      </c>
      <c r="J12" s="482"/>
      <c r="K12" s="482"/>
      <c r="L12" s="482"/>
      <c r="M12" s="482"/>
      <c r="N12" s="482"/>
      <c r="O12" s="482"/>
      <c r="P12" s="482"/>
      <c r="Q12" s="482"/>
      <c r="R12" s="482"/>
      <c r="S12" s="482"/>
      <c r="T12" s="482"/>
      <c r="U12" s="482"/>
      <c r="V12" s="482"/>
      <c r="W12" s="471"/>
      <c r="X12" s="472"/>
      <c r="Y12" s="473"/>
      <c r="Z12" s="472"/>
      <c r="AA12" s="473"/>
      <c r="AB12" s="474">
        <v>0</v>
      </c>
      <c r="AC12" s="475">
        <f>W12-AB12</f>
        <v>0</v>
      </c>
      <c r="AD12" s="485"/>
    </row>
    <row r="13" spans="1:31" s="492" customFormat="1" ht="28.5" customHeight="1" x14ac:dyDescent="0.25">
      <c r="A13" s="464">
        <f>Y13+7</f>
        <v>43084</v>
      </c>
      <c r="B13" s="465">
        <v>43077</v>
      </c>
      <c r="C13" s="101" t="s">
        <v>1009</v>
      </c>
      <c r="D13" s="44" t="s">
        <v>1009</v>
      </c>
      <c r="E13" s="466">
        <v>43234</v>
      </c>
      <c r="F13" s="466">
        <f>E13+1</f>
        <v>43235</v>
      </c>
      <c r="G13" s="467">
        <v>1</v>
      </c>
      <c r="H13" s="468">
        <v>1</v>
      </c>
      <c r="I13" s="469"/>
      <c r="J13" s="469">
        <v>43221</v>
      </c>
      <c r="K13" s="469"/>
      <c r="L13" s="469"/>
      <c r="M13" s="469"/>
      <c r="N13" s="469"/>
      <c r="O13" s="469"/>
      <c r="P13" s="469"/>
      <c r="Q13" s="469"/>
      <c r="R13" s="469"/>
      <c r="S13" s="469"/>
      <c r="T13" s="469"/>
      <c r="U13" s="469"/>
      <c r="V13" s="469"/>
      <c r="W13" s="471">
        <v>2027</v>
      </c>
      <c r="X13" s="502"/>
      <c r="Y13" s="503">
        <f>B13</f>
        <v>43077</v>
      </c>
      <c r="Z13" s="502"/>
      <c r="AA13" s="503"/>
      <c r="AB13" s="556"/>
      <c r="AC13" s="505"/>
      <c r="AD13" s="476"/>
      <c r="AE13" s="477"/>
    </row>
    <row r="14" spans="1:31" s="477" customFormat="1" ht="28.5" customHeight="1" x14ac:dyDescent="0.25">
      <c r="A14" s="487">
        <v>43069</v>
      </c>
      <c r="B14" s="488">
        <v>43038</v>
      </c>
      <c r="C14" s="101" t="s">
        <v>1009</v>
      </c>
      <c r="D14" s="44" t="s">
        <v>1009</v>
      </c>
      <c r="E14" s="491">
        <v>43235</v>
      </c>
      <c r="F14" s="491">
        <v>43236</v>
      </c>
      <c r="G14" s="467">
        <f>F14-E14</f>
        <v>1</v>
      </c>
      <c r="H14" s="467">
        <v>25</v>
      </c>
      <c r="I14" s="470">
        <v>43221</v>
      </c>
      <c r="J14" s="470"/>
      <c r="K14" s="470"/>
      <c r="L14" s="470"/>
      <c r="M14" s="470"/>
      <c r="N14" s="470"/>
      <c r="O14" s="470"/>
      <c r="P14" s="470"/>
      <c r="Q14" s="470"/>
      <c r="R14" s="470"/>
      <c r="S14" s="470"/>
      <c r="T14" s="470"/>
      <c r="U14" s="470"/>
      <c r="V14" s="470"/>
      <c r="W14" s="484">
        <v>0</v>
      </c>
      <c r="X14" s="472"/>
      <c r="Y14" s="473"/>
      <c r="Z14" s="472"/>
      <c r="AA14" s="473"/>
      <c r="AB14" s="474">
        <v>0</v>
      </c>
      <c r="AC14" s="475">
        <f t="shared" ref="AC14:AC20" si="0">W14-AB14</f>
        <v>0</v>
      </c>
      <c r="AD14" s="485"/>
      <c r="AE14" s="492"/>
    </row>
    <row r="15" spans="1:31" s="477" customFormat="1" ht="28.5" customHeight="1" x14ac:dyDescent="0.25">
      <c r="A15" s="464">
        <v>43105</v>
      </c>
      <c r="B15" s="488">
        <v>42971</v>
      </c>
      <c r="C15" s="101" t="s">
        <v>1009</v>
      </c>
      <c r="D15" s="44" t="s">
        <v>1009</v>
      </c>
      <c r="E15" s="491">
        <v>43242</v>
      </c>
      <c r="F15" s="491">
        <v>43243</v>
      </c>
      <c r="G15" s="467">
        <f>F15-E15</f>
        <v>1</v>
      </c>
      <c r="H15" s="493">
        <v>33</v>
      </c>
      <c r="I15" s="470"/>
      <c r="J15" s="470"/>
      <c r="K15" s="470"/>
      <c r="L15" s="470"/>
      <c r="M15" s="470">
        <v>43221</v>
      </c>
      <c r="N15" s="470"/>
      <c r="O15" s="470"/>
      <c r="P15" s="470"/>
      <c r="Q15" s="470"/>
      <c r="R15" s="470"/>
      <c r="S15" s="470"/>
      <c r="T15" s="470"/>
      <c r="U15" s="470"/>
      <c r="V15" s="470"/>
      <c r="W15" s="471">
        <v>966.4</v>
      </c>
      <c r="X15" s="472"/>
      <c r="Y15" s="473"/>
      <c r="Z15" s="472"/>
      <c r="AA15" s="473"/>
      <c r="AB15" s="474">
        <v>0</v>
      </c>
      <c r="AC15" s="475">
        <f t="shared" si="0"/>
        <v>966.4</v>
      </c>
      <c r="AD15" s="476"/>
    </row>
    <row r="16" spans="1:31" s="492" customFormat="1" ht="28.5" customHeight="1" x14ac:dyDescent="0.25">
      <c r="A16" s="478">
        <v>43105</v>
      </c>
      <c r="B16" s="479">
        <v>42986</v>
      </c>
      <c r="C16" s="101" t="s">
        <v>1009</v>
      </c>
      <c r="D16" s="44" t="s">
        <v>1009</v>
      </c>
      <c r="E16" s="480">
        <v>43242</v>
      </c>
      <c r="F16" s="480">
        <v>43243</v>
      </c>
      <c r="G16" s="467">
        <v>1</v>
      </c>
      <c r="H16" s="467">
        <v>25</v>
      </c>
      <c r="I16" s="482"/>
      <c r="J16" s="482"/>
      <c r="K16" s="482"/>
      <c r="L16" s="482"/>
      <c r="M16" s="483">
        <v>43221</v>
      </c>
      <c r="N16" s="482"/>
      <c r="O16" s="482"/>
      <c r="P16" s="482"/>
      <c r="Q16" s="482"/>
      <c r="R16" s="482"/>
      <c r="S16" s="482"/>
      <c r="T16" s="482"/>
      <c r="U16" s="482"/>
      <c r="V16" s="482"/>
      <c r="W16" s="484">
        <v>966.4</v>
      </c>
      <c r="X16" s="494"/>
      <c r="Y16" s="495"/>
      <c r="Z16" s="494"/>
      <c r="AA16" s="495"/>
      <c r="AB16" s="474">
        <v>0</v>
      </c>
      <c r="AC16" s="475">
        <f t="shared" si="0"/>
        <v>966.4</v>
      </c>
      <c r="AD16" s="485"/>
      <c r="AE16" s="477"/>
    </row>
    <row r="17" spans="1:67" s="477" customFormat="1" ht="28.5" customHeight="1" x14ac:dyDescent="0.25">
      <c r="A17" s="464">
        <v>43105</v>
      </c>
      <c r="B17" s="488">
        <v>42971</v>
      </c>
      <c r="C17" s="101" t="s">
        <v>1009</v>
      </c>
      <c r="D17" s="44" t="s">
        <v>1009</v>
      </c>
      <c r="E17" s="491">
        <v>43248</v>
      </c>
      <c r="F17" s="491">
        <v>43249</v>
      </c>
      <c r="G17" s="467">
        <f>F17-E17</f>
        <v>1</v>
      </c>
      <c r="H17" s="493">
        <v>33</v>
      </c>
      <c r="I17" s="470"/>
      <c r="J17" s="470"/>
      <c r="K17" s="470"/>
      <c r="L17" s="470"/>
      <c r="M17" s="470">
        <v>43221</v>
      </c>
      <c r="N17" s="470"/>
      <c r="O17" s="470"/>
      <c r="P17" s="470"/>
      <c r="Q17" s="470"/>
      <c r="R17" s="470"/>
      <c r="S17" s="470"/>
      <c r="T17" s="470"/>
      <c r="U17" s="470"/>
      <c r="V17" s="470"/>
      <c r="W17" s="471">
        <v>966.4</v>
      </c>
      <c r="X17" s="472"/>
      <c r="Y17" s="473"/>
      <c r="Z17" s="472"/>
      <c r="AA17" s="473"/>
      <c r="AB17" s="474">
        <v>0</v>
      </c>
      <c r="AC17" s="475">
        <f t="shared" si="0"/>
        <v>966.4</v>
      </c>
      <c r="AD17" s="476"/>
    </row>
    <row r="18" spans="1:67" s="477" customFormat="1" ht="28.5" customHeight="1" x14ac:dyDescent="0.25">
      <c r="A18" s="610">
        <v>43105</v>
      </c>
      <c r="B18" s="613">
        <v>42986</v>
      </c>
      <c r="C18" s="101" t="s">
        <v>1009</v>
      </c>
      <c r="D18" s="44" t="s">
        <v>1009</v>
      </c>
      <c r="E18" s="616">
        <v>43248</v>
      </c>
      <c r="F18" s="616">
        <v>43249</v>
      </c>
      <c r="G18" s="496">
        <v>1</v>
      </c>
      <c r="H18" s="496">
        <v>25</v>
      </c>
      <c r="I18" s="623"/>
      <c r="J18" s="623"/>
      <c r="K18" s="623"/>
      <c r="L18" s="623"/>
      <c r="M18" s="625">
        <v>43221</v>
      </c>
      <c r="N18" s="623"/>
      <c r="O18" s="623"/>
      <c r="P18" s="623"/>
      <c r="Q18" s="623"/>
      <c r="R18" s="623"/>
      <c r="S18" s="623"/>
      <c r="T18" s="623"/>
      <c r="U18" s="623"/>
      <c r="V18" s="623"/>
      <c r="W18" s="628">
        <v>966.4</v>
      </c>
      <c r="X18" s="494"/>
      <c r="Y18" s="495"/>
      <c r="Z18" s="494"/>
      <c r="AA18" s="495"/>
      <c r="AB18" s="474">
        <v>0</v>
      </c>
      <c r="AC18" s="475">
        <f t="shared" si="0"/>
        <v>966.4</v>
      </c>
      <c r="AD18" s="485"/>
    </row>
    <row r="19" spans="1:67" s="477" customFormat="1" ht="28.5" customHeight="1" x14ac:dyDescent="0.25">
      <c r="A19" s="609">
        <v>43115</v>
      </c>
      <c r="B19" s="612">
        <v>43078</v>
      </c>
      <c r="C19" s="101" t="s">
        <v>1009</v>
      </c>
      <c r="D19" s="44" t="s">
        <v>1009</v>
      </c>
      <c r="E19" s="615">
        <v>43251</v>
      </c>
      <c r="F19" s="615">
        <v>43252</v>
      </c>
      <c r="G19" s="618">
        <f>F19-E19</f>
        <v>1</v>
      </c>
      <c r="H19" s="620"/>
      <c r="I19" s="622"/>
      <c r="J19" s="622"/>
      <c r="K19" s="622"/>
      <c r="L19" s="622"/>
      <c r="M19" s="622"/>
      <c r="N19" s="622">
        <v>43252</v>
      </c>
      <c r="O19" s="622"/>
      <c r="P19" s="622"/>
      <c r="Q19" s="622"/>
      <c r="R19" s="622"/>
      <c r="S19" s="622"/>
      <c r="T19" s="622"/>
      <c r="U19" s="622"/>
      <c r="V19" s="622"/>
      <c r="W19" s="627">
        <v>1026</v>
      </c>
      <c r="X19" s="630"/>
      <c r="Y19" s="495"/>
      <c r="Z19" s="630"/>
      <c r="AA19" s="495"/>
      <c r="AB19" s="474">
        <v>1</v>
      </c>
      <c r="AC19" s="475">
        <f t="shared" si="0"/>
        <v>1025</v>
      </c>
      <c r="AD19" s="476"/>
    </row>
    <row r="20" spans="1:67" s="477" customFormat="1" ht="28.5" customHeight="1" x14ac:dyDescent="0.25">
      <c r="A20" s="550">
        <v>43068</v>
      </c>
      <c r="B20" s="564">
        <v>43027</v>
      </c>
      <c r="C20" s="101" t="s">
        <v>1009</v>
      </c>
      <c r="D20" s="44" t="s">
        <v>1009</v>
      </c>
      <c r="E20" s="566">
        <v>43258</v>
      </c>
      <c r="F20" s="566">
        <v>43261</v>
      </c>
      <c r="G20" s="499">
        <f>F20-E20</f>
        <v>3</v>
      </c>
      <c r="H20" s="567">
        <v>16</v>
      </c>
      <c r="I20" s="551"/>
      <c r="J20" s="551"/>
      <c r="K20" s="551">
        <v>43252</v>
      </c>
      <c r="L20" s="552"/>
      <c r="M20" s="552"/>
      <c r="N20" s="552"/>
      <c r="O20" s="552"/>
      <c r="P20" s="552"/>
      <c r="Q20" s="552"/>
      <c r="R20" s="552"/>
      <c r="S20" s="552"/>
      <c r="T20" s="552"/>
      <c r="U20" s="552"/>
      <c r="V20" s="552"/>
      <c r="W20" s="553">
        <v>1440</v>
      </c>
      <c r="X20" s="498"/>
      <c r="Y20" s="473"/>
      <c r="Z20" s="498"/>
      <c r="AA20" s="473"/>
      <c r="AB20" s="474">
        <v>0</v>
      </c>
      <c r="AC20" s="475">
        <f t="shared" si="0"/>
        <v>1440</v>
      </c>
      <c r="AD20" s="476"/>
    </row>
    <row r="21" spans="1:67" s="477" customFormat="1" ht="28.5" customHeight="1" x14ac:dyDescent="0.25">
      <c r="A21" s="611">
        <v>43112</v>
      </c>
      <c r="B21" s="614">
        <v>43084</v>
      </c>
      <c r="C21" s="101" t="s">
        <v>1009</v>
      </c>
      <c r="D21" s="44" t="s">
        <v>1009</v>
      </c>
      <c r="E21" s="617">
        <v>43258</v>
      </c>
      <c r="F21" s="617">
        <v>43261</v>
      </c>
      <c r="G21" s="619">
        <f>F21-E21</f>
        <v>3</v>
      </c>
      <c r="H21" s="621">
        <v>21</v>
      </c>
      <c r="I21" s="624"/>
      <c r="J21" s="624"/>
      <c r="K21" s="624"/>
      <c r="L21" s="624"/>
      <c r="M21" s="624"/>
      <c r="N21" s="624"/>
      <c r="O21" s="624"/>
      <c r="P21" s="624"/>
      <c r="Q21" s="624"/>
      <c r="R21" s="624">
        <v>43252</v>
      </c>
      <c r="S21" s="624"/>
      <c r="T21" s="624"/>
      <c r="U21" s="624"/>
      <c r="V21" s="624"/>
      <c r="W21" s="629">
        <v>5997</v>
      </c>
      <c r="X21" s="578"/>
      <c r="Y21" s="579">
        <f>B21</f>
        <v>43084</v>
      </c>
      <c r="Z21" s="580"/>
      <c r="AA21" s="579"/>
      <c r="AB21" s="631"/>
      <c r="AC21" s="582"/>
      <c r="AD21" s="583"/>
      <c r="AE21" s="584"/>
    </row>
    <row r="22" spans="1:67" s="477" customFormat="1" ht="28.5" customHeight="1" x14ac:dyDescent="0.25">
      <c r="A22" s="611">
        <f>Y22+9</f>
        <v>43091</v>
      </c>
      <c r="B22" s="614">
        <v>43082</v>
      </c>
      <c r="C22" s="101" t="s">
        <v>1009</v>
      </c>
      <c r="D22" s="44" t="s">
        <v>1009</v>
      </c>
      <c r="E22" s="617">
        <v>43258</v>
      </c>
      <c r="F22" s="617">
        <v>43259</v>
      </c>
      <c r="G22" s="619">
        <f>F22-E22</f>
        <v>1</v>
      </c>
      <c r="H22" s="621">
        <v>20</v>
      </c>
      <c r="I22" s="624">
        <v>43252</v>
      </c>
      <c r="J22" s="624"/>
      <c r="K22" s="624"/>
      <c r="L22" s="624"/>
      <c r="M22" s="624"/>
      <c r="N22" s="624"/>
      <c r="O22" s="624"/>
      <c r="P22" s="624"/>
      <c r="Q22" s="624"/>
      <c r="R22" s="624"/>
      <c r="S22" s="624"/>
      <c r="T22" s="624"/>
      <c r="U22" s="624"/>
      <c r="V22" s="624"/>
      <c r="W22" s="629">
        <v>1454</v>
      </c>
      <c r="X22" s="578"/>
      <c r="Y22" s="579">
        <f>B22</f>
        <v>43082</v>
      </c>
      <c r="Z22" s="580"/>
      <c r="AA22" s="579"/>
      <c r="AB22" s="631"/>
      <c r="AC22" s="582"/>
      <c r="AD22" s="583"/>
      <c r="AE22" s="584"/>
      <c r="AF22" s="584"/>
      <c r="AG22" s="632" t="str">
        <f>C22</f>
        <v>xxx</v>
      </c>
      <c r="AH22" s="634" t="str">
        <f>IF((AL22-AJ22)&lt;=1,"Nuitée :","Période :")</f>
        <v>Nuitée :</v>
      </c>
      <c r="AI22" s="634" t="s">
        <v>48</v>
      </c>
      <c r="AJ22" s="636">
        <f>AS22</f>
        <v>43258</v>
      </c>
      <c r="AK22" s="592" t="s">
        <v>49</v>
      </c>
      <c r="AL22" s="637">
        <f>AU22</f>
        <v>43259</v>
      </c>
      <c r="AM22" s="638" t="s">
        <v>1017</v>
      </c>
      <c r="AN22" s="639" t="s">
        <v>1009</v>
      </c>
      <c r="AO22" s="592"/>
      <c r="AP22" s="641" t="s">
        <v>44</v>
      </c>
      <c r="AQ22" s="643" t="str">
        <f>D22</f>
        <v>xxx</v>
      </c>
      <c r="AR22" s="634" t="s">
        <v>48</v>
      </c>
      <c r="AS22" s="636">
        <f>E22</f>
        <v>43258</v>
      </c>
      <c r="AT22" s="592" t="s">
        <v>49</v>
      </c>
      <c r="AU22" s="637">
        <f>F22</f>
        <v>43259</v>
      </c>
      <c r="AV22" s="638" t="s">
        <v>1017</v>
      </c>
      <c r="AW22" s="639" t="s">
        <v>1009</v>
      </c>
      <c r="AX22" s="592"/>
      <c r="AY22" s="632" t="str">
        <f>AG22</f>
        <v>xxx</v>
      </c>
      <c r="AZ22" s="634" t="str">
        <f>IF((BD22-BB22)&lt;=1,"Night :","Period :")</f>
        <v>Night :</v>
      </c>
      <c r="BA22" s="592" t="s">
        <v>50</v>
      </c>
      <c r="BB22" s="636">
        <f>AS22</f>
        <v>43258</v>
      </c>
      <c r="BC22" s="644" t="s">
        <v>51</v>
      </c>
      <c r="BD22" s="644">
        <f>AU22</f>
        <v>43259</v>
      </c>
      <c r="BE22" s="638" t="s">
        <v>1016</v>
      </c>
      <c r="BF22" s="639" t="s">
        <v>1009</v>
      </c>
      <c r="BG22" s="592"/>
      <c r="BH22" s="641" t="s">
        <v>47</v>
      </c>
      <c r="BI22" s="632" t="str">
        <f>AQ22</f>
        <v>xxx</v>
      </c>
      <c r="BJ22" s="634" t="s">
        <v>50</v>
      </c>
      <c r="BK22" s="636">
        <f>BB22</f>
        <v>43258</v>
      </c>
      <c r="BL22" s="644" t="s">
        <v>51</v>
      </c>
      <c r="BM22" s="637">
        <f>BD22</f>
        <v>43259</v>
      </c>
      <c r="BN22" s="638" t="s">
        <v>1016</v>
      </c>
      <c r="BO22" s="639" t="s">
        <v>1009</v>
      </c>
    </row>
    <row r="23" spans="1:67" s="477" customFormat="1" ht="28.5" customHeight="1" x14ac:dyDescent="0.25">
      <c r="A23" s="563">
        <v>43069</v>
      </c>
      <c r="B23" s="500">
        <v>43038</v>
      </c>
      <c r="C23" s="101" t="s">
        <v>1009</v>
      </c>
      <c r="D23" s="44" t="s">
        <v>1009</v>
      </c>
      <c r="E23" s="565">
        <v>43266</v>
      </c>
      <c r="F23" s="565">
        <v>43271</v>
      </c>
      <c r="G23" s="499">
        <f>F23-E23</f>
        <v>5</v>
      </c>
      <c r="H23" s="499">
        <v>25</v>
      </c>
      <c r="I23" s="552">
        <v>43252</v>
      </c>
      <c r="J23" s="552"/>
      <c r="K23" s="552"/>
      <c r="L23" s="552"/>
      <c r="M23" s="552"/>
      <c r="N23" s="552"/>
      <c r="O23" s="552"/>
      <c r="P23" s="552"/>
      <c r="Q23" s="552"/>
      <c r="R23" s="552"/>
      <c r="S23" s="552"/>
      <c r="T23" s="552"/>
      <c r="U23" s="552"/>
      <c r="V23" s="552"/>
      <c r="W23" s="497">
        <v>0</v>
      </c>
      <c r="X23" s="472"/>
      <c r="Y23" s="473"/>
      <c r="Z23" s="569"/>
      <c r="AA23" s="473"/>
      <c r="AB23" s="474">
        <v>0</v>
      </c>
      <c r="AC23" s="475">
        <f>W23-AB23</f>
        <v>0</v>
      </c>
      <c r="AD23" s="485"/>
    </row>
    <row r="24" spans="1:67" s="477" customFormat="1" ht="28.5" customHeight="1" x14ac:dyDescent="0.25">
      <c r="A24" s="464">
        <f>Y24+7</f>
        <v>43084</v>
      </c>
      <c r="B24" s="465">
        <v>43077</v>
      </c>
      <c r="C24" s="101" t="s">
        <v>1009</v>
      </c>
      <c r="D24" s="44" t="s">
        <v>1009</v>
      </c>
      <c r="E24" s="466">
        <v>43272</v>
      </c>
      <c r="F24" s="466">
        <f>E24+1</f>
        <v>43273</v>
      </c>
      <c r="G24" s="467">
        <v>1</v>
      </c>
      <c r="H24" s="468">
        <v>1</v>
      </c>
      <c r="I24" s="469"/>
      <c r="J24" s="469">
        <v>43252</v>
      </c>
      <c r="K24" s="469"/>
      <c r="L24" s="469"/>
      <c r="M24" s="469"/>
      <c r="N24" s="469"/>
      <c r="O24" s="469"/>
      <c r="P24" s="469"/>
      <c r="Q24" s="469"/>
      <c r="R24" s="469"/>
      <c r="S24" s="469"/>
      <c r="T24" s="469"/>
      <c r="U24" s="469"/>
      <c r="V24" s="469"/>
      <c r="W24" s="471">
        <v>2027</v>
      </c>
      <c r="X24" s="502"/>
      <c r="Y24" s="503">
        <f>B24</f>
        <v>43077</v>
      </c>
      <c r="Z24" s="502"/>
      <c r="AA24" s="503"/>
      <c r="AB24" s="556"/>
      <c r="AC24" s="505"/>
      <c r="AD24" s="476"/>
    </row>
    <row r="25" spans="1:67" s="477" customFormat="1" ht="28.5" customHeight="1" x14ac:dyDescent="0.25">
      <c r="A25" s="571">
        <v>43190</v>
      </c>
      <c r="B25" s="572">
        <v>43084</v>
      </c>
      <c r="C25" s="101" t="s">
        <v>1009</v>
      </c>
      <c r="D25" s="44" t="s">
        <v>1009</v>
      </c>
      <c r="E25" s="573">
        <v>43283</v>
      </c>
      <c r="F25" s="573">
        <v>43289</v>
      </c>
      <c r="G25" s="574">
        <f t="shared" ref="G25:G35" si="1">F25-E25</f>
        <v>6</v>
      </c>
      <c r="H25" s="575">
        <v>40</v>
      </c>
      <c r="I25" s="576"/>
      <c r="J25" s="576"/>
      <c r="K25" s="576">
        <v>43282</v>
      </c>
      <c r="L25" s="576"/>
      <c r="M25" s="576"/>
      <c r="N25" s="576"/>
      <c r="O25" s="576"/>
      <c r="P25" s="576"/>
      <c r="Q25" s="576"/>
      <c r="R25" s="576"/>
      <c r="S25" s="576"/>
      <c r="T25" s="576"/>
      <c r="U25" s="576"/>
      <c r="V25" s="576"/>
      <c r="W25" s="626">
        <v>5000</v>
      </c>
      <c r="X25" s="578"/>
      <c r="Y25" s="579">
        <f>B25</f>
        <v>43084</v>
      </c>
      <c r="Z25" s="578"/>
      <c r="AA25" s="579"/>
      <c r="AB25" s="631"/>
      <c r="AC25" s="582"/>
      <c r="AD25" s="583"/>
      <c r="AE25" s="584"/>
    </row>
    <row r="26" spans="1:67" s="477" customFormat="1" ht="28.5" customHeight="1" x14ac:dyDescent="0.25">
      <c r="A26" s="478">
        <v>43039</v>
      </c>
      <c r="B26" s="488">
        <v>43000</v>
      </c>
      <c r="C26" s="101" t="s">
        <v>1009</v>
      </c>
      <c r="D26" s="44" t="s">
        <v>1009</v>
      </c>
      <c r="E26" s="491">
        <v>43295</v>
      </c>
      <c r="F26" s="491">
        <v>43296</v>
      </c>
      <c r="G26" s="467">
        <f t="shared" si="1"/>
        <v>1</v>
      </c>
      <c r="H26" s="467">
        <v>12</v>
      </c>
      <c r="I26" s="482"/>
      <c r="J26" s="482"/>
      <c r="K26" s="482"/>
      <c r="L26" s="482"/>
      <c r="M26" s="482"/>
      <c r="N26" s="483">
        <v>43282</v>
      </c>
      <c r="O26" s="482"/>
      <c r="P26" s="482"/>
      <c r="Q26" s="482"/>
      <c r="R26" s="482"/>
      <c r="S26" s="482"/>
      <c r="T26" s="482"/>
      <c r="U26" s="482"/>
      <c r="V26" s="482"/>
      <c r="W26" s="484">
        <v>804</v>
      </c>
      <c r="X26" s="472"/>
      <c r="Y26" s="473"/>
      <c r="Z26" s="472"/>
      <c r="AA26" s="473"/>
      <c r="AB26" s="474">
        <v>0</v>
      </c>
      <c r="AC26" s="475">
        <f t="shared" ref="AC26:AC35" si="2">W26-AB26</f>
        <v>804</v>
      </c>
      <c r="AD26" s="485"/>
      <c r="AE26" s="486"/>
    </row>
    <row r="27" spans="1:67" s="477" customFormat="1" ht="28.5" customHeight="1" x14ac:dyDescent="0.25">
      <c r="A27" s="478">
        <v>43039</v>
      </c>
      <c r="B27" s="479">
        <v>42999</v>
      </c>
      <c r="C27" s="101" t="s">
        <v>1009</v>
      </c>
      <c r="D27" s="44" t="s">
        <v>1009</v>
      </c>
      <c r="E27" s="480">
        <v>43299</v>
      </c>
      <c r="F27" s="480">
        <v>43301</v>
      </c>
      <c r="G27" s="467">
        <f t="shared" si="1"/>
        <v>2</v>
      </c>
      <c r="H27" s="467">
        <v>21</v>
      </c>
      <c r="I27" s="482"/>
      <c r="J27" s="482"/>
      <c r="K27" s="482"/>
      <c r="L27" s="482"/>
      <c r="M27" s="483">
        <v>43282</v>
      </c>
      <c r="N27" s="482"/>
      <c r="O27" s="482"/>
      <c r="P27" s="482"/>
      <c r="Q27" s="482"/>
      <c r="R27" s="482"/>
      <c r="S27" s="482"/>
      <c r="T27" s="482"/>
      <c r="U27" s="482"/>
      <c r="V27" s="482"/>
      <c r="W27" s="484">
        <v>4401.6000000000004</v>
      </c>
      <c r="X27" s="472"/>
      <c r="Y27" s="473"/>
      <c r="Z27" s="472"/>
      <c r="AA27" s="473"/>
      <c r="AB27" s="474">
        <v>0</v>
      </c>
      <c r="AC27" s="475">
        <f t="shared" si="2"/>
        <v>4401.6000000000004</v>
      </c>
      <c r="AD27" s="485"/>
    </row>
    <row r="28" spans="1:67" s="477" customFormat="1" ht="28.5" customHeight="1" x14ac:dyDescent="0.25">
      <c r="A28" s="478">
        <v>43039</v>
      </c>
      <c r="B28" s="479">
        <v>42975</v>
      </c>
      <c r="C28" s="101" t="s">
        <v>1009</v>
      </c>
      <c r="D28" s="44" t="s">
        <v>1009</v>
      </c>
      <c r="E28" s="480">
        <v>43302</v>
      </c>
      <c r="F28" s="480">
        <v>43303</v>
      </c>
      <c r="G28" s="467">
        <f t="shared" si="1"/>
        <v>1</v>
      </c>
      <c r="H28" s="467">
        <v>30</v>
      </c>
      <c r="I28" s="483">
        <v>43282</v>
      </c>
      <c r="J28" s="482"/>
      <c r="K28" s="482"/>
      <c r="L28" s="482"/>
      <c r="M28" s="482"/>
      <c r="N28" s="482"/>
      <c r="O28" s="482"/>
      <c r="P28" s="482"/>
      <c r="Q28" s="482"/>
      <c r="R28" s="482"/>
      <c r="S28" s="482"/>
      <c r="T28" s="482"/>
      <c r="U28" s="482"/>
      <c r="V28" s="482"/>
      <c r="W28" s="484">
        <v>8510</v>
      </c>
      <c r="X28" s="472"/>
      <c r="Y28" s="473"/>
      <c r="Z28" s="472"/>
      <c r="AA28" s="473"/>
      <c r="AB28" s="474">
        <v>0</v>
      </c>
      <c r="AC28" s="475">
        <f t="shared" si="2"/>
        <v>8510</v>
      </c>
      <c r="AD28" s="485"/>
    </row>
    <row r="29" spans="1:67" s="477" customFormat="1" ht="28.5" customHeight="1" x14ac:dyDescent="0.25">
      <c r="A29" s="478">
        <v>43039</v>
      </c>
      <c r="B29" s="488">
        <v>42975</v>
      </c>
      <c r="C29" s="101" t="s">
        <v>1009</v>
      </c>
      <c r="D29" s="44" t="s">
        <v>1009</v>
      </c>
      <c r="E29" s="491">
        <v>43302</v>
      </c>
      <c r="F29" s="491">
        <v>43303</v>
      </c>
      <c r="G29" s="467">
        <f t="shared" si="1"/>
        <v>1</v>
      </c>
      <c r="H29" s="467">
        <v>30</v>
      </c>
      <c r="I29" s="482"/>
      <c r="J29" s="483">
        <v>43282</v>
      </c>
      <c r="K29" s="482"/>
      <c r="L29" s="482"/>
      <c r="M29" s="482"/>
      <c r="N29" s="482"/>
      <c r="O29" s="482"/>
      <c r="P29" s="482"/>
      <c r="Q29" s="482"/>
      <c r="R29" s="482"/>
      <c r="S29" s="482"/>
      <c r="T29" s="482"/>
      <c r="U29" s="482"/>
      <c r="V29" s="482"/>
      <c r="W29" s="554">
        <v>1752</v>
      </c>
      <c r="X29" s="472"/>
      <c r="Y29" s="473"/>
      <c r="Z29" s="569"/>
      <c r="AA29" s="473"/>
      <c r="AB29" s="557">
        <v>0</v>
      </c>
      <c r="AC29" s="475">
        <f t="shared" si="2"/>
        <v>1752</v>
      </c>
      <c r="AD29" s="485"/>
    </row>
    <row r="30" spans="1:67" s="477" customFormat="1" ht="28.5" customHeight="1" x14ac:dyDescent="0.25">
      <c r="A30" s="478">
        <v>43039</v>
      </c>
      <c r="B30" s="479">
        <v>43001</v>
      </c>
      <c r="C30" s="101" t="s">
        <v>1009</v>
      </c>
      <c r="D30" s="44" t="s">
        <v>1009</v>
      </c>
      <c r="E30" s="480">
        <v>43302</v>
      </c>
      <c r="F30" s="480">
        <v>43303</v>
      </c>
      <c r="G30" s="467">
        <f t="shared" si="1"/>
        <v>1</v>
      </c>
      <c r="H30" s="467">
        <v>25</v>
      </c>
      <c r="I30" s="483">
        <v>43282</v>
      </c>
      <c r="J30" s="482"/>
      <c r="K30" s="482"/>
      <c r="L30" s="482"/>
      <c r="M30" s="482"/>
      <c r="N30" s="482"/>
      <c r="O30" s="482"/>
      <c r="P30" s="482"/>
      <c r="Q30" s="482"/>
      <c r="R30" s="482"/>
      <c r="S30" s="482"/>
      <c r="T30" s="482"/>
      <c r="U30" s="482"/>
      <c r="V30" s="482"/>
      <c r="W30" s="554">
        <v>2445</v>
      </c>
      <c r="X30" s="472"/>
      <c r="Y30" s="473"/>
      <c r="Z30" s="569"/>
      <c r="AA30" s="473"/>
      <c r="AB30" s="557">
        <v>0</v>
      </c>
      <c r="AC30" s="475">
        <f t="shared" si="2"/>
        <v>2445</v>
      </c>
      <c r="AD30" s="485"/>
      <c r="AE30" s="486"/>
    </row>
    <row r="31" spans="1:67" s="477" customFormat="1" ht="28.5" customHeight="1" x14ac:dyDescent="0.25">
      <c r="A31" s="478">
        <v>43039</v>
      </c>
      <c r="B31" s="479">
        <v>43001</v>
      </c>
      <c r="C31" s="101" t="s">
        <v>1009</v>
      </c>
      <c r="D31" s="44" t="s">
        <v>1009</v>
      </c>
      <c r="E31" s="480">
        <v>43302</v>
      </c>
      <c r="F31" s="480">
        <v>43303</v>
      </c>
      <c r="G31" s="467">
        <f t="shared" si="1"/>
        <v>1</v>
      </c>
      <c r="H31" s="467">
        <v>20</v>
      </c>
      <c r="I31" s="482"/>
      <c r="J31" s="483">
        <v>43282</v>
      </c>
      <c r="K31" s="482"/>
      <c r="L31" s="482"/>
      <c r="M31" s="482"/>
      <c r="N31" s="482"/>
      <c r="O31" s="482"/>
      <c r="P31" s="482"/>
      <c r="Q31" s="482"/>
      <c r="R31" s="482"/>
      <c r="S31" s="482"/>
      <c r="T31" s="482"/>
      <c r="U31" s="482"/>
      <c r="V31" s="482"/>
      <c r="W31" s="554">
        <v>2700</v>
      </c>
      <c r="X31" s="472"/>
      <c r="Y31" s="473"/>
      <c r="Z31" s="569"/>
      <c r="AA31" s="473"/>
      <c r="AB31" s="557">
        <v>0</v>
      </c>
      <c r="AC31" s="475">
        <f t="shared" si="2"/>
        <v>2700</v>
      </c>
      <c r="AD31" s="485"/>
    </row>
    <row r="32" spans="1:67" s="477" customFormat="1" ht="28.5" customHeight="1" x14ac:dyDescent="0.25">
      <c r="A32" s="478">
        <v>43045</v>
      </c>
      <c r="B32" s="479">
        <v>42947</v>
      </c>
      <c r="C32" s="101" t="s">
        <v>1009</v>
      </c>
      <c r="D32" s="44" t="s">
        <v>1009</v>
      </c>
      <c r="E32" s="480">
        <v>43307</v>
      </c>
      <c r="F32" s="480">
        <v>43308</v>
      </c>
      <c r="G32" s="481">
        <f t="shared" si="1"/>
        <v>1</v>
      </c>
      <c r="H32" s="481">
        <v>30</v>
      </c>
      <c r="I32" s="482"/>
      <c r="J32" s="482"/>
      <c r="K32" s="482"/>
      <c r="L32" s="482"/>
      <c r="M32" s="482"/>
      <c r="N32" s="483">
        <v>43282</v>
      </c>
      <c r="O32" s="482"/>
      <c r="P32" s="482"/>
      <c r="Q32" s="482"/>
      <c r="R32" s="482"/>
      <c r="S32" s="482"/>
      <c r="T32" s="482"/>
      <c r="U32" s="482"/>
      <c r="V32" s="482"/>
      <c r="W32" s="554">
        <v>0</v>
      </c>
      <c r="X32" s="472"/>
      <c r="Y32" s="473"/>
      <c r="Z32" s="569"/>
      <c r="AA32" s="473"/>
      <c r="AB32" s="557">
        <v>0</v>
      </c>
      <c r="AC32" s="475">
        <f t="shared" si="2"/>
        <v>0</v>
      </c>
      <c r="AD32" s="485"/>
    </row>
    <row r="33" spans="1:67" s="477" customFormat="1" ht="28.5" customHeight="1" x14ac:dyDescent="0.25">
      <c r="A33" s="464">
        <v>43058</v>
      </c>
      <c r="B33" s="488">
        <v>43027</v>
      </c>
      <c r="C33" s="101" t="s">
        <v>1009</v>
      </c>
      <c r="D33" s="44" t="s">
        <v>1009</v>
      </c>
      <c r="E33" s="491">
        <v>43353</v>
      </c>
      <c r="F33" s="491">
        <v>43356</v>
      </c>
      <c r="G33" s="467">
        <f t="shared" si="1"/>
        <v>3</v>
      </c>
      <c r="H33" s="467">
        <v>40</v>
      </c>
      <c r="I33" s="482"/>
      <c r="J33" s="482"/>
      <c r="K33" s="482"/>
      <c r="L33" s="482"/>
      <c r="M33" s="482"/>
      <c r="N33" s="482"/>
      <c r="O33" s="482"/>
      <c r="P33" s="482"/>
      <c r="Q33" s="482"/>
      <c r="R33" s="482"/>
      <c r="S33" s="483">
        <v>43344</v>
      </c>
      <c r="T33" s="482"/>
      <c r="U33" s="482"/>
      <c r="V33" s="482"/>
      <c r="W33" s="568">
        <v>9036</v>
      </c>
      <c r="X33" s="472" t="s">
        <v>1008</v>
      </c>
      <c r="Y33" s="473">
        <v>43066</v>
      </c>
      <c r="Z33" s="569" t="s">
        <v>1008</v>
      </c>
      <c r="AA33" s="473">
        <v>43077</v>
      </c>
      <c r="AB33" s="557">
        <v>0</v>
      </c>
      <c r="AC33" s="475">
        <f t="shared" si="2"/>
        <v>9036</v>
      </c>
      <c r="AD33" s="476"/>
    </row>
    <row r="34" spans="1:67" s="477" customFormat="1" ht="28.5" customHeight="1" x14ac:dyDescent="0.25">
      <c r="A34" s="478">
        <v>43136</v>
      </c>
      <c r="B34" s="488">
        <v>42949</v>
      </c>
      <c r="C34" s="101" t="s">
        <v>1009</v>
      </c>
      <c r="D34" s="44" t="s">
        <v>1009</v>
      </c>
      <c r="E34" s="491">
        <v>43364</v>
      </c>
      <c r="F34" s="491">
        <v>43365</v>
      </c>
      <c r="G34" s="501">
        <f t="shared" si="1"/>
        <v>1</v>
      </c>
      <c r="H34" s="481">
        <v>25</v>
      </c>
      <c r="I34" s="482"/>
      <c r="J34" s="483">
        <v>43344</v>
      </c>
      <c r="K34" s="482"/>
      <c r="L34" s="482"/>
      <c r="M34" s="482"/>
      <c r="N34" s="482"/>
      <c r="O34" s="482"/>
      <c r="P34" s="482"/>
      <c r="Q34" s="482"/>
      <c r="R34" s="482"/>
      <c r="S34" s="482"/>
      <c r="T34" s="482"/>
      <c r="U34" s="482"/>
      <c r="V34" s="482"/>
      <c r="W34" s="484">
        <v>2892</v>
      </c>
      <c r="X34" s="494"/>
      <c r="Y34" s="495"/>
      <c r="Z34" s="494"/>
      <c r="AA34" s="495"/>
      <c r="AB34" s="474">
        <v>0</v>
      </c>
      <c r="AC34" s="475">
        <f t="shared" si="2"/>
        <v>2892</v>
      </c>
      <c r="AD34" s="476"/>
    </row>
    <row r="35" spans="1:67" s="546" customFormat="1" ht="28.5" customHeight="1" x14ac:dyDescent="0.25">
      <c r="A35" s="464">
        <v>43163</v>
      </c>
      <c r="B35" s="488">
        <v>43046</v>
      </c>
      <c r="C35" s="101" t="s">
        <v>1009</v>
      </c>
      <c r="D35" s="44" t="s">
        <v>1009</v>
      </c>
      <c r="E35" s="491">
        <v>43364</v>
      </c>
      <c r="F35" s="491">
        <v>43365</v>
      </c>
      <c r="G35" s="467">
        <f t="shared" si="1"/>
        <v>1</v>
      </c>
      <c r="H35" s="467">
        <v>20</v>
      </c>
      <c r="I35" s="470">
        <v>43344</v>
      </c>
      <c r="J35" s="470"/>
      <c r="K35" s="470"/>
      <c r="L35" s="470"/>
      <c r="M35" s="470"/>
      <c r="N35" s="470"/>
      <c r="O35" s="470"/>
      <c r="P35" s="470"/>
      <c r="Q35" s="470"/>
      <c r="R35" s="470"/>
      <c r="S35" s="470"/>
      <c r="T35" s="470"/>
      <c r="U35" s="470"/>
      <c r="V35" s="470"/>
      <c r="W35" s="568">
        <v>770</v>
      </c>
      <c r="X35" s="494"/>
      <c r="Y35" s="495"/>
      <c r="Z35" s="494"/>
      <c r="AA35" s="495"/>
      <c r="AB35" s="474">
        <v>0</v>
      </c>
      <c r="AC35" s="475">
        <f t="shared" si="2"/>
        <v>770</v>
      </c>
      <c r="AD35" s="476"/>
      <c r="AE35" s="477"/>
      <c r="AF35" s="477"/>
      <c r="AG35" s="477"/>
      <c r="AH35" s="477"/>
      <c r="AI35" s="477"/>
      <c r="AJ35" s="477"/>
      <c r="AK35" s="477"/>
      <c r="AL35" s="477"/>
      <c r="AM35" s="477"/>
      <c r="AN35" s="477"/>
      <c r="AO35" s="477"/>
      <c r="AP35" s="477"/>
      <c r="AQ35" s="477"/>
      <c r="AR35" s="477"/>
      <c r="AS35" s="477"/>
      <c r="AT35" s="477"/>
      <c r="AU35" s="477"/>
      <c r="AV35" s="477"/>
      <c r="AW35" s="477"/>
      <c r="AX35" s="477"/>
      <c r="AY35" s="477"/>
      <c r="AZ35" s="477"/>
      <c r="BA35" s="477"/>
      <c r="BB35" s="477"/>
      <c r="BC35" s="477"/>
      <c r="BD35" s="477"/>
      <c r="BE35" s="477"/>
      <c r="BF35" s="477"/>
      <c r="BG35" s="477"/>
      <c r="BH35" s="477"/>
      <c r="BI35" s="477"/>
      <c r="BJ35" s="477"/>
      <c r="BK35" s="477"/>
      <c r="BL35" s="477"/>
      <c r="BM35" s="477"/>
      <c r="BN35" s="477"/>
      <c r="BO35" s="477"/>
    </row>
    <row r="36" spans="1:67" s="477" customFormat="1" ht="28.5" customHeight="1" x14ac:dyDescent="0.25">
      <c r="A36" s="464">
        <f>Y36+7</f>
        <v>43084</v>
      </c>
      <c r="B36" s="465">
        <v>43077</v>
      </c>
      <c r="C36" s="101" t="s">
        <v>1009</v>
      </c>
      <c r="D36" s="44" t="s">
        <v>1009</v>
      </c>
      <c r="E36" s="466">
        <v>43370</v>
      </c>
      <c r="F36" s="466">
        <f>E36+1</f>
        <v>43371</v>
      </c>
      <c r="G36" s="467">
        <v>1</v>
      </c>
      <c r="H36" s="468">
        <v>1</v>
      </c>
      <c r="I36" s="469"/>
      <c r="J36" s="469">
        <v>43344</v>
      </c>
      <c r="K36" s="469"/>
      <c r="L36" s="469"/>
      <c r="M36" s="469"/>
      <c r="N36" s="469"/>
      <c r="O36" s="469"/>
      <c r="P36" s="469"/>
      <c r="Q36" s="469"/>
      <c r="R36" s="469"/>
      <c r="S36" s="469"/>
      <c r="T36" s="469"/>
      <c r="U36" s="469"/>
      <c r="V36" s="469"/>
      <c r="W36" s="568">
        <v>1541</v>
      </c>
      <c r="X36" s="502"/>
      <c r="Y36" s="503">
        <f>B36</f>
        <v>43077</v>
      </c>
      <c r="Z36" s="502"/>
      <c r="AA36" s="503"/>
      <c r="AB36" s="556"/>
      <c r="AC36" s="505"/>
      <c r="AD36" s="476"/>
      <c r="AF36" s="546"/>
      <c r="AG36" s="546"/>
      <c r="AH36" s="546"/>
      <c r="AI36" s="546"/>
      <c r="AJ36" s="546"/>
      <c r="AK36" s="546"/>
      <c r="AL36" s="546"/>
      <c r="AM36" s="546"/>
      <c r="AN36" s="546"/>
      <c r="AO36" s="546"/>
      <c r="AP36" s="546"/>
      <c r="AQ36" s="546"/>
      <c r="AR36" s="546"/>
      <c r="AS36" s="546"/>
      <c r="AT36" s="546"/>
      <c r="AU36" s="546"/>
      <c r="AV36" s="546"/>
      <c r="AW36" s="546"/>
      <c r="AX36" s="546"/>
      <c r="AY36" s="546"/>
      <c r="AZ36" s="546"/>
      <c r="BA36" s="546"/>
      <c r="BB36" s="546"/>
      <c r="BC36" s="546"/>
      <c r="BD36" s="546"/>
      <c r="BE36" s="546"/>
      <c r="BF36" s="546"/>
      <c r="BG36" s="546"/>
      <c r="BH36" s="546"/>
      <c r="BI36" s="546"/>
      <c r="BJ36" s="546"/>
      <c r="BK36" s="546"/>
      <c r="BL36" s="546"/>
      <c r="BM36" s="546"/>
      <c r="BN36" s="546"/>
      <c r="BO36" s="546"/>
    </row>
    <row r="37" spans="1:67" s="584" customFormat="1" ht="28.5" customHeight="1" x14ac:dyDescent="0.25">
      <c r="A37" s="478">
        <v>43132</v>
      </c>
      <c r="B37" s="479">
        <v>42888</v>
      </c>
      <c r="C37" s="101" t="s">
        <v>1009</v>
      </c>
      <c r="D37" s="44" t="s">
        <v>1009</v>
      </c>
      <c r="E37" s="480">
        <v>43376</v>
      </c>
      <c r="F37" s="480">
        <v>43378</v>
      </c>
      <c r="G37" s="467">
        <f>F37-E37</f>
        <v>2</v>
      </c>
      <c r="H37" s="467">
        <v>120</v>
      </c>
      <c r="I37" s="483">
        <v>43374</v>
      </c>
      <c r="J37" s="482"/>
      <c r="K37" s="482"/>
      <c r="L37" s="482"/>
      <c r="M37" s="482"/>
      <c r="N37" s="482"/>
      <c r="O37" s="482"/>
      <c r="P37" s="482"/>
      <c r="Q37" s="482"/>
      <c r="R37" s="482"/>
      <c r="S37" s="482"/>
      <c r="T37" s="482"/>
      <c r="U37" s="482"/>
      <c r="V37" s="482"/>
      <c r="W37" s="554">
        <v>0</v>
      </c>
      <c r="X37" s="494"/>
      <c r="Y37" s="495"/>
      <c r="Z37" s="555"/>
      <c r="AA37" s="495"/>
      <c r="AB37" s="557">
        <v>0</v>
      </c>
      <c r="AC37" s="475">
        <f>W37-AB37</f>
        <v>0</v>
      </c>
      <c r="AD37" s="476"/>
      <c r="AE37" s="477"/>
      <c r="AF37" s="477"/>
      <c r="AG37" s="633"/>
      <c r="AH37" s="635"/>
      <c r="AI37" s="635"/>
      <c r="AJ37" s="635"/>
      <c r="AK37" s="635"/>
      <c r="AL37" s="635"/>
      <c r="AM37" s="635"/>
      <c r="AN37" s="640"/>
      <c r="AO37" s="477"/>
      <c r="AP37" s="642"/>
      <c r="AQ37" s="640"/>
      <c r="AR37" s="635"/>
      <c r="AS37" s="635"/>
      <c r="AT37" s="635"/>
      <c r="AU37" s="635"/>
      <c r="AV37" s="635"/>
      <c r="AW37" s="640"/>
      <c r="AX37" s="477"/>
      <c r="AY37" s="633"/>
      <c r="AZ37" s="635"/>
      <c r="BA37" s="635"/>
      <c r="BB37" s="635"/>
      <c r="BC37" s="635"/>
      <c r="BD37" s="635"/>
      <c r="BE37" s="635"/>
      <c r="BF37" s="640"/>
      <c r="BG37" s="477"/>
      <c r="BH37" s="642"/>
      <c r="BI37" s="645"/>
      <c r="BJ37" s="635"/>
      <c r="BK37" s="646"/>
      <c r="BL37" s="635"/>
      <c r="BM37" s="646"/>
      <c r="BN37" s="635"/>
      <c r="BO37" s="640"/>
    </row>
    <row r="38" spans="1:67" s="584" customFormat="1" ht="28.5" customHeight="1" x14ac:dyDescent="0.25">
      <c r="A38" s="478">
        <v>43132</v>
      </c>
      <c r="B38" s="479">
        <v>42888</v>
      </c>
      <c r="C38" s="101" t="s">
        <v>1009</v>
      </c>
      <c r="D38" s="44" t="s">
        <v>1009</v>
      </c>
      <c r="E38" s="480">
        <v>43376</v>
      </c>
      <c r="F38" s="480">
        <v>43378</v>
      </c>
      <c r="G38" s="467">
        <f>F38-E38</f>
        <v>2</v>
      </c>
      <c r="H38" s="467">
        <v>120</v>
      </c>
      <c r="I38" s="482"/>
      <c r="J38" s="483">
        <v>43374</v>
      </c>
      <c r="K38" s="482"/>
      <c r="L38" s="482"/>
      <c r="M38" s="482"/>
      <c r="N38" s="482"/>
      <c r="O38" s="482"/>
      <c r="P38" s="482"/>
      <c r="Q38" s="482"/>
      <c r="R38" s="482"/>
      <c r="S38" s="482"/>
      <c r="T38" s="482"/>
      <c r="U38" s="482"/>
      <c r="V38" s="482"/>
      <c r="W38" s="554">
        <v>0</v>
      </c>
      <c r="X38" s="494"/>
      <c r="Y38" s="495"/>
      <c r="Z38" s="555"/>
      <c r="AA38" s="495"/>
      <c r="AB38" s="557">
        <v>0</v>
      </c>
      <c r="AC38" s="475">
        <f>W38-AB38</f>
        <v>0</v>
      </c>
      <c r="AD38" s="485"/>
      <c r="AE38" s="477"/>
      <c r="AG38" s="585" t="str">
        <f>C38</f>
        <v>xxx</v>
      </c>
      <c r="AH38" s="586" t="str">
        <f>IF((AL38-AJ38)&lt;=1,"Nuitée :","Période :")</f>
        <v>Période :</v>
      </c>
      <c r="AI38" s="586" t="s">
        <v>48</v>
      </c>
      <c r="AJ38" s="587">
        <f>AS38</f>
        <v>43376</v>
      </c>
      <c r="AK38" s="588" t="s">
        <v>49</v>
      </c>
      <c r="AL38" s="589">
        <f>AU38</f>
        <v>43378</v>
      </c>
      <c r="AM38" s="590" t="s">
        <v>1017</v>
      </c>
      <c r="AN38" s="591" t="s">
        <v>1009</v>
      </c>
      <c r="AO38" s="592"/>
      <c r="AP38" s="600" t="s">
        <v>44</v>
      </c>
      <c r="AQ38" s="601" t="str">
        <f>D38</f>
        <v>xxx</v>
      </c>
      <c r="AR38" s="586" t="s">
        <v>48</v>
      </c>
      <c r="AS38" s="587">
        <f>E38</f>
        <v>43376</v>
      </c>
      <c r="AT38" s="588" t="s">
        <v>49</v>
      </c>
      <c r="AU38" s="589">
        <f>F38</f>
        <v>43378</v>
      </c>
      <c r="AV38" s="590" t="s">
        <v>1017</v>
      </c>
      <c r="AW38" s="591" t="s">
        <v>1009</v>
      </c>
      <c r="AX38" s="592"/>
      <c r="AY38" s="585" t="str">
        <f>AG38</f>
        <v>xxx</v>
      </c>
      <c r="AZ38" s="586" t="str">
        <f>IF((BD38-BB38)&lt;=1,"Night :","Period :")</f>
        <v>Period :</v>
      </c>
      <c r="BA38" s="588" t="s">
        <v>50</v>
      </c>
      <c r="BB38" s="587">
        <f>AS38</f>
        <v>43376</v>
      </c>
      <c r="BC38" s="595" t="s">
        <v>51</v>
      </c>
      <c r="BD38" s="595">
        <f>AU38</f>
        <v>43378</v>
      </c>
      <c r="BE38" s="590" t="s">
        <v>1016</v>
      </c>
      <c r="BF38" s="591" t="s">
        <v>1009</v>
      </c>
      <c r="BG38" s="592"/>
      <c r="BH38" s="600" t="s">
        <v>44</v>
      </c>
      <c r="BI38" s="596" t="str">
        <f>AQ38</f>
        <v>xxx</v>
      </c>
      <c r="BJ38" s="586" t="s">
        <v>50</v>
      </c>
      <c r="BK38" s="593">
        <f>BB38</f>
        <v>43376</v>
      </c>
      <c r="BL38" s="595" t="s">
        <v>51</v>
      </c>
      <c r="BM38" s="594">
        <f>BD38</f>
        <v>43378</v>
      </c>
      <c r="BN38" s="590" t="s">
        <v>1016</v>
      </c>
      <c r="BO38" s="591" t="s">
        <v>1009</v>
      </c>
    </row>
    <row r="39" spans="1:67" s="584" customFormat="1" ht="28.5" customHeight="1" x14ac:dyDescent="0.25">
      <c r="A39" s="464">
        <f>Y39+7</f>
        <v>43084</v>
      </c>
      <c r="B39" s="465">
        <v>43077</v>
      </c>
      <c r="C39" s="101" t="s">
        <v>1009</v>
      </c>
      <c r="D39" s="44" t="s">
        <v>1009</v>
      </c>
      <c r="E39" s="466">
        <v>43384</v>
      </c>
      <c r="F39" s="466">
        <v>43385</v>
      </c>
      <c r="G39" s="467">
        <v>1</v>
      </c>
      <c r="H39" s="468">
        <v>1</v>
      </c>
      <c r="I39" s="469"/>
      <c r="J39" s="469">
        <v>43374</v>
      </c>
      <c r="K39" s="469"/>
      <c r="L39" s="469"/>
      <c r="M39" s="469"/>
      <c r="N39" s="469"/>
      <c r="O39" s="469"/>
      <c r="P39" s="469"/>
      <c r="Q39" s="469"/>
      <c r="R39" s="469"/>
      <c r="S39" s="469"/>
      <c r="T39" s="469"/>
      <c r="U39" s="469"/>
      <c r="V39" s="469"/>
      <c r="W39" s="568">
        <v>1541</v>
      </c>
      <c r="X39" s="502"/>
      <c r="Y39" s="503">
        <f>B39</f>
        <v>43077</v>
      </c>
      <c r="Z39" s="504"/>
      <c r="AA39" s="503"/>
      <c r="AB39" s="570"/>
      <c r="AC39" s="505"/>
      <c r="AD39" s="476"/>
      <c r="AE39" s="477"/>
      <c r="AG39" s="585" t="str">
        <f>C39</f>
        <v>xxx</v>
      </c>
      <c r="AH39" s="586" t="str">
        <f>IF((AL39-AJ39)&lt;=1,"Nuitée :","Période :")</f>
        <v>Nuitée :</v>
      </c>
      <c r="AI39" s="586" t="s">
        <v>48</v>
      </c>
      <c r="AJ39" s="587">
        <f>AS39</f>
        <v>43384</v>
      </c>
      <c r="AK39" s="588" t="s">
        <v>49</v>
      </c>
      <c r="AL39" s="589">
        <f>AU39</f>
        <v>43385</v>
      </c>
      <c r="AM39" s="590" t="s">
        <v>1017</v>
      </c>
      <c r="AN39" s="591" t="s">
        <v>1009</v>
      </c>
      <c r="AO39" s="592"/>
      <c r="AP39" s="600" t="s">
        <v>44</v>
      </c>
      <c r="AQ39" s="601" t="str">
        <f>D39</f>
        <v>xxx</v>
      </c>
      <c r="AR39" s="586" t="s">
        <v>48</v>
      </c>
      <c r="AS39" s="587">
        <f>E39</f>
        <v>43384</v>
      </c>
      <c r="AT39" s="588" t="s">
        <v>49</v>
      </c>
      <c r="AU39" s="589">
        <f>F39</f>
        <v>43385</v>
      </c>
      <c r="AV39" s="590" t="s">
        <v>1017</v>
      </c>
      <c r="AW39" s="591" t="s">
        <v>1009</v>
      </c>
      <c r="AX39" s="592"/>
      <c r="AY39" s="585" t="str">
        <f>AG39</f>
        <v>xxx</v>
      </c>
      <c r="AZ39" s="586" t="str">
        <f>IF((BD39-BB39)&lt;=1,"Night :","Period :")</f>
        <v>Night :</v>
      </c>
      <c r="BA39" s="588" t="s">
        <v>50</v>
      </c>
      <c r="BB39" s="587">
        <f>AS39</f>
        <v>43384</v>
      </c>
      <c r="BC39" s="595" t="s">
        <v>51</v>
      </c>
      <c r="BD39" s="595">
        <f>AU39</f>
        <v>43385</v>
      </c>
      <c r="BE39" s="590" t="s">
        <v>1016</v>
      </c>
      <c r="BF39" s="591" t="s">
        <v>1009</v>
      </c>
      <c r="BG39" s="592"/>
      <c r="BH39" s="600" t="s">
        <v>47</v>
      </c>
      <c r="BI39" s="596" t="str">
        <f>AQ39</f>
        <v>xxx</v>
      </c>
      <c r="BJ39" s="586" t="s">
        <v>50</v>
      </c>
      <c r="BK39" s="593">
        <f>BB39</f>
        <v>43384</v>
      </c>
      <c r="BL39" s="595" t="s">
        <v>51</v>
      </c>
      <c r="BM39" s="594">
        <f>BD39</f>
        <v>43385</v>
      </c>
      <c r="BN39" s="590" t="s">
        <v>1016</v>
      </c>
      <c r="BO39" s="591" t="s">
        <v>1009</v>
      </c>
    </row>
    <row r="40" spans="1:67" s="584" customFormat="1" ht="28.5" customHeight="1" x14ac:dyDescent="0.25">
      <c r="A40" s="478">
        <v>43115</v>
      </c>
      <c r="B40" s="488">
        <v>42665</v>
      </c>
      <c r="C40" s="101" t="s">
        <v>1009</v>
      </c>
      <c r="D40" s="44" t="s">
        <v>1009</v>
      </c>
      <c r="E40" s="491">
        <v>43413</v>
      </c>
      <c r="F40" s="491">
        <v>43416</v>
      </c>
      <c r="G40" s="481">
        <v>4</v>
      </c>
      <c r="H40" s="481">
        <v>52</v>
      </c>
      <c r="I40" s="482"/>
      <c r="J40" s="482"/>
      <c r="K40" s="482"/>
      <c r="L40" s="482"/>
      <c r="M40" s="482"/>
      <c r="N40" s="483">
        <v>43405</v>
      </c>
      <c r="O40" s="482"/>
      <c r="P40" s="482"/>
      <c r="Q40" s="482"/>
      <c r="R40" s="482"/>
      <c r="S40" s="482"/>
      <c r="T40" s="482"/>
      <c r="U40" s="482"/>
      <c r="V40" s="482"/>
      <c r="W40" s="554">
        <v>4032</v>
      </c>
      <c r="X40" s="494"/>
      <c r="Y40" s="495"/>
      <c r="Z40" s="555"/>
      <c r="AA40" s="495"/>
      <c r="AB40" s="557">
        <v>0</v>
      </c>
      <c r="AC40" s="475">
        <f>W40-AB40</f>
        <v>4032</v>
      </c>
      <c r="AD40" s="485"/>
      <c r="AE40" s="477"/>
      <c r="AG40" s="585" t="str">
        <f>C40</f>
        <v>xxx</v>
      </c>
      <c r="AH40" s="586" t="str">
        <f>IF((AL40-AJ40)&lt;=1,"Nuitée :","Période :")</f>
        <v>Période :</v>
      </c>
      <c r="AI40" s="586" t="s">
        <v>48</v>
      </c>
      <c r="AJ40" s="587">
        <f>AS40</f>
        <v>43413</v>
      </c>
      <c r="AK40" s="588" t="s">
        <v>49</v>
      </c>
      <c r="AL40" s="589">
        <f>AU40</f>
        <v>43416</v>
      </c>
      <c r="AM40" s="590" t="s">
        <v>1017</v>
      </c>
      <c r="AN40" s="591" t="s">
        <v>1009</v>
      </c>
      <c r="AO40" s="592"/>
      <c r="AP40" s="600" t="s">
        <v>44</v>
      </c>
      <c r="AQ40" s="601" t="str">
        <f>D40</f>
        <v>xxx</v>
      </c>
      <c r="AR40" s="586" t="s">
        <v>48</v>
      </c>
      <c r="AS40" s="587">
        <f>E40</f>
        <v>43413</v>
      </c>
      <c r="AT40" s="588" t="s">
        <v>49</v>
      </c>
      <c r="AU40" s="589">
        <f>F40</f>
        <v>43416</v>
      </c>
      <c r="AV40" s="590" t="s">
        <v>1017</v>
      </c>
      <c r="AW40" s="591" t="s">
        <v>1009</v>
      </c>
      <c r="AX40" s="592"/>
      <c r="AY40" s="585" t="str">
        <f>AG40</f>
        <v>xxx</v>
      </c>
      <c r="AZ40" s="586" t="str">
        <f>IF((BD40-BB40)&lt;=1,"Night :","Period :")</f>
        <v>Period :</v>
      </c>
      <c r="BA40" s="588" t="s">
        <v>50</v>
      </c>
      <c r="BB40" s="587">
        <f>AS40</f>
        <v>43413</v>
      </c>
      <c r="BC40" s="595" t="s">
        <v>51</v>
      </c>
      <c r="BD40" s="595">
        <f>AU40</f>
        <v>43416</v>
      </c>
      <c r="BE40" s="590" t="s">
        <v>1016</v>
      </c>
      <c r="BF40" s="591" t="s">
        <v>1009</v>
      </c>
      <c r="BG40" s="592"/>
      <c r="BH40" s="600" t="s">
        <v>47</v>
      </c>
      <c r="BI40" s="596" t="str">
        <f>AQ40</f>
        <v>xxx</v>
      </c>
      <c r="BJ40" s="586" t="s">
        <v>50</v>
      </c>
      <c r="BK40" s="593">
        <f>BB40</f>
        <v>43413</v>
      </c>
      <c r="BL40" s="595" t="s">
        <v>51</v>
      </c>
      <c r="BM40" s="594">
        <f>BD40</f>
        <v>43416</v>
      </c>
      <c r="BN40" s="590" t="s">
        <v>1016</v>
      </c>
      <c r="BO40" s="591" t="s">
        <v>1009</v>
      </c>
    </row>
    <row r="41" spans="1:67" s="477" customFormat="1" ht="28.5" customHeight="1" x14ac:dyDescent="0.25">
      <c r="A41" s="464" t="s">
        <v>26</v>
      </c>
      <c r="B41" s="488"/>
      <c r="C41" s="489"/>
      <c r="D41" s="44" t="s">
        <v>1009</v>
      </c>
      <c r="E41" s="491"/>
      <c r="F41" s="491"/>
      <c r="G41" s="467">
        <f t="shared" ref="G41:G78" si="3">F41-E41</f>
        <v>0</v>
      </c>
      <c r="H41" s="493"/>
      <c r="I41" s="470"/>
      <c r="J41" s="470"/>
      <c r="K41" s="470"/>
      <c r="L41" s="470"/>
      <c r="M41" s="470"/>
      <c r="N41" s="470"/>
      <c r="O41" s="470"/>
      <c r="P41" s="470"/>
      <c r="Q41" s="470"/>
      <c r="R41" s="470"/>
      <c r="S41" s="470"/>
      <c r="T41" s="470"/>
      <c r="U41" s="470"/>
      <c r="V41" s="470"/>
      <c r="W41" s="471">
        <v>0</v>
      </c>
      <c r="X41" s="472"/>
      <c r="Y41" s="473"/>
      <c r="Z41" s="472"/>
      <c r="AA41" s="473"/>
      <c r="AB41" s="474">
        <v>0</v>
      </c>
      <c r="AC41" s="475">
        <f t="shared" ref="AC41:AC49" si="4">W41-AB41</f>
        <v>0</v>
      </c>
      <c r="AD41" s="476"/>
    </row>
    <row r="42" spans="1:67" s="477" customFormat="1" ht="28.5" customHeight="1" x14ac:dyDescent="0.25">
      <c r="A42" s="464" t="s">
        <v>26</v>
      </c>
      <c r="B42" s="488"/>
      <c r="C42" s="489"/>
      <c r="D42" s="44" t="s">
        <v>1009</v>
      </c>
      <c r="E42" s="491"/>
      <c r="F42" s="491"/>
      <c r="G42" s="467">
        <f t="shared" si="3"/>
        <v>0</v>
      </c>
      <c r="H42" s="493"/>
      <c r="I42" s="470"/>
      <c r="J42" s="470"/>
      <c r="K42" s="470"/>
      <c r="L42" s="470"/>
      <c r="M42" s="470"/>
      <c r="N42" s="470"/>
      <c r="O42" s="470"/>
      <c r="P42" s="470"/>
      <c r="Q42" s="470"/>
      <c r="R42" s="470"/>
      <c r="S42" s="470"/>
      <c r="T42" s="470"/>
      <c r="U42" s="470"/>
      <c r="V42" s="470"/>
      <c r="W42" s="471">
        <v>0</v>
      </c>
      <c r="X42" s="472"/>
      <c r="Y42" s="473"/>
      <c r="Z42" s="472"/>
      <c r="AA42" s="473"/>
      <c r="AB42" s="474">
        <v>0</v>
      </c>
      <c r="AC42" s="475">
        <f t="shared" si="4"/>
        <v>0</v>
      </c>
      <c r="AD42" s="476"/>
    </row>
    <row r="43" spans="1:67" s="477" customFormat="1" ht="28.5" customHeight="1" x14ac:dyDescent="0.25">
      <c r="A43" s="464" t="s">
        <v>26</v>
      </c>
      <c r="B43" s="488"/>
      <c r="C43" s="489"/>
      <c r="D43" s="44" t="s">
        <v>1009</v>
      </c>
      <c r="E43" s="491"/>
      <c r="F43" s="491"/>
      <c r="G43" s="467">
        <f t="shared" si="3"/>
        <v>0</v>
      </c>
      <c r="H43" s="493"/>
      <c r="I43" s="470"/>
      <c r="J43" s="470"/>
      <c r="K43" s="470"/>
      <c r="L43" s="470"/>
      <c r="M43" s="470"/>
      <c r="N43" s="470"/>
      <c r="O43" s="470"/>
      <c r="P43" s="470"/>
      <c r="Q43" s="470"/>
      <c r="R43" s="470"/>
      <c r="S43" s="470"/>
      <c r="T43" s="470"/>
      <c r="U43" s="470"/>
      <c r="V43" s="470"/>
      <c r="W43" s="471">
        <v>0</v>
      </c>
      <c r="X43" s="472"/>
      <c r="Y43" s="473"/>
      <c r="Z43" s="472"/>
      <c r="AA43" s="473"/>
      <c r="AB43" s="474">
        <v>0</v>
      </c>
      <c r="AC43" s="475">
        <f t="shared" si="4"/>
        <v>0</v>
      </c>
      <c r="AD43" s="476"/>
    </row>
    <row r="44" spans="1:67" s="477" customFormat="1" ht="28.5" customHeight="1" x14ac:dyDescent="0.25">
      <c r="A44" s="464" t="s">
        <v>26</v>
      </c>
      <c r="B44" s="488"/>
      <c r="C44" s="489"/>
      <c r="D44" s="44" t="s">
        <v>1009</v>
      </c>
      <c r="E44" s="491"/>
      <c r="F44" s="491"/>
      <c r="G44" s="467">
        <f t="shared" si="3"/>
        <v>0</v>
      </c>
      <c r="H44" s="493"/>
      <c r="I44" s="470"/>
      <c r="J44" s="470"/>
      <c r="K44" s="470"/>
      <c r="L44" s="470"/>
      <c r="M44" s="470"/>
      <c r="N44" s="470"/>
      <c r="O44" s="470"/>
      <c r="P44" s="470"/>
      <c r="Q44" s="470"/>
      <c r="R44" s="470"/>
      <c r="S44" s="470"/>
      <c r="T44" s="470"/>
      <c r="U44" s="470"/>
      <c r="V44" s="470"/>
      <c r="W44" s="471">
        <v>0</v>
      </c>
      <c r="X44" s="472"/>
      <c r="Y44" s="473"/>
      <c r="Z44" s="472"/>
      <c r="AA44" s="473"/>
      <c r="AB44" s="474">
        <v>0</v>
      </c>
      <c r="AC44" s="475">
        <f t="shared" si="4"/>
        <v>0</v>
      </c>
      <c r="AD44" s="476"/>
    </row>
    <row r="45" spans="1:67" s="477" customFormat="1" ht="28.5" customHeight="1" x14ac:dyDescent="0.25">
      <c r="A45" s="464" t="s">
        <v>26</v>
      </c>
      <c r="B45" s="488"/>
      <c r="C45" s="489"/>
      <c r="D45" s="44" t="s">
        <v>1009</v>
      </c>
      <c r="E45" s="491"/>
      <c r="F45" s="491"/>
      <c r="G45" s="467">
        <f t="shared" si="3"/>
        <v>0</v>
      </c>
      <c r="H45" s="493"/>
      <c r="I45" s="470"/>
      <c r="J45" s="470"/>
      <c r="K45" s="470"/>
      <c r="L45" s="470"/>
      <c r="M45" s="470"/>
      <c r="N45" s="470"/>
      <c r="O45" s="470"/>
      <c r="P45" s="470"/>
      <c r="Q45" s="470"/>
      <c r="R45" s="470"/>
      <c r="S45" s="470"/>
      <c r="T45" s="470"/>
      <c r="U45" s="470"/>
      <c r="V45" s="470"/>
      <c r="W45" s="471">
        <v>0</v>
      </c>
      <c r="X45" s="472"/>
      <c r="Y45" s="473"/>
      <c r="Z45" s="472"/>
      <c r="AA45" s="473"/>
      <c r="AB45" s="474">
        <v>0</v>
      </c>
      <c r="AC45" s="475">
        <f t="shared" si="4"/>
        <v>0</v>
      </c>
      <c r="AD45" s="476"/>
    </row>
    <row r="46" spans="1:67" s="477" customFormat="1" ht="28.5" customHeight="1" x14ac:dyDescent="0.25">
      <c r="A46" s="464" t="s">
        <v>26</v>
      </c>
      <c r="B46" s="488"/>
      <c r="C46" s="489"/>
      <c r="D46" s="44" t="s">
        <v>1009</v>
      </c>
      <c r="E46" s="491"/>
      <c r="F46" s="491"/>
      <c r="G46" s="467">
        <f t="shared" si="3"/>
        <v>0</v>
      </c>
      <c r="H46" s="493"/>
      <c r="I46" s="470"/>
      <c r="J46" s="470"/>
      <c r="K46" s="470"/>
      <c r="L46" s="470"/>
      <c r="M46" s="470"/>
      <c r="N46" s="470"/>
      <c r="O46" s="470"/>
      <c r="P46" s="470"/>
      <c r="Q46" s="470"/>
      <c r="R46" s="470"/>
      <c r="S46" s="470"/>
      <c r="T46" s="470"/>
      <c r="U46" s="470"/>
      <c r="V46" s="470"/>
      <c r="W46" s="471">
        <v>0</v>
      </c>
      <c r="X46" s="472"/>
      <c r="Y46" s="473"/>
      <c r="Z46" s="472"/>
      <c r="AA46" s="473"/>
      <c r="AB46" s="474">
        <v>0</v>
      </c>
      <c r="AC46" s="475">
        <f t="shared" si="4"/>
        <v>0</v>
      </c>
      <c r="AD46" s="476"/>
    </row>
    <row r="47" spans="1:67" s="477" customFormat="1" ht="28.5" customHeight="1" x14ac:dyDescent="0.25">
      <c r="A47" s="464" t="s">
        <v>26</v>
      </c>
      <c r="B47" s="488"/>
      <c r="C47" s="489"/>
      <c r="D47" s="44" t="s">
        <v>1009</v>
      </c>
      <c r="E47" s="491"/>
      <c r="F47" s="491"/>
      <c r="G47" s="467">
        <f t="shared" si="3"/>
        <v>0</v>
      </c>
      <c r="H47" s="493"/>
      <c r="I47" s="470"/>
      <c r="J47" s="470"/>
      <c r="K47" s="470"/>
      <c r="L47" s="470"/>
      <c r="M47" s="470"/>
      <c r="N47" s="470"/>
      <c r="O47" s="470"/>
      <c r="P47" s="470"/>
      <c r="Q47" s="470"/>
      <c r="R47" s="470"/>
      <c r="S47" s="470"/>
      <c r="T47" s="470"/>
      <c r="U47" s="470"/>
      <c r="V47" s="470"/>
      <c r="W47" s="471">
        <v>0</v>
      </c>
      <c r="X47" s="472"/>
      <c r="Y47" s="473"/>
      <c r="Z47" s="472"/>
      <c r="AA47" s="473"/>
      <c r="AB47" s="474">
        <v>0</v>
      </c>
      <c r="AC47" s="475">
        <f t="shared" si="4"/>
        <v>0</v>
      </c>
      <c r="AD47" s="476"/>
    </row>
    <row r="48" spans="1:67" s="477" customFormat="1" ht="28.5" customHeight="1" x14ac:dyDescent="0.25">
      <c r="A48" s="464" t="s">
        <v>26</v>
      </c>
      <c r="B48" s="488"/>
      <c r="C48" s="489"/>
      <c r="D48" s="44" t="s">
        <v>1009</v>
      </c>
      <c r="E48" s="491"/>
      <c r="F48" s="491"/>
      <c r="G48" s="467">
        <f t="shared" si="3"/>
        <v>0</v>
      </c>
      <c r="H48" s="493"/>
      <c r="I48" s="470"/>
      <c r="J48" s="470"/>
      <c r="K48" s="470"/>
      <c r="L48" s="470"/>
      <c r="M48" s="470"/>
      <c r="N48" s="470"/>
      <c r="O48" s="470"/>
      <c r="P48" s="470"/>
      <c r="Q48" s="470"/>
      <c r="R48" s="470"/>
      <c r="S48" s="470"/>
      <c r="T48" s="470"/>
      <c r="U48" s="470"/>
      <c r="V48" s="470"/>
      <c r="W48" s="471">
        <v>0</v>
      </c>
      <c r="X48" s="472"/>
      <c r="Y48" s="473"/>
      <c r="Z48" s="472"/>
      <c r="AA48" s="473"/>
      <c r="AB48" s="474">
        <v>0</v>
      </c>
      <c r="AC48" s="475">
        <f t="shared" si="4"/>
        <v>0</v>
      </c>
      <c r="AD48" s="476"/>
    </row>
    <row r="49" spans="1:30" s="477" customFormat="1" ht="28.5" customHeight="1" x14ac:dyDescent="0.25">
      <c r="A49" s="464" t="s">
        <v>26</v>
      </c>
      <c r="B49" s="488"/>
      <c r="C49" s="489"/>
      <c r="D49" s="44" t="s">
        <v>1009</v>
      </c>
      <c r="E49" s="491"/>
      <c r="F49" s="491"/>
      <c r="G49" s="467">
        <f t="shared" si="3"/>
        <v>0</v>
      </c>
      <c r="H49" s="493"/>
      <c r="I49" s="470"/>
      <c r="J49" s="470"/>
      <c r="K49" s="470"/>
      <c r="L49" s="470"/>
      <c r="M49" s="470"/>
      <c r="N49" s="470"/>
      <c r="O49" s="470"/>
      <c r="P49" s="470"/>
      <c r="Q49" s="470"/>
      <c r="R49" s="470"/>
      <c r="S49" s="470"/>
      <c r="T49" s="470"/>
      <c r="U49" s="470"/>
      <c r="V49" s="470"/>
      <c r="W49" s="471">
        <v>0</v>
      </c>
      <c r="X49" s="472"/>
      <c r="Y49" s="473"/>
      <c r="Z49" s="472"/>
      <c r="AA49" s="473"/>
      <c r="AB49" s="474">
        <v>0</v>
      </c>
      <c r="AC49" s="475">
        <f t="shared" si="4"/>
        <v>0</v>
      </c>
      <c r="AD49" s="476"/>
    </row>
    <row r="50" spans="1:30" s="477" customFormat="1" ht="28.5" customHeight="1" x14ac:dyDescent="0.25">
      <c r="A50" s="464" t="s">
        <v>26</v>
      </c>
      <c r="B50" s="488"/>
      <c r="C50" s="489"/>
      <c r="D50" s="44" t="s">
        <v>1009</v>
      </c>
      <c r="E50" s="491"/>
      <c r="F50" s="491"/>
      <c r="G50" s="467">
        <f t="shared" si="3"/>
        <v>0</v>
      </c>
      <c r="H50" s="493"/>
      <c r="I50" s="470"/>
      <c r="J50" s="470"/>
      <c r="K50" s="470"/>
      <c r="L50" s="470"/>
      <c r="M50" s="470"/>
      <c r="N50" s="470"/>
      <c r="O50" s="470"/>
      <c r="P50" s="470"/>
      <c r="Q50" s="470"/>
      <c r="R50" s="470"/>
      <c r="S50" s="470"/>
      <c r="T50" s="470"/>
      <c r="U50" s="470"/>
      <c r="V50" s="470"/>
      <c r="W50" s="471">
        <v>0</v>
      </c>
      <c r="X50" s="472"/>
      <c r="Y50" s="473"/>
      <c r="Z50" s="472"/>
      <c r="AA50" s="473"/>
      <c r="AB50" s="474">
        <v>0</v>
      </c>
      <c r="AC50" s="475">
        <f t="shared" ref="AC50:AC113" si="5">W50-AB50</f>
        <v>0</v>
      </c>
      <c r="AD50" s="476"/>
    </row>
    <row r="51" spans="1:30" s="477" customFormat="1" ht="28.5" customHeight="1" x14ac:dyDescent="0.25">
      <c r="A51" s="464" t="s">
        <v>26</v>
      </c>
      <c r="B51" s="488"/>
      <c r="C51" s="489"/>
      <c r="D51" s="44" t="s">
        <v>1009</v>
      </c>
      <c r="E51" s="491"/>
      <c r="F51" s="491"/>
      <c r="G51" s="467">
        <f t="shared" si="3"/>
        <v>0</v>
      </c>
      <c r="H51" s="493"/>
      <c r="I51" s="470"/>
      <c r="J51" s="470"/>
      <c r="K51" s="470"/>
      <c r="L51" s="470"/>
      <c r="M51" s="470"/>
      <c r="N51" s="470"/>
      <c r="O51" s="470"/>
      <c r="P51" s="470"/>
      <c r="Q51" s="470"/>
      <c r="R51" s="470"/>
      <c r="S51" s="470"/>
      <c r="T51" s="470"/>
      <c r="U51" s="470"/>
      <c r="V51" s="470"/>
      <c r="W51" s="471">
        <v>0</v>
      </c>
      <c r="X51" s="472"/>
      <c r="Y51" s="473"/>
      <c r="Z51" s="472"/>
      <c r="AA51" s="473"/>
      <c r="AB51" s="474">
        <v>0</v>
      </c>
      <c r="AC51" s="475">
        <f t="shared" si="5"/>
        <v>0</v>
      </c>
      <c r="AD51" s="476"/>
    </row>
    <row r="52" spans="1:30" s="477" customFormat="1" ht="28.5" customHeight="1" x14ac:dyDescent="0.25">
      <c r="A52" s="464" t="s">
        <v>26</v>
      </c>
      <c r="B52" s="488"/>
      <c r="C52" s="489"/>
      <c r="D52" s="44" t="s">
        <v>1009</v>
      </c>
      <c r="E52" s="491"/>
      <c r="F52" s="491"/>
      <c r="G52" s="467">
        <f t="shared" si="3"/>
        <v>0</v>
      </c>
      <c r="H52" s="493"/>
      <c r="I52" s="470"/>
      <c r="J52" s="470"/>
      <c r="K52" s="470"/>
      <c r="L52" s="470"/>
      <c r="M52" s="470"/>
      <c r="N52" s="470"/>
      <c r="O52" s="470"/>
      <c r="P52" s="470"/>
      <c r="Q52" s="470"/>
      <c r="R52" s="470"/>
      <c r="S52" s="470"/>
      <c r="T52" s="470"/>
      <c r="U52" s="470"/>
      <c r="V52" s="470"/>
      <c r="W52" s="471">
        <v>0</v>
      </c>
      <c r="X52" s="472"/>
      <c r="Y52" s="473"/>
      <c r="Z52" s="472"/>
      <c r="AA52" s="473"/>
      <c r="AB52" s="474">
        <v>0</v>
      </c>
      <c r="AC52" s="475">
        <f t="shared" si="5"/>
        <v>0</v>
      </c>
      <c r="AD52" s="476"/>
    </row>
    <row r="53" spans="1:30" s="477" customFormat="1" ht="28.5" customHeight="1" x14ac:dyDescent="0.25">
      <c r="A53" s="464" t="s">
        <v>26</v>
      </c>
      <c r="B53" s="488"/>
      <c r="C53" s="489"/>
      <c r="D53" s="44" t="s">
        <v>1009</v>
      </c>
      <c r="E53" s="491"/>
      <c r="F53" s="491"/>
      <c r="G53" s="467">
        <f t="shared" si="3"/>
        <v>0</v>
      </c>
      <c r="H53" s="493"/>
      <c r="I53" s="470"/>
      <c r="J53" s="470"/>
      <c r="K53" s="470"/>
      <c r="L53" s="470"/>
      <c r="M53" s="470"/>
      <c r="N53" s="470"/>
      <c r="O53" s="470"/>
      <c r="P53" s="470"/>
      <c r="Q53" s="470"/>
      <c r="R53" s="470"/>
      <c r="S53" s="470"/>
      <c r="T53" s="470"/>
      <c r="U53" s="470"/>
      <c r="V53" s="470"/>
      <c r="W53" s="471">
        <v>0</v>
      </c>
      <c r="X53" s="472"/>
      <c r="Y53" s="473"/>
      <c r="Z53" s="472"/>
      <c r="AA53" s="473"/>
      <c r="AB53" s="474">
        <v>0</v>
      </c>
      <c r="AC53" s="475">
        <f t="shared" si="5"/>
        <v>0</v>
      </c>
      <c r="AD53" s="476"/>
    </row>
    <row r="54" spans="1:30" s="477" customFormat="1" ht="28.5" customHeight="1" x14ac:dyDescent="0.25">
      <c r="A54" s="464" t="s">
        <v>26</v>
      </c>
      <c r="B54" s="488"/>
      <c r="C54" s="489"/>
      <c r="D54" s="44" t="s">
        <v>1009</v>
      </c>
      <c r="E54" s="491"/>
      <c r="F54" s="491"/>
      <c r="G54" s="467">
        <f t="shared" si="3"/>
        <v>0</v>
      </c>
      <c r="H54" s="493"/>
      <c r="I54" s="470"/>
      <c r="J54" s="470"/>
      <c r="K54" s="470"/>
      <c r="L54" s="470"/>
      <c r="M54" s="470"/>
      <c r="N54" s="470"/>
      <c r="O54" s="470"/>
      <c r="P54" s="470"/>
      <c r="Q54" s="470"/>
      <c r="R54" s="470"/>
      <c r="S54" s="470"/>
      <c r="T54" s="470"/>
      <c r="U54" s="470"/>
      <c r="V54" s="470"/>
      <c r="W54" s="471">
        <v>0</v>
      </c>
      <c r="X54" s="472"/>
      <c r="Y54" s="473"/>
      <c r="Z54" s="472"/>
      <c r="AA54" s="473"/>
      <c r="AB54" s="474">
        <v>0</v>
      </c>
      <c r="AC54" s="475">
        <f t="shared" si="5"/>
        <v>0</v>
      </c>
      <c r="AD54" s="476"/>
    </row>
    <row r="55" spans="1:30" s="477" customFormat="1" ht="28.5" customHeight="1" x14ac:dyDescent="0.25">
      <c r="A55" s="464" t="s">
        <v>26</v>
      </c>
      <c r="B55" s="488"/>
      <c r="C55" s="489"/>
      <c r="D55" s="44" t="s">
        <v>1009</v>
      </c>
      <c r="E55" s="491"/>
      <c r="F55" s="491"/>
      <c r="G55" s="467">
        <f t="shared" si="3"/>
        <v>0</v>
      </c>
      <c r="H55" s="493"/>
      <c r="I55" s="470"/>
      <c r="J55" s="470"/>
      <c r="K55" s="470"/>
      <c r="L55" s="470"/>
      <c r="M55" s="470"/>
      <c r="N55" s="470"/>
      <c r="O55" s="470"/>
      <c r="P55" s="470"/>
      <c r="Q55" s="470"/>
      <c r="R55" s="470"/>
      <c r="S55" s="470"/>
      <c r="T55" s="470"/>
      <c r="U55" s="470"/>
      <c r="V55" s="470"/>
      <c r="W55" s="471">
        <v>0</v>
      </c>
      <c r="X55" s="472"/>
      <c r="Y55" s="473"/>
      <c r="Z55" s="472"/>
      <c r="AA55" s="473"/>
      <c r="AB55" s="474">
        <v>0</v>
      </c>
      <c r="AC55" s="475">
        <f t="shared" si="5"/>
        <v>0</v>
      </c>
      <c r="AD55" s="476"/>
    </row>
    <row r="56" spans="1:30" s="477" customFormat="1" ht="28.5" customHeight="1" x14ac:dyDescent="0.25">
      <c r="A56" s="464" t="s">
        <v>26</v>
      </c>
      <c r="B56" s="488"/>
      <c r="C56" s="489"/>
      <c r="D56" s="44" t="s">
        <v>1009</v>
      </c>
      <c r="E56" s="491"/>
      <c r="F56" s="491"/>
      <c r="G56" s="467">
        <f t="shared" si="3"/>
        <v>0</v>
      </c>
      <c r="H56" s="493"/>
      <c r="I56" s="470"/>
      <c r="J56" s="470"/>
      <c r="K56" s="470"/>
      <c r="L56" s="470"/>
      <c r="M56" s="470"/>
      <c r="N56" s="470"/>
      <c r="O56" s="470"/>
      <c r="P56" s="470"/>
      <c r="Q56" s="470"/>
      <c r="R56" s="470"/>
      <c r="S56" s="470"/>
      <c r="T56" s="470"/>
      <c r="U56" s="470"/>
      <c r="V56" s="470"/>
      <c r="W56" s="471">
        <v>0</v>
      </c>
      <c r="X56" s="472"/>
      <c r="Y56" s="473"/>
      <c r="Z56" s="472"/>
      <c r="AA56" s="473"/>
      <c r="AB56" s="474">
        <v>0</v>
      </c>
      <c r="AC56" s="475">
        <f t="shared" si="5"/>
        <v>0</v>
      </c>
      <c r="AD56" s="476"/>
    </row>
    <row r="57" spans="1:30" s="477" customFormat="1" ht="28.5" customHeight="1" x14ac:dyDescent="0.25">
      <c r="A57" s="464" t="s">
        <v>26</v>
      </c>
      <c r="B57" s="488"/>
      <c r="C57" s="489"/>
      <c r="D57" s="44" t="s">
        <v>1009</v>
      </c>
      <c r="E57" s="491"/>
      <c r="F57" s="491"/>
      <c r="G57" s="467">
        <f t="shared" si="3"/>
        <v>0</v>
      </c>
      <c r="H57" s="493"/>
      <c r="I57" s="470"/>
      <c r="J57" s="470"/>
      <c r="K57" s="470"/>
      <c r="L57" s="470"/>
      <c r="M57" s="470"/>
      <c r="N57" s="470"/>
      <c r="O57" s="470"/>
      <c r="P57" s="470"/>
      <c r="Q57" s="470"/>
      <c r="R57" s="470"/>
      <c r="S57" s="470"/>
      <c r="T57" s="470"/>
      <c r="U57" s="470"/>
      <c r="V57" s="470"/>
      <c r="W57" s="471">
        <v>0</v>
      </c>
      <c r="X57" s="472"/>
      <c r="Y57" s="473"/>
      <c r="Z57" s="472"/>
      <c r="AA57" s="473"/>
      <c r="AB57" s="474">
        <v>0</v>
      </c>
      <c r="AC57" s="475">
        <f t="shared" si="5"/>
        <v>0</v>
      </c>
      <c r="AD57" s="476"/>
    </row>
    <row r="58" spans="1:30" s="477" customFormat="1" ht="28.5" customHeight="1" x14ac:dyDescent="0.25">
      <c r="A58" s="464" t="s">
        <v>26</v>
      </c>
      <c r="B58" s="488"/>
      <c r="C58" s="489"/>
      <c r="D58" s="44" t="s">
        <v>1009</v>
      </c>
      <c r="E58" s="491"/>
      <c r="F58" s="491"/>
      <c r="G58" s="467">
        <f t="shared" si="3"/>
        <v>0</v>
      </c>
      <c r="H58" s="493"/>
      <c r="I58" s="470"/>
      <c r="J58" s="470"/>
      <c r="K58" s="470"/>
      <c r="L58" s="470"/>
      <c r="M58" s="470"/>
      <c r="N58" s="470"/>
      <c r="O58" s="470"/>
      <c r="P58" s="470"/>
      <c r="Q58" s="470"/>
      <c r="R58" s="470"/>
      <c r="S58" s="470"/>
      <c r="T58" s="470"/>
      <c r="U58" s="470"/>
      <c r="V58" s="470"/>
      <c r="W58" s="471">
        <v>0</v>
      </c>
      <c r="X58" s="472"/>
      <c r="Y58" s="473"/>
      <c r="Z58" s="472"/>
      <c r="AA58" s="473"/>
      <c r="AB58" s="474">
        <v>0</v>
      </c>
      <c r="AC58" s="475">
        <f t="shared" si="5"/>
        <v>0</v>
      </c>
      <c r="AD58" s="476"/>
    </row>
    <row r="59" spans="1:30" s="477" customFormat="1" ht="28.5" customHeight="1" x14ac:dyDescent="0.25">
      <c r="A59" s="464" t="s">
        <v>26</v>
      </c>
      <c r="B59" s="488"/>
      <c r="C59" s="489"/>
      <c r="D59" s="44" t="s">
        <v>1009</v>
      </c>
      <c r="E59" s="491"/>
      <c r="F59" s="491"/>
      <c r="G59" s="467">
        <f t="shared" si="3"/>
        <v>0</v>
      </c>
      <c r="H59" s="493"/>
      <c r="I59" s="470"/>
      <c r="J59" s="470"/>
      <c r="K59" s="470"/>
      <c r="L59" s="470"/>
      <c r="M59" s="470"/>
      <c r="N59" s="470"/>
      <c r="O59" s="470"/>
      <c r="P59" s="470"/>
      <c r="Q59" s="470"/>
      <c r="R59" s="470"/>
      <c r="S59" s="470"/>
      <c r="T59" s="470"/>
      <c r="U59" s="470"/>
      <c r="V59" s="470"/>
      <c r="W59" s="471">
        <v>0</v>
      </c>
      <c r="X59" s="472"/>
      <c r="Y59" s="473"/>
      <c r="Z59" s="472"/>
      <c r="AA59" s="473"/>
      <c r="AB59" s="474">
        <v>0</v>
      </c>
      <c r="AC59" s="475">
        <f t="shared" si="5"/>
        <v>0</v>
      </c>
      <c r="AD59" s="476"/>
    </row>
    <row r="60" spans="1:30" s="477" customFormat="1" ht="28.5" customHeight="1" x14ac:dyDescent="0.25">
      <c r="A60" s="464" t="s">
        <v>26</v>
      </c>
      <c r="B60" s="488"/>
      <c r="C60" s="489"/>
      <c r="D60" s="44" t="s">
        <v>1009</v>
      </c>
      <c r="E60" s="491"/>
      <c r="F60" s="491"/>
      <c r="G60" s="467">
        <f t="shared" si="3"/>
        <v>0</v>
      </c>
      <c r="H60" s="493"/>
      <c r="I60" s="470"/>
      <c r="J60" s="470"/>
      <c r="K60" s="470"/>
      <c r="L60" s="470"/>
      <c r="M60" s="470"/>
      <c r="N60" s="470"/>
      <c r="O60" s="470"/>
      <c r="P60" s="470"/>
      <c r="Q60" s="470"/>
      <c r="R60" s="470"/>
      <c r="S60" s="470"/>
      <c r="T60" s="470"/>
      <c r="U60" s="470"/>
      <c r="V60" s="470"/>
      <c r="W60" s="471">
        <v>0</v>
      </c>
      <c r="X60" s="472"/>
      <c r="Y60" s="473"/>
      <c r="Z60" s="472"/>
      <c r="AA60" s="473"/>
      <c r="AB60" s="474">
        <v>0</v>
      </c>
      <c r="AC60" s="475">
        <f t="shared" si="5"/>
        <v>0</v>
      </c>
      <c r="AD60" s="476"/>
    </row>
    <row r="61" spans="1:30" s="477" customFormat="1" ht="28.5" customHeight="1" x14ac:dyDescent="0.25">
      <c r="A61" s="464" t="s">
        <v>26</v>
      </c>
      <c r="B61" s="488"/>
      <c r="C61" s="489"/>
      <c r="D61" s="44" t="s">
        <v>1009</v>
      </c>
      <c r="E61" s="491"/>
      <c r="F61" s="491"/>
      <c r="G61" s="467">
        <f t="shared" si="3"/>
        <v>0</v>
      </c>
      <c r="H61" s="493"/>
      <c r="I61" s="470"/>
      <c r="J61" s="470"/>
      <c r="K61" s="470"/>
      <c r="L61" s="470"/>
      <c r="M61" s="470"/>
      <c r="N61" s="470"/>
      <c r="O61" s="470"/>
      <c r="P61" s="470"/>
      <c r="Q61" s="470"/>
      <c r="R61" s="470"/>
      <c r="S61" s="470"/>
      <c r="T61" s="470"/>
      <c r="U61" s="470"/>
      <c r="V61" s="470"/>
      <c r="W61" s="471">
        <v>0</v>
      </c>
      <c r="X61" s="472"/>
      <c r="Y61" s="473"/>
      <c r="Z61" s="472"/>
      <c r="AA61" s="473"/>
      <c r="AB61" s="474">
        <v>0</v>
      </c>
      <c r="AC61" s="475">
        <f t="shared" si="5"/>
        <v>0</v>
      </c>
      <c r="AD61" s="476"/>
    </row>
    <row r="62" spans="1:30" s="477" customFormat="1" ht="28.5" customHeight="1" x14ac:dyDescent="0.25">
      <c r="A62" s="464" t="s">
        <v>26</v>
      </c>
      <c r="B62" s="488"/>
      <c r="C62" s="489"/>
      <c r="D62" s="44" t="s">
        <v>1009</v>
      </c>
      <c r="E62" s="491"/>
      <c r="F62" s="491"/>
      <c r="G62" s="467">
        <f t="shared" si="3"/>
        <v>0</v>
      </c>
      <c r="H62" s="493"/>
      <c r="I62" s="470"/>
      <c r="J62" s="470"/>
      <c r="K62" s="470"/>
      <c r="L62" s="470"/>
      <c r="M62" s="470"/>
      <c r="N62" s="470"/>
      <c r="O62" s="470"/>
      <c r="P62" s="470"/>
      <c r="Q62" s="470"/>
      <c r="R62" s="470"/>
      <c r="S62" s="470"/>
      <c r="T62" s="470"/>
      <c r="U62" s="470"/>
      <c r="V62" s="470"/>
      <c r="W62" s="471">
        <v>0</v>
      </c>
      <c r="X62" s="472"/>
      <c r="Y62" s="473"/>
      <c r="Z62" s="472"/>
      <c r="AA62" s="473"/>
      <c r="AB62" s="474">
        <v>0</v>
      </c>
      <c r="AC62" s="475">
        <f t="shared" si="5"/>
        <v>0</v>
      </c>
      <c r="AD62" s="476"/>
    </row>
    <row r="63" spans="1:30" s="477" customFormat="1" ht="28.5" customHeight="1" x14ac:dyDescent="0.25">
      <c r="A63" s="464" t="s">
        <v>26</v>
      </c>
      <c r="B63" s="488"/>
      <c r="C63" s="489"/>
      <c r="D63" s="44" t="s">
        <v>1009</v>
      </c>
      <c r="E63" s="491"/>
      <c r="F63" s="491"/>
      <c r="G63" s="467">
        <f t="shared" si="3"/>
        <v>0</v>
      </c>
      <c r="H63" s="493"/>
      <c r="I63" s="470"/>
      <c r="J63" s="470"/>
      <c r="K63" s="470"/>
      <c r="L63" s="470"/>
      <c r="M63" s="470"/>
      <c r="N63" s="470"/>
      <c r="O63" s="470"/>
      <c r="P63" s="470"/>
      <c r="Q63" s="470"/>
      <c r="R63" s="470"/>
      <c r="S63" s="470"/>
      <c r="T63" s="470"/>
      <c r="U63" s="470"/>
      <c r="V63" s="470"/>
      <c r="W63" s="471">
        <v>0</v>
      </c>
      <c r="X63" s="472"/>
      <c r="Y63" s="473"/>
      <c r="Z63" s="472"/>
      <c r="AA63" s="473"/>
      <c r="AB63" s="474">
        <v>0</v>
      </c>
      <c r="AC63" s="475">
        <f t="shared" si="5"/>
        <v>0</v>
      </c>
      <c r="AD63" s="476"/>
    </row>
    <row r="64" spans="1:30" s="477" customFormat="1" ht="28.5" customHeight="1" x14ac:dyDescent="0.25">
      <c r="A64" s="464" t="s">
        <v>26</v>
      </c>
      <c r="B64" s="488"/>
      <c r="C64" s="489"/>
      <c r="D64" s="44" t="s">
        <v>1009</v>
      </c>
      <c r="E64" s="491"/>
      <c r="F64" s="491"/>
      <c r="G64" s="467">
        <f t="shared" si="3"/>
        <v>0</v>
      </c>
      <c r="H64" s="493"/>
      <c r="I64" s="470"/>
      <c r="J64" s="470"/>
      <c r="K64" s="470"/>
      <c r="L64" s="470"/>
      <c r="M64" s="470"/>
      <c r="N64" s="470"/>
      <c r="O64" s="470"/>
      <c r="P64" s="470"/>
      <c r="Q64" s="470"/>
      <c r="R64" s="470"/>
      <c r="S64" s="470"/>
      <c r="T64" s="470"/>
      <c r="U64" s="470"/>
      <c r="V64" s="470"/>
      <c r="W64" s="471">
        <v>0</v>
      </c>
      <c r="X64" s="472"/>
      <c r="Y64" s="473"/>
      <c r="Z64" s="472"/>
      <c r="AA64" s="473"/>
      <c r="AB64" s="474">
        <v>0</v>
      </c>
      <c r="AC64" s="475">
        <f t="shared" si="5"/>
        <v>0</v>
      </c>
      <c r="AD64" s="476"/>
    </row>
    <row r="65" spans="1:30" s="477" customFormat="1" ht="28.5" customHeight="1" x14ac:dyDescent="0.25">
      <c r="A65" s="464" t="s">
        <v>26</v>
      </c>
      <c r="B65" s="488"/>
      <c r="C65" s="489"/>
      <c r="D65" s="44" t="s">
        <v>1009</v>
      </c>
      <c r="E65" s="491"/>
      <c r="F65" s="491"/>
      <c r="G65" s="467">
        <f t="shared" si="3"/>
        <v>0</v>
      </c>
      <c r="H65" s="493"/>
      <c r="I65" s="470"/>
      <c r="J65" s="470"/>
      <c r="K65" s="470"/>
      <c r="L65" s="470"/>
      <c r="M65" s="470"/>
      <c r="N65" s="470"/>
      <c r="O65" s="470"/>
      <c r="P65" s="470"/>
      <c r="Q65" s="470"/>
      <c r="R65" s="470"/>
      <c r="S65" s="470"/>
      <c r="T65" s="470"/>
      <c r="U65" s="470"/>
      <c r="V65" s="470"/>
      <c r="W65" s="471">
        <v>0</v>
      </c>
      <c r="X65" s="472"/>
      <c r="Y65" s="473"/>
      <c r="Z65" s="472"/>
      <c r="AA65" s="473"/>
      <c r="AB65" s="474">
        <v>0</v>
      </c>
      <c r="AC65" s="475">
        <f t="shared" si="5"/>
        <v>0</v>
      </c>
      <c r="AD65" s="476"/>
    </row>
    <row r="66" spans="1:30" s="477" customFormat="1" ht="28.5" customHeight="1" x14ac:dyDescent="0.25">
      <c r="A66" s="464" t="s">
        <v>26</v>
      </c>
      <c r="B66" s="488"/>
      <c r="C66" s="489"/>
      <c r="D66" s="44" t="s">
        <v>1009</v>
      </c>
      <c r="E66" s="491"/>
      <c r="F66" s="491"/>
      <c r="G66" s="467">
        <f t="shared" si="3"/>
        <v>0</v>
      </c>
      <c r="H66" s="493"/>
      <c r="I66" s="470"/>
      <c r="J66" s="470"/>
      <c r="K66" s="470"/>
      <c r="L66" s="470"/>
      <c r="M66" s="470"/>
      <c r="N66" s="470"/>
      <c r="O66" s="470"/>
      <c r="P66" s="470"/>
      <c r="Q66" s="470"/>
      <c r="R66" s="470"/>
      <c r="S66" s="470"/>
      <c r="T66" s="470"/>
      <c r="U66" s="470"/>
      <c r="V66" s="470"/>
      <c r="W66" s="471">
        <v>0</v>
      </c>
      <c r="X66" s="472"/>
      <c r="Y66" s="473"/>
      <c r="Z66" s="472"/>
      <c r="AA66" s="473"/>
      <c r="AB66" s="474">
        <v>0</v>
      </c>
      <c r="AC66" s="475">
        <f t="shared" si="5"/>
        <v>0</v>
      </c>
      <c r="AD66" s="476"/>
    </row>
    <row r="67" spans="1:30" s="477" customFormat="1" ht="28.5" customHeight="1" x14ac:dyDescent="0.25">
      <c r="A67" s="464" t="s">
        <v>26</v>
      </c>
      <c r="B67" s="488"/>
      <c r="C67" s="489"/>
      <c r="D67" s="44" t="s">
        <v>1009</v>
      </c>
      <c r="E67" s="491"/>
      <c r="F67" s="491"/>
      <c r="G67" s="467">
        <f t="shared" si="3"/>
        <v>0</v>
      </c>
      <c r="H67" s="493"/>
      <c r="I67" s="470"/>
      <c r="J67" s="470"/>
      <c r="K67" s="470"/>
      <c r="L67" s="470"/>
      <c r="M67" s="470"/>
      <c r="N67" s="470"/>
      <c r="O67" s="470"/>
      <c r="P67" s="470"/>
      <c r="Q67" s="470"/>
      <c r="R67" s="470"/>
      <c r="S67" s="470"/>
      <c r="T67" s="470"/>
      <c r="U67" s="470"/>
      <c r="V67" s="470"/>
      <c r="W67" s="471">
        <v>0</v>
      </c>
      <c r="X67" s="472"/>
      <c r="Y67" s="473"/>
      <c r="Z67" s="472"/>
      <c r="AA67" s="473"/>
      <c r="AB67" s="474">
        <v>0</v>
      </c>
      <c r="AC67" s="475">
        <f t="shared" si="5"/>
        <v>0</v>
      </c>
      <c r="AD67" s="476"/>
    </row>
    <row r="68" spans="1:30" s="477" customFormat="1" ht="28.5" customHeight="1" x14ac:dyDescent="0.25">
      <c r="A68" s="464" t="s">
        <v>26</v>
      </c>
      <c r="B68" s="488"/>
      <c r="C68" s="489"/>
      <c r="D68" s="44" t="s">
        <v>1009</v>
      </c>
      <c r="E68" s="491"/>
      <c r="F68" s="491"/>
      <c r="G68" s="467">
        <f t="shared" si="3"/>
        <v>0</v>
      </c>
      <c r="H68" s="493"/>
      <c r="I68" s="470"/>
      <c r="J68" s="470"/>
      <c r="K68" s="470"/>
      <c r="L68" s="470"/>
      <c r="M68" s="470"/>
      <c r="N68" s="470"/>
      <c r="O68" s="470"/>
      <c r="P68" s="470"/>
      <c r="Q68" s="470"/>
      <c r="R68" s="470"/>
      <c r="S68" s="470"/>
      <c r="T68" s="470"/>
      <c r="U68" s="470"/>
      <c r="V68" s="470"/>
      <c r="W68" s="471">
        <v>0</v>
      </c>
      <c r="X68" s="472"/>
      <c r="Y68" s="473"/>
      <c r="Z68" s="472"/>
      <c r="AA68" s="473"/>
      <c r="AB68" s="474">
        <v>0</v>
      </c>
      <c r="AC68" s="475">
        <f t="shared" si="5"/>
        <v>0</v>
      </c>
      <c r="AD68" s="476"/>
    </row>
    <row r="69" spans="1:30" s="477" customFormat="1" ht="28.5" customHeight="1" x14ac:dyDescent="0.25">
      <c r="A69" s="464" t="s">
        <v>26</v>
      </c>
      <c r="B69" s="488"/>
      <c r="C69" s="489"/>
      <c r="D69" s="44" t="s">
        <v>1009</v>
      </c>
      <c r="E69" s="491"/>
      <c r="F69" s="491"/>
      <c r="G69" s="467">
        <f t="shared" si="3"/>
        <v>0</v>
      </c>
      <c r="H69" s="493"/>
      <c r="I69" s="470"/>
      <c r="J69" s="470"/>
      <c r="K69" s="470"/>
      <c r="L69" s="470"/>
      <c r="M69" s="470"/>
      <c r="N69" s="470"/>
      <c r="O69" s="470"/>
      <c r="P69" s="470"/>
      <c r="Q69" s="470"/>
      <c r="R69" s="470"/>
      <c r="S69" s="470"/>
      <c r="T69" s="470"/>
      <c r="U69" s="470"/>
      <c r="V69" s="470"/>
      <c r="W69" s="471">
        <v>0</v>
      </c>
      <c r="X69" s="472"/>
      <c r="Y69" s="473"/>
      <c r="Z69" s="472"/>
      <c r="AA69" s="473"/>
      <c r="AB69" s="474">
        <v>0</v>
      </c>
      <c r="AC69" s="475">
        <f t="shared" si="5"/>
        <v>0</v>
      </c>
      <c r="AD69" s="476"/>
    </row>
    <row r="70" spans="1:30" s="477" customFormat="1" ht="28.5" customHeight="1" x14ac:dyDescent="0.25">
      <c r="A70" s="464" t="s">
        <v>26</v>
      </c>
      <c r="B70" s="488"/>
      <c r="C70" s="489"/>
      <c r="D70" s="44" t="s">
        <v>1009</v>
      </c>
      <c r="E70" s="491"/>
      <c r="F70" s="491"/>
      <c r="G70" s="467">
        <f t="shared" si="3"/>
        <v>0</v>
      </c>
      <c r="H70" s="493"/>
      <c r="I70" s="470"/>
      <c r="J70" s="470"/>
      <c r="K70" s="470"/>
      <c r="L70" s="470"/>
      <c r="M70" s="470"/>
      <c r="N70" s="470"/>
      <c r="O70" s="470"/>
      <c r="P70" s="470"/>
      <c r="Q70" s="470"/>
      <c r="R70" s="470"/>
      <c r="S70" s="470"/>
      <c r="T70" s="470"/>
      <c r="U70" s="470"/>
      <c r="V70" s="470"/>
      <c r="W70" s="471">
        <v>0</v>
      </c>
      <c r="X70" s="472"/>
      <c r="Y70" s="473"/>
      <c r="Z70" s="472"/>
      <c r="AA70" s="473"/>
      <c r="AB70" s="474">
        <v>0</v>
      </c>
      <c r="AC70" s="475">
        <f t="shared" si="5"/>
        <v>0</v>
      </c>
      <c r="AD70" s="476"/>
    </row>
    <row r="71" spans="1:30" s="477" customFormat="1" ht="28.5" customHeight="1" x14ac:dyDescent="0.25">
      <c r="A71" s="464" t="s">
        <v>26</v>
      </c>
      <c r="B71" s="488"/>
      <c r="C71" s="489"/>
      <c r="D71" s="44" t="s">
        <v>1009</v>
      </c>
      <c r="E71" s="491"/>
      <c r="F71" s="491"/>
      <c r="G71" s="467">
        <f t="shared" si="3"/>
        <v>0</v>
      </c>
      <c r="H71" s="493"/>
      <c r="I71" s="470"/>
      <c r="J71" s="470"/>
      <c r="K71" s="470"/>
      <c r="L71" s="470"/>
      <c r="M71" s="470"/>
      <c r="N71" s="470"/>
      <c r="O71" s="470"/>
      <c r="P71" s="470"/>
      <c r="Q71" s="470"/>
      <c r="R71" s="470"/>
      <c r="S71" s="470"/>
      <c r="T71" s="470"/>
      <c r="U71" s="470"/>
      <c r="V71" s="470"/>
      <c r="W71" s="471">
        <v>0</v>
      </c>
      <c r="X71" s="472"/>
      <c r="Y71" s="473"/>
      <c r="Z71" s="472"/>
      <c r="AA71" s="473"/>
      <c r="AB71" s="474">
        <v>0</v>
      </c>
      <c r="AC71" s="475">
        <f t="shared" si="5"/>
        <v>0</v>
      </c>
      <c r="AD71" s="476"/>
    </row>
    <row r="72" spans="1:30" s="477" customFormat="1" ht="28.5" customHeight="1" x14ac:dyDescent="0.25">
      <c r="A72" s="464" t="s">
        <v>26</v>
      </c>
      <c r="B72" s="488"/>
      <c r="C72" s="489"/>
      <c r="D72" s="44" t="s">
        <v>1009</v>
      </c>
      <c r="E72" s="491"/>
      <c r="F72" s="491"/>
      <c r="G72" s="467">
        <f t="shared" si="3"/>
        <v>0</v>
      </c>
      <c r="H72" s="493"/>
      <c r="I72" s="470"/>
      <c r="J72" s="470"/>
      <c r="K72" s="470"/>
      <c r="L72" s="470"/>
      <c r="M72" s="470"/>
      <c r="N72" s="470"/>
      <c r="O72" s="470"/>
      <c r="P72" s="470"/>
      <c r="Q72" s="470"/>
      <c r="R72" s="470"/>
      <c r="S72" s="470"/>
      <c r="T72" s="470"/>
      <c r="U72" s="470"/>
      <c r="V72" s="470"/>
      <c r="W72" s="471">
        <v>0</v>
      </c>
      <c r="X72" s="472"/>
      <c r="Y72" s="473"/>
      <c r="Z72" s="472"/>
      <c r="AA72" s="473"/>
      <c r="AB72" s="474">
        <v>0</v>
      </c>
      <c r="AC72" s="475">
        <f t="shared" si="5"/>
        <v>0</v>
      </c>
      <c r="AD72" s="476"/>
    </row>
    <row r="73" spans="1:30" s="477" customFormat="1" ht="28.5" customHeight="1" x14ac:dyDescent="0.25">
      <c r="A73" s="464" t="s">
        <v>26</v>
      </c>
      <c r="B73" s="488"/>
      <c r="C73" s="489"/>
      <c r="D73" s="44" t="s">
        <v>1009</v>
      </c>
      <c r="E73" s="491"/>
      <c r="F73" s="491"/>
      <c r="G73" s="467">
        <f t="shared" si="3"/>
        <v>0</v>
      </c>
      <c r="H73" s="493"/>
      <c r="I73" s="470"/>
      <c r="J73" s="470"/>
      <c r="K73" s="470"/>
      <c r="L73" s="470"/>
      <c r="M73" s="470"/>
      <c r="N73" s="470"/>
      <c r="O73" s="470"/>
      <c r="P73" s="470"/>
      <c r="Q73" s="470"/>
      <c r="R73" s="470"/>
      <c r="S73" s="470"/>
      <c r="T73" s="470"/>
      <c r="U73" s="470"/>
      <c r="V73" s="470"/>
      <c r="W73" s="471">
        <v>0</v>
      </c>
      <c r="X73" s="472"/>
      <c r="Y73" s="473"/>
      <c r="Z73" s="472"/>
      <c r="AA73" s="473"/>
      <c r="AB73" s="474">
        <v>0</v>
      </c>
      <c r="AC73" s="475">
        <f t="shared" si="5"/>
        <v>0</v>
      </c>
      <c r="AD73" s="476"/>
    </row>
    <row r="74" spans="1:30" s="477" customFormat="1" ht="28.5" customHeight="1" x14ac:dyDescent="0.25">
      <c r="A74" s="464" t="s">
        <v>26</v>
      </c>
      <c r="B74" s="488"/>
      <c r="C74" s="489"/>
      <c r="D74" s="44" t="s">
        <v>1009</v>
      </c>
      <c r="E74" s="491"/>
      <c r="F74" s="491"/>
      <c r="G74" s="467">
        <f t="shared" si="3"/>
        <v>0</v>
      </c>
      <c r="H74" s="493"/>
      <c r="I74" s="470"/>
      <c r="J74" s="470"/>
      <c r="K74" s="470"/>
      <c r="L74" s="470"/>
      <c r="M74" s="470"/>
      <c r="N74" s="470"/>
      <c r="O74" s="470"/>
      <c r="P74" s="470"/>
      <c r="Q74" s="470"/>
      <c r="R74" s="470"/>
      <c r="S74" s="470"/>
      <c r="T74" s="470"/>
      <c r="U74" s="470"/>
      <c r="V74" s="470"/>
      <c r="W74" s="471">
        <v>0</v>
      </c>
      <c r="X74" s="472"/>
      <c r="Y74" s="473"/>
      <c r="Z74" s="472"/>
      <c r="AA74" s="473"/>
      <c r="AB74" s="474">
        <v>0</v>
      </c>
      <c r="AC74" s="475">
        <f t="shared" si="5"/>
        <v>0</v>
      </c>
      <c r="AD74" s="476"/>
    </row>
    <row r="75" spans="1:30" s="477" customFormat="1" ht="28.5" customHeight="1" x14ac:dyDescent="0.25">
      <c r="A75" s="464" t="s">
        <v>26</v>
      </c>
      <c r="B75" s="488"/>
      <c r="C75" s="489"/>
      <c r="D75" s="44" t="s">
        <v>1009</v>
      </c>
      <c r="E75" s="491"/>
      <c r="F75" s="491"/>
      <c r="G75" s="467">
        <f t="shared" si="3"/>
        <v>0</v>
      </c>
      <c r="H75" s="493"/>
      <c r="I75" s="470"/>
      <c r="J75" s="470"/>
      <c r="K75" s="470"/>
      <c r="L75" s="470"/>
      <c r="M75" s="470"/>
      <c r="N75" s="470"/>
      <c r="O75" s="470"/>
      <c r="P75" s="470"/>
      <c r="Q75" s="470"/>
      <c r="R75" s="470"/>
      <c r="S75" s="470"/>
      <c r="T75" s="470"/>
      <c r="U75" s="470"/>
      <c r="V75" s="470"/>
      <c r="W75" s="471">
        <v>0</v>
      </c>
      <c r="X75" s="472"/>
      <c r="Y75" s="473"/>
      <c r="Z75" s="472"/>
      <c r="AA75" s="473"/>
      <c r="AB75" s="474">
        <v>0</v>
      </c>
      <c r="AC75" s="475">
        <f t="shared" si="5"/>
        <v>0</v>
      </c>
      <c r="AD75" s="476"/>
    </row>
    <row r="76" spans="1:30" s="477" customFormat="1" ht="28.5" customHeight="1" x14ac:dyDescent="0.25">
      <c r="A76" s="464" t="s">
        <v>26</v>
      </c>
      <c r="B76" s="488"/>
      <c r="C76" s="489"/>
      <c r="D76" s="44" t="s">
        <v>1009</v>
      </c>
      <c r="E76" s="491"/>
      <c r="F76" s="491"/>
      <c r="G76" s="467">
        <f t="shared" si="3"/>
        <v>0</v>
      </c>
      <c r="H76" s="493"/>
      <c r="I76" s="470"/>
      <c r="J76" s="470"/>
      <c r="K76" s="470"/>
      <c r="L76" s="470"/>
      <c r="M76" s="470"/>
      <c r="N76" s="470"/>
      <c r="O76" s="470"/>
      <c r="P76" s="470"/>
      <c r="Q76" s="470"/>
      <c r="R76" s="470"/>
      <c r="S76" s="470"/>
      <c r="T76" s="470"/>
      <c r="U76" s="470"/>
      <c r="V76" s="470"/>
      <c r="W76" s="471">
        <v>0</v>
      </c>
      <c r="X76" s="472"/>
      <c r="Y76" s="473"/>
      <c r="Z76" s="472"/>
      <c r="AA76" s="473"/>
      <c r="AB76" s="474">
        <v>0</v>
      </c>
      <c r="AC76" s="475">
        <f t="shared" si="5"/>
        <v>0</v>
      </c>
      <c r="AD76" s="476"/>
    </row>
    <row r="77" spans="1:30" s="477" customFormat="1" ht="28.5" customHeight="1" x14ac:dyDescent="0.25">
      <c r="A77" s="464" t="s">
        <v>26</v>
      </c>
      <c r="B77" s="488"/>
      <c r="C77" s="489"/>
      <c r="D77" s="44" t="s">
        <v>1009</v>
      </c>
      <c r="E77" s="491"/>
      <c r="F77" s="491"/>
      <c r="G77" s="467">
        <f t="shared" si="3"/>
        <v>0</v>
      </c>
      <c r="H77" s="493"/>
      <c r="I77" s="470"/>
      <c r="J77" s="470"/>
      <c r="K77" s="470"/>
      <c r="L77" s="470"/>
      <c r="M77" s="470"/>
      <c r="N77" s="470"/>
      <c r="O77" s="470"/>
      <c r="P77" s="470"/>
      <c r="Q77" s="470"/>
      <c r="R77" s="470"/>
      <c r="S77" s="470"/>
      <c r="T77" s="470"/>
      <c r="U77" s="470"/>
      <c r="V77" s="470"/>
      <c r="W77" s="471">
        <v>0</v>
      </c>
      <c r="X77" s="472"/>
      <c r="Y77" s="473"/>
      <c r="Z77" s="472"/>
      <c r="AA77" s="473"/>
      <c r="AB77" s="474">
        <v>0</v>
      </c>
      <c r="AC77" s="475">
        <f t="shared" si="5"/>
        <v>0</v>
      </c>
      <c r="AD77" s="476"/>
    </row>
    <row r="78" spans="1:30" s="477" customFormat="1" ht="28.5" customHeight="1" x14ac:dyDescent="0.25">
      <c r="A78" s="464" t="s">
        <v>26</v>
      </c>
      <c r="B78" s="488"/>
      <c r="C78" s="489"/>
      <c r="D78" s="44" t="s">
        <v>1009</v>
      </c>
      <c r="E78" s="491"/>
      <c r="F78" s="491"/>
      <c r="G78" s="467">
        <f t="shared" si="3"/>
        <v>0</v>
      </c>
      <c r="H78" s="493"/>
      <c r="I78" s="470"/>
      <c r="J78" s="470"/>
      <c r="K78" s="470"/>
      <c r="L78" s="470"/>
      <c r="M78" s="470"/>
      <c r="N78" s="470"/>
      <c r="O78" s="470"/>
      <c r="P78" s="470"/>
      <c r="Q78" s="470"/>
      <c r="R78" s="470"/>
      <c r="S78" s="470"/>
      <c r="T78" s="470"/>
      <c r="U78" s="470"/>
      <c r="V78" s="470"/>
      <c r="W78" s="471">
        <v>0</v>
      </c>
      <c r="X78" s="472"/>
      <c r="Y78" s="473"/>
      <c r="Z78" s="472"/>
      <c r="AA78" s="473"/>
      <c r="AB78" s="474">
        <v>0</v>
      </c>
      <c r="AC78" s="475">
        <f t="shared" si="5"/>
        <v>0</v>
      </c>
      <c r="AD78" s="476"/>
    </row>
    <row r="79" spans="1:30" s="477" customFormat="1" ht="28.5" customHeight="1" x14ac:dyDescent="0.25">
      <c r="A79" s="464" t="s">
        <v>26</v>
      </c>
      <c r="B79" s="488"/>
      <c r="C79" s="489"/>
      <c r="D79" s="44" t="s">
        <v>1009</v>
      </c>
      <c r="E79" s="491"/>
      <c r="F79" s="491"/>
      <c r="G79" s="467">
        <f t="shared" ref="G79:G142" si="6">F79-E79</f>
        <v>0</v>
      </c>
      <c r="H79" s="493"/>
      <c r="I79" s="470"/>
      <c r="J79" s="470"/>
      <c r="K79" s="470"/>
      <c r="L79" s="470"/>
      <c r="M79" s="470"/>
      <c r="N79" s="470"/>
      <c r="O79" s="470"/>
      <c r="P79" s="470"/>
      <c r="Q79" s="470"/>
      <c r="R79" s="470"/>
      <c r="S79" s="470"/>
      <c r="T79" s="470"/>
      <c r="U79" s="470"/>
      <c r="V79" s="470"/>
      <c r="W79" s="471">
        <v>0</v>
      </c>
      <c r="X79" s="472"/>
      <c r="Y79" s="473"/>
      <c r="Z79" s="472"/>
      <c r="AA79" s="473"/>
      <c r="AB79" s="474">
        <v>0</v>
      </c>
      <c r="AC79" s="475">
        <f t="shared" si="5"/>
        <v>0</v>
      </c>
      <c r="AD79" s="476"/>
    </row>
    <row r="80" spans="1:30" s="477" customFormat="1" ht="28.5" customHeight="1" x14ac:dyDescent="0.25">
      <c r="A80" s="464" t="s">
        <v>26</v>
      </c>
      <c r="B80" s="488"/>
      <c r="C80" s="489"/>
      <c r="D80" s="44" t="s">
        <v>1009</v>
      </c>
      <c r="E80" s="491"/>
      <c r="F80" s="491"/>
      <c r="G80" s="467">
        <f t="shared" si="6"/>
        <v>0</v>
      </c>
      <c r="H80" s="493"/>
      <c r="I80" s="470"/>
      <c r="J80" s="470"/>
      <c r="K80" s="470"/>
      <c r="L80" s="470"/>
      <c r="M80" s="470"/>
      <c r="N80" s="470"/>
      <c r="O80" s="470"/>
      <c r="P80" s="470"/>
      <c r="Q80" s="470"/>
      <c r="R80" s="470"/>
      <c r="S80" s="470"/>
      <c r="T80" s="470"/>
      <c r="U80" s="470"/>
      <c r="V80" s="470"/>
      <c r="W80" s="471">
        <v>0</v>
      </c>
      <c r="X80" s="472"/>
      <c r="Y80" s="473"/>
      <c r="Z80" s="472"/>
      <c r="AA80" s="473"/>
      <c r="AB80" s="474">
        <v>0</v>
      </c>
      <c r="AC80" s="475">
        <f t="shared" si="5"/>
        <v>0</v>
      </c>
      <c r="AD80" s="476"/>
    </row>
    <row r="81" spans="1:30" s="477" customFormat="1" ht="28.5" customHeight="1" x14ac:dyDescent="0.25">
      <c r="A81" s="464" t="s">
        <v>26</v>
      </c>
      <c r="B81" s="488"/>
      <c r="C81" s="489"/>
      <c r="D81" s="44" t="s">
        <v>1009</v>
      </c>
      <c r="E81" s="491"/>
      <c r="F81" s="491"/>
      <c r="G81" s="467">
        <f t="shared" si="6"/>
        <v>0</v>
      </c>
      <c r="H81" s="493"/>
      <c r="I81" s="470"/>
      <c r="J81" s="470"/>
      <c r="K81" s="470"/>
      <c r="L81" s="470"/>
      <c r="M81" s="470"/>
      <c r="N81" s="470"/>
      <c r="O81" s="470"/>
      <c r="P81" s="470"/>
      <c r="Q81" s="470"/>
      <c r="R81" s="470"/>
      <c r="S81" s="470"/>
      <c r="T81" s="470"/>
      <c r="U81" s="470"/>
      <c r="V81" s="470"/>
      <c r="W81" s="471">
        <v>0</v>
      </c>
      <c r="X81" s="472"/>
      <c r="Y81" s="473"/>
      <c r="Z81" s="472"/>
      <c r="AA81" s="473"/>
      <c r="AB81" s="474">
        <v>0</v>
      </c>
      <c r="AC81" s="475">
        <f t="shared" si="5"/>
        <v>0</v>
      </c>
      <c r="AD81" s="476"/>
    </row>
    <row r="82" spans="1:30" s="477" customFormat="1" ht="28.5" customHeight="1" x14ac:dyDescent="0.25">
      <c r="A82" s="464" t="s">
        <v>26</v>
      </c>
      <c r="B82" s="488"/>
      <c r="C82" s="489"/>
      <c r="D82" s="44" t="s">
        <v>1009</v>
      </c>
      <c r="E82" s="491"/>
      <c r="F82" s="491"/>
      <c r="G82" s="467">
        <f t="shared" si="6"/>
        <v>0</v>
      </c>
      <c r="H82" s="493"/>
      <c r="I82" s="470"/>
      <c r="J82" s="470"/>
      <c r="K82" s="470"/>
      <c r="L82" s="470"/>
      <c r="M82" s="470"/>
      <c r="N82" s="470"/>
      <c r="O82" s="470"/>
      <c r="P82" s="470"/>
      <c r="Q82" s="470"/>
      <c r="R82" s="470"/>
      <c r="S82" s="470"/>
      <c r="T82" s="470"/>
      <c r="U82" s="470"/>
      <c r="V82" s="470"/>
      <c r="W82" s="471">
        <v>0</v>
      </c>
      <c r="X82" s="472"/>
      <c r="Y82" s="473"/>
      <c r="Z82" s="472"/>
      <c r="AA82" s="473"/>
      <c r="AB82" s="474">
        <v>0</v>
      </c>
      <c r="AC82" s="475">
        <f t="shared" si="5"/>
        <v>0</v>
      </c>
      <c r="AD82" s="476"/>
    </row>
    <row r="83" spans="1:30" s="477" customFormat="1" ht="28.5" customHeight="1" x14ac:dyDescent="0.25">
      <c r="A83" s="464" t="s">
        <v>26</v>
      </c>
      <c r="B83" s="488"/>
      <c r="C83" s="489"/>
      <c r="D83" s="44" t="s">
        <v>1009</v>
      </c>
      <c r="E83" s="491"/>
      <c r="F83" s="491"/>
      <c r="G83" s="467">
        <f t="shared" si="6"/>
        <v>0</v>
      </c>
      <c r="H83" s="493"/>
      <c r="I83" s="470"/>
      <c r="J83" s="470"/>
      <c r="K83" s="470"/>
      <c r="L83" s="470"/>
      <c r="M83" s="470"/>
      <c r="N83" s="470"/>
      <c r="O83" s="470"/>
      <c r="P83" s="470"/>
      <c r="Q83" s="470"/>
      <c r="R83" s="470"/>
      <c r="S83" s="470"/>
      <c r="T83" s="470"/>
      <c r="U83" s="470"/>
      <c r="V83" s="470"/>
      <c r="W83" s="471">
        <v>0</v>
      </c>
      <c r="X83" s="472"/>
      <c r="Y83" s="473"/>
      <c r="Z83" s="472"/>
      <c r="AA83" s="473"/>
      <c r="AB83" s="474">
        <v>0</v>
      </c>
      <c r="AC83" s="475">
        <f t="shared" si="5"/>
        <v>0</v>
      </c>
      <c r="AD83" s="476"/>
    </row>
    <row r="84" spans="1:30" s="477" customFormat="1" ht="28.5" customHeight="1" x14ac:dyDescent="0.25">
      <c r="A84" s="464" t="s">
        <v>26</v>
      </c>
      <c r="B84" s="488"/>
      <c r="C84" s="489"/>
      <c r="D84" s="44" t="s">
        <v>1009</v>
      </c>
      <c r="E84" s="491"/>
      <c r="F84" s="491"/>
      <c r="G84" s="467">
        <f t="shared" si="6"/>
        <v>0</v>
      </c>
      <c r="H84" s="493"/>
      <c r="I84" s="470"/>
      <c r="J84" s="470"/>
      <c r="K84" s="470"/>
      <c r="L84" s="470"/>
      <c r="M84" s="470"/>
      <c r="N84" s="470"/>
      <c r="O84" s="470"/>
      <c r="P84" s="470"/>
      <c r="Q84" s="470"/>
      <c r="R84" s="470"/>
      <c r="S84" s="470"/>
      <c r="T84" s="470"/>
      <c r="U84" s="470"/>
      <c r="V84" s="470"/>
      <c r="W84" s="471">
        <v>0</v>
      </c>
      <c r="X84" s="472"/>
      <c r="Y84" s="473"/>
      <c r="Z84" s="472"/>
      <c r="AA84" s="473"/>
      <c r="AB84" s="474">
        <v>0</v>
      </c>
      <c r="AC84" s="475">
        <f t="shared" si="5"/>
        <v>0</v>
      </c>
      <c r="AD84" s="476"/>
    </row>
    <row r="85" spans="1:30" s="477" customFormat="1" ht="28.5" customHeight="1" x14ac:dyDescent="0.25">
      <c r="A85" s="464" t="s">
        <v>26</v>
      </c>
      <c r="B85" s="488"/>
      <c r="C85" s="489"/>
      <c r="D85" s="44" t="s">
        <v>1009</v>
      </c>
      <c r="E85" s="491"/>
      <c r="F85" s="491"/>
      <c r="G85" s="467">
        <f t="shared" si="6"/>
        <v>0</v>
      </c>
      <c r="H85" s="493"/>
      <c r="I85" s="470"/>
      <c r="J85" s="470"/>
      <c r="K85" s="470"/>
      <c r="L85" s="470"/>
      <c r="M85" s="470"/>
      <c r="N85" s="470"/>
      <c r="O85" s="470"/>
      <c r="P85" s="470"/>
      <c r="Q85" s="470"/>
      <c r="R85" s="470"/>
      <c r="S85" s="470"/>
      <c r="T85" s="470"/>
      <c r="U85" s="470"/>
      <c r="V85" s="470"/>
      <c r="W85" s="471">
        <v>0</v>
      </c>
      <c r="X85" s="472"/>
      <c r="Y85" s="473"/>
      <c r="Z85" s="472"/>
      <c r="AA85" s="473"/>
      <c r="AB85" s="474">
        <v>0</v>
      </c>
      <c r="AC85" s="475">
        <f t="shared" si="5"/>
        <v>0</v>
      </c>
      <c r="AD85" s="476"/>
    </row>
    <row r="86" spans="1:30" s="477" customFormat="1" ht="28.5" customHeight="1" x14ac:dyDescent="0.25">
      <c r="A86" s="464" t="s">
        <v>26</v>
      </c>
      <c r="B86" s="488"/>
      <c r="C86" s="489"/>
      <c r="D86" s="44" t="s">
        <v>1009</v>
      </c>
      <c r="E86" s="491"/>
      <c r="F86" s="491"/>
      <c r="G86" s="467">
        <f t="shared" si="6"/>
        <v>0</v>
      </c>
      <c r="H86" s="493"/>
      <c r="I86" s="470"/>
      <c r="J86" s="470"/>
      <c r="K86" s="470"/>
      <c r="L86" s="470"/>
      <c r="M86" s="470"/>
      <c r="N86" s="470"/>
      <c r="O86" s="470"/>
      <c r="P86" s="470"/>
      <c r="Q86" s="470"/>
      <c r="R86" s="470"/>
      <c r="S86" s="470"/>
      <c r="T86" s="470"/>
      <c r="U86" s="470"/>
      <c r="V86" s="470"/>
      <c r="W86" s="471">
        <v>0</v>
      </c>
      <c r="X86" s="472"/>
      <c r="Y86" s="473"/>
      <c r="Z86" s="472"/>
      <c r="AA86" s="473"/>
      <c r="AB86" s="474">
        <v>0</v>
      </c>
      <c r="AC86" s="475">
        <f t="shared" si="5"/>
        <v>0</v>
      </c>
      <c r="AD86" s="476"/>
    </row>
    <row r="87" spans="1:30" s="477" customFormat="1" ht="28.5" customHeight="1" x14ac:dyDescent="0.25">
      <c r="A87" s="464" t="s">
        <v>26</v>
      </c>
      <c r="B87" s="488"/>
      <c r="C87" s="489"/>
      <c r="D87" s="44" t="s">
        <v>1009</v>
      </c>
      <c r="E87" s="491"/>
      <c r="F87" s="491"/>
      <c r="G87" s="467">
        <f t="shared" si="6"/>
        <v>0</v>
      </c>
      <c r="H87" s="493"/>
      <c r="I87" s="470"/>
      <c r="J87" s="470"/>
      <c r="K87" s="470"/>
      <c r="L87" s="470"/>
      <c r="M87" s="470"/>
      <c r="N87" s="470"/>
      <c r="O87" s="470"/>
      <c r="P87" s="470"/>
      <c r="Q87" s="470"/>
      <c r="R87" s="470"/>
      <c r="S87" s="470"/>
      <c r="T87" s="470"/>
      <c r="U87" s="470"/>
      <c r="V87" s="470"/>
      <c r="W87" s="471">
        <v>0</v>
      </c>
      <c r="X87" s="472"/>
      <c r="Y87" s="473"/>
      <c r="Z87" s="472"/>
      <c r="AA87" s="473"/>
      <c r="AB87" s="474">
        <v>0</v>
      </c>
      <c r="AC87" s="475">
        <f t="shared" si="5"/>
        <v>0</v>
      </c>
      <c r="AD87" s="476"/>
    </row>
    <row r="88" spans="1:30" s="477" customFormat="1" ht="28.5" customHeight="1" x14ac:dyDescent="0.25">
      <c r="A88" s="464" t="s">
        <v>26</v>
      </c>
      <c r="B88" s="488"/>
      <c r="C88" s="489"/>
      <c r="D88" s="44" t="s">
        <v>1009</v>
      </c>
      <c r="E88" s="491"/>
      <c r="F88" s="491"/>
      <c r="G88" s="467">
        <f t="shared" si="6"/>
        <v>0</v>
      </c>
      <c r="H88" s="493"/>
      <c r="I88" s="470"/>
      <c r="J88" s="470"/>
      <c r="K88" s="470"/>
      <c r="L88" s="470"/>
      <c r="M88" s="470"/>
      <c r="N88" s="470"/>
      <c r="O88" s="470"/>
      <c r="P88" s="470"/>
      <c r="Q88" s="470"/>
      <c r="R88" s="470"/>
      <c r="S88" s="470"/>
      <c r="T88" s="470"/>
      <c r="U88" s="470"/>
      <c r="V88" s="470"/>
      <c r="W88" s="471">
        <v>0</v>
      </c>
      <c r="X88" s="472"/>
      <c r="Y88" s="473"/>
      <c r="Z88" s="472"/>
      <c r="AA88" s="473"/>
      <c r="AB88" s="474">
        <v>0</v>
      </c>
      <c r="AC88" s="475">
        <f t="shared" si="5"/>
        <v>0</v>
      </c>
      <c r="AD88" s="476"/>
    </row>
    <row r="89" spans="1:30" s="477" customFormat="1" ht="28.5" customHeight="1" x14ac:dyDescent="0.25">
      <c r="A89" s="464" t="s">
        <v>26</v>
      </c>
      <c r="B89" s="488"/>
      <c r="C89" s="489"/>
      <c r="D89" s="44" t="s">
        <v>1009</v>
      </c>
      <c r="E89" s="491"/>
      <c r="F89" s="491"/>
      <c r="G89" s="467">
        <f t="shared" si="6"/>
        <v>0</v>
      </c>
      <c r="H89" s="493"/>
      <c r="I89" s="470"/>
      <c r="J89" s="470"/>
      <c r="K89" s="470"/>
      <c r="L89" s="470"/>
      <c r="M89" s="470"/>
      <c r="N89" s="470"/>
      <c r="O89" s="470"/>
      <c r="P89" s="470"/>
      <c r="Q89" s="470"/>
      <c r="R89" s="470"/>
      <c r="S89" s="470"/>
      <c r="T89" s="470"/>
      <c r="U89" s="470"/>
      <c r="V89" s="470"/>
      <c r="W89" s="471">
        <v>0</v>
      </c>
      <c r="X89" s="472"/>
      <c r="Y89" s="473"/>
      <c r="Z89" s="472"/>
      <c r="AA89" s="473"/>
      <c r="AB89" s="474">
        <v>0</v>
      </c>
      <c r="AC89" s="475">
        <f t="shared" si="5"/>
        <v>0</v>
      </c>
      <c r="AD89" s="476"/>
    </row>
    <row r="90" spans="1:30" s="477" customFormat="1" ht="28.5" customHeight="1" x14ac:dyDescent="0.25">
      <c r="A90" s="464" t="s">
        <v>26</v>
      </c>
      <c r="B90" s="488"/>
      <c r="C90" s="489"/>
      <c r="D90" s="44" t="s">
        <v>1009</v>
      </c>
      <c r="E90" s="491"/>
      <c r="F90" s="491"/>
      <c r="G90" s="467">
        <f t="shared" si="6"/>
        <v>0</v>
      </c>
      <c r="H90" s="493"/>
      <c r="I90" s="470"/>
      <c r="J90" s="470"/>
      <c r="K90" s="470"/>
      <c r="L90" s="470"/>
      <c r="M90" s="470"/>
      <c r="N90" s="470"/>
      <c r="O90" s="470"/>
      <c r="P90" s="470"/>
      <c r="Q90" s="470"/>
      <c r="R90" s="470"/>
      <c r="S90" s="470"/>
      <c r="T90" s="470"/>
      <c r="U90" s="470"/>
      <c r="V90" s="470"/>
      <c r="W90" s="471">
        <v>0</v>
      </c>
      <c r="X90" s="472"/>
      <c r="Y90" s="473"/>
      <c r="Z90" s="472"/>
      <c r="AA90" s="473"/>
      <c r="AB90" s="474">
        <v>0</v>
      </c>
      <c r="AC90" s="475">
        <f t="shared" si="5"/>
        <v>0</v>
      </c>
      <c r="AD90" s="476"/>
    </row>
    <row r="91" spans="1:30" s="477" customFormat="1" ht="28.5" customHeight="1" x14ac:dyDescent="0.25">
      <c r="A91" s="464" t="s">
        <v>26</v>
      </c>
      <c r="B91" s="488"/>
      <c r="C91" s="489"/>
      <c r="D91" s="44" t="s">
        <v>1009</v>
      </c>
      <c r="E91" s="491"/>
      <c r="F91" s="491"/>
      <c r="G91" s="467">
        <f t="shared" si="6"/>
        <v>0</v>
      </c>
      <c r="H91" s="493"/>
      <c r="I91" s="470"/>
      <c r="J91" s="470"/>
      <c r="K91" s="470"/>
      <c r="L91" s="470"/>
      <c r="M91" s="470"/>
      <c r="N91" s="470"/>
      <c r="O91" s="470"/>
      <c r="P91" s="470"/>
      <c r="Q91" s="470"/>
      <c r="R91" s="470"/>
      <c r="S91" s="470"/>
      <c r="T91" s="470"/>
      <c r="U91" s="470"/>
      <c r="V91" s="470"/>
      <c r="W91" s="471">
        <v>0</v>
      </c>
      <c r="X91" s="472"/>
      <c r="Y91" s="473"/>
      <c r="Z91" s="472"/>
      <c r="AA91" s="473"/>
      <c r="AB91" s="474">
        <v>0</v>
      </c>
      <c r="AC91" s="475">
        <f t="shared" si="5"/>
        <v>0</v>
      </c>
      <c r="AD91" s="476"/>
    </row>
    <row r="92" spans="1:30" s="477" customFormat="1" ht="28.5" customHeight="1" x14ac:dyDescent="0.25">
      <c r="A92" s="464" t="s">
        <v>26</v>
      </c>
      <c r="B92" s="488"/>
      <c r="C92" s="489"/>
      <c r="D92" s="44" t="s">
        <v>1009</v>
      </c>
      <c r="E92" s="491"/>
      <c r="F92" s="491"/>
      <c r="G92" s="467">
        <f t="shared" si="6"/>
        <v>0</v>
      </c>
      <c r="H92" s="493"/>
      <c r="I92" s="470"/>
      <c r="J92" s="470"/>
      <c r="K92" s="470"/>
      <c r="L92" s="470"/>
      <c r="M92" s="470"/>
      <c r="N92" s="470"/>
      <c r="O92" s="470"/>
      <c r="P92" s="470"/>
      <c r="Q92" s="470"/>
      <c r="R92" s="470"/>
      <c r="S92" s="470"/>
      <c r="T92" s="470"/>
      <c r="U92" s="470"/>
      <c r="V92" s="470"/>
      <c r="W92" s="471">
        <v>0</v>
      </c>
      <c r="X92" s="472"/>
      <c r="Y92" s="473"/>
      <c r="Z92" s="472"/>
      <c r="AA92" s="473"/>
      <c r="AB92" s="474">
        <v>0</v>
      </c>
      <c r="AC92" s="475">
        <f t="shared" si="5"/>
        <v>0</v>
      </c>
      <c r="AD92" s="476"/>
    </row>
    <row r="93" spans="1:30" s="477" customFormat="1" ht="28.5" customHeight="1" x14ac:dyDescent="0.25">
      <c r="A93" s="464" t="s">
        <v>26</v>
      </c>
      <c r="B93" s="488"/>
      <c r="C93" s="489"/>
      <c r="D93" s="44" t="s">
        <v>1009</v>
      </c>
      <c r="E93" s="491"/>
      <c r="F93" s="491"/>
      <c r="G93" s="467">
        <f t="shared" si="6"/>
        <v>0</v>
      </c>
      <c r="H93" s="493"/>
      <c r="I93" s="470"/>
      <c r="J93" s="470"/>
      <c r="K93" s="470"/>
      <c r="L93" s="470"/>
      <c r="M93" s="470"/>
      <c r="N93" s="470"/>
      <c r="O93" s="470"/>
      <c r="P93" s="470"/>
      <c r="Q93" s="470"/>
      <c r="R93" s="470"/>
      <c r="S93" s="470"/>
      <c r="T93" s="470"/>
      <c r="U93" s="470"/>
      <c r="V93" s="470"/>
      <c r="W93" s="471">
        <v>0</v>
      </c>
      <c r="X93" s="472"/>
      <c r="Y93" s="473"/>
      <c r="Z93" s="472"/>
      <c r="AA93" s="473"/>
      <c r="AB93" s="474">
        <v>0</v>
      </c>
      <c r="AC93" s="475">
        <f t="shared" si="5"/>
        <v>0</v>
      </c>
      <c r="AD93" s="476"/>
    </row>
    <row r="94" spans="1:30" s="477" customFormat="1" ht="28.5" customHeight="1" x14ac:dyDescent="0.25">
      <c r="A94" s="464" t="s">
        <v>26</v>
      </c>
      <c r="B94" s="488"/>
      <c r="C94" s="489"/>
      <c r="D94" s="44" t="s">
        <v>1009</v>
      </c>
      <c r="E94" s="491"/>
      <c r="F94" s="491"/>
      <c r="G94" s="467">
        <f t="shared" si="6"/>
        <v>0</v>
      </c>
      <c r="H94" s="493"/>
      <c r="I94" s="470"/>
      <c r="J94" s="470"/>
      <c r="K94" s="470"/>
      <c r="L94" s="470"/>
      <c r="M94" s="470"/>
      <c r="N94" s="470"/>
      <c r="O94" s="470"/>
      <c r="P94" s="470"/>
      <c r="Q94" s="470"/>
      <c r="R94" s="470"/>
      <c r="S94" s="470"/>
      <c r="T94" s="470"/>
      <c r="U94" s="470"/>
      <c r="V94" s="470"/>
      <c r="W94" s="471">
        <v>0</v>
      </c>
      <c r="X94" s="472"/>
      <c r="Y94" s="473"/>
      <c r="Z94" s="472"/>
      <c r="AA94" s="473"/>
      <c r="AB94" s="474">
        <v>0</v>
      </c>
      <c r="AC94" s="475">
        <f t="shared" si="5"/>
        <v>0</v>
      </c>
      <c r="AD94" s="476"/>
    </row>
    <row r="95" spans="1:30" s="477" customFormat="1" ht="28.5" customHeight="1" x14ac:dyDescent="0.25">
      <c r="A95" s="464" t="s">
        <v>26</v>
      </c>
      <c r="B95" s="488"/>
      <c r="C95" s="489"/>
      <c r="D95" s="44" t="s">
        <v>1009</v>
      </c>
      <c r="E95" s="491"/>
      <c r="F95" s="491"/>
      <c r="G95" s="467">
        <f t="shared" si="6"/>
        <v>0</v>
      </c>
      <c r="H95" s="493"/>
      <c r="I95" s="470"/>
      <c r="J95" s="470"/>
      <c r="K95" s="470"/>
      <c r="L95" s="470"/>
      <c r="M95" s="470"/>
      <c r="N95" s="470"/>
      <c r="O95" s="470"/>
      <c r="P95" s="470"/>
      <c r="Q95" s="470"/>
      <c r="R95" s="470"/>
      <c r="S95" s="470"/>
      <c r="T95" s="470"/>
      <c r="U95" s="470"/>
      <c r="V95" s="470"/>
      <c r="W95" s="471">
        <v>0</v>
      </c>
      <c r="X95" s="472"/>
      <c r="Y95" s="473"/>
      <c r="Z95" s="472"/>
      <c r="AA95" s="473"/>
      <c r="AB95" s="474">
        <v>0</v>
      </c>
      <c r="AC95" s="475">
        <f t="shared" si="5"/>
        <v>0</v>
      </c>
      <c r="AD95" s="476"/>
    </row>
    <row r="96" spans="1:30" s="477" customFormat="1" ht="28.5" customHeight="1" x14ac:dyDescent="0.25">
      <c r="A96" s="464" t="s">
        <v>26</v>
      </c>
      <c r="B96" s="488"/>
      <c r="C96" s="489"/>
      <c r="D96" s="44" t="s">
        <v>1009</v>
      </c>
      <c r="E96" s="491"/>
      <c r="F96" s="491"/>
      <c r="G96" s="467">
        <f t="shared" si="6"/>
        <v>0</v>
      </c>
      <c r="H96" s="493"/>
      <c r="I96" s="470"/>
      <c r="J96" s="470"/>
      <c r="K96" s="470"/>
      <c r="L96" s="470"/>
      <c r="M96" s="470"/>
      <c r="N96" s="470"/>
      <c r="O96" s="470"/>
      <c r="P96" s="470"/>
      <c r="Q96" s="470"/>
      <c r="R96" s="470"/>
      <c r="S96" s="470"/>
      <c r="T96" s="470"/>
      <c r="U96" s="470"/>
      <c r="V96" s="470"/>
      <c r="W96" s="471">
        <v>0</v>
      </c>
      <c r="X96" s="472"/>
      <c r="Y96" s="473"/>
      <c r="Z96" s="472"/>
      <c r="AA96" s="473"/>
      <c r="AB96" s="474">
        <v>0</v>
      </c>
      <c r="AC96" s="475">
        <f t="shared" si="5"/>
        <v>0</v>
      </c>
      <c r="AD96" s="476"/>
    </row>
    <row r="97" spans="1:30" s="477" customFormat="1" ht="28.5" customHeight="1" x14ac:dyDescent="0.25">
      <c r="A97" s="464" t="s">
        <v>26</v>
      </c>
      <c r="B97" s="488"/>
      <c r="C97" s="489"/>
      <c r="D97" s="44" t="s">
        <v>1009</v>
      </c>
      <c r="E97" s="491"/>
      <c r="F97" s="491"/>
      <c r="G97" s="467">
        <f t="shared" si="6"/>
        <v>0</v>
      </c>
      <c r="H97" s="493"/>
      <c r="I97" s="470"/>
      <c r="J97" s="470"/>
      <c r="K97" s="470"/>
      <c r="L97" s="470"/>
      <c r="M97" s="470"/>
      <c r="N97" s="470"/>
      <c r="O97" s="470"/>
      <c r="P97" s="470"/>
      <c r="Q97" s="470"/>
      <c r="R97" s="470"/>
      <c r="S97" s="470"/>
      <c r="T97" s="470"/>
      <c r="U97" s="470"/>
      <c r="V97" s="470"/>
      <c r="W97" s="471">
        <v>0</v>
      </c>
      <c r="X97" s="472"/>
      <c r="Y97" s="473"/>
      <c r="Z97" s="472"/>
      <c r="AA97" s="473"/>
      <c r="AB97" s="474">
        <v>0</v>
      </c>
      <c r="AC97" s="475">
        <f t="shared" si="5"/>
        <v>0</v>
      </c>
      <c r="AD97" s="476"/>
    </row>
    <row r="98" spans="1:30" s="477" customFormat="1" ht="28.5" customHeight="1" x14ac:dyDescent="0.25">
      <c r="A98" s="464" t="s">
        <v>26</v>
      </c>
      <c r="B98" s="488"/>
      <c r="C98" s="489"/>
      <c r="D98" s="44" t="s">
        <v>1009</v>
      </c>
      <c r="E98" s="491"/>
      <c r="F98" s="491"/>
      <c r="G98" s="467">
        <f t="shared" si="6"/>
        <v>0</v>
      </c>
      <c r="H98" s="493"/>
      <c r="I98" s="470"/>
      <c r="J98" s="470"/>
      <c r="K98" s="470"/>
      <c r="L98" s="470"/>
      <c r="M98" s="470"/>
      <c r="N98" s="470"/>
      <c r="O98" s="470"/>
      <c r="P98" s="470"/>
      <c r="Q98" s="470"/>
      <c r="R98" s="470"/>
      <c r="S98" s="470"/>
      <c r="T98" s="470"/>
      <c r="U98" s="470"/>
      <c r="V98" s="470"/>
      <c r="W98" s="471">
        <v>0</v>
      </c>
      <c r="X98" s="472"/>
      <c r="Y98" s="473"/>
      <c r="Z98" s="472"/>
      <c r="AA98" s="473"/>
      <c r="AB98" s="474">
        <v>0</v>
      </c>
      <c r="AC98" s="475">
        <f t="shared" si="5"/>
        <v>0</v>
      </c>
      <c r="AD98" s="476"/>
    </row>
    <row r="99" spans="1:30" s="477" customFormat="1" ht="28.5" customHeight="1" x14ac:dyDescent="0.25">
      <c r="A99" s="464" t="s">
        <v>26</v>
      </c>
      <c r="B99" s="488"/>
      <c r="C99" s="489"/>
      <c r="D99" s="44" t="s">
        <v>1009</v>
      </c>
      <c r="E99" s="491"/>
      <c r="F99" s="491"/>
      <c r="G99" s="467">
        <f t="shared" si="6"/>
        <v>0</v>
      </c>
      <c r="H99" s="493"/>
      <c r="I99" s="470"/>
      <c r="J99" s="470"/>
      <c r="K99" s="470"/>
      <c r="L99" s="470"/>
      <c r="M99" s="470"/>
      <c r="N99" s="470"/>
      <c r="O99" s="470"/>
      <c r="P99" s="470"/>
      <c r="Q99" s="470"/>
      <c r="R99" s="470"/>
      <c r="S99" s="470"/>
      <c r="T99" s="470"/>
      <c r="U99" s="470"/>
      <c r="V99" s="470"/>
      <c r="W99" s="471">
        <v>0</v>
      </c>
      <c r="X99" s="472"/>
      <c r="Y99" s="473"/>
      <c r="Z99" s="472"/>
      <c r="AA99" s="473"/>
      <c r="AB99" s="474">
        <v>0</v>
      </c>
      <c r="AC99" s="475">
        <f t="shared" si="5"/>
        <v>0</v>
      </c>
      <c r="AD99" s="476"/>
    </row>
    <row r="100" spans="1:30" s="477" customFormat="1" ht="28.5" customHeight="1" x14ac:dyDescent="0.25">
      <c r="A100" s="464" t="s">
        <v>26</v>
      </c>
      <c r="B100" s="488"/>
      <c r="C100" s="489"/>
      <c r="D100" s="44" t="s">
        <v>1009</v>
      </c>
      <c r="E100" s="491"/>
      <c r="F100" s="491"/>
      <c r="G100" s="467">
        <f t="shared" si="6"/>
        <v>0</v>
      </c>
      <c r="H100" s="493"/>
      <c r="I100" s="470"/>
      <c r="J100" s="470"/>
      <c r="K100" s="470"/>
      <c r="L100" s="470"/>
      <c r="M100" s="470"/>
      <c r="N100" s="470"/>
      <c r="O100" s="470"/>
      <c r="P100" s="470"/>
      <c r="Q100" s="470"/>
      <c r="R100" s="470"/>
      <c r="S100" s="470"/>
      <c r="T100" s="470"/>
      <c r="U100" s="470"/>
      <c r="V100" s="470"/>
      <c r="W100" s="471">
        <v>0</v>
      </c>
      <c r="X100" s="472"/>
      <c r="Y100" s="473"/>
      <c r="Z100" s="472"/>
      <c r="AA100" s="473"/>
      <c r="AB100" s="474">
        <v>0</v>
      </c>
      <c r="AC100" s="475">
        <f t="shared" si="5"/>
        <v>0</v>
      </c>
      <c r="AD100" s="476"/>
    </row>
    <row r="101" spans="1:30" s="477" customFormat="1" ht="28.5" customHeight="1" x14ac:dyDescent="0.25">
      <c r="A101" s="464" t="s">
        <v>26</v>
      </c>
      <c r="B101" s="488"/>
      <c r="C101" s="489"/>
      <c r="D101" s="44" t="s">
        <v>1009</v>
      </c>
      <c r="E101" s="491"/>
      <c r="F101" s="491"/>
      <c r="G101" s="467">
        <f t="shared" si="6"/>
        <v>0</v>
      </c>
      <c r="H101" s="493"/>
      <c r="I101" s="470"/>
      <c r="J101" s="470"/>
      <c r="K101" s="470"/>
      <c r="L101" s="470"/>
      <c r="M101" s="470"/>
      <c r="N101" s="470"/>
      <c r="O101" s="470"/>
      <c r="P101" s="470"/>
      <c r="Q101" s="470"/>
      <c r="R101" s="470"/>
      <c r="S101" s="470"/>
      <c r="T101" s="470"/>
      <c r="U101" s="470"/>
      <c r="V101" s="470"/>
      <c r="W101" s="471">
        <v>0</v>
      </c>
      <c r="X101" s="472"/>
      <c r="Y101" s="473"/>
      <c r="Z101" s="472"/>
      <c r="AA101" s="473"/>
      <c r="AB101" s="474">
        <v>0</v>
      </c>
      <c r="AC101" s="475">
        <f t="shared" si="5"/>
        <v>0</v>
      </c>
      <c r="AD101" s="476"/>
    </row>
    <row r="102" spans="1:30" s="477" customFormat="1" ht="28.5" customHeight="1" x14ac:dyDescent="0.25">
      <c r="A102" s="464" t="s">
        <v>26</v>
      </c>
      <c r="B102" s="488"/>
      <c r="C102" s="489"/>
      <c r="D102" s="44" t="s">
        <v>1009</v>
      </c>
      <c r="E102" s="491"/>
      <c r="F102" s="491"/>
      <c r="G102" s="467">
        <f t="shared" si="6"/>
        <v>0</v>
      </c>
      <c r="H102" s="493"/>
      <c r="I102" s="470"/>
      <c r="J102" s="470"/>
      <c r="K102" s="470"/>
      <c r="L102" s="470"/>
      <c r="M102" s="470"/>
      <c r="N102" s="470"/>
      <c r="O102" s="470"/>
      <c r="P102" s="470"/>
      <c r="Q102" s="470"/>
      <c r="R102" s="470"/>
      <c r="S102" s="470"/>
      <c r="T102" s="470"/>
      <c r="U102" s="470"/>
      <c r="V102" s="470"/>
      <c r="W102" s="471">
        <v>0</v>
      </c>
      <c r="X102" s="472"/>
      <c r="Y102" s="473"/>
      <c r="Z102" s="472"/>
      <c r="AA102" s="473"/>
      <c r="AB102" s="474">
        <v>0</v>
      </c>
      <c r="AC102" s="475">
        <f t="shared" si="5"/>
        <v>0</v>
      </c>
      <c r="AD102" s="476"/>
    </row>
    <row r="103" spans="1:30" s="477" customFormat="1" ht="28.5" customHeight="1" x14ac:dyDescent="0.25">
      <c r="A103" s="464" t="s">
        <v>26</v>
      </c>
      <c r="B103" s="488"/>
      <c r="C103" s="489"/>
      <c r="D103" s="44" t="s">
        <v>1009</v>
      </c>
      <c r="E103" s="491"/>
      <c r="F103" s="491"/>
      <c r="G103" s="467">
        <f t="shared" si="6"/>
        <v>0</v>
      </c>
      <c r="H103" s="493"/>
      <c r="I103" s="470"/>
      <c r="J103" s="470"/>
      <c r="K103" s="470"/>
      <c r="L103" s="470"/>
      <c r="M103" s="470"/>
      <c r="N103" s="470"/>
      <c r="O103" s="470"/>
      <c r="P103" s="470"/>
      <c r="Q103" s="470"/>
      <c r="R103" s="470"/>
      <c r="S103" s="470"/>
      <c r="T103" s="470"/>
      <c r="U103" s="470"/>
      <c r="V103" s="470"/>
      <c r="W103" s="471">
        <v>0</v>
      </c>
      <c r="X103" s="472"/>
      <c r="Y103" s="473"/>
      <c r="Z103" s="472"/>
      <c r="AA103" s="473"/>
      <c r="AB103" s="474">
        <v>0</v>
      </c>
      <c r="AC103" s="475">
        <f t="shared" si="5"/>
        <v>0</v>
      </c>
      <c r="AD103" s="476"/>
    </row>
    <row r="104" spans="1:30" s="477" customFormat="1" ht="28.5" customHeight="1" x14ac:dyDescent="0.25">
      <c r="A104" s="464" t="s">
        <v>26</v>
      </c>
      <c r="B104" s="488"/>
      <c r="C104" s="489"/>
      <c r="D104" s="44" t="s">
        <v>1009</v>
      </c>
      <c r="E104" s="491"/>
      <c r="F104" s="491"/>
      <c r="G104" s="467">
        <f t="shared" si="6"/>
        <v>0</v>
      </c>
      <c r="H104" s="493"/>
      <c r="I104" s="470"/>
      <c r="J104" s="470"/>
      <c r="K104" s="470"/>
      <c r="L104" s="470"/>
      <c r="M104" s="470"/>
      <c r="N104" s="470"/>
      <c r="O104" s="470"/>
      <c r="P104" s="470"/>
      <c r="Q104" s="470"/>
      <c r="R104" s="470"/>
      <c r="S104" s="470"/>
      <c r="T104" s="470"/>
      <c r="U104" s="470"/>
      <c r="V104" s="470"/>
      <c r="W104" s="471">
        <v>0</v>
      </c>
      <c r="X104" s="472"/>
      <c r="Y104" s="473"/>
      <c r="Z104" s="472"/>
      <c r="AA104" s="473"/>
      <c r="AB104" s="474">
        <v>0</v>
      </c>
      <c r="AC104" s="475">
        <f t="shared" si="5"/>
        <v>0</v>
      </c>
      <c r="AD104" s="476"/>
    </row>
    <row r="105" spans="1:30" s="477" customFormat="1" ht="28.5" customHeight="1" x14ac:dyDescent="0.25">
      <c r="A105" s="464" t="s">
        <v>26</v>
      </c>
      <c r="B105" s="488"/>
      <c r="C105" s="489"/>
      <c r="D105" s="44" t="s">
        <v>1009</v>
      </c>
      <c r="E105" s="491"/>
      <c r="F105" s="491"/>
      <c r="G105" s="467">
        <f t="shared" si="6"/>
        <v>0</v>
      </c>
      <c r="H105" s="493"/>
      <c r="I105" s="470"/>
      <c r="J105" s="470"/>
      <c r="K105" s="470"/>
      <c r="L105" s="470"/>
      <c r="M105" s="470"/>
      <c r="N105" s="470"/>
      <c r="O105" s="470"/>
      <c r="P105" s="470"/>
      <c r="Q105" s="470"/>
      <c r="R105" s="470"/>
      <c r="S105" s="470"/>
      <c r="T105" s="470"/>
      <c r="U105" s="470"/>
      <c r="V105" s="470"/>
      <c r="W105" s="471">
        <v>0</v>
      </c>
      <c r="X105" s="472"/>
      <c r="Y105" s="473"/>
      <c r="Z105" s="472"/>
      <c r="AA105" s="473"/>
      <c r="AB105" s="474">
        <v>0</v>
      </c>
      <c r="AC105" s="475">
        <f t="shared" si="5"/>
        <v>0</v>
      </c>
      <c r="AD105" s="476"/>
    </row>
    <row r="106" spans="1:30" s="477" customFormat="1" ht="28.5" customHeight="1" x14ac:dyDescent="0.25">
      <c r="A106" s="464" t="s">
        <v>26</v>
      </c>
      <c r="B106" s="488"/>
      <c r="C106" s="489"/>
      <c r="D106" s="44" t="s">
        <v>1009</v>
      </c>
      <c r="E106" s="491"/>
      <c r="F106" s="491"/>
      <c r="G106" s="467">
        <f t="shared" si="6"/>
        <v>0</v>
      </c>
      <c r="H106" s="493"/>
      <c r="I106" s="470"/>
      <c r="J106" s="470"/>
      <c r="K106" s="470"/>
      <c r="L106" s="470"/>
      <c r="M106" s="470"/>
      <c r="N106" s="470"/>
      <c r="O106" s="470"/>
      <c r="P106" s="470"/>
      <c r="Q106" s="470"/>
      <c r="R106" s="470"/>
      <c r="S106" s="470"/>
      <c r="T106" s="470"/>
      <c r="U106" s="470"/>
      <c r="V106" s="470"/>
      <c r="W106" s="471">
        <v>0</v>
      </c>
      <c r="X106" s="472"/>
      <c r="Y106" s="473"/>
      <c r="Z106" s="472"/>
      <c r="AA106" s="473"/>
      <c r="AB106" s="474">
        <v>0</v>
      </c>
      <c r="AC106" s="475">
        <f t="shared" si="5"/>
        <v>0</v>
      </c>
      <c r="AD106" s="476"/>
    </row>
    <row r="107" spans="1:30" s="477" customFormat="1" ht="28.5" customHeight="1" x14ac:dyDescent="0.25">
      <c r="A107" s="464" t="s">
        <v>26</v>
      </c>
      <c r="B107" s="488"/>
      <c r="C107" s="489"/>
      <c r="D107" s="44" t="s">
        <v>1009</v>
      </c>
      <c r="E107" s="491"/>
      <c r="F107" s="491"/>
      <c r="G107" s="467">
        <f t="shared" si="6"/>
        <v>0</v>
      </c>
      <c r="H107" s="493"/>
      <c r="I107" s="470"/>
      <c r="J107" s="470"/>
      <c r="K107" s="470"/>
      <c r="L107" s="470"/>
      <c r="M107" s="470"/>
      <c r="N107" s="470"/>
      <c r="O107" s="470"/>
      <c r="P107" s="470"/>
      <c r="Q107" s="470"/>
      <c r="R107" s="470"/>
      <c r="S107" s="470"/>
      <c r="T107" s="470"/>
      <c r="U107" s="470"/>
      <c r="V107" s="470"/>
      <c r="W107" s="471">
        <v>0</v>
      </c>
      <c r="X107" s="472"/>
      <c r="Y107" s="473"/>
      <c r="Z107" s="472"/>
      <c r="AA107" s="473"/>
      <c r="AB107" s="474">
        <v>0</v>
      </c>
      <c r="AC107" s="475">
        <f t="shared" si="5"/>
        <v>0</v>
      </c>
      <c r="AD107" s="476"/>
    </row>
    <row r="108" spans="1:30" s="477" customFormat="1" ht="28.5" customHeight="1" x14ac:dyDescent="0.25">
      <c r="A108" s="464" t="s">
        <v>26</v>
      </c>
      <c r="B108" s="488"/>
      <c r="C108" s="489"/>
      <c r="D108" s="44" t="s">
        <v>1009</v>
      </c>
      <c r="E108" s="491"/>
      <c r="F108" s="491"/>
      <c r="G108" s="467">
        <f t="shared" si="6"/>
        <v>0</v>
      </c>
      <c r="H108" s="493"/>
      <c r="I108" s="470"/>
      <c r="J108" s="470"/>
      <c r="K108" s="470"/>
      <c r="L108" s="470"/>
      <c r="M108" s="470"/>
      <c r="N108" s="470"/>
      <c r="O108" s="470"/>
      <c r="P108" s="470"/>
      <c r="Q108" s="470"/>
      <c r="R108" s="470"/>
      <c r="S108" s="470"/>
      <c r="T108" s="470"/>
      <c r="U108" s="470"/>
      <c r="V108" s="470"/>
      <c r="W108" s="471">
        <v>0</v>
      </c>
      <c r="X108" s="472"/>
      <c r="Y108" s="473"/>
      <c r="Z108" s="472"/>
      <c r="AA108" s="473"/>
      <c r="AB108" s="474">
        <v>0</v>
      </c>
      <c r="AC108" s="475">
        <f t="shared" si="5"/>
        <v>0</v>
      </c>
      <c r="AD108" s="476"/>
    </row>
    <row r="109" spans="1:30" s="477" customFormat="1" ht="28.5" customHeight="1" x14ac:dyDescent="0.25">
      <c r="A109" s="464" t="s">
        <v>26</v>
      </c>
      <c r="B109" s="488"/>
      <c r="C109" s="489"/>
      <c r="D109" s="44" t="s">
        <v>1009</v>
      </c>
      <c r="E109" s="491"/>
      <c r="F109" s="491"/>
      <c r="G109" s="467">
        <f t="shared" si="6"/>
        <v>0</v>
      </c>
      <c r="H109" s="493"/>
      <c r="I109" s="470"/>
      <c r="J109" s="470"/>
      <c r="K109" s="470"/>
      <c r="L109" s="470"/>
      <c r="M109" s="470"/>
      <c r="N109" s="470"/>
      <c r="O109" s="470"/>
      <c r="P109" s="470"/>
      <c r="Q109" s="470"/>
      <c r="R109" s="470"/>
      <c r="S109" s="470"/>
      <c r="T109" s="470"/>
      <c r="U109" s="470"/>
      <c r="V109" s="470"/>
      <c r="W109" s="471">
        <v>0</v>
      </c>
      <c r="X109" s="472"/>
      <c r="Y109" s="473"/>
      <c r="Z109" s="472"/>
      <c r="AA109" s="473"/>
      <c r="AB109" s="474">
        <v>0</v>
      </c>
      <c r="AC109" s="475">
        <f t="shared" si="5"/>
        <v>0</v>
      </c>
      <c r="AD109" s="476"/>
    </row>
    <row r="110" spans="1:30" s="477" customFormat="1" ht="28.5" customHeight="1" x14ac:dyDescent="0.25">
      <c r="A110" s="464" t="s">
        <v>26</v>
      </c>
      <c r="B110" s="488"/>
      <c r="C110" s="489"/>
      <c r="D110" s="44" t="s">
        <v>1009</v>
      </c>
      <c r="E110" s="491"/>
      <c r="F110" s="491"/>
      <c r="G110" s="467">
        <f t="shared" si="6"/>
        <v>0</v>
      </c>
      <c r="H110" s="493"/>
      <c r="I110" s="470"/>
      <c r="J110" s="470"/>
      <c r="K110" s="470"/>
      <c r="L110" s="470"/>
      <c r="M110" s="470"/>
      <c r="N110" s="470"/>
      <c r="O110" s="470"/>
      <c r="P110" s="470"/>
      <c r="Q110" s="470"/>
      <c r="R110" s="470"/>
      <c r="S110" s="470"/>
      <c r="T110" s="470"/>
      <c r="U110" s="470"/>
      <c r="V110" s="470"/>
      <c r="W110" s="471">
        <v>0</v>
      </c>
      <c r="X110" s="472"/>
      <c r="Y110" s="473"/>
      <c r="Z110" s="472"/>
      <c r="AA110" s="473"/>
      <c r="AB110" s="474">
        <v>0</v>
      </c>
      <c r="AC110" s="475">
        <f t="shared" si="5"/>
        <v>0</v>
      </c>
      <c r="AD110" s="476"/>
    </row>
    <row r="111" spans="1:30" s="477" customFormat="1" ht="28.5" customHeight="1" x14ac:dyDescent="0.25">
      <c r="A111" s="464" t="s">
        <v>26</v>
      </c>
      <c r="B111" s="488"/>
      <c r="C111" s="489"/>
      <c r="D111" s="44" t="s">
        <v>1009</v>
      </c>
      <c r="E111" s="491"/>
      <c r="F111" s="491"/>
      <c r="G111" s="467">
        <f t="shared" si="6"/>
        <v>0</v>
      </c>
      <c r="H111" s="493"/>
      <c r="I111" s="470"/>
      <c r="J111" s="470"/>
      <c r="K111" s="470"/>
      <c r="L111" s="470"/>
      <c r="M111" s="470"/>
      <c r="N111" s="470"/>
      <c r="O111" s="470"/>
      <c r="P111" s="470"/>
      <c r="Q111" s="470"/>
      <c r="R111" s="470"/>
      <c r="S111" s="470"/>
      <c r="T111" s="470"/>
      <c r="U111" s="470"/>
      <c r="V111" s="470"/>
      <c r="W111" s="471">
        <v>0</v>
      </c>
      <c r="X111" s="472"/>
      <c r="Y111" s="473"/>
      <c r="Z111" s="472"/>
      <c r="AA111" s="473"/>
      <c r="AB111" s="474">
        <v>0</v>
      </c>
      <c r="AC111" s="475">
        <f t="shared" si="5"/>
        <v>0</v>
      </c>
      <c r="AD111" s="476"/>
    </row>
    <row r="112" spans="1:30" s="477" customFormat="1" ht="28.5" customHeight="1" x14ac:dyDescent="0.25">
      <c r="A112" s="464" t="s">
        <v>26</v>
      </c>
      <c r="B112" s="488"/>
      <c r="C112" s="489"/>
      <c r="D112" s="44" t="s">
        <v>1009</v>
      </c>
      <c r="E112" s="491"/>
      <c r="F112" s="491"/>
      <c r="G112" s="467">
        <f t="shared" si="6"/>
        <v>0</v>
      </c>
      <c r="H112" s="493"/>
      <c r="I112" s="470"/>
      <c r="J112" s="470"/>
      <c r="K112" s="470"/>
      <c r="L112" s="470"/>
      <c r="M112" s="470"/>
      <c r="N112" s="470"/>
      <c r="O112" s="470"/>
      <c r="P112" s="470"/>
      <c r="Q112" s="470"/>
      <c r="R112" s="470"/>
      <c r="S112" s="470"/>
      <c r="T112" s="470"/>
      <c r="U112" s="470"/>
      <c r="V112" s="470"/>
      <c r="W112" s="471">
        <v>0</v>
      </c>
      <c r="X112" s="472"/>
      <c r="Y112" s="473"/>
      <c r="Z112" s="472"/>
      <c r="AA112" s="473"/>
      <c r="AB112" s="474">
        <v>0</v>
      </c>
      <c r="AC112" s="475">
        <f t="shared" si="5"/>
        <v>0</v>
      </c>
      <c r="AD112" s="476"/>
    </row>
    <row r="113" spans="1:30" s="477" customFormat="1" ht="28.5" customHeight="1" x14ac:dyDescent="0.25">
      <c r="A113" s="464" t="s">
        <v>26</v>
      </c>
      <c r="B113" s="488"/>
      <c r="C113" s="489"/>
      <c r="D113" s="44" t="s">
        <v>1009</v>
      </c>
      <c r="E113" s="491"/>
      <c r="F113" s="491"/>
      <c r="G113" s="467">
        <f t="shared" si="6"/>
        <v>0</v>
      </c>
      <c r="H113" s="493"/>
      <c r="I113" s="470"/>
      <c r="J113" s="470"/>
      <c r="K113" s="470"/>
      <c r="L113" s="470"/>
      <c r="M113" s="470"/>
      <c r="N113" s="470"/>
      <c r="O113" s="470"/>
      <c r="P113" s="470"/>
      <c r="Q113" s="470"/>
      <c r="R113" s="470"/>
      <c r="S113" s="470"/>
      <c r="T113" s="470"/>
      <c r="U113" s="470"/>
      <c r="V113" s="470"/>
      <c r="W113" s="471">
        <v>0</v>
      </c>
      <c r="X113" s="472"/>
      <c r="Y113" s="473"/>
      <c r="Z113" s="472"/>
      <c r="AA113" s="473"/>
      <c r="AB113" s="474">
        <v>0</v>
      </c>
      <c r="AC113" s="475">
        <f t="shared" si="5"/>
        <v>0</v>
      </c>
      <c r="AD113" s="476"/>
    </row>
    <row r="114" spans="1:30" s="477" customFormat="1" ht="28.5" customHeight="1" x14ac:dyDescent="0.25">
      <c r="A114" s="464" t="s">
        <v>26</v>
      </c>
      <c r="B114" s="488"/>
      <c r="C114" s="489"/>
      <c r="D114" s="490"/>
      <c r="E114" s="491"/>
      <c r="F114" s="491"/>
      <c r="G114" s="467">
        <f t="shared" si="6"/>
        <v>0</v>
      </c>
      <c r="H114" s="493"/>
      <c r="I114" s="470"/>
      <c r="J114" s="470"/>
      <c r="K114" s="470"/>
      <c r="L114" s="470"/>
      <c r="M114" s="470"/>
      <c r="N114" s="470"/>
      <c r="O114" s="470"/>
      <c r="P114" s="470"/>
      <c r="Q114" s="470"/>
      <c r="R114" s="470"/>
      <c r="S114" s="470"/>
      <c r="T114" s="470"/>
      <c r="U114" s="470"/>
      <c r="V114" s="470"/>
      <c r="W114" s="471">
        <v>0</v>
      </c>
      <c r="X114" s="472"/>
      <c r="Y114" s="473"/>
      <c r="Z114" s="472"/>
      <c r="AA114" s="473"/>
      <c r="AB114" s="474">
        <v>0</v>
      </c>
      <c r="AC114" s="475">
        <f t="shared" ref="AC114:AC177" si="7">W114-AB114</f>
        <v>0</v>
      </c>
      <c r="AD114" s="476"/>
    </row>
    <row r="115" spans="1:30" s="477" customFormat="1" ht="28.5" customHeight="1" x14ac:dyDescent="0.25">
      <c r="A115" s="464" t="s">
        <v>26</v>
      </c>
      <c r="B115" s="488"/>
      <c r="C115" s="489"/>
      <c r="D115" s="490"/>
      <c r="E115" s="491"/>
      <c r="F115" s="491"/>
      <c r="G115" s="467">
        <f t="shared" si="6"/>
        <v>0</v>
      </c>
      <c r="H115" s="493"/>
      <c r="I115" s="470"/>
      <c r="J115" s="470"/>
      <c r="K115" s="470"/>
      <c r="L115" s="470"/>
      <c r="M115" s="470"/>
      <c r="N115" s="470"/>
      <c r="O115" s="470"/>
      <c r="P115" s="470"/>
      <c r="Q115" s="470"/>
      <c r="R115" s="470"/>
      <c r="S115" s="470"/>
      <c r="T115" s="470"/>
      <c r="U115" s="470"/>
      <c r="V115" s="470"/>
      <c r="W115" s="471">
        <v>0</v>
      </c>
      <c r="X115" s="472"/>
      <c r="Y115" s="473"/>
      <c r="Z115" s="472"/>
      <c r="AA115" s="473"/>
      <c r="AB115" s="474">
        <v>0</v>
      </c>
      <c r="AC115" s="475">
        <f t="shared" si="7"/>
        <v>0</v>
      </c>
      <c r="AD115" s="476"/>
    </row>
    <row r="116" spans="1:30" s="477" customFormat="1" ht="28.5" customHeight="1" x14ac:dyDescent="0.25">
      <c r="A116" s="464" t="s">
        <v>26</v>
      </c>
      <c r="B116" s="488"/>
      <c r="C116" s="489"/>
      <c r="D116" s="490"/>
      <c r="E116" s="491"/>
      <c r="F116" s="491"/>
      <c r="G116" s="467">
        <f t="shared" si="6"/>
        <v>0</v>
      </c>
      <c r="H116" s="493"/>
      <c r="I116" s="470"/>
      <c r="J116" s="470"/>
      <c r="K116" s="470"/>
      <c r="L116" s="470"/>
      <c r="M116" s="470"/>
      <c r="N116" s="470"/>
      <c r="O116" s="470"/>
      <c r="P116" s="470"/>
      <c r="Q116" s="470"/>
      <c r="R116" s="470"/>
      <c r="S116" s="470"/>
      <c r="T116" s="470"/>
      <c r="U116" s="470"/>
      <c r="V116" s="470"/>
      <c r="W116" s="471">
        <v>0</v>
      </c>
      <c r="X116" s="472"/>
      <c r="Y116" s="473"/>
      <c r="Z116" s="472"/>
      <c r="AA116" s="473"/>
      <c r="AB116" s="474">
        <v>0</v>
      </c>
      <c r="AC116" s="475">
        <f t="shared" si="7"/>
        <v>0</v>
      </c>
      <c r="AD116" s="476"/>
    </row>
    <row r="117" spans="1:30" s="477" customFormat="1" ht="28.5" customHeight="1" x14ac:dyDescent="0.25">
      <c r="A117" s="464" t="s">
        <v>26</v>
      </c>
      <c r="B117" s="488"/>
      <c r="C117" s="489"/>
      <c r="D117" s="490"/>
      <c r="E117" s="491"/>
      <c r="F117" s="491"/>
      <c r="G117" s="467">
        <f t="shared" si="6"/>
        <v>0</v>
      </c>
      <c r="H117" s="493"/>
      <c r="I117" s="470"/>
      <c r="J117" s="470"/>
      <c r="K117" s="470"/>
      <c r="L117" s="470"/>
      <c r="M117" s="470"/>
      <c r="N117" s="470"/>
      <c r="O117" s="470"/>
      <c r="P117" s="470"/>
      <c r="Q117" s="470"/>
      <c r="R117" s="470"/>
      <c r="S117" s="470"/>
      <c r="T117" s="470"/>
      <c r="U117" s="470"/>
      <c r="V117" s="470"/>
      <c r="W117" s="471">
        <v>0</v>
      </c>
      <c r="X117" s="472"/>
      <c r="Y117" s="473"/>
      <c r="Z117" s="472"/>
      <c r="AA117" s="473"/>
      <c r="AB117" s="474">
        <v>0</v>
      </c>
      <c r="AC117" s="475">
        <f t="shared" si="7"/>
        <v>0</v>
      </c>
      <c r="AD117" s="476"/>
    </row>
    <row r="118" spans="1:30" s="477" customFormat="1" ht="28.5" customHeight="1" x14ac:dyDescent="0.25">
      <c r="A118" s="464" t="s">
        <v>26</v>
      </c>
      <c r="B118" s="488"/>
      <c r="C118" s="489"/>
      <c r="D118" s="490"/>
      <c r="E118" s="491"/>
      <c r="F118" s="491"/>
      <c r="G118" s="467">
        <f t="shared" si="6"/>
        <v>0</v>
      </c>
      <c r="H118" s="493"/>
      <c r="I118" s="470"/>
      <c r="J118" s="470"/>
      <c r="K118" s="470"/>
      <c r="L118" s="470"/>
      <c r="M118" s="470"/>
      <c r="N118" s="470"/>
      <c r="O118" s="470"/>
      <c r="P118" s="470"/>
      <c r="Q118" s="470"/>
      <c r="R118" s="470"/>
      <c r="S118" s="470"/>
      <c r="T118" s="470"/>
      <c r="U118" s="470"/>
      <c r="V118" s="470"/>
      <c r="W118" s="471">
        <v>0</v>
      </c>
      <c r="X118" s="472"/>
      <c r="Y118" s="473"/>
      <c r="Z118" s="472"/>
      <c r="AA118" s="473"/>
      <c r="AB118" s="474">
        <v>0</v>
      </c>
      <c r="AC118" s="475">
        <f t="shared" si="7"/>
        <v>0</v>
      </c>
      <c r="AD118" s="476"/>
    </row>
    <row r="119" spans="1:30" s="477" customFormat="1" ht="28.5" customHeight="1" x14ac:dyDescent="0.25">
      <c r="A119" s="464" t="s">
        <v>26</v>
      </c>
      <c r="B119" s="488"/>
      <c r="C119" s="489"/>
      <c r="D119" s="490"/>
      <c r="E119" s="491"/>
      <c r="F119" s="491"/>
      <c r="G119" s="467">
        <f t="shared" si="6"/>
        <v>0</v>
      </c>
      <c r="H119" s="493"/>
      <c r="I119" s="470"/>
      <c r="J119" s="470"/>
      <c r="K119" s="470"/>
      <c r="L119" s="470"/>
      <c r="M119" s="470"/>
      <c r="N119" s="470"/>
      <c r="O119" s="470"/>
      <c r="P119" s="470"/>
      <c r="Q119" s="470"/>
      <c r="R119" s="470"/>
      <c r="S119" s="470"/>
      <c r="T119" s="470"/>
      <c r="U119" s="470"/>
      <c r="V119" s="470"/>
      <c r="W119" s="471">
        <v>0</v>
      </c>
      <c r="X119" s="472"/>
      <c r="Y119" s="473"/>
      <c r="Z119" s="472"/>
      <c r="AA119" s="473"/>
      <c r="AB119" s="474">
        <v>0</v>
      </c>
      <c r="AC119" s="475">
        <f t="shared" si="7"/>
        <v>0</v>
      </c>
      <c r="AD119" s="476"/>
    </row>
    <row r="120" spans="1:30" s="477" customFormat="1" ht="28.5" customHeight="1" x14ac:dyDescent="0.25">
      <c r="A120" s="464" t="s">
        <v>26</v>
      </c>
      <c r="B120" s="488"/>
      <c r="C120" s="489"/>
      <c r="D120" s="490"/>
      <c r="E120" s="491"/>
      <c r="F120" s="491"/>
      <c r="G120" s="467">
        <f t="shared" si="6"/>
        <v>0</v>
      </c>
      <c r="H120" s="493"/>
      <c r="I120" s="470"/>
      <c r="J120" s="470"/>
      <c r="K120" s="470"/>
      <c r="L120" s="470"/>
      <c r="M120" s="470"/>
      <c r="N120" s="470"/>
      <c r="O120" s="470"/>
      <c r="P120" s="470"/>
      <c r="Q120" s="470"/>
      <c r="R120" s="470"/>
      <c r="S120" s="470"/>
      <c r="T120" s="470"/>
      <c r="U120" s="470"/>
      <c r="V120" s="470"/>
      <c r="W120" s="471">
        <v>0</v>
      </c>
      <c r="X120" s="472"/>
      <c r="Y120" s="473"/>
      <c r="Z120" s="472"/>
      <c r="AA120" s="473"/>
      <c r="AB120" s="474">
        <v>0</v>
      </c>
      <c r="AC120" s="475">
        <f t="shared" si="7"/>
        <v>0</v>
      </c>
      <c r="AD120" s="476"/>
    </row>
    <row r="121" spans="1:30" s="477" customFormat="1" ht="28.5" customHeight="1" x14ac:dyDescent="0.25">
      <c r="A121" s="464" t="s">
        <v>26</v>
      </c>
      <c r="B121" s="488"/>
      <c r="C121" s="489"/>
      <c r="D121" s="490"/>
      <c r="E121" s="491"/>
      <c r="F121" s="491"/>
      <c r="G121" s="467">
        <f t="shared" si="6"/>
        <v>0</v>
      </c>
      <c r="H121" s="493"/>
      <c r="I121" s="470"/>
      <c r="J121" s="470"/>
      <c r="K121" s="470"/>
      <c r="L121" s="470"/>
      <c r="M121" s="470"/>
      <c r="N121" s="470"/>
      <c r="O121" s="470"/>
      <c r="P121" s="470"/>
      <c r="Q121" s="470"/>
      <c r="R121" s="470"/>
      <c r="S121" s="470"/>
      <c r="T121" s="470"/>
      <c r="U121" s="470"/>
      <c r="V121" s="470"/>
      <c r="W121" s="471">
        <v>0</v>
      </c>
      <c r="X121" s="472"/>
      <c r="Y121" s="473"/>
      <c r="Z121" s="472"/>
      <c r="AA121" s="473"/>
      <c r="AB121" s="474">
        <v>0</v>
      </c>
      <c r="AC121" s="475">
        <f t="shared" si="7"/>
        <v>0</v>
      </c>
      <c r="AD121" s="476"/>
    </row>
    <row r="122" spans="1:30" s="477" customFormat="1" ht="28.5" customHeight="1" x14ac:dyDescent="0.25">
      <c r="A122" s="464" t="s">
        <v>26</v>
      </c>
      <c r="B122" s="488"/>
      <c r="C122" s="489"/>
      <c r="D122" s="490"/>
      <c r="E122" s="491"/>
      <c r="F122" s="491"/>
      <c r="G122" s="467">
        <f t="shared" si="6"/>
        <v>0</v>
      </c>
      <c r="H122" s="493"/>
      <c r="I122" s="470"/>
      <c r="J122" s="470"/>
      <c r="K122" s="470"/>
      <c r="L122" s="470"/>
      <c r="M122" s="470"/>
      <c r="N122" s="470"/>
      <c r="O122" s="470"/>
      <c r="P122" s="470"/>
      <c r="Q122" s="470"/>
      <c r="R122" s="470"/>
      <c r="S122" s="470"/>
      <c r="T122" s="470"/>
      <c r="U122" s="470"/>
      <c r="V122" s="470"/>
      <c r="W122" s="471">
        <v>0</v>
      </c>
      <c r="X122" s="472"/>
      <c r="Y122" s="473"/>
      <c r="Z122" s="472"/>
      <c r="AA122" s="473"/>
      <c r="AB122" s="474">
        <v>0</v>
      </c>
      <c r="AC122" s="475">
        <f t="shared" si="7"/>
        <v>0</v>
      </c>
      <c r="AD122" s="476"/>
    </row>
    <row r="123" spans="1:30" s="477" customFormat="1" ht="28.5" customHeight="1" x14ac:dyDescent="0.25">
      <c r="A123" s="464" t="s">
        <v>26</v>
      </c>
      <c r="B123" s="488"/>
      <c r="C123" s="489"/>
      <c r="D123" s="490"/>
      <c r="E123" s="491"/>
      <c r="F123" s="491"/>
      <c r="G123" s="467">
        <f t="shared" si="6"/>
        <v>0</v>
      </c>
      <c r="H123" s="493"/>
      <c r="I123" s="470"/>
      <c r="J123" s="470"/>
      <c r="K123" s="470"/>
      <c r="L123" s="470"/>
      <c r="M123" s="470"/>
      <c r="N123" s="470"/>
      <c r="O123" s="470"/>
      <c r="P123" s="470"/>
      <c r="Q123" s="470"/>
      <c r="R123" s="470"/>
      <c r="S123" s="470"/>
      <c r="T123" s="470"/>
      <c r="U123" s="470"/>
      <c r="V123" s="470"/>
      <c r="W123" s="471">
        <v>0</v>
      </c>
      <c r="X123" s="472"/>
      <c r="Y123" s="473"/>
      <c r="Z123" s="472"/>
      <c r="AA123" s="473"/>
      <c r="AB123" s="474">
        <v>0</v>
      </c>
      <c r="AC123" s="475">
        <f t="shared" si="7"/>
        <v>0</v>
      </c>
      <c r="AD123" s="476"/>
    </row>
    <row r="124" spans="1:30" s="477" customFormat="1" ht="28.5" customHeight="1" x14ac:dyDescent="0.25">
      <c r="A124" s="464" t="s">
        <v>26</v>
      </c>
      <c r="B124" s="488"/>
      <c r="C124" s="489"/>
      <c r="D124" s="490"/>
      <c r="E124" s="491"/>
      <c r="F124" s="491"/>
      <c r="G124" s="467">
        <f t="shared" si="6"/>
        <v>0</v>
      </c>
      <c r="H124" s="493"/>
      <c r="I124" s="470"/>
      <c r="J124" s="470"/>
      <c r="K124" s="470"/>
      <c r="L124" s="470"/>
      <c r="M124" s="470"/>
      <c r="N124" s="470"/>
      <c r="O124" s="470"/>
      <c r="P124" s="470"/>
      <c r="Q124" s="470"/>
      <c r="R124" s="470"/>
      <c r="S124" s="470"/>
      <c r="T124" s="470"/>
      <c r="U124" s="470"/>
      <c r="V124" s="470"/>
      <c r="W124" s="471">
        <v>0</v>
      </c>
      <c r="X124" s="472"/>
      <c r="Y124" s="473"/>
      <c r="Z124" s="472"/>
      <c r="AA124" s="473"/>
      <c r="AB124" s="474">
        <v>0</v>
      </c>
      <c r="AC124" s="475">
        <f t="shared" si="7"/>
        <v>0</v>
      </c>
      <c r="AD124" s="476"/>
    </row>
    <row r="125" spans="1:30" s="477" customFormat="1" ht="28.5" customHeight="1" x14ac:dyDescent="0.25">
      <c r="A125" s="464" t="s">
        <v>26</v>
      </c>
      <c r="B125" s="488"/>
      <c r="C125" s="489"/>
      <c r="D125" s="490"/>
      <c r="E125" s="491"/>
      <c r="F125" s="491"/>
      <c r="G125" s="467">
        <f t="shared" si="6"/>
        <v>0</v>
      </c>
      <c r="H125" s="493"/>
      <c r="I125" s="470"/>
      <c r="J125" s="470"/>
      <c r="K125" s="470"/>
      <c r="L125" s="470"/>
      <c r="M125" s="470"/>
      <c r="N125" s="470"/>
      <c r="O125" s="470"/>
      <c r="P125" s="470"/>
      <c r="Q125" s="470"/>
      <c r="R125" s="470"/>
      <c r="S125" s="470"/>
      <c r="T125" s="470"/>
      <c r="U125" s="470"/>
      <c r="V125" s="470"/>
      <c r="W125" s="471">
        <v>0</v>
      </c>
      <c r="X125" s="472"/>
      <c r="Y125" s="473"/>
      <c r="Z125" s="472"/>
      <c r="AA125" s="473"/>
      <c r="AB125" s="474">
        <v>0</v>
      </c>
      <c r="AC125" s="475">
        <f t="shared" si="7"/>
        <v>0</v>
      </c>
      <c r="AD125" s="476"/>
    </row>
    <row r="126" spans="1:30" s="477" customFormat="1" ht="28.5" customHeight="1" x14ac:dyDescent="0.25">
      <c r="A126" s="464" t="s">
        <v>26</v>
      </c>
      <c r="B126" s="488"/>
      <c r="C126" s="489"/>
      <c r="D126" s="490"/>
      <c r="E126" s="491"/>
      <c r="F126" s="491"/>
      <c r="G126" s="467">
        <f t="shared" si="6"/>
        <v>0</v>
      </c>
      <c r="H126" s="493"/>
      <c r="I126" s="470"/>
      <c r="J126" s="470"/>
      <c r="K126" s="470"/>
      <c r="L126" s="470"/>
      <c r="M126" s="470"/>
      <c r="N126" s="470"/>
      <c r="O126" s="470"/>
      <c r="P126" s="470"/>
      <c r="Q126" s="470"/>
      <c r="R126" s="470"/>
      <c r="S126" s="470"/>
      <c r="T126" s="470"/>
      <c r="U126" s="470"/>
      <c r="V126" s="470"/>
      <c r="W126" s="471">
        <v>0</v>
      </c>
      <c r="X126" s="472"/>
      <c r="Y126" s="473"/>
      <c r="Z126" s="472"/>
      <c r="AA126" s="473"/>
      <c r="AB126" s="474">
        <v>0</v>
      </c>
      <c r="AC126" s="475">
        <f t="shared" si="7"/>
        <v>0</v>
      </c>
      <c r="AD126" s="476"/>
    </row>
    <row r="127" spans="1:30" s="477" customFormat="1" ht="28.5" customHeight="1" x14ac:dyDescent="0.25">
      <c r="A127" s="464" t="s">
        <v>26</v>
      </c>
      <c r="B127" s="488"/>
      <c r="C127" s="489"/>
      <c r="D127" s="490"/>
      <c r="E127" s="491"/>
      <c r="F127" s="491"/>
      <c r="G127" s="467">
        <f t="shared" si="6"/>
        <v>0</v>
      </c>
      <c r="H127" s="493"/>
      <c r="I127" s="470"/>
      <c r="J127" s="470"/>
      <c r="K127" s="470"/>
      <c r="L127" s="470"/>
      <c r="M127" s="470"/>
      <c r="N127" s="470"/>
      <c r="O127" s="470"/>
      <c r="P127" s="470"/>
      <c r="Q127" s="470"/>
      <c r="R127" s="470"/>
      <c r="S127" s="470"/>
      <c r="T127" s="470"/>
      <c r="U127" s="470"/>
      <c r="V127" s="470"/>
      <c r="W127" s="471">
        <v>0</v>
      </c>
      <c r="X127" s="472"/>
      <c r="Y127" s="473"/>
      <c r="Z127" s="472"/>
      <c r="AA127" s="473"/>
      <c r="AB127" s="474">
        <v>0</v>
      </c>
      <c r="AC127" s="475">
        <f t="shared" si="7"/>
        <v>0</v>
      </c>
      <c r="AD127" s="476"/>
    </row>
    <row r="128" spans="1:30" s="477" customFormat="1" ht="28.5" customHeight="1" x14ac:dyDescent="0.25">
      <c r="A128" s="464" t="s">
        <v>26</v>
      </c>
      <c r="B128" s="488"/>
      <c r="C128" s="489"/>
      <c r="D128" s="490"/>
      <c r="E128" s="491"/>
      <c r="F128" s="491"/>
      <c r="G128" s="467">
        <f t="shared" si="6"/>
        <v>0</v>
      </c>
      <c r="H128" s="493"/>
      <c r="I128" s="470"/>
      <c r="J128" s="470"/>
      <c r="K128" s="470"/>
      <c r="L128" s="470"/>
      <c r="M128" s="470"/>
      <c r="N128" s="470"/>
      <c r="O128" s="470"/>
      <c r="P128" s="470"/>
      <c r="Q128" s="470"/>
      <c r="R128" s="470"/>
      <c r="S128" s="470"/>
      <c r="T128" s="470"/>
      <c r="U128" s="470"/>
      <c r="V128" s="470"/>
      <c r="W128" s="471">
        <v>0</v>
      </c>
      <c r="X128" s="472"/>
      <c r="Y128" s="473"/>
      <c r="Z128" s="472"/>
      <c r="AA128" s="473"/>
      <c r="AB128" s="474">
        <v>0</v>
      </c>
      <c r="AC128" s="475">
        <f t="shared" si="7"/>
        <v>0</v>
      </c>
      <c r="AD128" s="476"/>
    </row>
    <row r="129" spans="1:30" s="477" customFormat="1" ht="28.5" customHeight="1" x14ac:dyDescent="0.25">
      <c r="A129" s="464" t="s">
        <v>26</v>
      </c>
      <c r="B129" s="488"/>
      <c r="C129" s="489"/>
      <c r="D129" s="490"/>
      <c r="E129" s="491"/>
      <c r="F129" s="491"/>
      <c r="G129" s="467">
        <f t="shared" si="6"/>
        <v>0</v>
      </c>
      <c r="H129" s="493"/>
      <c r="I129" s="470"/>
      <c r="J129" s="470"/>
      <c r="K129" s="470"/>
      <c r="L129" s="470"/>
      <c r="M129" s="470"/>
      <c r="N129" s="470"/>
      <c r="O129" s="470"/>
      <c r="P129" s="470"/>
      <c r="Q129" s="470"/>
      <c r="R129" s="470"/>
      <c r="S129" s="470"/>
      <c r="T129" s="470"/>
      <c r="U129" s="470"/>
      <c r="V129" s="470"/>
      <c r="W129" s="471">
        <v>0</v>
      </c>
      <c r="X129" s="472"/>
      <c r="Y129" s="473"/>
      <c r="Z129" s="472"/>
      <c r="AA129" s="473"/>
      <c r="AB129" s="474">
        <v>0</v>
      </c>
      <c r="AC129" s="475">
        <f t="shared" si="7"/>
        <v>0</v>
      </c>
      <c r="AD129" s="476"/>
    </row>
    <row r="130" spans="1:30" s="477" customFormat="1" ht="28.5" customHeight="1" x14ac:dyDescent="0.25">
      <c r="A130" s="464" t="s">
        <v>26</v>
      </c>
      <c r="B130" s="488"/>
      <c r="C130" s="489"/>
      <c r="D130" s="490"/>
      <c r="E130" s="491"/>
      <c r="F130" s="491"/>
      <c r="G130" s="467">
        <f t="shared" si="6"/>
        <v>0</v>
      </c>
      <c r="H130" s="493"/>
      <c r="I130" s="470"/>
      <c r="J130" s="470"/>
      <c r="K130" s="470"/>
      <c r="L130" s="470"/>
      <c r="M130" s="470"/>
      <c r="N130" s="470"/>
      <c r="O130" s="470"/>
      <c r="P130" s="470"/>
      <c r="Q130" s="470"/>
      <c r="R130" s="470"/>
      <c r="S130" s="470"/>
      <c r="T130" s="470"/>
      <c r="U130" s="470"/>
      <c r="V130" s="470"/>
      <c r="W130" s="471">
        <v>0</v>
      </c>
      <c r="X130" s="472"/>
      <c r="Y130" s="473"/>
      <c r="Z130" s="472"/>
      <c r="AA130" s="473"/>
      <c r="AB130" s="474">
        <v>0</v>
      </c>
      <c r="AC130" s="475">
        <f t="shared" si="7"/>
        <v>0</v>
      </c>
      <c r="AD130" s="476"/>
    </row>
    <row r="131" spans="1:30" s="477" customFormat="1" ht="28.5" customHeight="1" x14ac:dyDescent="0.25">
      <c r="A131" s="464" t="s">
        <v>26</v>
      </c>
      <c r="B131" s="488"/>
      <c r="C131" s="489"/>
      <c r="D131" s="490"/>
      <c r="E131" s="491"/>
      <c r="F131" s="491"/>
      <c r="G131" s="467">
        <f t="shared" si="6"/>
        <v>0</v>
      </c>
      <c r="H131" s="493"/>
      <c r="I131" s="470"/>
      <c r="J131" s="470"/>
      <c r="K131" s="470"/>
      <c r="L131" s="470"/>
      <c r="M131" s="470"/>
      <c r="N131" s="470"/>
      <c r="O131" s="470"/>
      <c r="P131" s="470"/>
      <c r="Q131" s="470"/>
      <c r="R131" s="470"/>
      <c r="S131" s="470"/>
      <c r="T131" s="470"/>
      <c r="U131" s="470"/>
      <c r="V131" s="470"/>
      <c r="W131" s="471">
        <v>0</v>
      </c>
      <c r="X131" s="472"/>
      <c r="Y131" s="473"/>
      <c r="Z131" s="472"/>
      <c r="AA131" s="473"/>
      <c r="AB131" s="474">
        <v>0</v>
      </c>
      <c r="AC131" s="475">
        <f t="shared" si="7"/>
        <v>0</v>
      </c>
      <c r="AD131" s="476"/>
    </row>
    <row r="132" spans="1:30" s="477" customFormat="1" ht="28.5" customHeight="1" x14ac:dyDescent="0.25">
      <c r="A132" s="464" t="s">
        <v>26</v>
      </c>
      <c r="B132" s="488"/>
      <c r="C132" s="489"/>
      <c r="D132" s="490"/>
      <c r="E132" s="491"/>
      <c r="F132" s="491"/>
      <c r="G132" s="467">
        <f t="shared" si="6"/>
        <v>0</v>
      </c>
      <c r="H132" s="493"/>
      <c r="I132" s="470"/>
      <c r="J132" s="470"/>
      <c r="K132" s="470"/>
      <c r="L132" s="470"/>
      <c r="M132" s="470"/>
      <c r="N132" s="470"/>
      <c r="O132" s="470"/>
      <c r="P132" s="470"/>
      <c r="Q132" s="470"/>
      <c r="R132" s="470"/>
      <c r="S132" s="470"/>
      <c r="T132" s="470"/>
      <c r="U132" s="470"/>
      <c r="V132" s="470"/>
      <c r="W132" s="471">
        <v>0</v>
      </c>
      <c r="X132" s="472"/>
      <c r="Y132" s="473"/>
      <c r="Z132" s="472"/>
      <c r="AA132" s="473"/>
      <c r="AB132" s="474">
        <v>0</v>
      </c>
      <c r="AC132" s="475">
        <f t="shared" si="7"/>
        <v>0</v>
      </c>
      <c r="AD132" s="476"/>
    </row>
    <row r="133" spans="1:30" s="477" customFormat="1" ht="28.5" customHeight="1" x14ac:dyDescent="0.25">
      <c r="A133" s="464" t="s">
        <v>26</v>
      </c>
      <c r="B133" s="488"/>
      <c r="C133" s="489"/>
      <c r="D133" s="490"/>
      <c r="E133" s="491"/>
      <c r="F133" s="491"/>
      <c r="G133" s="467">
        <f t="shared" si="6"/>
        <v>0</v>
      </c>
      <c r="H133" s="493"/>
      <c r="I133" s="470"/>
      <c r="J133" s="470"/>
      <c r="K133" s="470"/>
      <c r="L133" s="470"/>
      <c r="M133" s="470"/>
      <c r="N133" s="470"/>
      <c r="O133" s="470"/>
      <c r="P133" s="470"/>
      <c r="Q133" s="470"/>
      <c r="R133" s="470"/>
      <c r="S133" s="470"/>
      <c r="T133" s="470"/>
      <c r="U133" s="470"/>
      <c r="V133" s="470"/>
      <c r="W133" s="471">
        <v>0</v>
      </c>
      <c r="X133" s="472"/>
      <c r="Y133" s="473"/>
      <c r="Z133" s="472"/>
      <c r="AA133" s="473"/>
      <c r="AB133" s="474">
        <v>0</v>
      </c>
      <c r="AC133" s="475">
        <f t="shared" si="7"/>
        <v>0</v>
      </c>
      <c r="AD133" s="476"/>
    </row>
    <row r="134" spans="1:30" s="477" customFormat="1" ht="28.5" customHeight="1" x14ac:dyDescent="0.25">
      <c r="A134" s="464" t="s">
        <v>26</v>
      </c>
      <c r="B134" s="488"/>
      <c r="C134" s="489"/>
      <c r="D134" s="490"/>
      <c r="E134" s="491"/>
      <c r="F134" s="491"/>
      <c r="G134" s="467">
        <f t="shared" si="6"/>
        <v>0</v>
      </c>
      <c r="H134" s="493"/>
      <c r="I134" s="470"/>
      <c r="J134" s="470"/>
      <c r="K134" s="470"/>
      <c r="L134" s="470"/>
      <c r="M134" s="470"/>
      <c r="N134" s="470"/>
      <c r="O134" s="470"/>
      <c r="P134" s="470"/>
      <c r="Q134" s="470"/>
      <c r="R134" s="470"/>
      <c r="S134" s="470"/>
      <c r="T134" s="470"/>
      <c r="U134" s="470"/>
      <c r="V134" s="470"/>
      <c r="W134" s="471">
        <v>0</v>
      </c>
      <c r="X134" s="472"/>
      <c r="Y134" s="473"/>
      <c r="Z134" s="472"/>
      <c r="AA134" s="473"/>
      <c r="AB134" s="474">
        <v>0</v>
      </c>
      <c r="AC134" s="475">
        <f t="shared" si="7"/>
        <v>0</v>
      </c>
      <c r="AD134" s="476"/>
    </row>
    <row r="135" spans="1:30" s="477" customFormat="1" ht="28.5" customHeight="1" x14ac:dyDescent="0.25">
      <c r="A135" s="464" t="s">
        <v>26</v>
      </c>
      <c r="B135" s="488"/>
      <c r="C135" s="489"/>
      <c r="D135" s="490"/>
      <c r="E135" s="491"/>
      <c r="F135" s="491"/>
      <c r="G135" s="467">
        <f t="shared" si="6"/>
        <v>0</v>
      </c>
      <c r="H135" s="493"/>
      <c r="I135" s="470"/>
      <c r="J135" s="470"/>
      <c r="K135" s="470"/>
      <c r="L135" s="470"/>
      <c r="M135" s="470"/>
      <c r="N135" s="470"/>
      <c r="O135" s="470"/>
      <c r="P135" s="470"/>
      <c r="Q135" s="470"/>
      <c r="R135" s="470"/>
      <c r="S135" s="470"/>
      <c r="T135" s="470"/>
      <c r="U135" s="470"/>
      <c r="V135" s="470"/>
      <c r="W135" s="471">
        <v>0</v>
      </c>
      <c r="X135" s="472"/>
      <c r="Y135" s="473"/>
      <c r="Z135" s="472"/>
      <c r="AA135" s="473"/>
      <c r="AB135" s="474">
        <v>0</v>
      </c>
      <c r="AC135" s="475">
        <f t="shared" si="7"/>
        <v>0</v>
      </c>
      <c r="AD135" s="476"/>
    </row>
    <row r="136" spans="1:30" s="477" customFormat="1" ht="28.5" customHeight="1" x14ac:dyDescent="0.25">
      <c r="A136" s="464" t="s">
        <v>26</v>
      </c>
      <c r="B136" s="488"/>
      <c r="C136" s="489"/>
      <c r="D136" s="490"/>
      <c r="E136" s="491"/>
      <c r="F136" s="491"/>
      <c r="G136" s="467">
        <f t="shared" si="6"/>
        <v>0</v>
      </c>
      <c r="H136" s="493"/>
      <c r="I136" s="470"/>
      <c r="J136" s="470"/>
      <c r="K136" s="470"/>
      <c r="L136" s="470"/>
      <c r="M136" s="470"/>
      <c r="N136" s="470"/>
      <c r="O136" s="470"/>
      <c r="P136" s="470"/>
      <c r="Q136" s="470"/>
      <c r="R136" s="470"/>
      <c r="S136" s="470"/>
      <c r="T136" s="470"/>
      <c r="U136" s="470"/>
      <c r="V136" s="470"/>
      <c r="W136" s="471">
        <v>0</v>
      </c>
      <c r="X136" s="472"/>
      <c r="Y136" s="473"/>
      <c r="Z136" s="472"/>
      <c r="AA136" s="473"/>
      <c r="AB136" s="474">
        <v>0</v>
      </c>
      <c r="AC136" s="475">
        <f t="shared" si="7"/>
        <v>0</v>
      </c>
      <c r="AD136" s="476"/>
    </row>
    <row r="137" spans="1:30" s="477" customFormat="1" ht="28.5" customHeight="1" x14ac:dyDescent="0.25">
      <c r="A137" s="464" t="s">
        <v>26</v>
      </c>
      <c r="B137" s="488"/>
      <c r="C137" s="489"/>
      <c r="D137" s="490"/>
      <c r="E137" s="491"/>
      <c r="F137" s="491"/>
      <c r="G137" s="467">
        <f t="shared" si="6"/>
        <v>0</v>
      </c>
      <c r="H137" s="493"/>
      <c r="I137" s="470"/>
      <c r="J137" s="470"/>
      <c r="K137" s="470"/>
      <c r="L137" s="470"/>
      <c r="M137" s="470"/>
      <c r="N137" s="470"/>
      <c r="O137" s="470"/>
      <c r="P137" s="470"/>
      <c r="Q137" s="470"/>
      <c r="R137" s="470"/>
      <c r="S137" s="470"/>
      <c r="T137" s="470"/>
      <c r="U137" s="470"/>
      <c r="V137" s="470"/>
      <c r="W137" s="471">
        <v>0</v>
      </c>
      <c r="X137" s="472"/>
      <c r="Y137" s="473"/>
      <c r="Z137" s="472"/>
      <c r="AA137" s="473"/>
      <c r="AB137" s="474">
        <v>0</v>
      </c>
      <c r="AC137" s="475">
        <f t="shared" si="7"/>
        <v>0</v>
      </c>
      <c r="AD137" s="476"/>
    </row>
    <row r="138" spans="1:30" s="477" customFormat="1" ht="28.5" customHeight="1" x14ac:dyDescent="0.25">
      <c r="A138" s="464" t="s">
        <v>26</v>
      </c>
      <c r="B138" s="488"/>
      <c r="C138" s="489"/>
      <c r="D138" s="490"/>
      <c r="E138" s="491"/>
      <c r="F138" s="491"/>
      <c r="G138" s="467">
        <f t="shared" si="6"/>
        <v>0</v>
      </c>
      <c r="H138" s="493"/>
      <c r="I138" s="470"/>
      <c r="J138" s="470"/>
      <c r="K138" s="470"/>
      <c r="L138" s="470"/>
      <c r="M138" s="470"/>
      <c r="N138" s="470"/>
      <c r="O138" s="470"/>
      <c r="P138" s="470"/>
      <c r="Q138" s="470"/>
      <c r="R138" s="470"/>
      <c r="S138" s="470"/>
      <c r="T138" s="470"/>
      <c r="U138" s="470"/>
      <c r="V138" s="470"/>
      <c r="W138" s="471">
        <v>0</v>
      </c>
      <c r="X138" s="472"/>
      <c r="Y138" s="473"/>
      <c r="Z138" s="472"/>
      <c r="AA138" s="473"/>
      <c r="AB138" s="474">
        <v>0</v>
      </c>
      <c r="AC138" s="475">
        <f t="shared" si="7"/>
        <v>0</v>
      </c>
      <c r="AD138" s="476"/>
    </row>
    <row r="139" spans="1:30" s="477" customFormat="1" ht="28.5" customHeight="1" x14ac:dyDescent="0.25">
      <c r="A139" s="464" t="s">
        <v>26</v>
      </c>
      <c r="B139" s="488"/>
      <c r="C139" s="489"/>
      <c r="D139" s="490"/>
      <c r="E139" s="491"/>
      <c r="F139" s="491"/>
      <c r="G139" s="467">
        <f t="shared" si="6"/>
        <v>0</v>
      </c>
      <c r="H139" s="493"/>
      <c r="I139" s="470"/>
      <c r="J139" s="470"/>
      <c r="K139" s="470"/>
      <c r="L139" s="470"/>
      <c r="M139" s="470"/>
      <c r="N139" s="470"/>
      <c r="O139" s="470"/>
      <c r="P139" s="470"/>
      <c r="Q139" s="470"/>
      <c r="R139" s="470"/>
      <c r="S139" s="470"/>
      <c r="T139" s="470"/>
      <c r="U139" s="470"/>
      <c r="V139" s="470"/>
      <c r="W139" s="471">
        <v>0</v>
      </c>
      <c r="X139" s="472"/>
      <c r="Y139" s="473"/>
      <c r="Z139" s="472"/>
      <c r="AA139" s="473"/>
      <c r="AB139" s="474">
        <v>0</v>
      </c>
      <c r="AC139" s="475">
        <f t="shared" si="7"/>
        <v>0</v>
      </c>
      <c r="AD139" s="476"/>
    </row>
    <row r="140" spans="1:30" s="477" customFormat="1" ht="28.5" customHeight="1" x14ac:dyDescent="0.25">
      <c r="A140" s="464" t="s">
        <v>26</v>
      </c>
      <c r="B140" s="488"/>
      <c r="C140" s="489"/>
      <c r="D140" s="490"/>
      <c r="E140" s="491"/>
      <c r="F140" s="491"/>
      <c r="G140" s="467">
        <f t="shared" si="6"/>
        <v>0</v>
      </c>
      <c r="H140" s="493"/>
      <c r="I140" s="470"/>
      <c r="J140" s="470"/>
      <c r="K140" s="470"/>
      <c r="L140" s="470"/>
      <c r="M140" s="470"/>
      <c r="N140" s="470"/>
      <c r="O140" s="470"/>
      <c r="P140" s="470"/>
      <c r="Q140" s="470"/>
      <c r="R140" s="470"/>
      <c r="S140" s="470"/>
      <c r="T140" s="470"/>
      <c r="U140" s="470"/>
      <c r="V140" s="470"/>
      <c r="W140" s="471">
        <v>0</v>
      </c>
      <c r="X140" s="472"/>
      <c r="Y140" s="473"/>
      <c r="Z140" s="472"/>
      <c r="AA140" s="473"/>
      <c r="AB140" s="474">
        <v>0</v>
      </c>
      <c r="AC140" s="475">
        <f t="shared" si="7"/>
        <v>0</v>
      </c>
      <c r="AD140" s="476"/>
    </row>
    <row r="141" spans="1:30" s="477" customFormat="1" ht="28.5" customHeight="1" x14ac:dyDescent="0.25">
      <c r="A141" s="464" t="s">
        <v>26</v>
      </c>
      <c r="B141" s="488"/>
      <c r="C141" s="489"/>
      <c r="D141" s="490"/>
      <c r="E141" s="491"/>
      <c r="F141" s="491"/>
      <c r="G141" s="467">
        <f t="shared" si="6"/>
        <v>0</v>
      </c>
      <c r="H141" s="493"/>
      <c r="I141" s="470"/>
      <c r="J141" s="470"/>
      <c r="K141" s="470"/>
      <c r="L141" s="470"/>
      <c r="M141" s="470"/>
      <c r="N141" s="470"/>
      <c r="O141" s="470"/>
      <c r="P141" s="470"/>
      <c r="Q141" s="470"/>
      <c r="R141" s="470"/>
      <c r="S141" s="470"/>
      <c r="T141" s="470"/>
      <c r="U141" s="470"/>
      <c r="V141" s="470"/>
      <c r="W141" s="471">
        <v>0</v>
      </c>
      <c r="X141" s="472"/>
      <c r="Y141" s="473"/>
      <c r="Z141" s="472"/>
      <c r="AA141" s="473"/>
      <c r="AB141" s="474">
        <v>0</v>
      </c>
      <c r="AC141" s="475">
        <f t="shared" si="7"/>
        <v>0</v>
      </c>
      <c r="AD141" s="476"/>
    </row>
    <row r="142" spans="1:30" s="477" customFormat="1" ht="28.5" customHeight="1" x14ac:dyDescent="0.25">
      <c r="A142" s="464" t="s">
        <v>26</v>
      </c>
      <c r="B142" s="488"/>
      <c r="C142" s="489"/>
      <c r="D142" s="490"/>
      <c r="E142" s="491"/>
      <c r="F142" s="491"/>
      <c r="G142" s="467">
        <f t="shared" si="6"/>
        <v>0</v>
      </c>
      <c r="H142" s="493"/>
      <c r="I142" s="470"/>
      <c r="J142" s="470"/>
      <c r="K142" s="470"/>
      <c r="L142" s="470"/>
      <c r="M142" s="470"/>
      <c r="N142" s="470"/>
      <c r="O142" s="470"/>
      <c r="P142" s="470"/>
      <c r="Q142" s="470"/>
      <c r="R142" s="470"/>
      <c r="S142" s="470"/>
      <c r="T142" s="470"/>
      <c r="U142" s="470"/>
      <c r="V142" s="470"/>
      <c r="W142" s="471">
        <v>0</v>
      </c>
      <c r="X142" s="472"/>
      <c r="Y142" s="473"/>
      <c r="Z142" s="472"/>
      <c r="AA142" s="473"/>
      <c r="AB142" s="474">
        <v>0</v>
      </c>
      <c r="AC142" s="475">
        <f t="shared" si="7"/>
        <v>0</v>
      </c>
      <c r="AD142" s="476"/>
    </row>
    <row r="143" spans="1:30" s="477" customFormat="1" ht="28.5" customHeight="1" x14ac:dyDescent="0.25">
      <c r="A143" s="464" t="s">
        <v>26</v>
      </c>
      <c r="B143" s="488"/>
      <c r="C143" s="489"/>
      <c r="D143" s="490"/>
      <c r="E143" s="491"/>
      <c r="F143" s="491"/>
      <c r="G143" s="467">
        <f t="shared" ref="G143:G206" si="8">F143-E143</f>
        <v>0</v>
      </c>
      <c r="H143" s="493"/>
      <c r="I143" s="470"/>
      <c r="J143" s="470"/>
      <c r="K143" s="470"/>
      <c r="L143" s="470"/>
      <c r="M143" s="470"/>
      <c r="N143" s="470"/>
      <c r="O143" s="470"/>
      <c r="P143" s="470"/>
      <c r="Q143" s="470"/>
      <c r="R143" s="470"/>
      <c r="S143" s="470"/>
      <c r="T143" s="470"/>
      <c r="U143" s="470"/>
      <c r="V143" s="470"/>
      <c r="W143" s="471">
        <v>0</v>
      </c>
      <c r="X143" s="472"/>
      <c r="Y143" s="473"/>
      <c r="Z143" s="472"/>
      <c r="AA143" s="473"/>
      <c r="AB143" s="474">
        <v>0</v>
      </c>
      <c r="AC143" s="475">
        <f t="shared" si="7"/>
        <v>0</v>
      </c>
      <c r="AD143" s="476"/>
    </row>
    <row r="144" spans="1:30" s="477" customFormat="1" ht="28.5" customHeight="1" x14ac:dyDescent="0.25">
      <c r="A144" s="464" t="s">
        <v>26</v>
      </c>
      <c r="B144" s="488"/>
      <c r="C144" s="489"/>
      <c r="D144" s="490"/>
      <c r="E144" s="491"/>
      <c r="F144" s="491"/>
      <c r="G144" s="467">
        <f t="shared" si="8"/>
        <v>0</v>
      </c>
      <c r="H144" s="493"/>
      <c r="I144" s="470"/>
      <c r="J144" s="470"/>
      <c r="K144" s="470"/>
      <c r="L144" s="470"/>
      <c r="M144" s="470"/>
      <c r="N144" s="470"/>
      <c r="O144" s="470"/>
      <c r="P144" s="470"/>
      <c r="Q144" s="470"/>
      <c r="R144" s="470"/>
      <c r="S144" s="470"/>
      <c r="T144" s="470"/>
      <c r="U144" s="470"/>
      <c r="V144" s="470"/>
      <c r="W144" s="471">
        <v>0</v>
      </c>
      <c r="X144" s="472"/>
      <c r="Y144" s="473"/>
      <c r="Z144" s="472"/>
      <c r="AA144" s="473"/>
      <c r="AB144" s="474">
        <v>0</v>
      </c>
      <c r="AC144" s="475">
        <f t="shared" si="7"/>
        <v>0</v>
      </c>
      <c r="AD144" s="476"/>
    </row>
    <row r="145" spans="1:30" s="477" customFormat="1" ht="28.5" customHeight="1" x14ac:dyDescent="0.25">
      <c r="A145" s="464" t="s">
        <v>26</v>
      </c>
      <c r="B145" s="488"/>
      <c r="C145" s="489"/>
      <c r="D145" s="490"/>
      <c r="E145" s="491"/>
      <c r="F145" s="491"/>
      <c r="G145" s="467">
        <f t="shared" si="8"/>
        <v>0</v>
      </c>
      <c r="H145" s="493"/>
      <c r="I145" s="470"/>
      <c r="J145" s="470"/>
      <c r="K145" s="470"/>
      <c r="L145" s="470"/>
      <c r="M145" s="470"/>
      <c r="N145" s="470"/>
      <c r="O145" s="470"/>
      <c r="P145" s="470"/>
      <c r="Q145" s="470"/>
      <c r="R145" s="470"/>
      <c r="S145" s="470"/>
      <c r="T145" s="470"/>
      <c r="U145" s="470"/>
      <c r="V145" s="470"/>
      <c r="W145" s="471">
        <v>0</v>
      </c>
      <c r="X145" s="472"/>
      <c r="Y145" s="473"/>
      <c r="Z145" s="472"/>
      <c r="AA145" s="473"/>
      <c r="AB145" s="474">
        <v>0</v>
      </c>
      <c r="AC145" s="475">
        <f t="shared" si="7"/>
        <v>0</v>
      </c>
      <c r="AD145" s="476"/>
    </row>
    <row r="146" spans="1:30" s="477" customFormat="1" ht="28.5" customHeight="1" x14ac:dyDescent="0.25">
      <c r="A146" s="464" t="s">
        <v>26</v>
      </c>
      <c r="B146" s="488"/>
      <c r="C146" s="489"/>
      <c r="D146" s="490"/>
      <c r="E146" s="491"/>
      <c r="F146" s="491"/>
      <c r="G146" s="467">
        <f t="shared" si="8"/>
        <v>0</v>
      </c>
      <c r="H146" s="493"/>
      <c r="I146" s="470"/>
      <c r="J146" s="470"/>
      <c r="K146" s="470"/>
      <c r="L146" s="470"/>
      <c r="M146" s="470"/>
      <c r="N146" s="470"/>
      <c r="O146" s="470"/>
      <c r="P146" s="470"/>
      <c r="Q146" s="470"/>
      <c r="R146" s="470"/>
      <c r="S146" s="470"/>
      <c r="T146" s="470"/>
      <c r="U146" s="470"/>
      <c r="V146" s="470"/>
      <c r="W146" s="471">
        <v>0</v>
      </c>
      <c r="X146" s="472"/>
      <c r="Y146" s="473"/>
      <c r="Z146" s="472"/>
      <c r="AA146" s="473"/>
      <c r="AB146" s="474">
        <v>0</v>
      </c>
      <c r="AC146" s="475">
        <f t="shared" si="7"/>
        <v>0</v>
      </c>
      <c r="AD146" s="476"/>
    </row>
    <row r="147" spans="1:30" s="477" customFormat="1" ht="28.5" customHeight="1" x14ac:dyDescent="0.25">
      <c r="A147" s="464" t="s">
        <v>26</v>
      </c>
      <c r="B147" s="488"/>
      <c r="C147" s="489"/>
      <c r="D147" s="490"/>
      <c r="E147" s="491"/>
      <c r="F147" s="491"/>
      <c r="G147" s="467">
        <f t="shared" si="8"/>
        <v>0</v>
      </c>
      <c r="H147" s="493"/>
      <c r="I147" s="470"/>
      <c r="J147" s="470"/>
      <c r="K147" s="470"/>
      <c r="L147" s="470"/>
      <c r="M147" s="470"/>
      <c r="N147" s="470"/>
      <c r="O147" s="470"/>
      <c r="P147" s="470"/>
      <c r="Q147" s="470"/>
      <c r="R147" s="470"/>
      <c r="S147" s="470"/>
      <c r="T147" s="470"/>
      <c r="U147" s="470"/>
      <c r="V147" s="470"/>
      <c r="W147" s="471">
        <v>0</v>
      </c>
      <c r="X147" s="472"/>
      <c r="Y147" s="473"/>
      <c r="Z147" s="472"/>
      <c r="AA147" s="473"/>
      <c r="AB147" s="474">
        <v>0</v>
      </c>
      <c r="AC147" s="475">
        <f t="shared" si="7"/>
        <v>0</v>
      </c>
      <c r="AD147" s="476"/>
    </row>
    <row r="148" spans="1:30" s="477" customFormat="1" ht="28.5" customHeight="1" x14ac:dyDescent="0.25">
      <c r="A148" s="464" t="s">
        <v>26</v>
      </c>
      <c r="B148" s="488"/>
      <c r="C148" s="489"/>
      <c r="D148" s="490"/>
      <c r="E148" s="491"/>
      <c r="F148" s="491"/>
      <c r="G148" s="467">
        <f t="shared" si="8"/>
        <v>0</v>
      </c>
      <c r="H148" s="493"/>
      <c r="I148" s="470"/>
      <c r="J148" s="470"/>
      <c r="K148" s="470"/>
      <c r="L148" s="470"/>
      <c r="M148" s="470"/>
      <c r="N148" s="470"/>
      <c r="O148" s="470"/>
      <c r="P148" s="470"/>
      <c r="Q148" s="470"/>
      <c r="R148" s="470"/>
      <c r="S148" s="470"/>
      <c r="T148" s="470"/>
      <c r="U148" s="470"/>
      <c r="V148" s="470"/>
      <c r="W148" s="471">
        <v>0</v>
      </c>
      <c r="X148" s="472"/>
      <c r="Y148" s="473"/>
      <c r="Z148" s="472"/>
      <c r="AA148" s="473"/>
      <c r="AB148" s="474">
        <v>0</v>
      </c>
      <c r="AC148" s="475">
        <f t="shared" si="7"/>
        <v>0</v>
      </c>
      <c r="AD148" s="476"/>
    </row>
    <row r="149" spans="1:30" s="477" customFormat="1" ht="28.5" customHeight="1" x14ac:dyDescent="0.25">
      <c r="A149" s="464" t="s">
        <v>26</v>
      </c>
      <c r="B149" s="488"/>
      <c r="C149" s="489"/>
      <c r="D149" s="490"/>
      <c r="E149" s="491"/>
      <c r="F149" s="491"/>
      <c r="G149" s="467">
        <f t="shared" si="8"/>
        <v>0</v>
      </c>
      <c r="H149" s="493"/>
      <c r="I149" s="470"/>
      <c r="J149" s="470"/>
      <c r="K149" s="470"/>
      <c r="L149" s="470"/>
      <c r="M149" s="470"/>
      <c r="N149" s="470"/>
      <c r="O149" s="470"/>
      <c r="P149" s="470"/>
      <c r="Q149" s="470"/>
      <c r="R149" s="470"/>
      <c r="S149" s="470"/>
      <c r="T149" s="470"/>
      <c r="U149" s="470"/>
      <c r="V149" s="470"/>
      <c r="W149" s="471">
        <v>0</v>
      </c>
      <c r="X149" s="472"/>
      <c r="Y149" s="473"/>
      <c r="Z149" s="472"/>
      <c r="AA149" s="473"/>
      <c r="AB149" s="474">
        <v>0</v>
      </c>
      <c r="AC149" s="475">
        <f t="shared" si="7"/>
        <v>0</v>
      </c>
      <c r="AD149" s="476"/>
    </row>
    <row r="150" spans="1:30" s="477" customFormat="1" ht="28.5" customHeight="1" x14ac:dyDescent="0.25">
      <c r="A150" s="464" t="s">
        <v>26</v>
      </c>
      <c r="B150" s="488"/>
      <c r="C150" s="489"/>
      <c r="D150" s="490"/>
      <c r="E150" s="491"/>
      <c r="F150" s="491"/>
      <c r="G150" s="467">
        <f t="shared" si="8"/>
        <v>0</v>
      </c>
      <c r="H150" s="493"/>
      <c r="I150" s="470"/>
      <c r="J150" s="470"/>
      <c r="K150" s="470"/>
      <c r="L150" s="470"/>
      <c r="M150" s="470"/>
      <c r="N150" s="470"/>
      <c r="O150" s="470"/>
      <c r="P150" s="470"/>
      <c r="Q150" s="470"/>
      <c r="R150" s="470"/>
      <c r="S150" s="470"/>
      <c r="T150" s="470"/>
      <c r="U150" s="470"/>
      <c r="V150" s="470"/>
      <c r="W150" s="471">
        <v>0</v>
      </c>
      <c r="X150" s="472"/>
      <c r="Y150" s="473"/>
      <c r="Z150" s="472"/>
      <c r="AA150" s="473"/>
      <c r="AB150" s="474">
        <v>0</v>
      </c>
      <c r="AC150" s="475">
        <f t="shared" si="7"/>
        <v>0</v>
      </c>
      <c r="AD150" s="476"/>
    </row>
    <row r="151" spans="1:30" s="477" customFormat="1" ht="28.5" customHeight="1" x14ac:dyDescent="0.25">
      <c r="A151" s="464" t="s">
        <v>26</v>
      </c>
      <c r="B151" s="488"/>
      <c r="C151" s="489"/>
      <c r="D151" s="490"/>
      <c r="E151" s="491"/>
      <c r="F151" s="491"/>
      <c r="G151" s="467">
        <f t="shared" si="8"/>
        <v>0</v>
      </c>
      <c r="H151" s="493"/>
      <c r="I151" s="470"/>
      <c r="J151" s="470"/>
      <c r="K151" s="470"/>
      <c r="L151" s="470"/>
      <c r="M151" s="470"/>
      <c r="N151" s="470"/>
      <c r="O151" s="470"/>
      <c r="P151" s="470"/>
      <c r="Q151" s="470"/>
      <c r="R151" s="470"/>
      <c r="S151" s="470"/>
      <c r="T151" s="470"/>
      <c r="U151" s="470"/>
      <c r="V151" s="470"/>
      <c r="W151" s="471">
        <v>0</v>
      </c>
      <c r="X151" s="472"/>
      <c r="Y151" s="473"/>
      <c r="Z151" s="472"/>
      <c r="AA151" s="473"/>
      <c r="AB151" s="474">
        <v>0</v>
      </c>
      <c r="AC151" s="475">
        <f t="shared" si="7"/>
        <v>0</v>
      </c>
      <c r="AD151" s="476"/>
    </row>
    <row r="152" spans="1:30" s="477" customFormat="1" ht="28.5" customHeight="1" x14ac:dyDescent="0.25">
      <c r="A152" s="464" t="s">
        <v>26</v>
      </c>
      <c r="B152" s="488"/>
      <c r="C152" s="489"/>
      <c r="D152" s="490"/>
      <c r="E152" s="491"/>
      <c r="F152" s="491"/>
      <c r="G152" s="467">
        <f t="shared" si="8"/>
        <v>0</v>
      </c>
      <c r="H152" s="493"/>
      <c r="I152" s="470"/>
      <c r="J152" s="470"/>
      <c r="K152" s="470"/>
      <c r="L152" s="470"/>
      <c r="M152" s="470"/>
      <c r="N152" s="470"/>
      <c r="O152" s="470"/>
      <c r="P152" s="470"/>
      <c r="Q152" s="470"/>
      <c r="R152" s="470"/>
      <c r="S152" s="470"/>
      <c r="T152" s="470"/>
      <c r="U152" s="470"/>
      <c r="V152" s="470"/>
      <c r="W152" s="471">
        <v>0</v>
      </c>
      <c r="X152" s="472"/>
      <c r="Y152" s="473"/>
      <c r="Z152" s="472"/>
      <c r="AA152" s="473"/>
      <c r="AB152" s="474">
        <v>0</v>
      </c>
      <c r="AC152" s="475">
        <f t="shared" si="7"/>
        <v>0</v>
      </c>
      <c r="AD152" s="476"/>
    </row>
    <row r="153" spans="1:30" s="477" customFormat="1" ht="28.5" customHeight="1" x14ac:dyDescent="0.25">
      <c r="A153" s="464" t="s">
        <v>26</v>
      </c>
      <c r="B153" s="488"/>
      <c r="C153" s="489"/>
      <c r="D153" s="490"/>
      <c r="E153" s="491"/>
      <c r="F153" s="491"/>
      <c r="G153" s="467">
        <f t="shared" si="8"/>
        <v>0</v>
      </c>
      <c r="H153" s="493"/>
      <c r="I153" s="470"/>
      <c r="J153" s="470"/>
      <c r="K153" s="470"/>
      <c r="L153" s="470"/>
      <c r="M153" s="470"/>
      <c r="N153" s="470"/>
      <c r="O153" s="470"/>
      <c r="P153" s="470"/>
      <c r="Q153" s="470"/>
      <c r="R153" s="470"/>
      <c r="S153" s="470"/>
      <c r="T153" s="470"/>
      <c r="U153" s="470"/>
      <c r="V153" s="470"/>
      <c r="W153" s="471">
        <v>0</v>
      </c>
      <c r="X153" s="472"/>
      <c r="Y153" s="473"/>
      <c r="Z153" s="472"/>
      <c r="AA153" s="473"/>
      <c r="AB153" s="474">
        <v>0</v>
      </c>
      <c r="AC153" s="475">
        <f t="shared" si="7"/>
        <v>0</v>
      </c>
      <c r="AD153" s="476"/>
    </row>
    <row r="154" spans="1:30" s="477" customFormat="1" ht="28.5" customHeight="1" x14ac:dyDescent="0.25">
      <c r="A154" s="464" t="s">
        <v>26</v>
      </c>
      <c r="B154" s="488"/>
      <c r="C154" s="489"/>
      <c r="D154" s="490"/>
      <c r="E154" s="491"/>
      <c r="F154" s="491"/>
      <c r="G154" s="467">
        <f t="shared" si="8"/>
        <v>0</v>
      </c>
      <c r="H154" s="493"/>
      <c r="I154" s="470"/>
      <c r="J154" s="470"/>
      <c r="K154" s="470"/>
      <c r="L154" s="470"/>
      <c r="M154" s="470"/>
      <c r="N154" s="470"/>
      <c r="O154" s="470"/>
      <c r="P154" s="470"/>
      <c r="Q154" s="470"/>
      <c r="R154" s="470"/>
      <c r="S154" s="470"/>
      <c r="T154" s="470"/>
      <c r="U154" s="470"/>
      <c r="V154" s="470"/>
      <c r="W154" s="471">
        <v>0</v>
      </c>
      <c r="X154" s="472"/>
      <c r="Y154" s="473"/>
      <c r="Z154" s="472"/>
      <c r="AA154" s="473"/>
      <c r="AB154" s="474">
        <v>0</v>
      </c>
      <c r="AC154" s="475">
        <f t="shared" si="7"/>
        <v>0</v>
      </c>
      <c r="AD154" s="476"/>
    </row>
    <row r="155" spans="1:30" s="477" customFormat="1" ht="28.5" customHeight="1" x14ac:dyDescent="0.25">
      <c r="A155" s="464" t="s">
        <v>26</v>
      </c>
      <c r="B155" s="488"/>
      <c r="C155" s="489"/>
      <c r="D155" s="490"/>
      <c r="E155" s="491"/>
      <c r="F155" s="491"/>
      <c r="G155" s="467">
        <f t="shared" si="8"/>
        <v>0</v>
      </c>
      <c r="H155" s="493"/>
      <c r="I155" s="470"/>
      <c r="J155" s="470"/>
      <c r="K155" s="470"/>
      <c r="L155" s="470"/>
      <c r="M155" s="470"/>
      <c r="N155" s="470"/>
      <c r="O155" s="470"/>
      <c r="P155" s="470"/>
      <c r="Q155" s="470"/>
      <c r="R155" s="470"/>
      <c r="S155" s="470"/>
      <c r="T155" s="470"/>
      <c r="U155" s="470"/>
      <c r="V155" s="470"/>
      <c r="W155" s="471">
        <v>0</v>
      </c>
      <c r="X155" s="472"/>
      <c r="Y155" s="473"/>
      <c r="Z155" s="472"/>
      <c r="AA155" s="473"/>
      <c r="AB155" s="474">
        <v>0</v>
      </c>
      <c r="AC155" s="475">
        <f t="shared" si="7"/>
        <v>0</v>
      </c>
      <c r="AD155" s="476"/>
    </row>
    <row r="156" spans="1:30" s="477" customFormat="1" ht="28.5" customHeight="1" x14ac:dyDescent="0.25">
      <c r="A156" s="464" t="s">
        <v>26</v>
      </c>
      <c r="B156" s="488"/>
      <c r="C156" s="489"/>
      <c r="D156" s="490"/>
      <c r="E156" s="491"/>
      <c r="F156" s="491"/>
      <c r="G156" s="467">
        <f t="shared" si="8"/>
        <v>0</v>
      </c>
      <c r="H156" s="493"/>
      <c r="I156" s="470"/>
      <c r="J156" s="470"/>
      <c r="K156" s="470"/>
      <c r="L156" s="470"/>
      <c r="M156" s="470"/>
      <c r="N156" s="470"/>
      <c r="O156" s="470"/>
      <c r="P156" s="470"/>
      <c r="Q156" s="470"/>
      <c r="R156" s="470"/>
      <c r="S156" s="470"/>
      <c r="T156" s="470"/>
      <c r="U156" s="470"/>
      <c r="V156" s="470"/>
      <c r="W156" s="471">
        <v>0</v>
      </c>
      <c r="X156" s="472"/>
      <c r="Y156" s="473"/>
      <c r="Z156" s="472"/>
      <c r="AA156" s="473"/>
      <c r="AB156" s="474">
        <v>0</v>
      </c>
      <c r="AC156" s="475">
        <f t="shared" si="7"/>
        <v>0</v>
      </c>
      <c r="AD156" s="476"/>
    </row>
    <row r="157" spans="1:30" s="477" customFormat="1" ht="28.5" customHeight="1" x14ac:dyDescent="0.25">
      <c r="A157" s="464" t="s">
        <v>26</v>
      </c>
      <c r="B157" s="488"/>
      <c r="C157" s="489"/>
      <c r="D157" s="490"/>
      <c r="E157" s="491"/>
      <c r="F157" s="491"/>
      <c r="G157" s="467">
        <f t="shared" si="8"/>
        <v>0</v>
      </c>
      <c r="H157" s="493"/>
      <c r="I157" s="470"/>
      <c r="J157" s="470"/>
      <c r="K157" s="470"/>
      <c r="L157" s="470"/>
      <c r="M157" s="470"/>
      <c r="N157" s="470"/>
      <c r="O157" s="470"/>
      <c r="P157" s="470"/>
      <c r="Q157" s="470"/>
      <c r="R157" s="470"/>
      <c r="S157" s="470"/>
      <c r="T157" s="470"/>
      <c r="U157" s="470"/>
      <c r="V157" s="470"/>
      <c r="W157" s="471">
        <v>0</v>
      </c>
      <c r="X157" s="472"/>
      <c r="Y157" s="473"/>
      <c r="Z157" s="472"/>
      <c r="AA157" s="473"/>
      <c r="AB157" s="474">
        <v>0</v>
      </c>
      <c r="AC157" s="475">
        <f t="shared" si="7"/>
        <v>0</v>
      </c>
      <c r="AD157" s="476"/>
    </row>
    <row r="158" spans="1:30" s="477" customFormat="1" ht="28.5" customHeight="1" x14ac:dyDescent="0.25">
      <c r="A158" s="464" t="s">
        <v>26</v>
      </c>
      <c r="B158" s="488"/>
      <c r="C158" s="489"/>
      <c r="D158" s="490"/>
      <c r="E158" s="491"/>
      <c r="F158" s="491"/>
      <c r="G158" s="467">
        <f t="shared" si="8"/>
        <v>0</v>
      </c>
      <c r="H158" s="493"/>
      <c r="I158" s="470"/>
      <c r="J158" s="470"/>
      <c r="K158" s="470"/>
      <c r="L158" s="470"/>
      <c r="M158" s="470"/>
      <c r="N158" s="470"/>
      <c r="O158" s="470"/>
      <c r="P158" s="470"/>
      <c r="Q158" s="470"/>
      <c r="R158" s="470"/>
      <c r="S158" s="470"/>
      <c r="T158" s="470"/>
      <c r="U158" s="470"/>
      <c r="V158" s="470"/>
      <c r="W158" s="471">
        <v>0</v>
      </c>
      <c r="X158" s="472"/>
      <c r="Y158" s="473"/>
      <c r="Z158" s="472"/>
      <c r="AA158" s="473"/>
      <c r="AB158" s="474">
        <v>0</v>
      </c>
      <c r="AC158" s="475">
        <f t="shared" si="7"/>
        <v>0</v>
      </c>
      <c r="AD158" s="476"/>
    </row>
    <row r="159" spans="1:30" s="477" customFormat="1" ht="28.5" customHeight="1" x14ac:dyDescent="0.25">
      <c r="A159" s="464" t="s">
        <v>26</v>
      </c>
      <c r="B159" s="488"/>
      <c r="C159" s="489"/>
      <c r="D159" s="490"/>
      <c r="E159" s="491"/>
      <c r="F159" s="491"/>
      <c r="G159" s="467">
        <f t="shared" si="8"/>
        <v>0</v>
      </c>
      <c r="H159" s="493"/>
      <c r="I159" s="470"/>
      <c r="J159" s="470"/>
      <c r="K159" s="470"/>
      <c r="L159" s="470"/>
      <c r="M159" s="470"/>
      <c r="N159" s="470"/>
      <c r="O159" s="470"/>
      <c r="P159" s="470"/>
      <c r="Q159" s="470"/>
      <c r="R159" s="470"/>
      <c r="S159" s="470"/>
      <c r="T159" s="470"/>
      <c r="U159" s="470"/>
      <c r="V159" s="470"/>
      <c r="W159" s="471">
        <v>0</v>
      </c>
      <c r="X159" s="472"/>
      <c r="Y159" s="473"/>
      <c r="Z159" s="472"/>
      <c r="AA159" s="473"/>
      <c r="AB159" s="474">
        <v>0</v>
      </c>
      <c r="AC159" s="475">
        <f t="shared" si="7"/>
        <v>0</v>
      </c>
      <c r="AD159" s="476"/>
    </row>
    <row r="160" spans="1:30" s="477" customFormat="1" ht="28.5" customHeight="1" x14ac:dyDescent="0.25">
      <c r="A160" s="464" t="s">
        <v>26</v>
      </c>
      <c r="B160" s="488"/>
      <c r="C160" s="489"/>
      <c r="D160" s="490"/>
      <c r="E160" s="491"/>
      <c r="F160" s="491"/>
      <c r="G160" s="467">
        <f t="shared" si="8"/>
        <v>0</v>
      </c>
      <c r="H160" s="493"/>
      <c r="I160" s="470"/>
      <c r="J160" s="470"/>
      <c r="K160" s="470"/>
      <c r="L160" s="470"/>
      <c r="M160" s="470"/>
      <c r="N160" s="470"/>
      <c r="O160" s="470"/>
      <c r="P160" s="470"/>
      <c r="Q160" s="470"/>
      <c r="R160" s="470"/>
      <c r="S160" s="470"/>
      <c r="T160" s="470"/>
      <c r="U160" s="470"/>
      <c r="V160" s="470"/>
      <c r="W160" s="471">
        <v>0</v>
      </c>
      <c r="X160" s="472"/>
      <c r="Y160" s="473"/>
      <c r="Z160" s="472"/>
      <c r="AA160" s="473"/>
      <c r="AB160" s="474">
        <v>0</v>
      </c>
      <c r="AC160" s="475">
        <f t="shared" si="7"/>
        <v>0</v>
      </c>
      <c r="AD160" s="476"/>
    </row>
    <row r="161" spans="1:30" s="477" customFormat="1" ht="28.5" customHeight="1" x14ac:dyDescent="0.25">
      <c r="A161" s="464" t="s">
        <v>26</v>
      </c>
      <c r="B161" s="488"/>
      <c r="C161" s="489"/>
      <c r="D161" s="490"/>
      <c r="E161" s="491"/>
      <c r="F161" s="491"/>
      <c r="G161" s="467">
        <f t="shared" si="8"/>
        <v>0</v>
      </c>
      <c r="H161" s="493"/>
      <c r="I161" s="470"/>
      <c r="J161" s="470"/>
      <c r="K161" s="470"/>
      <c r="L161" s="470"/>
      <c r="M161" s="470"/>
      <c r="N161" s="470"/>
      <c r="O161" s="470"/>
      <c r="P161" s="470"/>
      <c r="Q161" s="470"/>
      <c r="R161" s="470"/>
      <c r="S161" s="470"/>
      <c r="T161" s="470"/>
      <c r="U161" s="470"/>
      <c r="V161" s="470"/>
      <c r="W161" s="471">
        <v>0</v>
      </c>
      <c r="X161" s="472"/>
      <c r="Y161" s="473"/>
      <c r="Z161" s="472"/>
      <c r="AA161" s="473"/>
      <c r="AB161" s="474">
        <v>0</v>
      </c>
      <c r="AC161" s="475">
        <f t="shared" si="7"/>
        <v>0</v>
      </c>
      <c r="AD161" s="476"/>
    </row>
    <row r="162" spans="1:30" s="477" customFormat="1" ht="28.5" customHeight="1" x14ac:dyDescent="0.25">
      <c r="A162" s="464" t="s">
        <v>26</v>
      </c>
      <c r="B162" s="488"/>
      <c r="C162" s="489"/>
      <c r="D162" s="490"/>
      <c r="E162" s="491"/>
      <c r="F162" s="491"/>
      <c r="G162" s="467">
        <f t="shared" si="8"/>
        <v>0</v>
      </c>
      <c r="H162" s="493"/>
      <c r="I162" s="470"/>
      <c r="J162" s="470"/>
      <c r="K162" s="470"/>
      <c r="L162" s="470"/>
      <c r="M162" s="470"/>
      <c r="N162" s="470"/>
      <c r="O162" s="470"/>
      <c r="P162" s="470"/>
      <c r="Q162" s="470"/>
      <c r="R162" s="470"/>
      <c r="S162" s="470"/>
      <c r="T162" s="470"/>
      <c r="U162" s="470"/>
      <c r="V162" s="470"/>
      <c r="W162" s="471">
        <v>0</v>
      </c>
      <c r="X162" s="472"/>
      <c r="Y162" s="473"/>
      <c r="Z162" s="472"/>
      <c r="AA162" s="473"/>
      <c r="AB162" s="474">
        <v>0</v>
      </c>
      <c r="AC162" s="475">
        <f t="shared" si="7"/>
        <v>0</v>
      </c>
      <c r="AD162" s="476"/>
    </row>
    <row r="163" spans="1:30" s="477" customFormat="1" ht="28.5" customHeight="1" x14ac:dyDescent="0.25">
      <c r="A163" s="464" t="s">
        <v>26</v>
      </c>
      <c r="B163" s="488"/>
      <c r="C163" s="489"/>
      <c r="D163" s="490"/>
      <c r="E163" s="491"/>
      <c r="F163" s="491"/>
      <c r="G163" s="467">
        <f t="shared" si="8"/>
        <v>0</v>
      </c>
      <c r="H163" s="493"/>
      <c r="I163" s="470"/>
      <c r="J163" s="470"/>
      <c r="K163" s="470"/>
      <c r="L163" s="470"/>
      <c r="M163" s="470"/>
      <c r="N163" s="470"/>
      <c r="O163" s="470"/>
      <c r="P163" s="470"/>
      <c r="Q163" s="470"/>
      <c r="R163" s="470"/>
      <c r="S163" s="470"/>
      <c r="T163" s="470"/>
      <c r="U163" s="470"/>
      <c r="V163" s="470"/>
      <c r="W163" s="471">
        <v>0</v>
      </c>
      <c r="X163" s="472"/>
      <c r="Y163" s="473"/>
      <c r="Z163" s="472"/>
      <c r="AA163" s="473"/>
      <c r="AB163" s="474">
        <v>0</v>
      </c>
      <c r="AC163" s="475">
        <f t="shared" si="7"/>
        <v>0</v>
      </c>
      <c r="AD163" s="476"/>
    </row>
    <row r="164" spans="1:30" s="477" customFormat="1" ht="28.5" customHeight="1" x14ac:dyDescent="0.25">
      <c r="A164" s="464" t="s">
        <v>26</v>
      </c>
      <c r="B164" s="488"/>
      <c r="C164" s="489"/>
      <c r="D164" s="490"/>
      <c r="E164" s="491"/>
      <c r="F164" s="491"/>
      <c r="G164" s="467">
        <f t="shared" si="8"/>
        <v>0</v>
      </c>
      <c r="H164" s="493"/>
      <c r="I164" s="470"/>
      <c r="J164" s="470"/>
      <c r="K164" s="470"/>
      <c r="L164" s="470"/>
      <c r="M164" s="470"/>
      <c r="N164" s="470"/>
      <c r="O164" s="470"/>
      <c r="P164" s="470"/>
      <c r="Q164" s="470"/>
      <c r="R164" s="470"/>
      <c r="S164" s="470"/>
      <c r="T164" s="470"/>
      <c r="U164" s="470"/>
      <c r="V164" s="470"/>
      <c r="W164" s="471">
        <v>0</v>
      </c>
      <c r="X164" s="472"/>
      <c r="Y164" s="473"/>
      <c r="Z164" s="472"/>
      <c r="AA164" s="473"/>
      <c r="AB164" s="474">
        <v>0</v>
      </c>
      <c r="AC164" s="475">
        <f t="shared" si="7"/>
        <v>0</v>
      </c>
      <c r="AD164" s="476"/>
    </row>
    <row r="165" spans="1:30" s="477" customFormat="1" ht="28.5" customHeight="1" x14ac:dyDescent="0.25">
      <c r="A165" s="464" t="s">
        <v>26</v>
      </c>
      <c r="B165" s="488"/>
      <c r="C165" s="489"/>
      <c r="D165" s="490"/>
      <c r="E165" s="491"/>
      <c r="F165" s="491"/>
      <c r="G165" s="467">
        <f t="shared" si="8"/>
        <v>0</v>
      </c>
      <c r="H165" s="493"/>
      <c r="I165" s="470"/>
      <c r="J165" s="470"/>
      <c r="K165" s="470"/>
      <c r="L165" s="470"/>
      <c r="M165" s="470"/>
      <c r="N165" s="470"/>
      <c r="O165" s="470"/>
      <c r="P165" s="470"/>
      <c r="Q165" s="470"/>
      <c r="R165" s="470"/>
      <c r="S165" s="470"/>
      <c r="T165" s="470"/>
      <c r="U165" s="470"/>
      <c r="V165" s="470"/>
      <c r="W165" s="471">
        <v>0</v>
      </c>
      <c r="X165" s="472"/>
      <c r="Y165" s="473"/>
      <c r="Z165" s="472"/>
      <c r="AA165" s="473"/>
      <c r="AB165" s="474">
        <v>0</v>
      </c>
      <c r="AC165" s="475">
        <f t="shared" si="7"/>
        <v>0</v>
      </c>
      <c r="AD165" s="476"/>
    </row>
    <row r="166" spans="1:30" s="477" customFormat="1" ht="28.5" customHeight="1" x14ac:dyDescent="0.25">
      <c r="A166" s="464" t="s">
        <v>26</v>
      </c>
      <c r="B166" s="488"/>
      <c r="C166" s="489"/>
      <c r="D166" s="490"/>
      <c r="E166" s="491"/>
      <c r="F166" s="491"/>
      <c r="G166" s="467">
        <f t="shared" si="8"/>
        <v>0</v>
      </c>
      <c r="H166" s="493"/>
      <c r="I166" s="470"/>
      <c r="J166" s="470"/>
      <c r="K166" s="470"/>
      <c r="L166" s="470"/>
      <c r="M166" s="470"/>
      <c r="N166" s="470"/>
      <c r="O166" s="470"/>
      <c r="P166" s="470"/>
      <c r="Q166" s="470"/>
      <c r="R166" s="470"/>
      <c r="S166" s="470"/>
      <c r="T166" s="470"/>
      <c r="U166" s="470"/>
      <c r="V166" s="470"/>
      <c r="W166" s="471">
        <v>0</v>
      </c>
      <c r="X166" s="472"/>
      <c r="Y166" s="473"/>
      <c r="Z166" s="472"/>
      <c r="AA166" s="473"/>
      <c r="AB166" s="474">
        <v>0</v>
      </c>
      <c r="AC166" s="475">
        <f t="shared" si="7"/>
        <v>0</v>
      </c>
      <c r="AD166" s="476"/>
    </row>
    <row r="167" spans="1:30" s="477" customFormat="1" ht="28.5" customHeight="1" x14ac:dyDescent="0.25">
      <c r="A167" s="464" t="s">
        <v>26</v>
      </c>
      <c r="B167" s="488"/>
      <c r="C167" s="489"/>
      <c r="D167" s="490"/>
      <c r="E167" s="491"/>
      <c r="F167" s="491"/>
      <c r="G167" s="467">
        <f t="shared" si="8"/>
        <v>0</v>
      </c>
      <c r="H167" s="493"/>
      <c r="I167" s="470"/>
      <c r="J167" s="470"/>
      <c r="K167" s="470"/>
      <c r="L167" s="470"/>
      <c r="M167" s="470"/>
      <c r="N167" s="470"/>
      <c r="O167" s="470"/>
      <c r="P167" s="470"/>
      <c r="Q167" s="470"/>
      <c r="R167" s="470"/>
      <c r="S167" s="470"/>
      <c r="T167" s="470"/>
      <c r="U167" s="470"/>
      <c r="V167" s="470"/>
      <c r="W167" s="471">
        <v>0</v>
      </c>
      <c r="X167" s="472"/>
      <c r="Y167" s="473"/>
      <c r="Z167" s="472"/>
      <c r="AA167" s="473"/>
      <c r="AB167" s="474">
        <v>0</v>
      </c>
      <c r="AC167" s="475">
        <f t="shared" si="7"/>
        <v>0</v>
      </c>
      <c r="AD167" s="476"/>
    </row>
    <row r="168" spans="1:30" s="477" customFormat="1" ht="28.5" customHeight="1" x14ac:dyDescent="0.25">
      <c r="A168" s="464" t="s">
        <v>26</v>
      </c>
      <c r="B168" s="488"/>
      <c r="C168" s="489"/>
      <c r="D168" s="490"/>
      <c r="E168" s="491"/>
      <c r="F168" s="491"/>
      <c r="G168" s="467">
        <f t="shared" si="8"/>
        <v>0</v>
      </c>
      <c r="H168" s="493"/>
      <c r="I168" s="470"/>
      <c r="J168" s="470"/>
      <c r="K168" s="470"/>
      <c r="L168" s="470"/>
      <c r="M168" s="470"/>
      <c r="N168" s="470"/>
      <c r="O168" s="470"/>
      <c r="P168" s="470"/>
      <c r="Q168" s="470"/>
      <c r="R168" s="470"/>
      <c r="S168" s="470"/>
      <c r="T168" s="470"/>
      <c r="U168" s="470"/>
      <c r="V168" s="470"/>
      <c r="W168" s="471">
        <v>0</v>
      </c>
      <c r="X168" s="472"/>
      <c r="Y168" s="473"/>
      <c r="Z168" s="472"/>
      <c r="AA168" s="473"/>
      <c r="AB168" s="474">
        <v>0</v>
      </c>
      <c r="AC168" s="475">
        <f t="shared" si="7"/>
        <v>0</v>
      </c>
      <c r="AD168" s="476"/>
    </row>
    <row r="169" spans="1:30" s="477" customFormat="1" ht="28.5" customHeight="1" x14ac:dyDescent="0.25">
      <c r="A169" s="464" t="s">
        <v>26</v>
      </c>
      <c r="B169" s="488"/>
      <c r="C169" s="489"/>
      <c r="D169" s="490"/>
      <c r="E169" s="491"/>
      <c r="F169" s="491"/>
      <c r="G169" s="467">
        <f t="shared" si="8"/>
        <v>0</v>
      </c>
      <c r="H169" s="493"/>
      <c r="I169" s="470"/>
      <c r="J169" s="470"/>
      <c r="K169" s="470"/>
      <c r="L169" s="470"/>
      <c r="M169" s="470"/>
      <c r="N169" s="470"/>
      <c r="O169" s="470"/>
      <c r="P169" s="470"/>
      <c r="Q169" s="470"/>
      <c r="R169" s="470"/>
      <c r="S169" s="470"/>
      <c r="T169" s="470"/>
      <c r="U169" s="470"/>
      <c r="V169" s="470"/>
      <c r="W169" s="471">
        <v>0</v>
      </c>
      <c r="X169" s="472"/>
      <c r="Y169" s="473"/>
      <c r="Z169" s="472"/>
      <c r="AA169" s="473"/>
      <c r="AB169" s="474">
        <v>0</v>
      </c>
      <c r="AC169" s="475">
        <f t="shared" si="7"/>
        <v>0</v>
      </c>
      <c r="AD169" s="476"/>
    </row>
    <row r="170" spans="1:30" s="477" customFormat="1" ht="28.5" customHeight="1" x14ac:dyDescent="0.25">
      <c r="A170" s="464" t="s">
        <v>26</v>
      </c>
      <c r="B170" s="488"/>
      <c r="C170" s="489"/>
      <c r="D170" s="490"/>
      <c r="E170" s="491"/>
      <c r="F170" s="491"/>
      <c r="G170" s="467">
        <f t="shared" si="8"/>
        <v>0</v>
      </c>
      <c r="H170" s="493"/>
      <c r="I170" s="470"/>
      <c r="J170" s="470"/>
      <c r="K170" s="470"/>
      <c r="L170" s="470"/>
      <c r="M170" s="470"/>
      <c r="N170" s="470"/>
      <c r="O170" s="470"/>
      <c r="P170" s="470"/>
      <c r="Q170" s="470"/>
      <c r="R170" s="470"/>
      <c r="S170" s="470"/>
      <c r="T170" s="470"/>
      <c r="U170" s="470"/>
      <c r="V170" s="470"/>
      <c r="W170" s="471">
        <v>0</v>
      </c>
      <c r="X170" s="472"/>
      <c r="Y170" s="473"/>
      <c r="Z170" s="472"/>
      <c r="AA170" s="473"/>
      <c r="AB170" s="474">
        <v>0</v>
      </c>
      <c r="AC170" s="475">
        <f t="shared" si="7"/>
        <v>0</v>
      </c>
      <c r="AD170" s="476"/>
    </row>
    <row r="171" spans="1:30" s="477" customFormat="1" ht="28.5" customHeight="1" x14ac:dyDescent="0.25">
      <c r="A171" s="464" t="s">
        <v>26</v>
      </c>
      <c r="B171" s="488"/>
      <c r="C171" s="489"/>
      <c r="D171" s="490"/>
      <c r="E171" s="491"/>
      <c r="F171" s="491"/>
      <c r="G171" s="467">
        <f t="shared" si="8"/>
        <v>0</v>
      </c>
      <c r="H171" s="493"/>
      <c r="I171" s="470"/>
      <c r="J171" s="470"/>
      <c r="K171" s="470"/>
      <c r="L171" s="470"/>
      <c r="M171" s="470"/>
      <c r="N171" s="470"/>
      <c r="O171" s="470"/>
      <c r="P171" s="470"/>
      <c r="Q171" s="470"/>
      <c r="R171" s="470"/>
      <c r="S171" s="470"/>
      <c r="T171" s="470"/>
      <c r="U171" s="470"/>
      <c r="V171" s="470"/>
      <c r="W171" s="471">
        <v>0</v>
      </c>
      <c r="X171" s="472"/>
      <c r="Y171" s="473"/>
      <c r="Z171" s="472"/>
      <c r="AA171" s="473"/>
      <c r="AB171" s="474">
        <v>0</v>
      </c>
      <c r="AC171" s="475">
        <f t="shared" si="7"/>
        <v>0</v>
      </c>
      <c r="AD171" s="476"/>
    </row>
    <row r="172" spans="1:30" s="477" customFormat="1" ht="28.5" customHeight="1" x14ac:dyDescent="0.25">
      <c r="A172" s="464" t="s">
        <v>26</v>
      </c>
      <c r="B172" s="488"/>
      <c r="C172" s="489"/>
      <c r="D172" s="490"/>
      <c r="E172" s="491"/>
      <c r="F172" s="491"/>
      <c r="G172" s="467">
        <f t="shared" si="8"/>
        <v>0</v>
      </c>
      <c r="H172" s="493"/>
      <c r="I172" s="470"/>
      <c r="J172" s="470"/>
      <c r="K172" s="470"/>
      <c r="L172" s="470"/>
      <c r="M172" s="470"/>
      <c r="N172" s="470"/>
      <c r="O172" s="470"/>
      <c r="P172" s="470"/>
      <c r="Q172" s="470"/>
      <c r="R172" s="470"/>
      <c r="S172" s="470"/>
      <c r="T172" s="470"/>
      <c r="U172" s="470"/>
      <c r="V172" s="470"/>
      <c r="W172" s="471">
        <v>0</v>
      </c>
      <c r="X172" s="472"/>
      <c r="Y172" s="473"/>
      <c r="Z172" s="472"/>
      <c r="AA172" s="473"/>
      <c r="AB172" s="474">
        <v>0</v>
      </c>
      <c r="AC172" s="475">
        <f t="shared" si="7"/>
        <v>0</v>
      </c>
      <c r="AD172" s="476"/>
    </row>
    <row r="173" spans="1:30" s="477" customFormat="1" ht="28.5" customHeight="1" x14ac:dyDescent="0.25">
      <c r="A173" s="464" t="s">
        <v>26</v>
      </c>
      <c r="B173" s="488"/>
      <c r="C173" s="489"/>
      <c r="D173" s="490"/>
      <c r="E173" s="491"/>
      <c r="F173" s="491"/>
      <c r="G173" s="467">
        <f t="shared" si="8"/>
        <v>0</v>
      </c>
      <c r="H173" s="493"/>
      <c r="I173" s="470"/>
      <c r="J173" s="470"/>
      <c r="K173" s="470"/>
      <c r="L173" s="470"/>
      <c r="M173" s="470"/>
      <c r="N173" s="470"/>
      <c r="O173" s="470"/>
      <c r="P173" s="470"/>
      <c r="Q173" s="470"/>
      <c r="R173" s="470"/>
      <c r="S173" s="470"/>
      <c r="T173" s="470"/>
      <c r="U173" s="470"/>
      <c r="V173" s="470"/>
      <c r="W173" s="471">
        <v>0</v>
      </c>
      <c r="X173" s="472"/>
      <c r="Y173" s="473"/>
      <c r="Z173" s="472"/>
      <c r="AA173" s="473"/>
      <c r="AB173" s="474">
        <v>0</v>
      </c>
      <c r="AC173" s="475">
        <f t="shared" si="7"/>
        <v>0</v>
      </c>
      <c r="AD173" s="476"/>
    </row>
    <row r="174" spans="1:30" s="477" customFormat="1" ht="28.5" customHeight="1" x14ac:dyDescent="0.25">
      <c r="A174" s="464" t="s">
        <v>26</v>
      </c>
      <c r="B174" s="488"/>
      <c r="C174" s="489"/>
      <c r="D174" s="490"/>
      <c r="E174" s="491"/>
      <c r="F174" s="491"/>
      <c r="G174" s="467">
        <f t="shared" si="8"/>
        <v>0</v>
      </c>
      <c r="H174" s="493"/>
      <c r="I174" s="470"/>
      <c r="J174" s="470"/>
      <c r="K174" s="470"/>
      <c r="L174" s="470"/>
      <c r="M174" s="470"/>
      <c r="N174" s="470"/>
      <c r="O174" s="470"/>
      <c r="P174" s="470"/>
      <c r="Q174" s="470"/>
      <c r="R174" s="470"/>
      <c r="S174" s="470"/>
      <c r="T174" s="470"/>
      <c r="U174" s="470"/>
      <c r="V174" s="470"/>
      <c r="W174" s="471">
        <v>0</v>
      </c>
      <c r="X174" s="472"/>
      <c r="Y174" s="473"/>
      <c r="Z174" s="472"/>
      <c r="AA174" s="473"/>
      <c r="AB174" s="474">
        <v>0</v>
      </c>
      <c r="AC174" s="475">
        <f t="shared" si="7"/>
        <v>0</v>
      </c>
      <c r="AD174" s="476"/>
    </row>
    <row r="175" spans="1:30" s="477" customFormat="1" ht="28.5" customHeight="1" x14ac:dyDescent="0.25">
      <c r="A175" s="464" t="s">
        <v>26</v>
      </c>
      <c r="B175" s="488"/>
      <c r="C175" s="489"/>
      <c r="D175" s="490"/>
      <c r="E175" s="491"/>
      <c r="F175" s="491"/>
      <c r="G175" s="467">
        <f t="shared" si="8"/>
        <v>0</v>
      </c>
      <c r="H175" s="493"/>
      <c r="I175" s="470"/>
      <c r="J175" s="470"/>
      <c r="K175" s="470"/>
      <c r="L175" s="470"/>
      <c r="M175" s="470"/>
      <c r="N175" s="470"/>
      <c r="O175" s="470"/>
      <c r="P175" s="470"/>
      <c r="Q175" s="470"/>
      <c r="R175" s="470"/>
      <c r="S175" s="470"/>
      <c r="T175" s="470"/>
      <c r="U175" s="470"/>
      <c r="V175" s="470"/>
      <c r="W175" s="471">
        <v>0</v>
      </c>
      <c r="X175" s="472"/>
      <c r="Y175" s="473"/>
      <c r="Z175" s="472"/>
      <c r="AA175" s="473"/>
      <c r="AB175" s="474">
        <v>0</v>
      </c>
      <c r="AC175" s="475">
        <f t="shared" si="7"/>
        <v>0</v>
      </c>
      <c r="AD175" s="476"/>
    </row>
    <row r="176" spans="1:30" s="477" customFormat="1" ht="28.5" customHeight="1" x14ac:dyDescent="0.25">
      <c r="A176" s="464" t="s">
        <v>26</v>
      </c>
      <c r="B176" s="488"/>
      <c r="C176" s="489"/>
      <c r="D176" s="490"/>
      <c r="E176" s="491"/>
      <c r="F176" s="491"/>
      <c r="G176" s="467">
        <f t="shared" si="8"/>
        <v>0</v>
      </c>
      <c r="H176" s="493"/>
      <c r="I176" s="470"/>
      <c r="J176" s="470"/>
      <c r="K176" s="470"/>
      <c r="L176" s="470"/>
      <c r="M176" s="470"/>
      <c r="N176" s="470"/>
      <c r="O176" s="470"/>
      <c r="P176" s="470"/>
      <c r="Q176" s="470"/>
      <c r="R176" s="470"/>
      <c r="S176" s="470"/>
      <c r="T176" s="470"/>
      <c r="U176" s="470"/>
      <c r="V176" s="470"/>
      <c r="W176" s="471">
        <v>0</v>
      </c>
      <c r="X176" s="472"/>
      <c r="Y176" s="473"/>
      <c r="Z176" s="472"/>
      <c r="AA176" s="473"/>
      <c r="AB176" s="474">
        <v>0</v>
      </c>
      <c r="AC176" s="475">
        <f t="shared" si="7"/>
        <v>0</v>
      </c>
      <c r="AD176" s="476"/>
    </row>
    <row r="177" spans="1:30" s="477" customFormat="1" ht="28.5" customHeight="1" x14ac:dyDescent="0.25">
      <c r="A177" s="464" t="s">
        <v>26</v>
      </c>
      <c r="B177" s="488"/>
      <c r="C177" s="489"/>
      <c r="D177" s="490"/>
      <c r="E177" s="491"/>
      <c r="F177" s="491"/>
      <c r="G177" s="467">
        <f t="shared" si="8"/>
        <v>0</v>
      </c>
      <c r="H177" s="493"/>
      <c r="I177" s="470"/>
      <c r="J177" s="470"/>
      <c r="K177" s="470"/>
      <c r="L177" s="470"/>
      <c r="M177" s="470"/>
      <c r="N177" s="470"/>
      <c r="O177" s="470"/>
      <c r="P177" s="470"/>
      <c r="Q177" s="470"/>
      <c r="R177" s="470"/>
      <c r="S177" s="470"/>
      <c r="T177" s="470"/>
      <c r="U177" s="470"/>
      <c r="V177" s="470"/>
      <c r="W177" s="471">
        <v>0</v>
      </c>
      <c r="X177" s="472"/>
      <c r="Y177" s="473"/>
      <c r="Z177" s="472"/>
      <c r="AA177" s="473"/>
      <c r="AB177" s="474">
        <v>0</v>
      </c>
      <c r="AC177" s="475">
        <f t="shared" si="7"/>
        <v>0</v>
      </c>
      <c r="AD177" s="476"/>
    </row>
    <row r="178" spans="1:30" s="477" customFormat="1" ht="28.5" customHeight="1" x14ac:dyDescent="0.25">
      <c r="A178" s="464" t="s">
        <v>26</v>
      </c>
      <c r="B178" s="488"/>
      <c r="C178" s="489"/>
      <c r="D178" s="490"/>
      <c r="E178" s="491"/>
      <c r="F178" s="491"/>
      <c r="G178" s="467">
        <f t="shared" si="8"/>
        <v>0</v>
      </c>
      <c r="H178" s="493"/>
      <c r="I178" s="470"/>
      <c r="J178" s="470"/>
      <c r="K178" s="470"/>
      <c r="L178" s="470"/>
      <c r="M178" s="470"/>
      <c r="N178" s="470"/>
      <c r="O178" s="470"/>
      <c r="P178" s="470"/>
      <c r="Q178" s="470"/>
      <c r="R178" s="470"/>
      <c r="S178" s="470"/>
      <c r="T178" s="470"/>
      <c r="U178" s="470"/>
      <c r="V178" s="470"/>
      <c r="W178" s="471">
        <v>0</v>
      </c>
      <c r="X178" s="472"/>
      <c r="Y178" s="473"/>
      <c r="Z178" s="472"/>
      <c r="AA178" s="473"/>
      <c r="AB178" s="474">
        <v>0</v>
      </c>
      <c r="AC178" s="475">
        <f t="shared" ref="AC178:AC241" si="9">W178-AB178</f>
        <v>0</v>
      </c>
      <c r="AD178" s="476"/>
    </row>
    <row r="179" spans="1:30" s="477" customFormat="1" ht="28.5" customHeight="1" x14ac:dyDescent="0.25">
      <c r="A179" s="464" t="s">
        <v>26</v>
      </c>
      <c r="B179" s="488"/>
      <c r="C179" s="489"/>
      <c r="D179" s="490"/>
      <c r="E179" s="491"/>
      <c r="F179" s="491"/>
      <c r="G179" s="467">
        <f t="shared" si="8"/>
        <v>0</v>
      </c>
      <c r="H179" s="493"/>
      <c r="I179" s="470"/>
      <c r="J179" s="470"/>
      <c r="K179" s="470"/>
      <c r="L179" s="470"/>
      <c r="M179" s="470"/>
      <c r="N179" s="470"/>
      <c r="O179" s="470"/>
      <c r="P179" s="470"/>
      <c r="Q179" s="470"/>
      <c r="R179" s="470"/>
      <c r="S179" s="470"/>
      <c r="T179" s="470"/>
      <c r="U179" s="470"/>
      <c r="V179" s="470"/>
      <c r="W179" s="471">
        <v>0</v>
      </c>
      <c r="X179" s="472"/>
      <c r="Y179" s="473"/>
      <c r="Z179" s="472"/>
      <c r="AA179" s="473"/>
      <c r="AB179" s="474">
        <v>0</v>
      </c>
      <c r="AC179" s="475">
        <f t="shared" si="9"/>
        <v>0</v>
      </c>
      <c r="AD179" s="476"/>
    </row>
    <row r="180" spans="1:30" s="477" customFormat="1" ht="28.5" customHeight="1" x14ac:dyDescent="0.25">
      <c r="A180" s="464" t="s">
        <v>26</v>
      </c>
      <c r="B180" s="488"/>
      <c r="C180" s="489"/>
      <c r="D180" s="490"/>
      <c r="E180" s="491"/>
      <c r="F180" s="491"/>
      <c r="G180" s="467">
        <f t="shared" si="8"/>
        <v>0</v>
      </c>
      <c r="H180" s="493"/>
      <c r="I180" s="470"/>
      <c r="J180" s="470"/>
      <c r="K180" s="470"/>
      <c r="L180" s="470"/>
      <c r="M180" s="470"/>
      <c r="N180" s="470"/>
      <c r="O180" s="470"/>
      <c r="P180" s="470"/>
      <c r="Q180" s="470"/>
      <c r="R180" s="470"/>
      <c r="S180" s="470"/>
      <c r="T180" s="470"/>
      <c r="U180" s="470"/>
      <c r="V180" s="470"/>
      <c r="W180" s="471">
        <v>0</v>
      </c>
      <c r="X180" s="472"/>
      <c r="Y180" s="473"/>
      <c r="Z180" s="472"/>
      <c r="AA180" s="473"/>
      <c r="AB180" s="474">
        <v>0</v>
      </c>
      <c r="AC180" s="475">
        <f t="shared" si="9"/>
        <v>0</v>
      </c>
      <c r="AD180" s="476"/>
    </row>
    <row r="181" spans="1:30" s="477" customFormat="1" ht="28.5" customHeight="1" x14ac:dyDescent="0.25">
      <c r="A181" s="464" t="s">
        <v>26</v>
      </c>
      <c r="B181" s="488"/>
      <c r="C181" s="489"/>
      <c r="D181" s="490"/>
      <c r="E181" s="491"/>
      <c r="F181" s="491"/>
      <c r="G181" s="467">
        <f t="shared" si="8"/>
        <v>0</v>
      </c>
      <c r="H181" s="493"/>
      <c r="I181" s="470"/>
      <c r="J181" s="470"/>
      <c r="K181" s="470"/>
      <c r="L181" s="470"/>
      <c r="M181" s="470"/>
      <c r="N181" s="470"/>
      <c r="O181" s="470"/>
      <c r="P181" s="470"/>
      <c r="Q181" s="470"/>
      <c r="R181" s="470"/>
      <c r="S181" s="470"/>
      <c r="T181" s="470"/>
      <c r="U181" s="470"/>
      <c r="V181" s="470"/>
      <c r="W181" s="471">
        <v>0</v>
      </c>
      <c r="X181" s="472"/>
      <c r="Y181" s="473"/>
      <c r="Z181" s="472"/>
      <c r="AA181" s="473"/>
      <c r="AB181" s="474">
        <v>0</v>
      </c>
      <c r="AC181" s="475">
        <f t="shared" si="9"/>
        <v>0</v>
      </c>
      <c r="AD181" s="476"/>
    </row>
    <row r="182" spans="1:30" s="477" customFormat="1" ht="28.5" customHeight="1" x14ac:dyDescent="0.25">
      <c r="A182" s="464" t="s">
        <v>26</v>
      </c>
      <c r="B182" s="488"/>
      <c r="C182" s="489"/>
      <c r="D182" s="490"/>
      <c r="E182" s="491"/>
      <c r="F182" s="491"/>
      <c r="G182" s="467">
        <f t="shared" si="8"/>
        <v>0</v>
      </c>
      <c r="H182" s="493"/>
      <c r="I182" s="470"/>
      <c r="J182" s="470"/>
      <c r="K182" s="470"/>
      <c r="L182" s="470"/>
      <c r="M182" s="470"/>
      <c r="N182" s="470"/>
      <c r="O182" s="470"/>
      <c r="P182" s="470"/>
      <c r="Q182" s="470"/>
      <c r="R182" s="470"/>
      <c r="S182" s="470"/>
      <c r="T182" s="470"/>
      <c r="U182" s="470"/>
      <c r="V182" s="470"/>
      <c r="W182" s="471">
        <v>0</v>
      </c>
      <c r="X182" s="472"/>
      <c r="Y182" s="473"/>
      <c r="Z182" s="472"/>
      <c r="AA182" s="473"/>
      <c r="AB182" s="474">
        <v>0</v>
      </c>
      <c r="AC182" s="475">
        <f t="shared" si="9"/>
        <v>0</v>
      </c>
      <c r="AD182" s="476"/>
    </row>
    <row r="183" spans="1:30" s="477" customFormat="1" ht="28.5" customHeight="1" x14ac:dyDescent="0.25">
      <c r="A183" s="464" t="s">
        <v>26</v>
      </c>
      <c r="B183" s="488"/>
      <c r="C183" s="489"/>
      <c r="D183" s="490"/>
      <c r="E183" s="491"/>
      <c r="F183" s="491"/>
      <c r="G183" s="467">
        <f t="shared" si="8"/>
        <v>0</v>
      </c>
      <c r="H183" s="493"/>
      <c r="I183" s="470"/>
      <c r="J183" s="470"/>
      <c r="K183" s="470"/>
      <c r="L183" s="470"/>
      <c r="M183" s="470"/>
      <c r="N183" s="470"/>
      <c r="O183" s="470"/>
      <c r="P183" s="470"/>
      <c r="Q183" s="470"/>
      <c r="R183" s="470"/>
      <c r="S183" s="470"/>
      <c r="T183" s="470"/>
      <c r="U183" s="470"/>
      <c r="V183" s="470"/>
      <c r="W183" s="471">
        <v>0</v>
      </c>
      <c r="X183" s="472"/>
      <c r="Y183" s="473"/>
      <c r="Z183" s="472"/>
      <c r="AA183" s="473"/>
      <c r="AB183" s="474">
        <v>0</v>
      </c>
      <c r="AC183" s="475">
        <f t="shared" si="9"/>
        <v>0</v>
      </c>
      <c r="AD183" s="476"/>
    </row>
    <row r="184" spans="1:30" s="477" customFormat="1" ht="28.5" customHeight="1" x14ac:dyDescent="0.25">
      <c r="A184" s="464" t="s">
        <v>26</v>
      </c>
      <c r="B184" s="488"/>
      <c r="C184" s="489"/>
      <c r="D184" s="490"/>
      <c r="E184" s="491"/>
      <c r="F184" s="491"/>
      <c r="G184" s="467">
        <f t="shared" si="8"/>
        <v>0</v>
      </c>
      <c r="H184" s="493"/>
      <c r="I184" s="470"/>
      <c r="J184" s="470"/>
      <c r="K184" s="470"/>
      <c r="L184" s="470"/>
      <c r="M184" s="470"/>
      <c r="N184" s="470"/>
      <c r="O184" s="470"/>
      <c r="P184" s="470"/>
      <c r="Q184" s="470"/>
      <c r="R184" s="470"/>
      <c r="S184" s="470"/>
      <c r="T184" s="470"/>
      <c r="U184" s="470"/>
      <c r="V184" s="470"/>
      <c r="W184" s="471">
        <v>0</v>
      </c>
      <c r="X184" s="472"/>
      <c r="Y184" s="473"/>
      <c r="Z184" s="472"/>
      <c r="AA184" s="473"/>
      <c r="AB184" s="474">
        <v>0</v>
      </c>
      <c r="AC184" s="475">
        <f t="shared" si="9"/>
        <v>0</v>
      </c>
      <c r="AD184" s="476"/>
    </row>
    <row r="185" spans="1:30" s="477" customFormat="1" ht="28.5" customHeight="1" x14ac:dyDescent="0.25">
      <c r="A185" s="464" t="s">
        <v>26</v>
      </c>
      <c r="B185" s="488"/>
      <c r="C185" s="489"/>
      <c r="D185" s="490"/>
      <c r="E185" s="491"/>
      <c r="F185" s="491"/>
      <c r="G185" s="467">
        <f t="shared" si="8"/>
        <v>0</v>
      </c>
      <c r="H185" s="493"/>
      <c r="I185" s="470"/>
      <c r="J185" s="470"/>
      <c r="K185" s="470"/>
      <c r="L185" s="470"/>
      <c r="M185" s="470"/>
      <c r="N185" s="470"/>
      <c r="O185" s="470"/>
      <c r="P185" s="470"/>
      <c r="Q185" s="470"/>
      <c r="R185" s="470"/>
      <c r="S185" s="470"/>
      <c r="T185" s="470"/>
      <c r="U185" s="470"/>
      <c r="V185" s="470"/>
      <c r="W185" s="471">
        <v>0</v>
      </c>
      <c r="X185" s="472"/>
      <c r="Y185" s="473"/>
      <c r="Z185" s="472"/>
      <c r="AA185" s="473"/>
      <c r="AB185" s="474">
        <v>0</v>
      </c>
      <c r="AC185" s="475">
        <f t="shared" si="9"/>
        <v>0</v>
      </c>
      <c r="AD185" s="476"/>
    </row>
    <row r="186" spans="1:30" s="477" customFormat="1" ht="28.5" customHeight="1" x14ac:dyDescent="0.25">
      <c r="A186" s="464" t="s">
        <v>26</v>
      </c>
      <c r="B186" s="488"/>
      <c r="C186" s="489"/>
      <c r="D186" s="490"/>
      <c r="E186" s="491"/>
      <c r="F186" s="491"/>
      <c r="G186" s="467">
        <f t="shared" si="8"/>
        <v>0</v>
      </c>
      <c r="H186" s="493"/>
      <c r="I186" s="470"/>
      <c r="J186" s="470"/>
      <c r="K186" s="470"/>
      <c r="L186" s="470"/>
      <c r="M186" s="470"/>
      <c r="N186" s="470"/>
      <c r="O186" s="470"/>
      <c r="P186" s="470"/>
      <c r="Q186" s="470"/>
      <c r="R186" s="470"/>
      <c r="S186" s="470"/>
      <c r="T186" s="470"/>
      <c r="U186" s="470"/>
      <c r="V186" s="470"/>
      <c r="W186" s="471">
        <v>0</v>
      </c>
      <c r="X186" s="472"/>
      <c r="Y186" s="473"/>
      <c r="Z186" s="472"/>
      <c r="AA186" s="473"/>
      <c r="AB186" s="474">
        <v>0</v>
      </c>
      <c r="AC186" s="475">
        <f t="shared" si="9"/>
        <v>0</v>
      </c>
      <c r="AD186" s="476"/>
    </row>
    <row r="187" spans="1:30" s="477" customFormat="1" ht="28.5" customHeight="1" x14ac:dyDescent="0.25">
      <c r="A187" s="464" t="s">
        <v>26</v>
      </c>
      <c r="B187" s="488"/>
      <c r="C187" s="489"/>
      <c r="D187" s="490"/>
      <c r="E187" s="491"/>
      <c r="F187" s="491"/>
      <c r="G187" s="467">
        <f t="shared" si="8"/>
        <v>0</v>
      </c>
      <c r="H187" s="493"/>
      <c r="I187" s="470"/>
      <c r="J187" s="470"/>
      <c r="K187" s="470"/>
      <c r="L187" s="470"/>
      <c r="M187" s="470"/>
      <c r="N187" s="470"/>
      <c r="O187" s="470"/>
      <c r="P187" s="470"/>
      <c r="Q187" s="470"/>
      <c r="R187" s="470"/>
      <c r="S187" s="470"/>
      <c r="T187" s="470"/>
      <c r="U187" s="470"/>
      <c r="V187" s="470"/>
      <c r="W187" s="471">
        <v>0</v>
      </c>
      <c r="X187" s="472"/>
      <c r="Y187" s="473"/>
      <c r="Z187" s="472"/>
      <c r="AA187" s="473"/>
      <c r="AB187" s="474">
        <v>0</v>
      </c>
      <c r="AC187" s="475">
        <f t="shared" si="9"/>
        <v>0</v>
      </c>
      <c r="AD187" s="476"/>
    </row>
    <row r="188" spans="1:30" s="477" customFormat="1" ht="28.5" customHeight="1" x14ac:dyDescent="0.25">
      <c r="A188" s="464" t="s">
        <v>26</v>
      </c>
      <c r="B188" s="488"/>
      <c r="C188" s="489"/>
      <c r="D188" s="490"/>
      <c r="E188" s="491"/>
      <c r="F188" s="491"/>
      <c r="G188" s="467">
        <f t="shared" si="8"/>
        <v>0</v>
      </c>
      <c r="H188" s="493"/>
      <c r="I188" s="470"/>
      <c r="J188" s="470"/>
      <c r="K188" s="470"/>
      <c r="L188" s="470"/>
      <c r="M188" s="470"/>
      <c r="N188" s="470"/>
      <c r="O188" s="470"/>
      <c r="P188" s="470"/>
      <c r="Q188" s="470"/>
      <c r="R188" s="470"/>
      <c r="S188" s="470"/>
      <c r="T188" s="470"/>
      <c r="U188" s="470"/>
      <c r="V188" s="470"/>
      <c r="W188" s="471">
        <v>0</v>
      </c>
      <c r="X188" s="472"/>
      <c r="Y188" s="473"/>
      <c r="Z188" s="472"/>
      <c r="AA188" s="473"/>
      <c r="AB188" s="474">
        <v>0</v>
      </c>
      <c r="AC188" s="475">
        <f t="shared" si="9"/>
        <v>0</v>
      </c>
      <c r="AD188" s="476"/>
    </row>
    <row r="189" spans="1:30" s="477" customFormat="1" ht="28.5" customHeight="1" x14ac:dyDescent="0.25">
      <c r="A189" s="464" t="s">
        <v>26</v>
      </c>
      <c r="B189" s="488"/>
      <c r="C189" s="489"/>
      <c r="D189" s="490"/>
      <c r="E189" s="491"/>
      <c r="F189" s="491"/>
      <c r="G189" s="467">
        <f t="shared" si="8"/>
        <v>0</v>
      </c>
      <c r="H189" s="493"/>
      <c r="I189" s="470"/>
      <c r="J189" s="470"/>
      <c r="K189" s="470"/>
      <c r="L189" s="470"/>
      <c r="M189" s="470"/>
      <c r="N189" s="470"/>
      <c r="O189" s="470"/>
      <c r="P189" s="470"/>
      <c r="Q189" s="470"/>
      <c r="R189" s="470"/>
      <c r="S189" s="470"/>
      <c r="T189" s="470"/>
      <c r="U189" s="470"/>
      <c r="V189" s="470"/>
      <c r="W189" s="471">
        <v>0</v>
      </c>
      <c r="X189" s="472"/>
      <c r="Y189" s="473"/>
      <c r="Z189" s="472"/>
      <c r="AA189" s="473"/>
      <c r="AB189" s="474">
        <v>0</v>
      </c>
      <c r="AC189" s="475">
        <f t="shared" si="9"/>
        <v>0</v>
      </c>
      <c r="AD189" s="476"/>
    </row>
    <row r="190" spans="1:30" s="477" customFormat="1" ht="28.5" customHeight="1" x14ac:dyDescent="0.25">
      <c r="A190" s="464" t="s">
        <v>26</v>
      </c>
      <c r="B190" s="488"/>
      <c r="C190" s="489"/>
      <c r="D190" s="490"/>
      <c r="E190" s="491"/>
      <c r="F190" s="491"/>
      <c r="G190" s="467">
        <f t="shared" si="8"/>
        <v>0</v>
      </c>
      <c r="H190" s="493"/>
      <c r="I190" s="470"/>
      <c r="J190" s="470"/>
      <c r="K190" s="470"/>
      <c r="L190" s="470"/>
      <c r="M190" s="470"/>
      <c r="N190" s="470"/>
      <c r="O190" s="470"/>
      <c r="P190" s="470"/>
      <c r="Q190" s="470"/>
      <c r="R190" s="470"/>
      <c r="S190" s="470"/>
      <c r="T190" s="470"/>
      <c r="U190" s="470"/>
      <c r="V190" s="470"/>
      <c r="W190" s="471">
        <v>0</v>
      </c>
      <c r="X190" s="472"/>
      <c r="Y190" s="473"/>
      <c r="Z190" s="472"/>
      <c r="AA190" s="473"/>
      <c r="AB190" s="474">
        <v>0</v>
      </c>
      <c r="AC190" s="475">
        <f t="shared" si="9"/>
        <v>0</v>
      </c>
      <c r="AD190" s="476"/>
    </row>
    <row r="191" spans="1:30" s="477" customFormat="1" ht="28.5" customHeight="1" x14ac:dyDescent="0.25">
      <c r="A191" s="464" t="s">
        <v>26</v>
      </c>
      <c r="B191" s="488"/>
      <c r="C191" s="489"/>
      <c r="D191" s="490"/>
      <c r="E191" s="491"/>
      <c r="F191" s="491"/>
      <c r="G191" s="467">
        <f t="shared" si="8"/>
        <v>0</v>
      </c>
      <c r="H191" s="493"/>
      <c r="I191" s="470"/>
      <c r="J191" s="470"/>
      <c r="K191" s="470"/>
      <c r="L191" s="470"/>
      <c r="M191" s="470"/>
      <c r="N191" s="470"/>
      <c r="O191" s="470"/>
      <c r="P191" s="470"/>
      <c r="Q191" s="470"/>
      <c r="R191" s="470"/>
      <c r="S191" s="470"/>
      <c r="T191" s="470"/>
      <c r="U191" s="470"/>
      <c r="V191" s="470"/>
      <c r="W191" s="471">
        <v>0</v>
      </c>
      <c r="X191" s="472"/>
      <c r="Y191" s="473"/>
      <c r="Z191" s="472"/>
      <c r="AA191" s="473"/>
      <c r="AB191" s="474">
        <v>0</v>
      </c>
      <c r="AC191" s="475">
        <f t="shared" si="9"/>
        <v>0</v>
      </c>
      <c r="AD191" s="476"/>
    </row>
    <row r="192" spans="1:30" s="477" customFormat="1" ht="28.5" customHeight="1" x14ac:dyDescent="0.25">
      <c r="A192" s="464" t="s">
        <v>26</v>
      </c>
      <c r="B192" s="488"/>
      <c r="C192" s="489"/>
      <c r="D192" s="490"/>
      <c r="E192" s="491"/>
      <c r="F192" s="491"/>
      <c r="G192" s="467">
        <f t="shared" si="8"/>
        <v>0</v>
      </c>
      <c r="H192" s="493"/>
      <c r="I192" s="470"/>
      <c r="J192" s="470"/>
      <c r="K192" s="470"/>
      <c r="L192" s="470"/>
      <c r="M192" s="470"/>
      <c r="N192" s="470"/>
      <c r="O192" s="470"/>
      <c r="P192" s="470"/>
      <c r="Q192" s="470"/>
      <c r="R192" s="470"/>
      <c r="S192" s="470"/>
      <c r="T192" s="470"/>
      <c r="U192" s="470"/>
      <c r="V192" s="470"/>
      <c r="W192" s="471">
        <v>0</v>
      </c>
      <c r="X192" s="472"/>
      <c r="Y192" s="473"/>
      <c r="Z192" s="472"/>
      <c r="AA192" s="473"/>
      <c r="AB192" s="474">
        <v>0</v>
      </c>
      <c r="AC192" s="475">
        <f t="shared" si="9"/>
        <v>0</v>
      </c>
      <c r="AD192" s="476"/>
    </row>
    <row r="193" spans="1:30" s="477" customFormat="1" ht="28.5" customHeight="1" x14ac:dyDescent="0.25">
      <c r="A193" s="464" t="s">
        <v>26</v>
      </c>
      <c r="B193" s="488"/>
      <c r="C193" s="489"/>
      <c r="D193" s="490"/>
      <c r="E193" s="491"/>
      <c r="F193" s="491"/>
      <c r="G193" s="467">
        <f t="shared" si="8"/>
        <v>0</v>
      </c>
      <c r="H193" s="493"/>
      <c r="I193" s="470"/>
      <c r="J193" s="470"/>
      <c r="K193" s="470"/>
      <c r="L193" s="470"/>
      <c r="M193" s="470"/>
      <c r="N193" s="470"/>
      <c r="O193" s="470"/>
      <c r="P193" s="470"/>
      <c r="Q193" s="470"/>
      <c r="R193" s="470"/>
      <c r="S193" s="470"/>
      <c r="T193" s="470"/>
      <c r="U193" s="470"/>
      <c r="V193" s="470"/>
      <c r="W193" s="471">
        <v>0</v>
      </c>
      <c r="X193" s="472"/>
      <c r="Y193" s="473"/>
      <c r="Z193" s="472"/>
      <c r="AA193" s="473"/>
      <c r="AB193" s="474">
        <v>0</v>
      </c>
      <c r="AC193" s="475">
        <f t="shared" si="9"/>
        <v>0</v>
      </c>
      <c r="AD193" s="476"/>
    </row>
    <row r="194" spans="1:30" s="477" customFormat="1" ht="28.5" customHeight="1" x14ac:dyDescent="0.25">
      <c r="A194" s="464" t="s">
        <v>26</v>
      </c>
      <c r="B194" s="488"/>
      <c r="C194" s="489"/>
      <c r="D194" s="490"/>
      <c r="E194" s="491"/>
      <c r="F194" s="491"/>
      <c r="G194" s="467">
        <f t="shared" si="8"/>
        <v>0</v>
      </c>
      <c r="H194" s="493"/>
      <c r="I194" s="470"/>
      <c r="J194" s="470"/>
      <c r="K194" s="470"/>
      <c r="L194" s="470"/>
      <c r="M194" s="470"/>
      <c r="N194" s="470"/>
      <c r="O194" s="470"/>
      <c r="P194" s="470"/>
      <c r="Q194" s="470"/>
      <c r="R194" s="470"/>
      <c r="S194" s="470"/>
      <c r="T194" s="470"/>
      <c r="U194" s="470"/>
      <c r="V194" s="470"/>
      <c r="W194" s="471">
        <v>0</v>
      </c>
      <c r="X194" s="472"/>
      <c r="Y194" s="473"/>
      <c r="Z194" s="472"/>
      <c r="AA194" s="473"/>
      <c r="AB194" s="474">
        <v>0</v>
      </c>
      <c r="AC194" s="475">
        <f t="shared" si="9"/>
        <v>0</v>
      </c>
      <c r="AD194" s="476"/>
    </row>
    <row r="195" spans="1:30" s="477" customFormat="1" ht="28.5" customHeight="1" x14ac:dyDescent="0.25">
      <c r="A195" s="464" t="s">
        <v>26</v>
      </c>
      <c r="B195" s="488"/>
      <c r="C195" s="489"/>
      <c r="D195" s="490"/>
      <c r="E195" s="491"/>
      <c r="F195" s="491"/>
      <c r="G195" s="467">
        <f t="shared" si="8"/>
        <v>0</v>
      </c>
      <c r="H195" s="493"/>
      <c r="I195" s="470"/>
      <c r="J195" s="470"/>
      <c r="K195" s="470"/>
      <c r="L195" s="470"/>
      <c r="M195" s="470"/>
      <c r="N195" s="470"/>
      <c r="O195" s="470"/>
      <c r="P195" s="470"/>
      <c r="Q195" s="470"/>
      <c r="R195" s="470"/>
      <c r="S195" s="470"/>
      <c r="T195" s="470"/>
      <c r="U195" s="470"/>
      <c r="V195" s="470"/>
      <c r="W195" s="471">
        <v>0</v>
      </c>
      <c r="X195" s="472"/>
      <c r="Y195" s="473"/>
      <c r="Z195" s="472"/>
      <c r="AA195" s="473"/>
      <c r="AB195" s="474">
        <v>0</v>
      </c>
      <c r="AC195" s="475">
        <f t="shared" si="9"/>
        <v>0</v>
      </c>
      <c r="AD195" s="476"/>
    </row>
    <row r="196" spans="1:30" s="477" customFormat="1" ht="28.5" customHeight="1" x14ac:dyDescent="0.25">
      <c r="A196" s="464" t="s">
        <v>26</v>
      </c>
      <c r="B196" s="488"/>
      <c r="C196" s="489"/>
      <c r="D196" s="490"/>
      <c r="E196" s="491"/>
      <c r="F196" s="491"/>
      <c r="G196" s="467">
        <f t="shared" si="8"/>
        <v>0</v>
      </c>
      <c r="H196" s="493"/>
      <c r="I196" s="470"/>
      <c r="J196" s="470"/>
      <c r="K196" s="470"/>
      <c r="L196" s="470"/>
      <c r="M196" s="470"/>
      <c r="N196" s="470"/>
      <c r="O196" s="470"/>
      <c r="P196" s="470"/>
      <c r="Q196" s="470"/>
      <c r="R196" s="470"/>
      <c r="S196" s="470"/>
      <c r="T196" s="470"/>
      <c r="U196" s="470"/>
      <c r="V196" s="470"/>
      <c r="W196" s="471">
        <v>0</v>
      </c>
      <c r="X196" s="472"/>
      <c r="Y196" s="473"/>
      <c r="Z196" s="472"/>
      <c r="AA196" s="473"/>
      <c r="AB196" s="474">
        <v>0</v>
      </c>
      <c r="AC196" s="475">
        <f t="shared" si="9"/>
        <v>0</v>
      </c>
      <c r="AD196" s="476"/>
    </row>
    <row r="197" spans="1:30" s="477" customFormat="1" ht="28.5" customHeight="1" x14ac:dyDescent="0.25">
      <c r="A197" s="464" t="s">
        <v>26</v>
      </c>
      <c r="B197" s="488"/>
      <c r="C197" s="489"/>
      <c r="D197" s="490"/>
      <c r="E197" s="491"/>
      <c r="F197" s="491"/>
      <c r="G197" s="467">
        <f t="shared" si="8"/>
        <v>0</v>
      </c>
      <c r="H197" s="493"/>
      <c r="I197" s="470"/>
      <c r="J197" s="470"/>
      <c r="K197" s="470"/>
      <c r="L197" s="470"/>
      <c r="M197" s="470"/>
      <c r="N197" s="470"/>
      <c r="O197" s="470"/>
      <c r="P197" s="470"/>
      <c r="Q197" s="470"/>
      <c r="R197" s="470"/>
      <c r="S197" s="470"/>
      <c r="T197" s="470"/>
      <c r="U197" s="470"/>
      <c r="V197" s="470"/>
      <c r="W197" s="471">
        <v>0</v>
      </c>
      <c r="X197" s="472"/>
      <c r="Y197" s="473"/>
      <c r="Z197" s="472"/>
      <c r="AA197" s="473"/>
      <c r="AB197" s="474">
        <v>0</v>
      </c>
      <c r="AC197" s="475">
        <f t="shared" si="9"/>
        <v>0</v>
      </c>
      <c r="AD197" s="476"/>
    </row>
    <row r="198" spans="1:30" s="477" customFormat="1" ht="28.5" customHeight="1" x14ac:dyDescent="0.25">
      <c r="A198" s="464" t="s">
        <v>26</v>
      </c>
      <c r="B198" s="488"/>
      <c r="C198" s="489"/>
      <c r="D198" s="490"/>
      <c r="E198" s="491"/>
      <c r="F198" s="491"/>
      <c r="G198" s="467">
        <f t="shared" si="8"/>
        <v>0</v>
      </c>
      <c r="H198" s="493"/>
      <c r="I198" s="470"/>
      <c r="J198" s="470"/>
      <c r="K198" s="470"/>
      <c r="L198" s="470"/>
      <c r="M198" s="470"/>
      <c r="N198" s="470"/>
      <c r="O198" s="470"/>
      <c r="P198" s="470"/>
      <c r="Q198" s="470"/>
      <c r="R198" s="470"/>
      <c r="S198" s="470"/>
      <c r="T198" s="470"/>
      <c r="U198" s="470"/>
      <c r="V198" s="470"/>
      <c r="W198" s="471">
        <v>0</v>
      </c>
      <c r="X198" s="472"/>
      <c r="Y198" s="473"/>
      <c r="Z198" s="472"/>
      <c r="AA198" s="473"/>
      <c r="AB198" s="474">
        <v>0</v>
      </c>
      <c r="AC198" s="475">
        <f t="shared" si="9"/>
        <v>0</v>
      </c>
      <c r="AD198" s="476"/>
    </row>
    <row r="199" spans="1:30" s="477" customFormat="1" ht="28.5" customHeight="1" x14ac:dyDescent="0.25">
      <c r="A199" s="464" t="s">
        <v>26</v>
      </c>
      <c r="B199" s="488"/>
      <c r="C199" s="489"/>
      <c r="D199" s="490"/>
      <c r="E199" s="491"/>
      <c r="F199" s="491"/>
      <c r="G199" s="467">
        <f t="shared" si="8"/>
        <v>0</v>
      </c>
      <c r="H199" s="493"/>
      <c r="I199" s="470"/>
      <c r="J199" s="470"/>
      <c r="K199" s="470"/>
      <c r="L199" s="470"/>
      <c r="M199" s="470"/>
      <c r="N199" s="470"/>
      <c r="O199" s="470"/>
      <c r="P199" s="470"/>
      <c r="Q199" s="470"/>
      <c r="R199" s="470"/>
      <c r="S199" s="470"/>
      <c r="T199" s="470"/>
      <c r="U199" s="470"/>
      <c r="V199" s="470"/>
      <c r="W199" s="471">
        <v>0</v>
      </c>
      <c r="X199" s="472"/>
      <c r="Y199" s="473"/>
      <c r="Z199" s="472"/>
      <c r="AA199" s="473"/>
      <c r="AB199" s="474">
        <v>0</v>
      </c>
      <c r="AC199" s="475">
        <f t="shared" si="9"/>
        <v>0</v>
      </c>
      <c r="AD199" s="476"/>
    </row>
    <row r="200" spans="1:30" s="477" customFormat="1" ht="28.5" customHeight="1" x14ac:dyDescent="0.25">
      <c r="A200" s="464" t="s">
        <v>26</v>
      </c>
      <c r="B200" s="488"/>
      <c r="C200" s="489"/>
      <c r="D200" s="490"/>
      <c r="E200" s="491"/>
      <c r="F200" s="491"/>
      <c r="G200" s="467">
        <f t="shared" si="8"/>
        <v>0</v>
      </c>
      <c r="H200" s="493"/>
      <c r="I200" s="470"/>
      <c r="J200" s="470"/>
      <c r="K200" s="470"/>
      <c r="L200" s="470"/>
      <c r="M200" s="470"/>
      <c r="N200" s="470"/>
      <c r="O200" s="470"/>
      <c r="P200" s="470"/>
      <c r="Q200" s="470"/>
      <c r="R200" s="470"/>
      <c r="S200" s="470"/>
      <c r="T200" s="470"/>
      <c r="U200" s="470"/>
      <c r="V200" s="470"/>
      <c r="W200" s="471">
        <v>0</v>
      </c>
      <c r="X200" s="472"/>
      <c r="Y200" s="473"/>
      <c r="Z200" s="472"/>
      <c r="AA200" s="473"/>
      <c r="AB200" s="474">
        <v>0</v>
      </c>
      <c r="AC200" s="475">
        <f t="shared" si="9"/>
        <v>0</v>
      </c>
      <c r="AD200" s="476"/>
    </row>
    <row r="201" spans="1:30" s="477" customFormat="1" ht="28.5" customHeight="1" x14ac:dyDescent="0.25">
      <c r="A201" s="464" t="s">
        <v>26</v>
      </c>
      <c r="B201" s="488"/>
      <c r="C201" s="489"/>
      <c r="D201" s="490"/>
      <c r="E201" s="491"/>
      <c r="F201" s="491"/>
      <c r="G201" s="467">
        <f t="shared" si="8"/>
        <v>0</v>
      </c>
      <c r="H201" s="493"/>
      <c r="I201" s="470"/>
      <c r="J201" s="470"/>
      <c r="K201" s="470"/>
      <c r="L201" s="470"/>
      <c r="M201" s="470"/>
      <c r="N201" s="470"/>
      <c r="O201" s="470"/>
      <c r="P201" s="470"/>
      <c r="Q201" s="470"/>
      <c r="R201" s="470"/>
      <c r="S201" s="470"/>
      <c r="T201" s="470"/>
      <c r="U201" s="470"/>
      <c r="V201" s="470"/>
      <c r="W201" s="471">
        <v>0</v>
      </c>
      <c r="X201" s="472"/>
      <c r="Y201" s="473"/>
      <c r="Z201" s="472"/>
      <c r="AA201" s="473"/>
      <c r="AB201" s="474">
        <v>0</v>
      </c>
      <c r="AC201" s="475">
        <f t="shared" si="9"/>
        <v>0</v>
      </c>
      <c r="AD201" s="476"/>
    </row>
    <row r="202" spans="1:30" s="477" customFormat="1" ht="28.5" customHeight="1" x14ac:dyDescent="0.25">
      <c r="A202" s="464" t="s">
        <v>26</v>
      </c>
      <c r="B202" s="488"/>
      <c r="C202" s="489"/>
      <c r="D202" s="490"/>
      <c r="E202" s="491"/>
      <c r="F202" s="491"/>
      <c r="G202" s="467">
        <f t="shared" si="8"/>
        <v>0</v>
      </c>
      <c r="H202" s="493"/>
      <c r="I202" s="470"/>
      <c r="J202" s="470"/>
      <c r="K202" s="470"/>
      <c r="L202" s="470"/>
      <c r="M202" s="470"/>
      <c r="N202" s="470"/>
      <c r="O202" s="470"/>
      <c r="P202" s="470"/>
      <c r="Q202" s="470"/>
      <c r="R202" s="470"/>
      <c r="S202" s="470"/>
      <c r="T202" s="470"/>
      <c r="U202" s="470"/>
      <c r="V202" s="470"/>
      <c r="W202" s="471">
        <v>0</v>
      </c>
      <c r="X202" s="472"/>
      <c r="Y202" s="473"/>
      <c r="Z202" s="472"/>
      <c r="AA202" s="473"/>
      <c r="AB202" s="474">
        <v>0</v>
      </c>
      <c r="AC202" s="475">
        <f t="shared" si="9"/>
        <v>0</v>
      </c>
      <c r="AD202" s="476"/>
    </row>
    <row r="203" spans="1:30" s="477" customFormat="1" ht="28.5" customHeight="1" x14ac:dyDescent="0.25">
      <c r="A203" s="464" t="s">
        <v>26</v>
      </c>
      <c r="B203" s="488"/>
      <c r="C203" s="489"/>
      <c r="D203" s="490"/>
      <c r="E203" s="491"/>
      <c r="F203" s="491"/>
      <c r="G203" s="467">
        <f t="shared" si="8"/>
        <v>0</v>
      </c>
      <c r="H203" s="493"/>
      <c r="I203" s="470"/>
      <c r="J203" s="470"/>
      <c r="K203" s="470"/>
      <c r="L203" s="470"/>
      <c r="M203" s="470"/>
      <c r="N203" s="470"/>
      <c r="O203" s="470"/>
      <c r="P203" s="470"/>
      <c r="Q203" s="470"/>
      <c r="R203" s="470"/>
      <c r="S203" s="470"/>
      <c r="T203" s="470"/>
      <c r="U203" s="470"/>
      <c r="V203" s="470"/>
      <c r="W203" s="471">
        <v>0</v>
      </c>
      <c r="X203" s="472"/>
      <c r="Y203" s="473"/>
      <c r="Z203" s="472"/>
      <c r="AA203" s="473"/>
      <c r="AB203" s="474">
        <v>0</v>
      </c>
      <c r="AC203" s="475">
        <f t="shared" si="9"/>
        <v>0</v>
      </c>
      <c r="AD203" s="476"/>
    </row>
    <row r="204" spans="1:30" s="477" customFormat="1" ht="28.5" customHeight="1" x14ac:dyDescent="0.25">
      <c r="A204" s="464" t="s">
        <v>26</v>
      </c>
      <c r="B204" s="488"/>
      <c r="C204" s="489"/>
      <c r="D204" s="490"/>
      <c r="E204" s="491"/>
      <c r="F204" s="491"/>
      <c r="G204" s="467">
        <f t="shared" si="8"/>
        <v>0</v>
      </c>
      <c r="H204" s="493"/>
      <c r="I204" s="470"/>
      <c r="J204" s="470"/>
      <c r="K204" s="470"/>
      <c r="L204" s="470"/>
      <c r="M204" s="470"/>
      <c r="N204" s="470"/>
      <c r="O204" s="470"/>
      <c r="P204" s="470"/>
      <c r="Q204" s="470"/>
      <c r="R204" s="470"/>
      <c r="S204" s="470"/>
      <c r="T204" s="470"/>
      <c r="U204" s="470"/>
      <c r="V204" s="470"/>
      <c r="W204" s="471">
        <v>0</v>
      </c>
      <c r="X204" s="472"/>
      <c r="Y204" s="473"/>
      <c r="Z204" s="472"/>
      <c r="AA204" s="473"/>
      <c r="AB204" s="474">
        <v>0</v>
      </c>
      <c r="AC204" s="475">
        <f t="shared" si="9"/>
        <v>0</v>
      </c>
      <c r="AD204" s="476"/>
    </row>
    <row r="205" spans="1:30" s="477" customFormat="1" ht="28.5" customHeight="1" x14ac:dyDescent="0.25">
      <c r="A205" s="464" t="s">
        <v>26</v>
      </c>
      <c r="B205" s="488"/>
      <c r="C205" s="489"/>
      <c r="D205" s="490"/>
      <c r="E205" s="491"/>
      <c r="F205" s="491"/>
      <c r="G205" s="467">
        <f t="shared" si="8"/>
        <v>0</v>
      </c>
      <c r="H205" s="493"/>
      <c r="I205" s="470"/>
      <c r="J205" s="470"/>
      <c r="K205" s="470"/>
      <c r="L205" s="470"/>
      <c r="M205" s="470"/>
      <c r="N205" s="470"/>
      <c r="O205" s="470"/>
      <c r="P205" s="470"/>
      <c r="Q205" s="470"/>
      <c r="R205" s="470"/>
      <c r="S205" s="470"/>
      <c r="T205" s="470"/>
      <c r="U205" s="470"/>
      <c r="V205" s="470"/>
      <c r="W205" s="471">
        <v>0</v>
      </c>
      <c r="X205" s="472"/>
      <c r="Y205" s="473"/>
      <c r="Z205" s="472"/>
      <c r="AA205" s="473"/>
      <c r="AB205" s="474">
        <v>0</v>
      </c>
      <c r="AC205" s="475">
        <f t="shared" si="9"/>
        <v>0</v>
      </c>
      <c r="AD205" s="476"/>
    </row>
    <row r="206" spans="1:30" s="477" customFormat="1" ht="28.5" customHeight="1" x14ac:dyDescent="0.25">
      <c r="A206" s="464" t="s">
        <v>26</v>
      </c>
      <c r="B206" s="488"/>
      <c r="C206" s="489"/>
      <c r="D206" s="490"/>
      <c r="E206" s="491"/>
      <c r="F206" s="491"/>
      <c r="G206" s="467">
        <f t="shared" si="8"/>
        <v>0</v>
      </c>
      <c r="H206" s="493"/>
      <c r="I206" s="470"/>
      <c r="J206" s="470"/>
      <c r="K206" s="470"/>
      <c r="L206" s="470"/>
      <c r="M206" s="470"/>
      <c r="N206" s="470"/>
      <c r="O206" s="470"/>
      <c r="P206" s="470"/>
      <c r="Q206" s="470"/>
      <c r="R206" s="470"/>
      <c r="S206" s="470"/>
      <c r="T206" s="470"/>
      <c r="U206" s="470"/>
      <c r="V206" s="470"/>
      <c r="W206" s="471">
        <v>0</v>
      </c>
      <c r="X206" s="472"/>
      <c r="Y206" s="473"/>
      <c r="Z206" s="472"/>
      <c r="AA206" s="473"/>
      <c r="AB206" s="474">
        <v>0</v>
      </c>
      <c r="AC206" s="475">
        <f t="shared" si="9"/>
        <v>0</v>
      </c>
      <c r="AD206" s="476"/>
    </row>
    <row r="207" spans="1:30" s="477" customFormat="1" ht="28.5" customHeight="1" x14ac:dyDescent="0.25">
      <c r="A207" s="464" t="s">
        <v>26</v>
      </c>
      <c r="B207" s="488"/>
      <c r="C207" s="489"/>
      <c r="D207" s="490"/>
      <c r="E207" s="491"/>
      <c r="F207" s="491"/>
      <c r="G207" s="467">
        <f t="shared" ref="G207:G270" si="10">F207-E207</f>
        <v>0</v>
      </c>
      <c r="H207" s="493"/>
      <c r="I207" s="470"/>
      <c r="J207" s="470"/>
      <c r="K207" s="470"/>
      <c r="L207" s="470"/>
      <c r="M207" s="470"/>
      <c r="N207" s="470"/>
      <c r="O207" s="470"/>
      <c r="P207" s="470"/>
      <c r="Q207" s="470"/>
      <c r="R207" s="470"/>
      <c r="S207" s="470"/>
      <c r="T207" s="470"/>
      <c r="U207" s="470"/>
      <c r="V207" s="470"/>
      <c r="W207" s="471">
        <v>0</v>
      </c>
      <c r="X207" s="472"/>
      <c r="Y207" s="473"/>
      <c r="Z207" s="472"/>
      <c r="AA207" s="473"/>
      <c r="AB207" s="474">
        <v>0</v>
      </c>
      <c r="AC207" s="475">
        <f t="shared" si="9"/>
        <v>0</v>
      </c>
      <c r="AD207" s="476"/>
    </row>
    <row r="208" spans="1:30" s="477" customFormat="1" ht="28.5" customHeight="1" x14ac:dyDescent="0.25">
      <c r="A208" s="464" t="s">
        <v>26</v>
      </c>
      <c r="B208" s="488"/>
      <c r="C208" s="489"/>
      <c r="D208" s="490"/>
      <c r="E208" s="491"/>
      <c r="F208" s="491"/>
      <c r="G208" s="467">
        <f t="shared" si="10"/>
        <v>0</v>
      </c>
      <c r="H208" s="493"/>
      <c r="I208" s="470"/>
      <c r="J208" s="470"/>
      <c r="K208" s="470"/>
      <c r="L208" s="470"/>
      <c r="M208" s="470"/>
      <c r="N208" s="470"/>
      <c r="O208" s="470"/>
      <c r="P208" s="470"/>
      <c r="Q208" s="470"/>
      <c r="R208" s="470"/>
      <c r="S208" s="470"/>
      <c r="T208" s="470"/>
      <c r="U208" s="470"/>
      <c r="V208" s="470"/>
      <c r="W208" s="471">
        <v>0</v>
      </c>
      <c r="X208" s="472"/>
      <c r="Y208" s="473"/>
      <c r="Z208" s="472"/>
      <c r="AA208" s="473"/>
      <c r="AB208" s="474">
        <v>0</v>
      </c>
      <c r="AC208" s="475">
        <f t="shared" si="9"/>
        <v>0</v>
      </c>
      <c r="AD208" s="476"/>
    </row>
    <row r="209" spans="1:30" s="477" customFormat="1" ht="28.5" customHeight="1" x14ac:dyDescent="0.25">
      <c r="A209" s="464" t="s">
        <v>26</v>
      </c>
      <c r="B209" s="488"/>
      <c r="C209" s="489"/>
      <c r="D209" s="490"/>
      <c r="E209" s="491"/>
      <c r="F209" s="491"/>
      <c r="G209" s="467">
        <f t="shared" si="10"/>
        <v>0</v>
      </c>
      <c r="H209" s="493"/>
      <c r="I209" s="470"/>
      <c r="J209" s="470"/>
      <c r="K209" s="470"/>
      <c r="L209" s="470"/>
      <c r="M209" s="470"/>
      <c r="N209" s="470"/>
      <c r="O209" s="470"/>
      <c r="P209" s="470"/>
      <c r="Q209" s="470"/>
      <c r="R209" s="470"/>
      <c r="S209" s="470"/>
      <c r="T209" s="470"/>
      <c r="U209" s="470"/>
      <c r="V209" s="470"/>
      <c r="W209" s="471">
        <v>0</v>
      </c>
      <c r="X209" s="472"/>
      <c r="Y209" s="473"/>
      <c r="Z209" s="472"/>
      <c r="AA209" s="473"/>
      <c r="AB209" s="474">
        <v>0</v>
      </c>
      <c r="AC209" s="475">
        <f t="shared" si="9"/>
        <v>0</v>
      </c>
      <c r="AD209" s="476"/>
    </row>
    <row r="210" spans="1:30" s="477" customFormat="1" ht="28.5" customHeight="1" x14ac:dyDescent="0.25">
      <c r="A210" s="464" t="s">
        <v>26</v>
      </c>
      <c r="B210" s="488"/>
      <c r="C210" s="489"/>
      <c r="D210" s="490"/>
      <c r="E210" s="491"/>
      <c r="F210" s="491"/>
      <c r="G210" s="467">
        <f t="shared" si="10"/>
        <v>0</v>
      </c>
      <c r="H210" s="493"/>
      <c r="I210" s="470"/>
      <c r="J210" s="470"/>
      <c r="K210" s="470"/>
      <c r="L210" s="470"/>
      <c r="M210" s="470"/>
      <c r="N210" s="470"/>
      <c r="O210" s="470"/>
      <c r="P210" s="470"/>
      <c r="Q210" s="470"/>
      <c r="R210" s="470"/>
      <c r="S210" s="470"/>
      <c r="T210" s="470"/>
      <c r="U210" s="470"/>
      <c r="V210" s="470"/>
      <c r="W210" s="471">
        <v>0</v>
      </c>
      <c r="X210" s="472"/>
      <c r="Y210" s="473"/>
      <c r="Z210" s="472"/>
      <c r="AA210" s="473"/>
      <c r="AB210" s="474">
        <v>0</v>
      </c>
      <c r="AC210" s="475">
        <f t="shared" si="9"/>
        <v>0</v>
      </c>
      <c r="AD210" s="476"/>
    </row>
    <row r="211" spans="1:30" s="477" customFormat="1" ht="28.5" customHeight="1" x14ac:dyDescent="0.25">
      <c r="A211" s="464" t="s">
        <v>26</v>
      </c>
      <c r="B211" s="488"/>
      <c r="C211" s="489"/>
      <c r="D211" s="490"/>
      <c r="E211" s="491"/>
      <c r="F211" s="491"/>
      <c r="G211" s="467">
        <f t="shared" si="10"/>
        <v>0</v>
      </c>
      <c r="H211" s="493"/>
      <c r="I211" s="470"/>
      <c r="J211" s="470"/>
      <c r="K211" s="470"/>
      <c r="L211" s="470"/>
      <c r="M211" s="470"/>
      <c r="N211" s="470"/>
      <c r="O211" s="470"/>
      <c r="P211" s="470"/>
      <c r="Q211" s="470"/>
      <c r="R211" s="470"/>
      <c r="S211" s="470"/>
      <c r="T211" s="470"/>
      <c r="U211" s="470"/>
      <c r="V211" s="470"/>
      <c r="W211" s="471">
        <v>0</v>
      </c>
      <c r="X211" s="472"/>
      <c r="Y211" s="473"/>
      <c r="Z211" s="472"/>
      <c r="AA211" s="473"/>
      <c r="AB211" s="474">
        <v>0</v>
      </c>
      <c r="AC211" s="475">
        <f t="shared" si="9"/>
        <v>0</v>
      </c>
      <c r="AD211" s="476"/>
    </row>
    <row r="212" spans="1:30" s="477" customFormat="1" ht="28.5" customHeight="1" x14ac:dyDescent="0.25">
      <c r="A212" s="464" t="s">
        <v>26</v>
      </c>
      <c r="B212" s="488"/>
      <c r="C212" s="489"/>
      <c r="D212" s="490"/>
      <c r="E212" s="491"/>
      <c r="F212" s="491"/>
      <c r="G212" s="467">
        <f t="shared" si="10"/>
        <v>0</v>
      </c>
      <c r="H212" s="493"/>
      <c r="I212" s="470"/>
      <c r="J212" s="470"/>
      <c r="K212" s="470"/>
      <c r="L212" s="470"/>
      <c r="M212" s="470"/>
      <c r="N212" s="470"/>
      <c r="O212" s="470"/>
      <c r="P212" s="470"/>
      <c r="Q212" s="470"/>
      <c r="R212" s="470"/>
      <c r="S212" s="470"/>
      <c r="T212" s="470"/>
      <c r="U212" s="470"/>
      <c r="V212" s="470"/>
      <c r="W212" s="471">
        <v>0</v>
      </c>
      <c r="X212" s="472"/>
      <c r="Y212" s="473"/>
      <c r="Z212" s="472"/>
      <c r="AA212" s="473"/>
      <c r="AB212" s="474">
        <v>0</v>
      </c>
      <c r="AC212" s="475">
        <f t="shared" si="9"/>
        <v>0</v>
      </c>
      <c r="AD212" s="476"/>
    </row>
    <row r="213" spans="1:30" s="477" customFormat="1" ht="28.5" customHeight="1" x14ac:dyDescent="0.25">
      <c r="A213" s="464" t="s">
        <v>26</v>
      </c>
      <c r="B213" s="488"/>
      <c r="C213" s="489"/>
      <c r="D213" s="490"/>
      <c r="E213" s="491"/>
      <c r="F213" s="491"/>
      <c r="G213" s="467">
        <f t="shared" si="10"/>
        <v>0</v>
      </c>
      <c r="H213" s="493"/>
      <c r="I213" s="470"/>
      <c r="J213" s="470"/>
      <c r="K213" s="470"/>
      <c r="L213" s="470"/>
      <c r="M213" s="470"/>
      <c r="N213" s="470"/>
      <c r="O213" s="470"/>
      <c r="P213" s="470"/>
      <c r="Q213" s="470"/>
      <c r="R213" s="470"/>
      <c r="S213" s="470"/>
      <c r="T213" s="470"/>
      <c r="U213" s="470"/>
      <c r="V213" s="470"/>
      <c r="W213" s="471">
        <v>0</v>
      </c>
      <c r="X213" s="472"/>
      <c r="Y213" s="473"/>
      <c r="Z213" s="472"/>
      <c r="AA213" s="473"/>
      <c r="AB213" s="474">
        <v>0</v>
      </c>
      <c r="AC213" s="475">
        <f t="shared" si="9"/>
        <v>0</v>
      </c>
      <c r="AD213" s="476"/>
    </row>
    <row r="214" spans="1:30" s="477" customFormat="1" ht="28.5" customHeight="1" x14ac:dyDescent="0.25">
      <c r="A214" s="464" t="s">
        <v>26</v>
      </c>
      <c r="B214" s="488"/>
      <c r="C214" s="489"/>
      <c r="D214" s="490"/>
      <c r="E214" s="491"/>
      <c r="F214" s="491"/>
      <c r="G214" s="467">
        <f t="shared" si="10"/>
        <v>0</v>
      </c>
      <c r="H214" s="493"/>
      <c r="I214" s="470"/>
      <c r="J214" s="470"/>
      <c r="K214" s="470"/>
      <c r="L214" s="470"/>
      <c r="M214" s="470"/>
      <c r="N214" s="470"/>
      <c r="O214" s="470"/>
      <c r="P214" s="470"/>
      <c r="Q214" s="470"/>
      <c r="R214" s="470"/>
      <c r="S214" s="470"/>
      <c r="T214" s="470"/>
      <c r="U214" s="470"/>
      <c r="V214" s="470"/>
      <c r="W214" s="471">
        <v>0</v>
      </c>
      <c r="X214" s="472"/>
      <c r="Y214" s="473"/>
      <c r="Z214" s="472"/>
      <c r="AA214" s="473"/>
      <c r="AB214" s="474">
        <v>0</v>
      </c>
      <c r="AC214" s="475">
        <f t="shared" si="9"/>
        <v>0</v>
      </c>
      <c r="AD214" s="476"/>
    </row>
    <row r="215" spans="1:30" s="477" customFormat="1" ht="28.5" customHeight="1" x14ac:dyDescent="0.25">
      <c r="A215" s="464" t="s">
        <v>26</v>
      </c>
      <c r="B215" s="488"/>
      <c r="C215" s="489"/>
      <c r="D215" s="490"/>
      <c r="E215" s="491"/>
      <c r="F215" s="491"/>
      <c r="G215" s="467">
        <f t="shared" si="10"/>
        <v>0</v>
      </c>
      <c r="H215" s="493"/>
      <c r="I215" s="470"/>
      <c r="J215" s="470"/>
      <c r="K215" s="470"/>
      <c r="L215" s="470"/>
      <c r="M215" s="470"/>
      <c r="N215" s="470"/>
      <c r="O215" s="470"/>
      <c r="P215" s="470"/>
      <c r="Q215" s="470"/>
      <c r="R215" s="470"/>
      <c r="S215" s="470"/>
      <c r="T215" s="470"/>
      <c r="U215" s="470"/>
      <c r="V215" s="470"/>
      <c r="W215" s="471">
        <v>0</v>
      </c>
      <c r="X215" s="472"/>
      <c r="Y215" s="473"/>
      <c r="Z215" s="472"/>
      <c r="AA215" s="473"/>
      <c r="AB215" s="474">
        <v>0</v>
      </c>
      <c r="AC215" s="475">
        <f t="shared" si="9"/>
        <v>0</v>
      </c>
      <c r="AD215" s="476"/>
    </row>
    <row r="216" spans="1:30" s="477" customFormat="1" ht="28.5" customHeight="1" x14ac:dyDescent="0.25">
      <c r="A216" s="464" t="s">
        <v>26</v>
      </c>
      <c r="B216" s="488"/>
      <c r="C216" s="489"/>
      <c r="D216" s="490"/>
      <c r="E216" s="491"/>
      <c r="F216" s="491"/>
      <c r="G216" s="467">
        <f t="shared" si="10"/>
        <v>0</v>
      </c>
      <c r="H216" s="493"/>
      <c r="I216" s="470"/>
      <c r="J216" s="470"/>
      <c r="K216" s="470"/>
      <c r="L216" s="470"/>
      <c r="M216" s="470"/>
      <c r="N216" s="470"/>
      <c r="O216" s="470"/>
      <c r="P216" s="470"/>
      <c r="Q216" s="470"/>
      <c r="R216" s="470"/>
      <c r="S216" s="470"/>
      <c r="T216" s="470"/>
      <c r="U216" s="470"/>
      <c r="V216" s="470"/>
      <c r="W216" s="471">
        <v>0</v>
      </c>
      <c r="X216" s="472"/>
      <c r="Y216" s="473"/>
      <c r="Z216" s="472"/>
      <c r="AA216" s="473"/>
      <c r="AB216" s="474">
        <v>0</v>
      </c>
      <c r="AC216" s="475">
        <f t="shared" si="9"/>
        <v>0</v>
      </c>
      <c r="AD216" s="476"/>
    </row>
    <row r="217" spans="1:30" s="477" customFormat="1" ht="28.5" customHeight="1" x14ac:dyDescent="0.25">
      <c r="A217" s="464" t="s">
        <v>26</v>
      </c>
      <c r="B217" s="488"/>
      <c r="C217" s="489"/>
      <c r="D217" s="490"/>
      <c r="E217" s="491"/>
      <c r="F217" s="491"/>
      <c r="G217" s="467">
        <f t="shared" si="10"/>
        <v>0</v>
      </c>
      <c r="H217" s="493"/>
      <c r="I217" s="470"/>
      <c r="J217" s="470"/>
      <c r="K217" s="470"/>
      <c r="L217" s="470"/>
      <c r="M217" s="470"/>
      <c r="N217" s="470"/>
      <c r="O217" s="470"/>
      <c r="P217" s="470"/>
      <c r="Q217" s="470"/>
      <c r="R217" s="470"/>
      <c r="S217" s="470"/>
      <c r="T217" s="470"/>
      <c r="U217" s="470"/>
      <c r="V217" s="470"/>
      <c r="W217" s="471">
        <v>0</v>
      </c>
      <c r="X217" s="472"/>
      <c r="Y217" s="473"/>
      <c r="Z217" s="472"/>
      <c r="AA217" s="473"/>
      <c r="AB217" s="474">
        <v>0</v>
      </c>
      <c r="AC217" s="475">
        <f t="shared" si="9"/>
        <v>0</v>
      </c>
      <c r="AD217" s="476"/>
    </row>
    <row r="218" spans="1:30" s="477" customFormat="1" ht="28.5" customHeight="1" x14ac:dyDescent="0.25">
      <c r="A218" s="464" t="s">
        <v>26</v>
      </c>
      <c r="B218" s="488"/>
      <c r="C218" s="489"/>
      <c r="D218" s="490"/>
      <c r="E218" s="491"/>
      <c r="F218" s="491"/>
      <c r="G218" s="467">
        <f t="shared" si="10"/>
        <v>0</v>
      </c>
      <c r="H218" s="493"/>
      <c r="I218" s="470"/>
      <c r="J218" s="470"/>
      <c r="K218" s="470"/>
      <c r="L218" s="470"/>
      <c r="M218" s="470"/>
      <c r="N218" s="470"/>
      <c r="O218" s="470"/>
      <c r="P218" s="470"/>
      <c r="Q218" s="470"/>
      <c r="R218" s="470"/>
      <c r="S218" s="470"/>
      <c r="T218" s="470"/>
      <c r="U218" s="470"/>
      <c r="V218" s="470"/>
      <c r="W218" s="471">
        <v>0</v>
      </c>
      <c r="X218" s="472"/>
      <c r="Y218" s="473"/>
      <c r="Z218" s="472"/>
      <c r="AA218" s="473"/>
      <c r="AB218" s="474">
        <v>0</v>
      </c>
      <c r="AC218" s="475">
        <f t="shared" si="9"/>
        <v>0</v>
      </c>
      <c r="AD218" s="476"/>
    </row>
    <row r="219" spans="1:30" s="477" customFormat="1" ht="28.5" customHeight="1" x14ac:dyDescent="0.25">
      <c r="A219" s="464" t="s">
        <v>26</v>
      </c>
      <c r="B219" s="488"/>
      <c r="C219" s="489"/>
      <c r="D219" s="490"/>
      <c r="E219" s="491"/>
      <c r="F219" s="491"/>
      <c r="G219" s="467">
        <f t="shared" si="10"/>
        <v>0</v>
      </c>
      <c r="H219" s="493"/>
      <c r="I219" s="470"/>
      <c r="J219" s="470"/>
      <c r="K219" s="470"/>
      <c r="L219" s="470"/>
      <c r="M219" s="470"/>
      <c r="N219" s="470"/>
      <c r="O219" s="470"/>
      <c r="P219" s="470"/>
      <c r="Q219" s="470"/>
      <c r="R219" s="470"/>
      <c r="S219" s="470"/>
      <c r="T219" s="470"/>
      <c r="U219" s="470"/>
      <c r="V219" s="470"/>
      <c r="W219" s="471">
        <v>0</v>
      </c>
      <c r="X219" s="472"/>
      <c r="Y219" s="473"/>
      <c r="Z219" s="472"/>
      <c r="AA219" s="473"/>
      <c r="AB219" s="474">
        <v>0</v>
      </c>
      <c r="AC219" s="475">
        <f t="shared" si="9"/>
        <v>0</v>
      </c>
      <c r="AD219" s="476"/>
    </row>
    <row r="220" spans="1:30" s="477" customFormat="1" ht="28.5" customHeight="1" x14ac:dyDescent="0.25">
      <c r="A220" s="464" t="s">
        <v>26</v>
      </c>
      <c r="B220" s="488"/>
      <c r="C220" s="489"/>
      <c r="D220" s="490"/>
      <c r="E220" s="491"/>
      <c r="F220" s="491"/>
      <c r="G220" s="467">
        <f t="shared" si="10"/>
        <v>0</v>
      </c>
      <c r="H220" s="493"/>
      <c r="I220" s="470"/>
      <c r="J220" s="470"/>
      <c r="K220" s="470"/>
      <c r="L220" s="470"/>
      <c r="M220" s="470"/>
      <c r="N220" s="470"/>
      <c r="O220" s="470"/>
      <c r="P220" s="470"/>
      <c r="Q220" s="470"/>
      <c r="R220" s="470"/>
      <c r="S220" s="470"/>
      <c r="T220" s="470"/>
      <c r="U220" s="470"/>
      <c r="V220" s="470"/>
      <c r="W220" s="471">
        <v>0</v>
      </c>
      <c r="X220" s="472"/>
      <c r="Y220" s="473"/>
      <c r="Z220" s="472"/>
      <c r="AA220" s="473"/>
      <c r="AB220" s="474">
        <v>0</v>
      </c>
      <c r="AC220" s="475">
        <f t="shared" si="9"/>
        <v>0</v>
      </c>
      <c r="AD220" s="476"/>
    </row>
    <row r="221" spans="1:30" s="477" customFormat="1" ht="28.5" customHeight="1" x14ac:dyDescent="0.25">
      <c r="A221" s="464" t="s">
        <v>26</v>
      </c>
      <c r="B221" s="488"/>
      <c r="C221" s="489"/>
      <c r="D221" s="490"/>
      <c r="E221" s="491"/>
      <c r="F221" s="491"/>
      <c r="G221" s="467">
        <f t="shared" si="10"/>
        <v>0</v>
      </c>
      <c r="H221" s="493"/>
      <c r="I221" s="470"/>
      <c r="J221" s="470"/>
      <c r="K221" s="470"/>
      <c r="L221" s="470"/>
      <c r="M221" s="470"/>
      <c r="N221" s="470"/>
      <c r="O221" s="470"/>
      <c r="P221" s="470"/>
      <c r="Q221" s="470"/>
      <c r="R221" s="470"/>
      <c r="S221" s="470"/>
      <c r="T221" s="470"/>
      <c r="U221" s="470"/>
      <c r="V221" s="470"/>
      <c r="W221" s="471">
        <v>0</v>
      </c>
      <c r="X221" s="472"/>
      <c r="Y221" s="473"/>
      <c r="Z221" s="472"/>
      <c r="AA221" s="473"/>
      <c r="AB221" s="474">
        <v>0</v>
      </c>
      <c r="AC221" s="475">
        <f t="shared" si="9"/>
        <v>0</v>
      </c>
      <c r="AD221" s="476"/>
    </row>
    <row r="222" spans="1:30" s="477" customFormat="1" ht="28.5" customHeight="1" x14ac:dyDescent="0.25">
      <c r="A222" s="464" t="s">
        <v>26</v>
      </c>
      <c r="B222" s="488"/>
      <c r="C222" s="489"/>
      <c r="D222" s="490"/>
      <c r="E222" s="491"/>
      <c r="F222" s="491"/>
      <c r="G222" s="467">
        <f t="shared" si="10"/>
        <v>0</v>
      </c>
      <c r="H222" s="493"/>
      <c r="I222" s="470"/>
      <c r="J222" s="470"/>
      <c r="K222" s="470"/>
      <c r="L222" s="470"/>
      <c r="M222" s="470"/>
      <c r="N222" s="470"/>
      <c r="O222" s="470"/>
      <c r="P222" s="470"/>
      <c r="Q222" s="470"/>
      <c r="R222" s="470"/>
      <c r="S222" s="470"/>
      <c r="T222" s="470"/>
      <c r="U222" s="470"/>
      <c r="V222" s="470"/>
      <c r="W222" s="471">
        <v>0</v>
      </c>
      <c r="X222" s="472"/>
      <c r="Y222" s="473"/>
      <c r="Z222" s="472"/>
      <c r="AA222" s="473"/>
      <c r="AB222" s="474">
        <v>0</v>
      </c>
      <c r="AC222" s="475">
        <f t="shared" si="9"/>
        <v>0</v>
      </c>
      <c r="AD222" s="476"/>
    </row>
    <row r="223" spans="1:30" s="477" customFormat="1" ht="28.5" customHeight="1" x14ac:dyDescent="0.25">
      <c r="A223" s="464" t="s">
        <v>26</v>
      </c>
      <c r="B223" s="488"/>
      <c r="C223" s="489"/>
      <c r="D223" s="490"/>
      <c r="E223" s="491"/>
      <c r="F223" s="491"/>
      <c r="G223" s="467">
        <f t="shared" si="10"/>
        <v>0</v>
      </c>
      <c r="H223" s="493"/>
      <c r="I223" s="470"/>
      <c r="J223" s="470"/>
      <c r="K223" s="470"/>
      <c r="L223" s="470"/>
      <c r="M223" s="470"/>
      <c r="N223" s="470"/>
      <c r="O223" s="470"/>
      <c r="P223" s="470"/>
      <c r="Q223" s="470"/>
      <c r="R223" s="470"/>
      <c r="S223" s="470"/>
      <c r="T223" s="470"/>
      <c r="U223" s="470"/>
      <c r="V223" s="470"/>
      <c r="W223" s="471">
        <v>0</v>
      </c>
      <c r="X223" s="472"/>
      <c r="Y223" s="473"/>
      <c r="Z223" s="472"/>
      <c r="AA223" s="473"/>
      <c r="AB223" s="474">
        <v>0</v>
      </c>
      <c r="AC223" s="475">
        <f t="shared" si="9"/>
        <v>0</v>
      </c>
      <c r="AD223" s="476"/>
    </row>
    <row r="224" spans="1:30" s="477" customFormat="1" ht="28.5" customHeight="1" x14ac:dyDescent="0.25">
      <c r="A224" s="464" t="s">
        <v>26</v>
      </c>
      <c r="B224" s="488"/>
      <c r="C224" s="489"/>
      <c r="D224" s="490"/>
      <c r="E224" s="491"/>
      <c r="F224" s="491"/>
      <c r="G224" s="467">
        <f t="shared" si="10"/>
        <v>0</v>
      </c>
      <c r="H224" s="493"/>
      <c r="I224" s="470"/>
      <c r="J224" s="470"/>
      <c r="K224" s="470"/>
      <c r="L224" s="470"/>
      <c r="M224" s="470"/>
      <c r="N224" s="470"/>
      <c r="O224" s="470"/>
      <c r="P224" s="470"/>
      <c r="Q224" s="470"/>
      <c r="R224" s="470"/>
      <c r="S224" s="470"/>
      <c r="T224" s="470"/>
      <c r="U224" s="470"/>
      <c r="V224" s="470"/>
      <c r="W224" s="471">
        <v>0</v>
      </c>
      <c r="X224" s="472"/>
      <c r="Y224" s="473"/>
      <c r="Z224" s="472"/>
      <c r="AA224" s="473"/>
      <c r="AB224" s="474">
        <v>0</v>
      </c>
      <c r="AC224" s="475">
        <f t="shared" si="9"/>
        <v>0</v>
      </c>
      <c r="AD224" s="476"/>
    </row>
    <row r="225" spans="1:30" s="477" customFormat="1" ht="28.5" customHeight="1" x14ac:dyDescent="0.25">
      <c r="A225" s="464" t="s">
        <v>26</v>
      </c>
      <c r="B225" s="488"/>
      <c r="C225" s="489"/>
      <c r="D225" s="490"/>
      <c r="E225" s="491"/>
      <c r="F225" s="491"/>
      <c r="G225" s="467">
        <f t="shared" si="10"/>
        <v>0</v>
      </c>
      <c r="H225" s="493"/>
      <c r="I225" s="470"/>
      <c r="J225" s="470"/>
      <c r="K225" s="470"/>
      <c r="L225" s="470"/>
      <c r="M225" s="470"/>
      <c r="N225" s="470"/>
      <c r="O225" s="470"/>
      <c r="P225" s="470"/>
      <c r="Q225" s="470"/>
      <c r="R225" s="470"/>
      <c r="S225" s="470"/>
      <c r="T225" s="470"/>
      <c r="U225" s="470"/>
      <c r="V225" s="470"/>
      <c r="W225" s="471">
        <v>0</v>
      </c>
      <c r="X225" s="472"/>
      <c r="Y225" s="473"/>
      <c r="Z225" s="472"/>
      <c r="AA225" s="473"/>
      <c r="AB225" s="474">
        <v>0</v>
      </c>
      <c r="AC225" s="475">
        <f t="shared" si="9"/>
        <v>0</v>
      </c>
      <c r="AD225" s="476"/>
    </row>
    <row r="226" spans="1:30" s="477" customFormat="1" ht="28.5" customHeight="1" x14ac:dyDescent="0.25">
      <c r="A226" s="464" t="s">
        <v>26</v>
      </c>
      <c r="B226" s="488"/>
      <c r="C226" s="489"/>
      <c r="D226" s="490"/>
      <c r="E226" s="491"/>
      <c r="F226" s="491"/>
      <c r="G226" s="467">
        <f t="shared" si="10"/>
        <v>0</v>
      </c>
      <c r="H226" s="493"/>
      <c r="I226" s="470"/>
      <c r="J226" s="470"/>
      <c r="K226" s="470"/>
      <c r="L226" s="470"/>
      <c r="M226" s="470"/>
      <c r="N226" s="470"/>
      <c r="O226" s="470"/>
      <c r="P226" s="470"/>
      <c r="Q226" s="470"/>
      <c r="R226" s="470"/>
      <c r="S226" s="470"/>
      <c r="T226" s="470"/>
      <c r="U226" s="470"/>
      <c r="V226" s="470"/>
      <c r="W226" s="471">
        <v>0</v>
      </c>
      <c r="X226" s="472"/>
      <c r="Y226" s="473"/>
      <c r="Z226" s="472"/>
      <c r="AA226" s="473"/>
      <c r="AB226" s="474">
        <v>0</v>
      </c>
      <c r="AC226" s="475">
        <f t="shared" si="9"/>
        <v>0</v>
      </c>
      <c r="AD226" s="476"/>
    </row>
    <row r="227" spans="1:30" s="477" customFormat="1" ht="28.5" customHeight="1" x14ac:dyDescent="0.25">
      <c r="A227" s="464" t="s">
        <v>26</v>
      </c>
      <c r="B227" s="488"/>
      <c r="C227" s="489"/>
      <c r="D227" s="490"/>
      <c r="E227" s="491"/>
      <c r="F227" s="491"/>
      <c r="G227" s="467">
        <f t="shared" si="10"/>
        <v>0</v>
      </c>
      <c r="H227" s="493"/>
      <c r="I227" s="470"/>
      <c r="J227" s="470"/>
      <c r="K227" s="470"/>
      <c r="L227" s="470"/>
      <c r="M227" s="470"/>
      <c r="N227" s="470"/>
      <c r="O227" s="470"/>
      <c r="P227" s="470"/>
      <c r="Q227" s="470"/>
      <c r="R227" s="470"/>
      <c r="S227" s="470"/>
      <c r="T227" s="470"/>
      <c r="U227" s="470"/>
      <c r="V227" s="470"/>
      <c r="W227" s="471">
        <v>0</v>
      </c>
      <c r="X227" s="472"/>
      <c r="Y227" s="473"/>
      <c r="Z227" s="472"/>
      <c r="AA227" s="473"/>
      <c r="AB227" s="474">
        <v>0</v>
      </c>
      <c r="AC227" s="475">
        <f t="shared" si="9"/>
        <v>0</v>
      </c>
      <c r="AD227" s="476"/>
    </row>
    <row r="228" spans="1:30" s="477" customFormat="1" ht="28.5" customHeight="1" x14ac:dyDescent="0.25">
      <c r="A228" s="464" t="s">
        <v>26</v>
      </c>
      <c r="B228" s="488"/>
      <c r="C228" s="489"/>
      <c r="D228" s="490"/>
      <c r="E228" s="491"/>
      <c r="F228" s="491"/>
      <c r="G228" s="467">
        <f t="shared" si="10"/>
        <v>0</v>
      </c>
      <c r="H228" s="493"/>
      <c r="I228" s="470"/>
      <c r="J228" s="470"/>
      <c r="K228" s="470"/>
      <c r="L228" s="470"/>
      <c r="M228" s="470"/>
      <c r="N228" s="470"/>
      <c r="O228" s="470"/>
      <c r="P228" s="470"/>
      <c r="Q228" s="470"/>
      <c r="R228" s="470"/>
      <c r="S228" s="470"/>
      <c r="T228" s="470"/>
      <c r="U228" s="470"/>
      <c r="V228" s="470"/>
      <c r="W228" s="471">
        <v>0</v>
      </c>
      <c r="X228" s="472"/>
      <c r="Y228" s="473"/>
      <c r="Z228" s="472"/>
      <c r="AA228" s="473"/>
      <c r="AB228" s="474">
        <v>0</v>
      </c>
      <c r="AC228" s="475">
        <f t="shared" si="9"/>
        <v>0</v>
      </c>
      <c r="AD228" s="476"/>
    </row>
    <row r="229" spans="1:30" s="477" customFormat="1" ht="28.5" customHeight="1" x14ac:dyDescent="0.25">
      <c r="A229" s="464" t="s">
        <v>26</v>
      </c>
      <c r="B229" s="488"/>
      <c r="C229" s="489"/>
      <c r="D229" s="490"/>
      <c r="E229" s="491"/>
      <c r="F229" s="491"/>
      <c r="G229" s="467">
        <f t="shared" si="10"/>
        <v>0</v>
      </c>
      <c r="H229" s="493"/>
      <c r="I229" s="470"/>
      <c r="J229" s="470"/>
      <c r="K229" s="470"/>
      <c r="L229" s="470"/>
      <c r="M229" s="470"/>
      <c r="N229" s="470"/>
      <c r="O229" s="470"/>
      <c r="P229" s="470"/>
      <c r="Q229" s="470"/>
      <c r="R229" s="470"/>
      <c r="S229" s="470"/>
      <c r="T229" s="470"/>
      <c r="U229" s="470"/>
      <c r="V229" s="470"/>
      <c r="W229" s="471">
        <v>0</v>
      </c>
      <c r="X229" s="472"/>
      <c r="Y229" s="473"/>
      <c r="Z229" s="472"/>
      <c r="AA229" s="473"/>
      <c r="AB229" s="474">
        <v>0</v>
      </c>
      <c r="AC229" s="475">
        <f t="shared" si="9"/>
        <v>0</v>
      </c>
      <c r="AD229" s="476"/>
    </row>
    <row r="230" spans="1:30" s="477" customFormat="1" ht="28.5" customHeight="1" x14ac:dyDescent="0.25">
      <c r="A230" s="464" t="s">
        <v>26</v>
      </c>
      <c r="B230" s="488"/>
      <c r="C230" s="489"/>
      <c r="D230" s="490"/>
      <c r="E230" s="491"/>
      <c r="F230" s="491"/>
      <c r="G230" s="467">
        <f t="shared" si="10"/>
        <v>0</v>
      </c>
      <c r="H230" s="493"/>
      <c r="I230" s="470"/>
      <c r="J230" s="470"/>
      <c r="K230" s="470"/>
      <c r="L230" s="470"/>
      <c r="M230" s="470"/>
      <c r="N230" s="470"/>
      <c r="O230" s="470"/>
      <c r="P230" s="470"/>
      <c r="Q230" s="470"/>
      <c r="R230" s="470"/>
      <c r="S230" s="470"/>
      <c r="T230" s="470"/>
      <c r="U230" s="470"/>
      <c r="V230" s="470"/>
      <c r="W230" s="471">
        <v>0</v>
      </c>
      <c r="X230" s="472"/>
      <c r="Y230" s="473"/>
      <c r="Z230" s="472"/>
      <c r="AA230" s="473"/>
      <c r="AB230" s="474">
        <v>0</v>
      </c>
      <c r="AC230" s="475">
        <f t="shared" si="9"/>
        <v>0</v>
      </c>
      <c r="AD230" s="476"/>
    </row>
    <row r="231" spans="1:30" s="477" customFormat="1" ht="28.5" customHeight="1" x14ac:dyDescent="0.25">
      <c r="A231" s="464" t="s">
        <v>26</v>
      </c>
      <c r="B231" s="488"/>
      <c r="C231" s="489"/>
      <c r="D231" s="490"/>
      <c r="E231" s="491"/>
      <c r="F231" s="491"/>
      <c r="G231" s="467">
        <f t="shared" si="10"/>
        <v>0</v>
      </c>
      <c r="H231" s="493"/>
      <c r="I231" s="470"/>
      <c r="J231" s="470"/>
      <c r="K231" s="470"/>
      <c r="L231" s="470"/>
      <c r="M231" s="470"/>
      <c r="N231" s="470"/>
      <c r="O231" s="470"/>
      <c r="P231" s="470"/>
      <c r="Q231" s="470"/>
      <c r="R231" s="470"/>
      <c r="S231" s="470"/>
      <c r="T231" s="470"/>
      <c r="U231" s="470"/>
      <c r="V231" s="470"/>
      <c r="W231" s="471">
        <v>0</v>
      </c>
      <c r="X231" s="472"/>
      <c r="Y231" s="473"/>
      <c r="Z231" s="472"/>
      <c r="AA231" s="473"/>
      <c r="AB231" s="474">
        <v>0</v>
      </c>
      <c r="AC231" s="475">
        <f t="shared" si="9"/>
        <v>0</v>
      </c>
      <c r="AD231" s="476"/>
    </row>
    <row r="232" spans="1:30" s="477" customFormat="1" ht="28.5" customHeight="1" x14ac:dyDescent="0.25">
      <c r="A232" s="464" t="s">
        <v>26</v>
      </c>
      <c r="B232" s="488"/>
      <c r="C232" s="489"/>
      <c r="D232" s="490"/>
      <c r="E232" s="491"/>
      <c r="F232" s="491"/>
      <c r="G232" s="467">
        <f t="shared" si="10"/>
        <v>0</v>
      </c>
      <c r="H232" s="493"/>
      <c r="I232" s="470"/>
      <c r="J232" s="470"/>
      <c r="K232" s="470"/>
      <c r="L232" s="470"/>
      <c r="M232" s="470"/>
      <c r="N232" s="470"/>
      <c r="O232" s="470"/>
      <c r="P232" s="470"/>
      <c r="Q232" s="470"/>
      <c r="R232" s="470"/>
      <c r="S232" s="470"/>
      <c r="T232" s="470"/>
      <c r="U232" s="470"/>
      <c r="V232" s="470"/>
      <c r="W232" s="471">
        <v>0</v>
      </c>
      <c r="X232" s="472"/>
      <c r="Y232" s="473"/>
      <c r="Z232" s="472"/>
      <c r="AA232" s="473"/>
      <c r="AB232" s="474">
        <v>0</v>
      </c>
      <c r="AC232" s="475">
        <f t="shared" si="9"/>
        <v>0</v>
      </c>
      <c r="AD232" s="476"/>
    </row>
    <row r="233" spans="1:30" s="477" customFormat="1" ht="28.5" customHeight="1" x14ac:dyDescent="0.25">
      <c r="A233" s="464" t="s">
        <v>26</v>
      </c>
      <c r="B233" s="488"/>
      <c r="C233" s="489"/>
      <c r="D233" s="490"/>
      <c r="E233" s="491"/>
      <c r="F233" s="491"/>
      <c r="G233" s="467">
        <f t="shared" si="10"/>
        <v>0</v>
      </c>
      <c r="H233" s="493"/>
      <c r="I233" s="470"/>
      <c r="J233" s="470"/>
      <c r="K233" s="470"/>
      <c r="L233" s="470"/>
      <c r="M233" s="470"/>
      <c r="N233" s="470"/>
      <c r="O233" s="470"/>
      <c r="P233" s="470"/>
      <c r="Q233" s="470"/>
      <c r="R233" s="470"/>
      <c r="S233" s="470"/>
      <c r="T233" s="470"/>
      <c r="U233" s="470"/>
      <c r="V233" s="470"/>
      <c r="W233" s="471">
        <v>0</v>
      </c>
      <c r="X233" s="472"/>
      <c r="Y233" s="473"/>
      <c r="Z233" s="472"/>
      <c r="AA233" s="473"/>
      <c r="AB233" s="474">
        <v>0</v>
      </c>
      <c r="AC233" s="475">
        <f t="shared" si="9"/>
        <v>0</v>
      </c>
      <c r="AD233" s="476"/>
    </row>
    <row r="234" spans="1:30" s="477" customFormat="1" ht="28.5" customHeight="1" x14ac:dyDescent="0.25">
      <c r="A234" s="464" t="s">
        <v>26</v>
      </c>
      <c r="B234" s="488"/>
      <c r="C234" s="489"/>
      <c r="D234" s="490"/>
      <c r="E234" s="491"/>
      <c r="F234" s="491"/>
      <c r="G234" s="467">
        <f t="shared" si="10"/>
        <v>0</v>
      </c>
      <c r="H234" s="493"/>
      <c r="I234" s="470"/>
      <c r="J234" s="470"/>
      <c r="K234" s="470"/>
      <c r="L234" s="470"/>
      <c r="M234" s="470"/>
      <c r="N234" s="470"/>
      <c r="O234" s="470"/>
      <c r="P234" s="470"/>
      <c r="Q234" s="470"/>
      <c r="R234" s="470"/>
      <c r="S234" s="470"/>
      <c r="T234" s="470"/>
      <c r="U234" s="470"/>
      <c r="V234" s="470"/>
      <c r="W234" s="471">
        <v>0</v>
      </c>
      <c r="X234" s="472"/>
      <c r="Y234" s="473"/>
      <c r="Z234" s="472"/>
      <c r="AA234" s="473"/>
      <c r="AB234" s="474">
        <v>0</v>
      </c>
      <c r="AC234" s="475">
        <f t="shared" si="9"/>
        <v>0</v>
      </c>
      <c r="AD234" s="476"/>
    </row>
    <row r="235" spans="1:30" s="477" customFormat="1" ht="28.5" customHeight="1" x14ac:dyDescent="0.25">
      <c r="A235" s="464" t="s">
        <v>26</v>
      </c>
      <c r="B235" s="488"/>
      <c r="C235" s="489"/>
      <c r="D235" s="490"/>
      <c r="E235" s="491"/>
      <c r="F235" s="491"/>
      <c r="G235" s="467">
        <f t="shared" si="10"/>
        <v>0</v>
      </c>
      <c r="H235" s="493"/>
      <c r="I235" s="470"/>
      <c r="J235" s="470"/>
      <c r="K235" s="470"/>
      <c r="L235" s="470"/>
      <c r="M235" s="470"/>
      <c r="N235" s="470"/>
      <c r="O235" s="470"/>
      <c r="P235" s="470"/>
      <c r="Q235" s="470"/>
      <c r="R235" s="470"/>
      <c r="S235" s="470"/>
      <c r="T235" s="470"/>
      <c r="U235" s="470"/>
      <c r="V235" s="470"/>
      <c r="W235" s="471">
        <v>0</v>
      </c>
      <c r="X235" s="472"/>
      <c r="Y235" s="473"/>
      <c r="Z235" s="472"/>
      <c r="AA235" s="473"/>
      <c r="AB235" s="474">
        <v>0</v>
      </c>
      <c r="AC235" s="475">
        <f t="shared" si="9"/>
        <v>0</v>
      </c>
      <c r="AD235" s="476"/>
    </row>
    <row r="236" spans="1:30" s="477" customFormat="1" ht="28.5" customHeight="1" x14ac:dyDescent="0.25">
      <c r="A236" s="464" t="s">
        <v>26</v>
      </c>
      <c r="B236" s="488"/>
      <c r="C236" s="489"/>
      <c r="D236" s="490"/>
      <c r="E236" s="491"/>
      <c r="F236" s="491"/>
      <c r="G236" s="467">
        <f t="shared" si="10"/>
        <v>0</v>
      </c>
      <c r="H236" s="493"/>
      <c r="I236" s="470"/>
      <c r="J236" s="470"/>
      <c r="K236" s="470"/>
      <c r="L236" s="470"/>
      <c r="M236" s="470"/>
      <c r="N236" s="470"/>
      <c r="O236" s="470"/>
      <c r="P236" s="470"/>
      <c r="Q236" s="470"/>
      <c r="R236" s="470"/>
      <c r="S236" s="470"/>
      <c r="T236" s="470"/>
      <c r="U236" s="470"/>
      <c r="V236" s="470"/>
      <c r="W236" s="471">
        <v>0</v>
      </c>
      <c r="X236" s="472"/>
      <c r="Y236" s="473"/>
      <c r="Z236" s="472"/>
      <c r="AA236" s="473"/>
      <c r="AB236" s="474">
        <v>0</v>
      </c>
      <c r="AC236" s="475">
        <f t="shared" si="9"/>
        <v>0</v>
      </c>
      <c r="AD236" s="476"/>
    </row>
    <row r="237" spans="1:30" s="477" customFormat="1" ht="28.5" customHeight="1" x14ac:dyDescent="0.25">
      <c r="A237" s="464" t="s">
        <v>26</v>
      </c>
      <c r="B237" s="488"/>
      <c r="C237" s="489"/>
      <c r="D237" s="490"/>
      <c r="E237" s="491"/>
      <c r="F237" s="491"/>
      <c r="G237" s="467">
        <f t="shared" si="10"/>
        <v>0</v>
      </c>
      <c r="H237" s="493"/>
      <c r="I237" s="470"/>
      <c r="J237" s="470"/>
      <c r="K237" s="470"/>
      <c r="L237" s="470"/>
      <c r="M237" s="470"/>
      <c r="N237" s="470"/>
      <c r="O237" s="470"/>
      <c r="P237" s="470"/>
      <c r="Q237" s="470"/>
      <c r="R237" s="470"/>
      <c r="S237" s="470"/>
      <c r="T237" s="470"/>
      <c r="U237" s="470"/>
      <c r="V237" s="470"/>
      <c r="W237" s="471">
        <v>0</v>
      </c>
      <c r="X237" s="472"/>
      <c r="Y237" s="473"/>
      <c r="Z237" s="472"/>
      <c r="AA237" s="473"/>
      <c r="AB237" s="474">
        <v>0</v>
      </c>
      <c r="AC237" s="475">
        <f t="shared" si="9"/>
        <v>0</v>
      </c>
      <c r="AD237" s="476"/>
    </row>
    <row r="238" spans="1:30" s="477" customFormat="1" ht="28.5" customHeight="1" x14ac:dyDescent="0.25">
      <c r="A238" s="464" t="s">
        <v>26</v>
      </c>
      <c r="B238" s="488"/>
      <c r="C238" s="489"/>
      <c r="D238" s="490"/>
      <c r="E238" s="491"/>
      <c r="F238" s="491"/>
      <c r="G238" s="467">
        <f t="shared" si="10"/>
        <v>0</v>
      </c>
      <c r="H238" s="493"/>
      <c r="I238" s="470"/>
      <c r="J238" s="470"/>
      <c r="K238" s="470"/>
      <c r="L238" s="470"/>
      <c r="M238" s="470"/>
      <c r="N238" s="470"/>
      <c r="O238" s="470"/>
      <c r="P238" s="470"/>
      <c r="Q238" s="470"/>
      <c r="R238" s="470"/>
      <c r="S238" s="470"/>
      <c r="T238" s="470"/>
      <c r="U238" s="470"/>
      <c r="V238" s="470"/>
      <c r="W238" s="471">
        <v>0</v>
      </c>
      <c r="X238" s="472"/>
      <c r="Y238" s="473"/>
      <c r="Z238" s="472"/>
      <c r="AA238" s="473"/>
      <c r="AB238" s="474">
        <v>0</v>
      </c>
      <c r="AC238" s="475">
        <f t="shared" si="9"/>
        <v>0</v>
      </c>
      <c r="AD238" s="476"/>
    </row>
    <row r="239" spans="1:30" s="477" customFormat="1" ht="28.5" customHeight="1" x14ac:dyDescent="0.25">
      <c r="A239" s="464" t="s">
        <v>26</v>
      </c>
      <c r="B239" s="488"/>
      <c r="C239" s="489"/>
      <c r="D239" s="490"/>
      <c r="E239" s="491"/>
      <c r="F239" s="491"/>
      <c r="G239" s="467">
        <f t="shared" si="10"/>
        <v>0</v>
      </c>
      <c r="H239" s="493"/>
      <c r="I239" s="470"/>
      <c r="J239" s="470"/>
      <c r="K239" s="470"/>
      <c r="L239" s="470"/>
      <c r="M239" s="470"/>
      <c r="N239" s="470"/>
      <c r="O239" s="470"/>
      <c r="P239" s="470"/>
      <c r="Q239" s="470"/>
      <c r="R239" s="470"/>
      <c r="S239" s="470"/>
      <c r="T239" s="470"/>
      <c r="U239" s="470"/>
      <c r="V239" s="470"/>
      <c r="W239" s="471">
        <v>0</v>
      </c>
      <c r="X239" s="472"/>
      <c r="Y239" s="473"/>
      <c r="Z239" s="472"/>
      <c r="AA239" s="473"/>
      <c r="AB239" s="474">
        <v>0</v>
      </c>
      <c r="AC239" s="475">
        <f t="shared" si="9"/>
        <v>0</v>
      </c>
      <c r="AD239" s="476"/>
    </row>
    <row r="240" spans="1:30" s="477" customFormat="1" ht="28.5" customHeight="1" x14ac:dyDescent="0.25">
      <c r="A240" s="464" t="s">
        <v>26</v>
      </c>
      <c r="B240" s="488"/>
      <c r="C240" s="489"/>
      <c r="D240" s="490"/>
      <c r="E240" s="491"/>
      <c r="F240" s="491"/>
      <c r="G240" s="467">
        <f t="shared" si="10"/>
        <v>0</v>
      </c>
      <c r="H240" s="493"/>
      <c r="I240" s="470"/>
      <c r="J240" s="470"/>
      <c r="K240" s="470"/>
      <c r="L240" s="470"/>
      <c r="M240" s="470"/>
      <c r="N240" s="470"/>
      <c r="O240" s="470"/>
      <c r="P240" s="470"/>
      <c r="Q240" s="470"/>
      <c r="R240" s="470"/>
      <c r="S240" s="470"/>
      <c r="T240" s="470"/>
      <c r="U240" s="470"/>
      <c r="V240" s="470"/>
      <c r="W240" s="471">
        <v>0</v>
      </c>
      <c r="X240" s="472"/>
      <c r="Y240" s="473"/>
      <c r="Z240" s="472"/>
      <c r="AA240" s="473"/>
      <c r="AB240" s="474">
        <v>0</v>
      </c>
      <c r="AC240" s="475">
        <f t="shared" si="9"/>
        <v>0</v>
      </c>
      <c r="AD240" s="476"/>
    </row>
    <row r="241" spans="1:30" s="477" customFormat="1" ht="28.5" customHeight="1" x14ac:dyDescent="0.25">
      <c r="A241" s="464" t="s">
        <v>26</v>
      </c>
      <c r="B241" s="488"/>
      <c r="C241" s="489"/>
      <c r="D241" s="490"/>
      <c r="E241" s="491"/>
      <c r="F241" s="491"/>
      <c r="G241" s="467">
        <f t="shared" si="10"/>
        <v>0</v>
      </c>
      <c r="H241" s="493"/>
      <c r="I241" s="470"/>
      <c r="J241" s="470"/>
      <c r="K241" s="470"/>
      <c r="L241" s="470"/>
      <c r="M241" s="470"/>
      <c r="N241" s="470"/>
      <c r="O241" s="470"/>
      <c r="P241" s="470"/>
      <c r="Q241" s="470"/>
      <c r="R241" s="470"/>
      <c r="S241" s="470"/>
      <c r="T241" s="470"/>
      <c r="U241" s="470"/>
      <c r="V241" s="470"/>
      <c r="W241" s="471">
        <v>0</v>
      </c>
      <c r="X241" s="472"/>
      <c r="Y241" s="473"/>
      <c r="Z241" s="472"/>
      <c r="AA241" s="473"/>
      <c r="AB241" s="474">
        <v>0</v>
      </c>
      <c r="AC241" s="475">
        <f t="shared" si="9"/>
        <v>0</v>
      </c>
      <c r="AD241" s="476"/>
    </row>
    <row r="242" spans="1:30" s="477" customFormat="1" ht="28.5" customHeight="1" x14ac:dyDescent="0.25">
      <c r="A242" s="464" t="s">
        <v>26</v>
      </c>
      <c r="B242" s="488"/>
      <c r="C242" s="489"/>
      <c r="D242" s="490"/>
      <c r="E242" s="491"/>
      <c r="F242" s="491"/>
      <c r="G242" s="467">
        <f t="shared" si="10"/>
        <v>0</v>
      </c>
      <c r="H242" s="493"/>
      <c r="I242" s="470"/>
      <c r="J242" s="470"/>
      <c r="K242" s="470"/>
      <c r="L242" s="470"/>
      <c r="M242" s="470"/>
      <c r="N242" s="470"/>
      <c r="O242" s="470"/>
      <c r="P242" s="470"/>
      <c r="Q242" s="470"/>
      <c r="R242" s="470"/>
      <c r="S242" s="470"/>
      <c r="T242" s="470"/>
      <c r="U242" s="470"/>
      <c r="V242" s="470"/>
      <c r="W242" s="471">
        <v>0</v>
      </c>
      <c r="X242" s="472"/>
      <c r="Y242" s="473"/>
      <c r="Z242" s="472"/>
      <c r="AA242" s="473"/>
      <c r="AB242" s="474">
        <v>0</v>
      </c>
      <c r="AC242" s="475">
        <f t="shared" ref="AC242:AC305" si="11">W242-AB242</f>
        <v>0</v>
      </c>
      <c r="AD242" s="476"/>
    </row>
    <row r="243" spans="1:30" s="477" customFormat="1" ht="28.5" customHeight="1" x14ac:dyDescent="0.25">
      <c r="A243" s="464" t="s">
        <v>26</v>
      </c>
      <c r="B243" s="488"/>
      <c r="C243" s="489"/>
      <c r="D243" s="490"/>
      <c r="E243" s="491"/>
      <c r="F243" s="491"/>
      <c r="G243" s="467">
        <f t="shared" si="10"/>
        <v>0</v>
      </c>
      <c r="H243" s="493"/>
      <c r="I243" s="470"/>
      <c r="J243" s="470"/>
      <c r="K243" s="470"/>
      <c r="L243" s="470"/>
      <c r="M243" s="470"/>
      <c r="N243" s="470"/>
      <c r="O243" s="470"/>
      <c r="P243" s="470"/>
      <c r="Q243" s="470"/>
      <c r="R243" s="470"/>
      <c r="S243" s="470"/>
      <c r="T243" s="470"/>
      <c r="U243" s="470"/>
      <c r="V243" s="470"/>
      <c r="W243" s="471">
        <v>0</v>
      </c>
      <c r="X243" s="472"/>
      <c r="Y243" s="473"/>
      <c r="Z243" s="472"/>
      <c r="AA243" s="473"/>
      <c r="AB243" s="474">
        <v>0</v>
      </c>
      <c r="AC243" s="475">
        <f t="shared" si="11"/>
        <v>0</v>
      </c>
      <c r="AD243" s="476"/>
    </row>
    <row r="244" spans="1:30" s="477" customFormat="1" ht="28.5" customHeight="1" x14ac:dyDescent="0.25">
      <c r="A244" s="464" t="s">
        <v>26</v>
      </c>
      <c r="B244" s="488"/>
      <c r="C244" s="489"/>
      <c r="D244" s="490"/>
      <c r="E244" s="491"/>
      <c r="F244" s="491"/>
      <c r="G244" s="467">
        <f t="shared" si="10"/>
        <v>0</v>
      </c>
      <c r="H244" s="493"/>
      <c r="I244" s="470"/>
      <c r="J244" s="470"/>
      <c r="K244" s="470"/>
      <c r="L244" s="470"/>
      <c r="M244" s="470"/>
      <c r="N244" s="470"/>
      <c r="O244" s="470"/>
      <c r="P244" s="470"/>
      <c r="Q244" s="470"/>
      <c r="R244" s="470"/>
      <c r="S244" s="470"/>
      <c r="T244" s="470"/>
      <c r="U244" s="470"/>
      <c r="V244" s="470"/>
      <c r="W244" s="471">
        <v>0</v>
      </c>
      <c r="X244" s="472"/>
      <c r="Y244" s="473"/>
      <c r="Z244" s="472"/>
      <c r="AA244" s="473"/>
      <c r="AB244" s="474">
        <v>0</v>
      </c>
      <c r="AC244" s="475">
        <f t="shared" si="11"/>
        <v>0</v>
      </c>
      <c r="AD244" s="476"/>
    </row>
    <row r="245" spans="1:30" s="477" customFormat="1" ht="28.5" customHeight="1" x14ac:dyDescent="0.25">
      <c r="A245" s="464" t="s">
        <v>26</v>
      </c>
      <c r="B245" s="488"/>
      <c r="C245" s="489"/>
      <c r="D245" s="490"/>
      <c r="E245" s="491"/>
      <c r="F245" s="491"/>
      <c r="G245" s="467">
        <f t="shared" si="10"/>
        <v>0</v>
      </c>
      <c r="H245" s="493"/>
      <c r="I245" s="470"/>
      <c r="J245" s="470"/>
      <c r="K245" s="470"/>
      <c r="L245" s="470"/>
      <c r="M245" s="470"/>
      <c r="N245" s="470"/>
      <c r="O245" s="470"/>
      <c r="P245" s="470"/>
      <c r="Q245" s="470"/>
      <c r="R245" s="470"/>
      <c r="S245" s="470"/>
      <c r="T245" s="470"/>
      <c r="U245" s="470"/>
      <c r="V245" s="470"/>
      <c r="W245" s="471">
        <v>0</v>
      </c>
      <c r="X245" s="472"/>
      <c r="Y245" s="473"/>
      <c r="Z245" s="472"/>
      <c r="AA245" s="473"/>
      <c r="AB245" s="474">
        <v>0</v>
      </c>
      <c r="AC245" s="475">
        <f t="shared" si="11"/>
        <v>0</v>
      </c>
      <c r="AD245" s="476"/>
    </row>
    <row r="246" spans="1:30" s="477" customFormat="1" ht="28.5" customHeight="1" x14ac:dyDescent="0.25">
      <c r="A246" s="464" t="s">
        <v>26</v>
      </c>
      <c r="B246" s="488"/>
      <c r="C246" s="489"/>
      <c r="D246" s="490"/>
      <c r="E246" s="491"/>
      <c r="F246" s="491"/>
      <c r="G246" s="467">
        <f t="shared" si="10"/>
        <v>0</v>
      </c>
      <c r="H246" s="493"/>
      <c r="I246" s="470"/>
      <c r="J246" s="470"/>
      <c r="K246" s="470"/>
      <c r="L246" s="470"/>
      <c r="M246" s="470"/>
      <c r="N246" s="470"/>
      <c r="O246" s="470"/>
      <c r="P246" s="470"/>
      <c r="Q246" s="470"/>
      <c r="R246" s="470"/>
      <c r="S246" s="470"/>
      <c r="T246" s="470"/>
      <c r="U246" s="470"/>
      <c r="V246" s="470"/>
      <c r="W246" s="471">
        <v>0</v>
      </c>
      <c r="X246" s="472"/>
      <c r="Y246" s="473"/>
      <c r="Z246" s="472"/>
      <c r="AA246" s="473"/>
      <c r="AB246" s="474">
        <v>0</v>
      </c>
      <c r="AC246" s="475">
        <f t="shared" si="11"/>
        <v>0</v>
      </c>
      <c r="AD246" s="476"/>
    </row>
    <row r="247" spans="1:30" s="477" customFormat="1" ht="28.5" customHeight="1" x14ac:dyDescent="0.25">
      <c r="A247" s="464" t="s">
        <v>26</v>
      </c>
      <c r="B247" s="488"/>
      <c r="C247" s="489"/>
      <c r="D247" s="490"/>
      <c r="E247" s="491"/>
      <c r="F247" s="491"/>
      <c r="G247" s="467">
        <f t="shared" si="10"/>
        <v>0</v>
      </c>
      <c r="H247" s="493"/>
      <c r="I247" s="470"/>
      <c r="J247" s="470"/>
      <c r="K247" s="470"/>
      <c r="L247" s="470"/>
      <c r="M247" s="470"/>
      <c r="N247" s="470"/>
      <c r="O247" s="470"/>
      <c r="P247" s="470"/>
      <c r="Q247" s="470"/>
      <c r="R247" s="470"/>
      <c r="S247" s="470"/>
      <c r="T247" s="470"/>
      <c r="U247" s="470"/>
      <c r="V247" s="470"/>
      <c r="W247" s="471">
        <v>0</v>
      </c>
      <c r="X247" s="472"/>
      <c r="Y247" s="473"/>
      <c r="Z247" s="472"/>
      <c r="AA247" s="473"/>
      <c r="AB247" s="474">
        <v>0</v>
      </c>
      <c r="AC247" s="475">
        <f t="shared" si="11"/>
        <v>0</v>
      </c>
      <c r="AD247" s="476"/>
    </row>
    <row r="248" spans="1:30" s="477" customFormat="1" ht="28.5" customHeight="1" x14ac:dyDescent="0.25">
      <c r="A248" s="464" t="s">
        <v>26</v>
      </c>
      <c r="B248" s="488"/>
      <c r="C248" s="489"/>
      <c r="D248" s="490"/>
      <c r="E248" s="491"/>
      <c r="F248" s="491"/>
      <c r="G248" s="467">
        <f t="shared" si="10"/>
        <v>0</v>
      </c>
      <c r="H248" s="493"/>
      <c r="I248" s="470"/>
      <c r="J248" s="470"/>
      <c r="K248" s="470"/>
      <c r="L248" s="470"/>
      <c r="M248" s="470"/>
      <c r="N248" s="470"/>
      <c r="O248" s="470"/>
      <c r="P248" s="470"/>
      <c r="Q248" s="470"/>
      <c r="R248" s="470"/>
      <c r="S248" s="470"/>
      <c r="T248" s="470"/>
      <c r="U248" s="470"/>
      <c r="V248" s="470"/>
      <c r="W248" s="471">
        <v>0</v>
      </c>
      <c r="X248" s="472"/>
      <c r="Y248" s="473"/>
      <c r="Z248" s="472"/>
      <c r="AA248" s="473"/>
      <c r="AB248" s="474">
        <v>0</v>
      </c>
      <c r="AC248" s="475">
        <f t="shared" si="11"/>
        <v>0</v>
      </c>
      <c r="AD248" s="476"/>
    </row>
    <row r="249" spans="1:30" s="477" customFormat="1" ht="28.5" customHeight="1" x14ac:dyDescent="0.25">
      <c r="A249" s="464" t="s">
        <v>26</v>
      </c>
      <c r="B249" s="488"/>
      <c r="C249" s="489"/>
      <c r="D249" s="490"/>
      <c r="E249" s="491"/>
      <c r="F249" s="491"/>
      <c r="G249" s="467">
        <f t="shared" si="10"/>
        <v>0</v>
      </c>
      <c r="H249" s="493"/>
      <c r="I249" s="470"/>
      <c r="J249" s="470"/>
      <c r="K249" s="470"/>
      <c r="L249" s="470"/>
      <c r="M249" s="470"/>
      <c r="N249" s="470"/>
      <c r="O249" s="470"/>
      <c r="P249" s="470"/>
      <c r="Q249" s="470"/>
      <c r="R249" s="470"/>
      <c r="S249" s="470"/>
      <c r="T249" s="470"/>
      <c r="U249" s="470"/>
      <c r="V249" s="470"/>
      <c r="W249" s="471">
        <v>0</v>
      </c>
      <c r="X249" s="472"/>
      <c r="Y249" s="473"/>
      <c r="Z249" s="472"/>
      <c r="AA249" s="473"/>
      <c r="AB249" s="474">
        <v>0</v>
      </c>
      <c r="AC249" s="475">
        <f t="shared" si="11"/>
        <v>0</v>
      </c>
      <c r="AD249" s="476"/>
    </row>
    <row r="250" spans="1:30" s="477" customFormat="1" ht="28.5" customHeight="1" x14ac:dyDescent="0.25">
      <c r="A250" s="464" t="s">
        <v>26</v>
      </c>
      <c r="B250" s="488"/>
      <c r="C250" s="489"/>
      <c r="D250" s="490"/>
      <c r="E250" s="491"/>
      <c r="F250" s="491"/>
      <c r="G250" s="467">
        <f t="shared" si="10"/>
        <v>0</v>
      </c>
      <c r="H250" s="493"/>
      <c r="I250" s="470"/>
      <c r="J250" s="470"/>
      <c r="K250" s="470"/>
      <c r="L250" s="470"/>
      <c r="M250" s="470"/>
      <c r="N250" s="470"/>
      <c r="O250" s="470"/>
      <c r="P250" s="470"/>
      <c r="Q250" s="470"/>
      <c r="R250" s="470"/>
      <c r="S250" s="470"/>
      <c r="T250" s="470"/>
      <c r="U250" s="470"/>
      <c r="V250" s="470"/>
      <c r="W250" s="471">
        <v>0</v>
      </c>
      <c r="X250" s="472"/>
      <c r="Y250" s="473"/>
      <c r="Z250" s="472"/>
      <c r="AA250" s="473"/>
      <c r="AB250" s="474">
        <v>0</v>
      </c>
      <c r="AC250" s="475">
        <f t="shared" si="11"/>
        <v>0</v>
      </c>
      <c r="AD250" s="476"/>
    </row>
    <row r="251" spans="1:30" s="477" customFormat="1" ht="28.5" customHeight="1" x14ac:dyDescent="0.25">
      <c r="A251" s="464" t="s">
        <v>26</v>
      </c>
      <c r="B251" s="488"/>
      <c r="C251" s="489"/>
      <c r="D251" s="490"/>
      <c r="E251" s="491"/>
      <c r="F251" s="491"/>
      <c r="G251" s="467">
        <f t="shared" si="10"/>
        <v>0</v>
      </c>
      <c r="H251" s="493"/>
      <c r="I251" s="470"/>
      <c r="J251" s="470"/>
      <c r="K251" s="470"/>
      <c r="L251" s="470"/>
      <c r="M251" s="470"/>
      <c r="N251" s="470"/>
      <c r="O251" s="470"/>
      <c r="P251" s="470"/>
      <c r="Q251" s="470"/>
      <c r="R251" s="470"/>
      <c r="S251" s="470"/>
      <c r="T251" s="470"/>
      <c r="U251" s="470"/>
      <c r="V251" s="470"/>
      <c r="W251" s="471">
        <v>0</v>
      </c>
      <c r="X251" s="472"/>
      <c r="Y251" s="473"/>
      <c r="Z251" s="472"/>
      <c r="AA251" s="473"/>
      <c r="AB251" s="474">
        <v>0</v>
      </c>
      <c r="AC251" s="475">
        <f t="shared" si="11"/>
        <v>0</v>
      </c>
      <c r="AD251" s="476"/>
    </row>
    <row r="252" spans="1:30" s="477" customFormat="1" ht="28.5" customHeight="1" x14ac:dyDescent="0.25">
      <c r="A252" s="464" t="s">
        <v>26</v>
      </c>
      <c r="B252" s="488"/>
      <c r="C252" s="489"/>
      <c r="D252" s="490"/>
      <c r="E252" s="491"/>
      <c r="F252" s="491"/>
      <c r="G252" s="467">
        <f t="shared" si="10"/>
        <v>0</v>
      </c>
      <c r="H252" s="493"/>
      <c r="I252" s="470"/>
      <c r="J252" s="470"/>
      <c r="K252" s="470"/>
      <c r="L252" s="470"/>
      <c r="M252" s="470"/>
      <c r="N252" s="470"/>
      <c r="O252" s="470"/>
      <c r="P252" s="470"/>
      <c r="Q252" s="470"/>
      <c r="R252" s="470"/>
      <c r="S252" s="470"/>
      <c r="T252" s="470"/>
      <c r="U252" s="470"/>
      <c r="V252" s="470"/>
      <c r="W252" s="471">
        <v>0</v>
      </c>
      <c r="X252" s="472"/>
      <c r="Y252" s="473"/>
      <c r="Z252" s="472"/>
      <c r="AA252" s="473"/>
      <c r="AB252" s="474">
        <v>0</v>
      </c>
      <c r="AC252" s="475">
        <f t="shared" si="11"/>
        <v>0</v>
      </c>
      <c r="AD252" s="476"/>
    </row>
    <row r="253" spans="1:30" s="477" customFormat="1" ht="28.5" customHeight="1" x14ac:dyDescent="0.25">
      <c r="A253" s="464" t="s">
        <v>26</v>
      </c>
      <c r="B253" s="488"/>
      <c r="C253" s="489"/>
      <c r="D253" s="490"/>
      <c r="E253" s="491"/>
      <c r="F253" s="491"/>
      <c r="G253" s="467">
        <f t="shared" si="10"/>
        <v>0</v>
      </c>
      <c r="H253" s="493"/>
      <c r="I253" s="470"/>
      <c r="J253" s="470"/>
      <c r="K253" s="470"/>
      <c r="L253" s="470"/>
      <c r="M253" s="470"/>
      <c r="N253" s="470"/>
      <c r="O253" s="470"/>
      <c r="P253" s="470"/>
      <c r="Q253" s="470"/>
      <c r="R253" s="470"/>
      <c r="S253" s="470"/>
      <c r="T253" s="470"/>
      <c r="U253" s="470"/>
      <c r="V253" s="470"/>
      <c r="W253" s="471">
        <v>0</v>
      </c>
      <c r="X253" s="472"/>
      <c r="Y253" s="473"/>
      <c r="Z253" s="472"/>
      <c r="AA253" s="473"/>
      <c r="AB253" s="474">
        <v>0</v>
      </c>
      <c r="AC253" s="475">
        <f t="shared" si="11"/>
        <v>0</v>
      </c>
      <c r="AD253" s="476"/>
    </row>
    <row r="254" spans="1:30" s="477" customFormat="1" ht="28.5" customHeight="1" x14ac:dyDescent="0.25">
      <c r="A254" s="464" t="s">
        <v>26</v>
      </c>
      <c r="B254" s="488"/>
      <c r="C254" s="489"/>
      <c r="D254" s="490"/>
      <c r="E254" s="491"/>
      <c r="F254" s="491"/>
      <c r="G254" s="467">
        <f t="shared" si="10"/>
        <v>0</v>
      </c>
      <c r="H254" s="493"/>
      <c r="I254" s="470"/>
      <c r="J254" s="470"/>
      <c r="K254" s="470"/>
      <c r="L254" s="470"/>
      <c r="M254" s="470"/>
      <c r="N254" s="470"/>
      <c r="O254" s="470"/>
      <c r="P254" s="470"/>
      <c r="Q254" s="470"/>
      <c r="R254" s="470"/>
      <c r="S254" s="470"/>
      <c r="T254" s="470"/>
      <c r="U254" s="470"/>
      <c r="V254" s="470"/>
      <c r="W254" s="471">
        <v>0</v>
      </c>
      <c r="X254" s="472"/>
      <c r="Y254" s="473"/>
      <c r="Z254" s="472"/>
      <c r="AA254" s="473"/>
      <c r="AB254" s="474">
        <v>0</v>
      </c>
      <c r="AC254" s="475">
        <f t="shared" si="11"/>
        <v>0</v>
      </c>
      <c r="AD254" s="476"/>
    </row>
    <row r="255" spans="1:30" s="477" customFormat="1" ht="28.5" customHeight="1" x14ac:dyDescent="0.25">
      <c r="A255" s="464" t="s">
        <v>26</v>
      </c>
      <c r="B255" s="488"/>
      <c r="C255" s="489"/>
      <c r="D255" s="490"/>
      <c r="E255" s="491"/>
      <c r="F255" s="491"/>
      <c r="G255" s="467">
        <f t="shared" si="10"/>
        <v>0</v>
      </c>
      <c r="H255" s="493"/>
      <c r="I255" s="470"/>
      <c r="J255" s="470"/>
      <c r="K255" s="470"/>
      <c r="L255" s="470"/>
      <c r="M255" s="470"/>
      <c r="N255" s="470"/>
      <c r="O255" s="470"/>
      <c r="P255" s="470"/>
      <c r="Q255" s="470"/>
      <c r="R255" s="470"/>
      <c r="S255" s="470"/>
      <c r="T255" s="470"/>
      <c r="U255" s="470"/>
      <c r="V255" s="470"/>
      <c r="W255" s="471">
        <v>0</v>
      </c>
      <c r="X255" s="472"/>
      <c r="Y255" s="473"/>
      <c r="Z255" s="472"/>
      <c r="AA255" s="473"/>
      <c r="AB255" s="474">
        <v>0</v>
      </c>
      <c r="AC255" s="475">
        <f t="shared" si="11"/>
        <v>0</v>
      </c>
      <c r="AD255" s="476"/>
    </row>
    <row r="256" spans="1:30" s="477" customFormat="1" ht="28.5" customHeight="1" x14ac:dyDescent="0.25">
      <c r="A256" s="464" t="s">
        <v>26</v>
      </c>
      <c r="B256" s="488"/>
      <c r="C256" s="489"/>
      <c r="D256" s="490"/>
      <c r="E256" s="491"/>
      <c r="F256" s="491"/>
      <c r="G256" s="467">
        <f t="shared" si="10"/>
        <v>0</v>
      </c>
      <c r="H256" s="493"/>
      <c r="I256" s="470"/>
      <c r="J256" s="470"/>
      <c r="K256" s="470"/>
      <c r="L256" s="470"/>
      <c r="M256" s="470"/>
      <c r="N256" s="470"/>
      <c r="O256" s="470"/>
      <c r="P256" s="470"/>
      <c r="Q256" s="470"/>
      <c r="R256" s="470"/>
      <c r="S256" s="470"/>
      <c r="T256" s="470"/>
      <c r="U256" s="470"/>
      <c r="V256" s="470"/>
      <c r="W256" s="471">
        <v>0</v>
      </c>
      <c r="X256" s="472"/>
      <c r="Y256" s="473"/>
      <c r="Z256" s="472"/>
      <c r="AA256" s="473"/>
      <c r="AB256" s="474">
        <v>0</v>
      </c>
      <c r="AC256" s="475">
        <f t="shared" si="11"/>
        <v>0</v>
      </c>
      <c r="AD256" s="476"/>
    </row>
    <row r="257" spans="1:30" s="477" customFormat="1" ht="28.5" customHeight="1" x14ac:dyDescent="0.25">
      <c r="A257" s="464" t="s">
        <v>26</v>
      </c>
      <c r="B257" s="488"/>
      <c r="C257" s="489"/>
      <c r="D257" s="490"/>
      <c r="E257" s="491"/>
      <c r="F257" s="491"/>
      <c r="G257" s="467">
        <f t="shared" si="10"/>
        <v>0</v>
      </c>
      <c r="H257" s="493"/>
      <c r="I257" s="470"/>
      <c r="J257" s="470"/>
      <c r="K257" s="470"/>
      <c r="L257" s="470"/>
      <c r="M257" s="470"/>
      <c r="N257" s="470"/>
      <c r="O257" s="470"/>
      <c r="P257" s="470"/>
      <c r="Q257" s="470"/>
      <c r="R257" s="470"/>
      <c r="S257" s="470"/>
      <c r="T257" s="470"/>
      <c r="U257" s="470"/>
      <c r="V257" s="470"/>
      <c r="W257" s="471">
        <v>0</v>
      </c>
      <c r="X257" s="472"/>
      <c r="Y257" s="473"/>
      <c r="Z257" s="472"/>
      <c r="AA257" s="473"/>
      <c r="AB257" s="474">
        <v>0</v>
      </c>
      <c r="AC257" s="475">
        <f t="shared" si="11"/>
        <v>0</v>
      </c>
      <c r="AD257" s="476"/>
    </row>
    <row r="258" spans="1:30" s="477" customFormat="1" ht="28.5" customHeight="1" x14ac:dyDescent="0.25">
      <c r="A258" s="464" t="s">
        <v>26</v>
      </c>
      <c r="B258" s="488"/>
      <c r="C258" s="489"/>
      <c r="D258" s="490"/>
      <c r="E258" s="491"/>
      <c r="F258" s="491"/>
      <c r="G258" s="467">
        <f t="shared" si="10"/>
        <v>0</v>
      </c>
      <c r="H258" s="493"/>
      <c r="I258" s="470"/>
      <c r="J258" s="470"/>
      <c r="K258" s="470"/>
      <c r="L258" s="470"/>
      <c r="M258" s="470"/>
      <c r="N258" s="470"/>
      <c r="O258" s="470"/>
      <c r="P258" s="470"/>
      <c r="Q258" s="470"/>
      <c r="R258" s="470"/>
      <c r="S258" s="470"/>
      <c r="T258" s="470"/>
      <c r="U258" s="470"/>
      <c r="V258" s="470"/>
      <c r="W258" s="471">
        <v>0</v>
      </c>
      <c r="X258" s="472"/>
      <c r="Y258" s="473"/>
      <c r="Z258" s="472"/>
      <c r="AA258" s="473"/>
      <c r="AB258" s="474">
        <v>0</v>
      </c>
      <c r="AC258" s="475">
        <f t="shared" si="11"/>
        <v>0</v>
      </c>
      <c r="AD258" s="476"/>
    </row>
    <row r="259" spans="1:30" s="477" customFormat="1" ht="28.5" customHeight="1" x14ac:dyDescent="0.25">
      <c r="A259" s="464" t="s">
        <v>26</v>
      </c>
      <c r="B259" s="488"/>
      <c r="C259" s="489"/>
      <c r="D259" s="490"/>
      <c r="E259" s="491"/>
      <c r="F259" s="491"/>
      <c r="G259" s="467">
        <f t="shared" si="10"/>
        <v>0</v>
      </c>
      <c r="H259" s="493"/>
      <c r="I259" s="470"/>
      <c r="J259" s="470"/>
      <c r="K259" s="470"/>
      <c r="L259" s="470"/>
      <c r="M259" s="470"/>
      <c r="N259" s="470"/>
      <c r="O259" s="470"/>
      <c r="P259" s="470"/>
      <c r="Q259" s="470"/>
      <c r="R259" s="470"/>
      <c r="S259" s="470"/>
      <c r="T259" s="470"/>
      <c r="U259" s="470"/>
      <c r="V259" s="470"/>
      <c r="W259" s="471">
        <v>0</v>
      </c>
      <c r="X259" s="472"/>
      <c r="Y259" s="473"/>
      <c r="Z259" s="472"/>
      <c r="AA259" s="473"/>
      <c r="AB259" s="474">
        <v>0</v>
      </c>
      <c r="AC259" s="475">
        <f t="shared" si="11"/>
        <v>0</v>
      </c>
      <c r="AD259" s="476"/>
    </row>
    <row r="260" spans="1:30" s="477" customFormat="1" ht="28.5" customHeight="1" x14ac:dyDescent="0.25">
      <c r="A260" s="464" t="s">
        <v>26</v>
      </c>
      <c r="B260" s="488"/>
      <c r="C260" s="489"/>
      <c r="D260" s="490"/>
      <c r="E260" s="491"/>
      <c r="F260" s="491"/>
      <c r="G260" s="467">
        <f t="shared" si="10"/>
        <v>0</v>
      </c>
      <c r="H260" s="493"/>
      <c r="I260" s="470"/>
      <c r="J260" s="470"/>
      <c r="K260" s="470"/>
      <c r="L260" s="470"/>
      <c r="M260" s="470"/>
      <c r="N260" s="470"/>
      <c r="O260" s="470"/>
      <c r="P260" s="470"/>
      <c r="Q260" s="470"/>
      <c r="R260" s="470"/>
      <c r="S260" s="470"/>
      <c r="T260" s="470"/>
      <c r="U260" s="470"/>
      <c r="V260" s="470"/>
      <c r="W260" s="471">
        <v>0</v>
      </c>
      <c r="X260" s="472"/>
      <c r="Y260" s="473"/>
      <c r="Z260" s="472"/>
      <c r="AA260" s="473"/>
      <c r="AB260" s="474">
        <v>0</v>
      </c>
      <c r="AC260" s="475">
        <f t="shared" si="11"/>
        <v>0</v>
      </c>
      <c r="AD260" s="476"/>
    </row>
    <row r="261" spans="1:30" s="477" customFormat="1" ht="28.5" customHeight="1" x14ac:dyDescent="0.25">
      <c r="A261" s="464" t="s">
        <v>26</v>
      </c>
      <c r="B261" s="488"/>
      <c r="C261" s="489"/>
      <c r="D261" s="490"/>
      <c r="E261" s="491"/>
      <c r="F261" s="491"/>
      <c r="G261" s="467">
        <f t="shared" si="10"/>
        <v>0</v>
      </c>
      <c r="H261" s="493"/>
      <c r="I261" s="470"/>
      <c r="J261" s="470"/>
      <c r="K261" s="470"/>
      <c r="L261" s="470"/>
      <c r="M261" s="470"/>
      <c r="N261" s="470"/>
      <c r="O261" s="470"/>
      <c r="P261" s="470"/>
      <c r="Q261" s="470"/>
      <c r="R261" s="470"/>
      <c r="S261" s="470"/>
      <c r="T261" s="470"/>
      <c r="U261" s="470"/>
      <c r="V261" s="470"/>
      <c r="W261" s="471">
        <v>0</v>
      </c>
      <c r="X261" s="472"/>
      <c r="Y261" s="473"/>
      <c r="Z261" s="472"/>
      <c r="AA261" s="473"/>
      <c r="AB261" s="474">
        <v>0</v>
      </c>
      <c r="AC261" s="475">
        <f t="shared" si="11"/>
        <v>0</v>
      </c>
      <c r="AD261" s="476"/>
    </row>
    <row r="262" spans="1:30" s="477" customFormat="1" ht="28.5" customHeight="1" x14ac:dyDescent="0.25">
      <c r="A262" s="464" t="s">
        <v>26</v>
      </c>
      <c r="B262" s="488"/>
      <c r="C262" s="489"/>
      <c r="D262" s="490"/>
      <c r="E262" s="491"/>
      <c r="F262" s="491"/>
      <c r="G262" s="467">
        <f t="shared" si="10"/>
        <v>0</v>
      </c>
      <c r="H262" s="493"/>
      <c r="I262" s="470"/>
      <c r="J262" s="470"/>
      <c r="K262" s="470"/>
      <c r="L262" s="470"/>
      <c r="M262" s="470"/>
      <c r="N262" s="470"/>
      <c r="O262" s="470"/>
      <c r="P262" s="470"/>
      <c r="Q262" s="470"/>
      <c r="R262" s="470"/>
      <c r="S262" s="470"/>
      <c r="T262" s="470"/>
      <c r="U262" s="470"/>
      <c r="V262" s="470"/>
      <c r="W262" s="471">
        <v>0</v>
      </c>
      <c r="X262" s="472"/>
      <c r="Y262" s="473"/>
      <c r="Z262" s="472"/>
      <c r="AA262" s="473"/>
      <c r="AB262" s="474">
        <v>0</v>
      </c>
      <c r="AC262" s="475">
        <f t="shared" si="11"/>
        <v>0</v>
      </c>
      <c r="AD262" s="476"/>
    </row>
    <row r="263" spans="1:30" s="477" customFormat="1" ht="28.5" customHeight="1" x14ac:dyDescent="0.25">
      <c r="A263" s="464" t="s">
        <v>26</v>
      </c>
      <c r="B263" s="488"/>
      <c r="C263" s="489"/>
      <c r="D263" s="490"/>
      <c r="E263" s="491"/>
      <c r="F263" s="491"/>
      <c r="G263" s="467">
        <f t="shared" si="10"/>
        <v>0</v>
      </c>
      <c r="H263" s="493"/>
      <c r="I263" s="470"/>
      <c r="J263" s="470"/>
      <c r="K263" s="470"/>
      <c r="L263" s="470"/>
      <c r="M263" s="470"/>
      <c r="N263" s="470"/>
      <c r="O263" s="470"/>
      <c r="P263" s="470"/>
      <c r="Q263" s="470"/>
      <c r="R263" s="470"/>
      <c r="S263" s="470"/>
      <c r="T263" s="470"/>
      <c r="U263" s="470"/>
      <c r="V263" s="470"/>
      <c r="W263" s="471">
        <v>0</v>
      </c>
      <c r="X263" s="472"/>
      <c r="Y263" s="473"/>
      <c r="Z263" s="472"/>
      <c r="AA263" s="473"/>
      <c r="AB263" s="474">
        <v>0</v>
      </c>
      <c r="AC263" s="475">
        <f t="shared" si="11"/>
        <v>0</v>
      </c>
      <c r="AD263" s="476"/>
    </row>
    <row r="264" spans="1:30" s="477" customFormat="1" ht="28.5" customHeight="1" x14ac:dyDescent="0.25">
      <c r="A264" s="464" t="s">
        <v>26</v>
      </c>
      <c r="B264" s="488"/>
      <c r="C264" s="489"/>
      <c r="D264" s="490"/>
      <c r="E264" s="491"/>
      <c r="F264" s="491"/>
      <c r="G264" s="467">
        <f t="shared" si="10"/>
        <v>0</v>
      </c>
      <c r="H264" s="493"/>
      <c r="I264" s="470"/>
      <c r="J264" s="470"/>
      <c r="K264" s="470"/>
      <c r="L264" s="470"/>
      <c r="M264" s="470"/>
      <c r="N264" s="470"/>
      <c r="O264" s="470"/>
      <c r="P264" s="470"/>
      <c r="Q264" s="470"/>
      <c r="R264" s="470"/>
      <c r="S264" s="470"/>
      <c r="T264" s="470"/>
      <c r="U264" s="470"/>
      <c r="V264" s="470"/>
      <c r="W264" s="471">
        <v>0</v>
      </c>
      <c r="X264" s="472"/>
      <c r="Y264" s="473"/>
      <c r="Z264" s="472"/>
      <c r="AA264" s="473"/>
      <c r="AB264" s="474">
        <v>0</v>
      </c>
      <c r="AC264" s="475">
        <f t="shared" si="11"/>
        <v>0</v>
      </c>
      <c r="AD264" s="476"/>
    </row>
    <row r="265" spans="1:30" s="477" customFormat="1" ht="28.5" customHeight="1" x14ac:dyDescent="0.25">
      <c r="A265" s="464" t="s">
        <v>26</v>
      </c>
      <c r="B265" s="488"/>
      <c r="C265" s="489"/>
      <c r="D265" s="490"/>
      <c r="E265" s="491"/>
      <c r="F265" s="491"/>
      <c r="G265" s="467">
        <f t="shared" si="10"/>
        <v>0</v>
      </c>
      <c r="H265" s="493"/>
      <c r="I265" s="470"/>
      <c r="J265" s="470"/>
      <c r="K265" s="470"/>
      <c r="L265" s="470"/>
      <c r="M265" s="470"/>
      <c r="N265" s="470"/>
      <c r="O265" s="470"/>
      <c r="P265" s="470"/>
      <c r="Q265" s="470"/>
      <c r="R265" s="470"/>
      <c r="S265" s="470"/>
      <c r="T265" s="470"/>
      <c r="U265" s="470"/>
      <c r="V265" s="470"/>
      <c r="W265" s="471">
        <v>0</v>
      </c>
      <c r="X265" s="472"/>
      <c r="Y265" s="473"/>
      <c r="Z265" s="472"/>
      <c r="AA265" s="473"/>
      <c r="AB265" s="474">
        <v>0</v>
      </c>
      <c r="AC265" s="475">
        <f t="shared" si="11"/>
        <v>0</v>
      </c>
      <c r="AD265" s="476"/>
    </row>
    <row r="266" spans="1:30" s="477" customFormat="1" ht="28.5" customHeight="1" x14ac:dyDescent="0.25">
      <c r="A266" s="464" t="s">
        <v>26</v>
      </c>
      <c r="B266" s="488"/>
      <c r="C266" s="489"/>
      <c r="D266" s="490"/>
      <c r="E266" s="491"/>
      <c r="F266" s="491"/>
      <c r="G266" s="467">
        <f t="shared" si="10"/>
        <v>0</v>
      </c>
      <c r="H266" s="493"/>
      <c r="I266" s="470"/>
      <c r="J266" s="470"/>
      <c r="K266" s="470"/>
      <c r="L266" s="470"/>
      <c r="M266" s="470"/>
      <c r="N266" s="470"/>
      <c r="O266" s="470"/>
      <c r="P266" s="470"/>
      <c r="Q266" s="470"/>
      <c r="R266" s="470"/>
      <c r="S266" s="470"/>
      <c r="T266" s="470"/>
      <c r="U266" s="470"/>
      <c r="V266" s="470"/>
      <c r="W266" s="471">
        <v>0</v>
      </c>
      <c r="X266" s="472"/>
      <c r="Y266" s="473"/>
      <c r="Z266" s="472"/>
      <c r="AA266" s="473"/>
      <c r="AB266" s="474">
        <v>0</v>
      </c>
      <c r="AC266" s="475">
        <f t="shared" si="11"/>
        <v>0</v>
      </c>
      <c r="AD266" s="476"/>
    </row>
    <row r="267" spans="1:30" s="477" customFormat="1" ht="28.5" customHeight="1" x14ac:dyDescent="0.25">
      <c r="A267" s="464" t="s">
        <v>26</v>
      </c>
      <c r="B267" s="488"/>
      <c r="C267" s="489"/>
      <c r="D267" s="490"/>
      <c r="E267" s="491"/>
      <c r="F267" s="491"/>
      <c r="G267" s="467">
        <f t="shared" si="10"/>
        <v>0</v>
      </c>
      <c r="H267" s="493"/>
      <c r="I267" s="470"/>
      <c r="J267" s="470"/>
      <c r="K267" s="470"/>
      <c r="L267" s="470"/>
      <c r="M267" s="470"/>
      <c r="N267" s="470"/>
      <c r="O267" s="470"/>
      <c r="P267" s="470"/>
      <c r="Q267" s="470"/>
      <c r="R267" s="470"/>
      <c r="S267" s="470"/>
      <c r="T267" s="470"/>
      <c r="U267" s="470"/>
      <c r="V267" s="470"/>
      <c r="W267" s="471">
        <v>0</v>
      </c>
      <c r="X267" s="472"/>
      <c r="Y267" s="473"/>
      <c r="Z267" s="472"/>
      <c r="AA267" s="473"/>
      <c r="AB267" s="474">
        <v>0</v>
      </c>
      <c r="AC267" s="475">
        <f t="shared" si="11"/>
        <v>0</v>
      </c>
      <c r="AD267" s="476"/>
    </row>
    <row r="268" spans="1:30" s="477" customFormat="1" ht="28.5" customHeight="1" x14ac:dyDescent="0.25">
      <c r="A268" s="464" t="s">
        <v>26</v>
      </c>
      <c r="B268" s="488"/>
      <c r="C268" s="489"/>
      <c r="D268" s="490"/>
      <c r="E268" s="491"/>
      <c r="F268" s="491"/>
      <c r="G268" s="467">
        <f t="shared" si="10"/>
        <v>0</v>
      </c>
      <c r="H268" s="493"/>
      <c r="I268" s="470"/>
      <c r="J268" s="470"/>
      <c r="K268" s="470"/>
      <c r="L268" s="470"/>
      <c r="M268" s="470"/>
      <c r="N268" s="470"/>
      <c r="O268" s="470"/>
      <c r="P268" s="470"/>
      <c r="Q268" s="470"/>
      <c r="R268" s="470"/>
      <c r="S268" s="470"/>
      <c r="T268" s="470"/>
      <c r="U268" s="470"/>
      <c r="V268" s="470"/>
      <c r="W268" s="471">
        <v>0</v>
      </c>
      <c r="X268" s="472"/>
      <c r="Y268" s="473"/>
      <c r="Z268" s="472"/>
      <c r="AA268" s="473"/>
      <c r="AB268" s="474">
        <v>0</v>
      </c>
      <c r="AC268" s="475">
        <f t="shared" si="11"/>
        <v>0</v>
      </c>
      <c r="AD268" s="476"/>
    </row>
    <row r="269" spans="1:30" s="477" customFormat="1" ht="28.5" customHeight="1" x14ac:dyDescent="0.25">
      <c r="A269" s="464" t="s">
        <v>26</v>
      </c>
      <c r="B269" s="488"/>
      <c r="C269" s="489"/>
      <c r="D269" s="490"/>
      <c r="E269" s="491"/>
      <c r="F269" s="491"/>
      <c r="G269" s="467">
        <f t="shared" si="10"/>
        <v>0</v>
      </c>
      <c r="H269" s="493"/>
      <c r="I269" s="470"/>
      <c r="J269" s="470"/>
      <c r="K269" s="470"/>
      <c r="L269" s="470"/>
      <c r="M269" s="470"/>
      <c r="N269" s="470"/>
      <c r="O269" s="470"/>
      <c r="P269" s="470"/>
      <c r="Q269" s="470"/>
      <c r="R269" s="470"/>
      <c r="S269" s="470"/>
      <c r="T269" s="470"/>
      <c r="U269" s="470"/>
      <c r="V269" s="470"/>
      <c r="W269" s="471">
        <v>0</v>
      </c>
      <c r="X269" s="472"/>
      <c r="Y269" s="473"/>
      <c r="Z269" s="472"/>
      <c r="AA269" s="473"/>
      <c r="AB269" s="474">
        <v>0</v>
      </c>
      <c r="AC269" s="475">
        <f t="shared" si="11"/>
        <v>0</v>
      </c>
      <c r="AD269" s="476"/>
    </row>
    <row r="270" spans="1:30" s="477" customFormat="1" ht="28.5" customHeight="1" x14ac:dyDescent="0.25">
      <c r="A270" s="464" t="s">
        <v>26</v>
      </c>
      <c r="B270" s="488"/>
      <c r="C270" s="489"/>
      <c r="D270" s="490"/>
      <c r="E270" s="491"/>
      <c r="F270" s="491"/>
      <c r="G270" s="467">
        <f t="shared" si="10"/>
        <v>0</v>
      </c>
      <c r="H270" s="493"/>
      <c r="I270" s="470"/>
      <c r="J270" s="470"/>
      <c r="K270" s="470"/>
      <c r="L270" s="470"/>
      <c r="M270" s="470"/>
      <c r="N270" s="470"/>
      <c r="O270" s="470"/>
      <c r="P270" s="470"/>
      <c r="Q270" s="470"/>
      <c r="R270" s="470"/>
      <c r="S270" s="470"/>
      <c r="T270" s="470"/>
      <c r="U270" s="470"/>
      <c r="V270" s="470"/>
      <c r="W270" s="471">
        <v>0</v>
      </c>
      <c r="X270" s="472"/>
      <c r="Y270" s="473"/>
      <c r="Z270" s="472"/>
      <c r="AA270" s="473"/>
      <c r="AB270" s="474">
        <v>0</v>
      </c>
      <c r="AC270" s="475">
        <f t="shared" si="11"/>
        <v>0</v>
      </c>
      <c r="AD270" s="476"/>
    </row>
    <row r="271" spans="1:30" s="477" customFormat="1" ht="28.5" customHeight="1" x14ac:dyDescent="0.25">
      <c r="A271" s="464" t="s">
        <v>26</v>
      </c>
      <c r="B271" s="488"/>
      <c r="C271" s="489"/>
      <c r="D271" s="490"/>
      <c r="E271" s="491"/>
      <c r="F271" s="491"/>
      <c r="G271" s="467">
        <f t="shared" ref="G271:G334" si="12">F271-E271</f>
        <v>0</v>
      </c>
      <c r="H271" s="493"/>
      <c r="I271" s="470"/>
      <c r="J271" s="470"/>
      <c r="K271" s="470"/>
      <c r="L271" s="470"/>
      <c r="M271" s="470"/>
      <c r="N271" s="470"/>
      <c r="O271" s="470"/>
      <c r="P271" s="470"/>
      <c r="Q271" s="470"/>
      <c r="R271" s="470"/>
      <c r="S271" s="470"/>
      <c r="T271" s="470"/>
      <c r="U271" s="470"/>
      <c r="V271" s="470"/>
      <c r="W271" s="471">
        <v>0</v>
      </c>
      <c r="X271" s="472"/>
      <c r="Y271" s="473"/>
      <c r="Z271" s="472"/>
      <c r="AA271" s="473"/>
      <c r="AB271" s="474">
        <v>0</v>
      </c>
      <c r="AC271" s="475">
        <f t="shared" si="11"/>
        <v>0</v>
      </c>
      <c r="AD271" s="476"/>
    </row>
    <row r="272" spans="1:30" s="477" customFormat="1" ht="28.5" customHeight="1" x14ac:dyDescent="0.25">
      <c r="A272" s="464" t="s">
        <v>26</v>
      </c>
      <c r="B272" s="488"/>
      <c r="C272" s="489"/>
      <c r="D272" s="490"/>
      <c r="E272" s="491"/>
      <c r="F272" s="491"/>
      <c r="G272" s="467">
        <f t="shared" si="12"/>
        <v>0</v>
      </c>
      <c r="H272" s="493"/>
      <c r="I272" s="470"/>
      <c r="J272" s="470"/>
      <c r="K272" s="470"/>
      <c r="L272" s="470"/>
      <c r="M272" s="470"/>
      <c r="N272" s="470"/>
      <c r="O272" s="470"/>
      <c r="P272" s="470"/>
      <c r="Q272" s="470"/>
      <c r="R272" s="470"/>
      <c r="S272" s="470"/>
      <c r="T272" s="470"/>
      <c r="U272" s="470"/>
      <c r="V272" s="470"/>
      <c r="W272" s="471">
        <v>0</v>
      </c>
      <c r="X272" s="472"/>
      <c r="Y272" s="473"/>
      <c r="Z272" s="472"/>
      <c r="AA272" s="473"/>
      <c r="AB272" s="474">
        <v>0</v>
      </c>
      <c r="AC272" s="475">
        <f t="shared" si="11"/>
        <v>0</v>
      </c>
      <c r="AD272" s="476"/>
    </row>
    <row r="273" spans="1:30" s="477" customFormat="1" ht="28.5" customHeight="1" x14ac:dyDescent="0.25">
      <c r="A273" s="464" t="s">
        <v>26</v>
      </c>
      <c r="B273" s="488"/>
      <c r="C273" s="489"/>
      <c r="D273" s="490"/>
      <c r="E273" s="491"/>
      <c r="F273" s="491"/>
      <c r="G273" s="467">
        <f t="shared" si="12"/>
        <v>0</v>
      </c>
      <c r="H273" s="493"/>
      <c r="I273" s="470"/>
      <c r="J273" s="470"/>
      <c r="K273" s="470"/>
      <c r="L273" s="470"/>
      <c r="M273" s="470"/>
      <c r="N273" s="470"/>
      <c r="O273" s="470"/>
      <c r="P273" s="470"/>
      <c r="Q273" s="470"/>
      <c r="R273" s="470"/>
      <c r="S273" s="470"/>
      <c r="T273" s="470"/>
      <c r="U273" s="470"/>
      <c r="V273" s="470"/>
      <c r="W273" s="471">
        <v>0</v>
      </c>
      <c r="X273" s="472"/>
      <c r="Y273" s="473"/>
      <c r="Z273" s="472"/>
      <c r="AA273" s="473"/>
      <c r="AB273" s="474">
        <v>0</v>
      </c>
      <c r="AC273" s="475">
        <f t="shared" si="11"/>
        <v>0</v>
      </c>
      <c r="AD273" s="476"/>
    </row>
    <row r="274" spans="1:30" s="477" customFormat="1" ht="28.5" customHeight="1" x14ac:dyDescent="0.25">
      <c r="A274" s="464" t="s">
        <v>26</v>
      </c>
      <c r="B274" s="488"/>
      <c r="C274" s="489"/>
      <c r="D274" s="490"/>
      <c r="E274" s="491"/>
      <c r="F274" s="491"/>
      <c r="G274" s="467">
        <f t="shared" si="12"/>
        <v>0</v>
      </c>
      <c r="H274" s="493"/>
      <c r="I274" s="470"/>
      <c r="J274" s="470"/>
      <c r="K274" s="470"/>
      <c r="L274" s="470"/>
      <c r="M274" s="470"/>
      <c r="N274" s="470"/>
      <c r="O274" s="470"/>
      <c r="P274" s="470"/>
      <c r="Q274" s="470"/>
      <c r="R274" s="470"/>
      <c r="S274" s="470"/>
      <c r="T274" s="470"/>
      <c r="U274" s="470"/>
      <c r="V274" s="470"/>
      <c r="W274" s="471">
        <v>0</v>
      </c>
      <c r="X274" s="472"/>
      <c r="Y274" s="473"/>
      <c r="Z274" s="472"/>
      <c r="AA274" s="473"/>
      <c r="AB274" s="474">
        <v>0</v>
      </c>
      <c r="AC274" s="475">
        <f t="shared" si="11"/>
        <v>0</v>
      </c>
      <c r="AD274" s="476"/>
    </row>
    <row r="275" spans="1:30" s="477" customFormat="1" ht="28.5" customHeight="1" x14ac:dyDescent="0.25">
      <c r="A275" s="464" t="s">
        <v>26</v>
      </c>
      <c r="B275" s="488"/>
      <c r="C275" s="489"/>
      <c r="D275" s="490"/>
      <c r="E275" s="491"/>
      <c r="F275" s="491"/>
      <c r="G275" s="467">
        <f t="shared" si="12"/>
        <v>0</v>
      </c>
      <c r="H275" s="493"/>
      <c r="I275" s="470"/>
      <c r="J275" s="470"/>
      <c r="K275" s="470"/>
      <c r="L275" s="470"/>
      <c r="M275" s="470"/>
      <c r="N275" s="470"/>
      <c r="O275" s="470"/>
      <c r="P275" s="470"/>
      <c r="Q275" s="470"/>
      <c r="R275" s="470"/>
      <c r="S275" s="470"/>
      <c r="T275" s="470"/>
      <c r="U275" s="470"/>
      <c r="V275" s="470"/>
      <c r="W275" s="471">
        <v>0</v>
      </c>
      <c r="X275" s="472"/>
      <c r="Y275" s="473"/>
      <c r="Z275" s="472"/>
      <c r="AA275" s="473"/>
      <c r="AB275" s="474">
        <v>0</v>
      </c>
      <c r="AC275" s="475">
        <f t="shared" si="11"/>
        <v>0</v>
      </c>
      <c r="AD275" s="476"/>
    </row>
    <row r="276" spans="1:30" s="477" customFormat="1" ht="28.5" customHeight="1" x14ac:dyDescent="0.25">
      <c r="A276" s="464" t="s">
        <v>26</v>
      </c>
      <c r="B276" s="488"/>
      <c r="C276" s="489"/>
      <c r="D276" s="490"/>
      <c r="E276" s="491"/>
      <c r="F276" s="491"/>
      <c r="G276" s="467">
        <f t="shared" si="12"/>
        <v>0</v>
      </c>
      <c r="H276" s="493"/>
      <c r="I276" s="470"/>
      <c r="J276" s="470"/>
      <c r="K276" s="470"/>
      <c r="L276" s="470"/>
      <c r="M276" s="470"/>
      <c r="N276" s="470"/>
      <c r="O276" s="470"/>
      <c r="P276" s="470"/>
      <c r="Q276" s="470"/>
      <c r="R276" s="470"/>
      <c r="S276" s="470"/>
      <c r="T276" s="470"/>
      <c r="U276" s="470"/>
      <c r="V276" s="470"/>
      <c r="W276" s="471">
        <v>0</v>
      </c>
      <c r="X276" s="472"/>
      <c r="Y276" s="473"/>
      <c r="Z276" s="472"/>
      <c r="AA276" s="473"/>
      <c r="AB276" s="474">
        <v>0</v>
      </c>
      <c r="AC276" s="475">
        <f t="shared" si="11"/>
        <v>0</v>
      </c>
      <c r="AD276" s="476"/>
    </row>
    <row r="277" spans="1:30" s="477" customFormat="1" ht="28.5" customHeight="1" x14ac:dyDescent="0.25">
      <c r="A277" s="464" t="s">
        <v>26</v>
      </c>
      <c r="B277" s="488"/>
      <c r="C277" s="489"/>
      <c r="D277" s="490"/>
      <c r="E277" s="491"/>
      <c r="F277" s="491"/>
      <c r="G277" s="467">
        <f t="shared" si="12"/>
        <v>0</v>
      </c>
      <c r="H277" s="493"/>
      <c r="I277" s="470"/>
      <c r="J277" s="470"/>
      <c r="K277" s="470"/>
      <c r="L277" s="470"/>
      <c r="M277" s="470"/>
      <c r="N277" s="470"/>
      <c r="O277" s="470"/>
      <c r="P277" s="470"/>
      <c r="Q277" s="470"/>
      <c r="R277" s="470"/>
      <c r="S277" s="470"/>
      <c r="T277" s="470"/>
      <c r="U277" s="470"/>
      <c r="V277" s="470"/>
      <c r="W277" s="471">
        <v>0</v>
      </c>
      <c r="X277" s="472"/>
      <c r="Y277" s="473"/>
      <c r="Z277" s="472"/>
      <c r="AA277" s="473"/>
      <c r="AB277" s="474">
        <v>0</v>
      </c>
      <c r="AC277" s="475">
        <f t="shared" si="11"/>
        <v>0</v>
      </c>
      <c r="AD277" s="476"/>
    </row>
    <row r="278" spans="1:30" s="477" customFormat="1" ht="28.5" customHeight="1" x14ac:dyDescent="0.25">
      <c r="A278" s="464" t="s">
        <v>26</v>
      </c>
      <c r="B278" s="488"/>
      <c r="C278" s="489"/>
      <c r="D278" s="490"/>
      <c r="E278" s="491"/>
      <c r="F278" s="491"/>
      <c r="G278" s="467">
        <f t="shared" si="12"/>
        <v>0</v>
      </c>
      <c r="H278" s="493"/>
      <c r="I278" s="470"/>
      <c r="J278" s="470"/>
      <c r="K278" s="470"/>
      <c r="L278" s="470"/>
      <c r="M278" s="470"/>
      <c r="N278" s="470"/>
      <c r="O278" s="470"/>
      <c r="P278" s="470"/>
      <c r="Q278" s="470"/>
      <c r="R278" s="470"/>
      <c r="S278" s="470"/>
      <c r="T278" s="470"/>
      <c r="U278" s="470"/>
      <c r="V278" s="470"/>
      <c r="W278" s="471">
        <v>0</v>
      </c>
      <c r="X278" s="472"/>
      <c r="Y278" s="473"/>
      <c r="Z278" s="472"/>
      <c r="AA278" s="473"/>
      <c r="AB278" s="474">
        <v>0</v>
      </c>
      <c r="AC278" s="475">
        <f t="shared" si="11"/>
        <v>0</v>
      </c>
      <c r="AD278" s="476"/>
    </row>
    <row r="279" spans="1:30" s="477" customFormat="1" ht="28.5" customHeight="1" x14ac:dyDescent="0.25">
      <c r="A279" s="464" t="s">
        <v>26</v>
      </c>
      <c r="B279" s="488"/>
      <c r="C279" s="489"/>
      <c r="D279" s="490"/>
      <c r="E279" s="491"/>
      <c r="F279" s="491"/>
      <c r="G279" s="467">
        <f t="shared" si="12"/>
        <v>0</v>
      </c>
      <c r="H279" s="493"/>
      <c r="I279" s="470"/>
      <c r="J279" s="470"/>
      <c r="K279" s="470"/>
      <c r="L279" s="470"/>
      <c r="M279" s="470"/>
      <c r="N279" s="470"/>
      <c r="O279" s="470"/>
      <c r="P279" s="470"/>
      <c r="Q279" s="470"/>
      <c r="R279" s="470"/>
      <c r="S279" s="470"/>
      <c r="T279" s="470"/>
      <c r="U279" s="470"/>
      <c r="V279" s="470"/>
      <c r="W279" s="471">
        <v>0</v>
      </c>
      <c r="X279" s="472"/>
      <c r="Y279" s="473"/>
      <c r="Z279" s="472"/>
      <c r="AA279" s="473"/>
      <c r="AB279" s="474">
        <v>0</v>
      </c>
      <c r="AC279" s="475">
        <f t="shared" si="11"/>
        <v>0</v>
      </c>
      <c r="AD279" s="476"/>
    </row>
    <row r="280" spans="1:30" s="477" customFormat="1" ht="28.5" customHeight="1" x14ac:dyDescent="0.25">
      <c r="A280" s="464" t="s">
        <v>26</v>
      </c>
      <c r="B280" s="488"/>
      <c r="C280" s="489"/>
      <c r="D280" s="490"/>
      <c r="E280" s="491"/>
      <c r="F280" s="491"/>
      <c r="G280" s="467">
        <f t="shared" si="12"/>
        <v>0</v>
      </c>
      <c r="H280" s="493"/>
      <c r="I280" s="470"/>
      <c r="J280" s="470"/>
      <c r="K280" s="470"/>
      <c r="L280" s="470"/>
      <c r="M280" s="470"/>
      <c r="N280" s="470"/>
      <c r="O280" s="470"/>
      <c r="P280" s="470"/>
      <c r="Q280" s="470"/>
      <c r="R280" s="470"/>
      <c r="S280" s="470"/>
      <c r="T280" s="470"/>
      <c r="U280" s="470"/>
      <c r="V280" s="470"/>
      <c r="W280" s="471">
        <v>0</v>
      </c>
      <c r="X280" s="472"/>
      <c r="Y280" s="473"/>
      <c r="Z280" s="472"/>
      <c r="AA280" s="473"/>
      <c r="AB280" s="474">
        <v>0</v>
      </c>
      <c r="AC280" s="475">
        <f t="shared" si="11"/>
        <v>0</v>
      </c>
      <c r="AD280" s="476"/>
    </row>
    <row r="281" spans="1:30" s="477" customFormat="1" ht="28.5" customHeight="1" x14ac:dyDescent="0.25">
      <c r="A281" s="464" t="s">
        <v>26</v>
      </c>
      <c r="B281" s="488"/>
      <c r="C281" s="489"/>
      <c r="D281" s="490"/>
      <c r="E281" s="491"/>
      <c r="F281" s="491"/>
      <c r="G281" s="467">
        <f t="shared" si="12"/>
        <v>0</v>
      </c>
      <c r="H281" s="493"/>
      <c r="I281" s="470"/>
      <c r="J281" s="470"/>
      <c r="K281" s="470"/>
      <c r="L281" s="470"/>
      <c r="M281" s="470"/>
      <c r="N281" s="470"/>
      <c r="O281" s="470"/>
      <c r="P281" s="470"/>
      <c r="Q281" s="470"/>
      <c r="R281" s="470"/>
      <c r="S281" s="470"/>
      <c r="T281" s="470"/>
      <c r="U281" s="470"/>
      <c r="V281" s="470"/>
      <c r="W281" s="471">
        <v>0</v>
      </c>
      <c r="X281" s="472"/>
      <c r="Y281" s="473"/>
      <c r="Z281" s="472"/>
      <c r="AA281" s="473"/>
      <c r="AB281" s="474">
        <v>0</v>
      </c>
      <c r="AC281" s="475">
        <f t="shared" si="11"/>
        <v>0</v>
      </c>
      <c r="AD281" s="476"/>
    </row>
    <row r="282" spans="1:30" s="477" customFormat="1" ht="28.5" customHeight="1" x14ac:dyDescent="0.25">
      <c r="A282" s="464" t="s">
        <v>26</v>
      </c>
      <c r="B282" s="488"/>
      <c r="C282" s="489"/>
      <c r="D282" s="490"/>
      <c r="E282" s="491"/>
      <c r="F282" s="491"/>
      <c r="G282" s="467">
        <f t="shared" si="12"/>
        <v>0</v>
      </c>
      <c r="H282" s="493"/>
      <c r="I282" s="470"/>
      <c r="J282" s="470"/>
      <c r="K282" s="470"/>
      <c r="L282" s="470"/>
      <c r="M282" s="470"/>
      <c r="N282" s="470"/>
      <c r="O282" s="470"/>
      <c r="P282" s="470"/>
      <c r="Q282" s="470"/>
      <c r="R282" s="470"/>
      <c r="S282" s="470"/>
      <c r="T282" s="470"/>
      <c r="U282" s="470"/>
      <c r="V282" s="470"/>
      <c r="W282" s="471">
        <v>0</v>
      </c>
      <c r="X282" s="472"/>
      <c r="Y282" s="473"/>
      <c r="Z282" s="472"/>
      <c r="AA282" s="473"/>
      <c r="AB282" s="474">
        <v>0</v>
      </c>
      <c r="AC282" s="475">
        <f t="shared" si="11"/>
        <v>0</v>
      </c>
      <c r="AD282" s="476"/>
    </row>
    <row r="283" spans="1:30" s="477" customFormat="1" ht="28.5" customHeight="1" x14ac:dyDescent="0.25">
      <c r="A283" s="464" t="s">
        <v>26</v>
      </c>
      <c r="B283" s="488"/>
      <c r="C283" s="489"/>
      <c r="D283" s="490"/>
      <c r="E283" s="491"/>
      <c r="F283" s="491"/>
      <c r="G283" s="467">
        <f t="shared" si="12"/>
        <v>0</v>
      </c>
      <c r="H283" s="493"/>
      <c r="I283" s="470"/>
      <c r="J283" s="470"/>
      <c r="K283" s="470"/>
      <c r="L283" s="470"/>
      <c r="M283" s="470"/>
      <c r="N283" s="470"/>
      <c r="O283" s="470"/>
      <c r="P283" s="470"/>
      <c r="Q283" s="470"/>
      <c r="R283" s="470"/>
      <c r="S283" s="470"/>
      <c r="T283" s="470"/>
      <c r="U283" s="470"/>
      <c r="V283" s="470"/>
      <c r="W283" s="471">
        <v>0</v>
      </c>
      <c r="X283" s="472"/>
      <c r="Y283" s="473"/>
      <c r="Z283" s="472"/>
      <c r="AA283" s="473"/>
      <c r="AB283" s="474">
        <v>0</v>
      </c>
      <c r="AC283" s="475">
        <f t="shared" si="11"/>
        <v>0</v>
      </c>
      <c r="AD283" s="476"/>
    </row>
    <row r="284" spans="1:30" s="477" customFormat="1" ht="28.5" customHeight="1" x14ac:dyDescent="0.25">
      <c r="A284" s="464" t="s">
        <v>26</v>
      </c>
      <c r="B284" s="488"/>
      <c r="C284" s="489"/>
      <c r="D284" s="490"/>
      <c r="E284" s="491"/>
      <c r="F284" s="491"/>
      <c r="G284" s="467">
        <f t="shared" si="12"/>
        <v>0</v>
      </c>
      <c r="H284" s="493"/>
      <c r="I284" s="470"/>
      <c r="J284" s="470"/>
      <c r="K284" s="470"/>
      <c r="L284" s="470"/>
      <c r="M284" s="470"/>
      <c r="N284" s="470"/>
      <c r="O284" s="470"/>
      <c r="P284" s="470"/>
      <c r="Q284" s="470"/>
      <c r="R284" s="470"/>
      <c r="S284" s="470"/>
      <c r="T284" s="470"/>
      <c r="U284" s="470"/>
      <c r="V284" s="470"/>
      <c r="W284" s="471">
        <v>0</v>
      </c>
      <c r="X284" s="472"/>
      <c r="Y284" s="473"/>
      <c r="Z284" s="472"/>
      <c r="AA284" s="473"/>
      <c r="AB284" s="474">
        <v>0</v>
      </c>
      <c r="AC284" s="475">
        <f t="shared" si="11"/>
        <v>0</v>
      </c>
      <c r="AD284" s="476"/>
    </row>
    <row r="285" spans="1:30" s="477" customFormat="1" ht="28.5" customHeight="1" x14ac:dyDescent="0.25">
      <c r="A285" s="464" t="s">
        <v>26</v>
      </c>
      <c r="B285" s="488"/>
      <c r="C285" s="489"/>
      <c r="D285" s="490"/>
      <c r="E285" s="491"/>
      <c r="F285" s="491"/>
      <c r="G285" s="467">
        <f t="shared" si="12"/>
        <v>0</v>
      </c>
      <c r="H285" s="493"/>
      <c r="I285" s="470"/>
      <c r="J285" s="470"/>
      <c r="K285" s="470"/>
      <c r="L285" s="470"/>
      <c r="M285" s="470"/>
      <c r="N285" s="470"/>
      <c r="O285" s="470"/>
      <c r="P285" s="470"/>
      <c r="Q285" s="470"/>
      <c r="R285" s="470"/>
      <c r="S285" s="470"/>
      <c r="T285" s="470"/>
      <c r="U285" s="470"/>
      <c r="V285" s="470"/>
      <c r="W285" s="471">
        <v>0</v>
      </c>
      <c r="X285" s="472"/>
      <c r="Y285" s="473"/>
      <c r="Z285" s="472"/>
      <c r="AA285" s="473"/>
      <c r="AB285" s="474">
        <v>0</v>
      </c>
      <c r="AC285" s="475">
        <f t="shared" si="11"/>
        <v>0</v>
      </c>
      <c r="AD285" s="476"/>
    </row>
    <row r="286" spans="1:30" s="477" customFormat="1" ht="28.5" customHeight="1" x14ac:dyDescent="0.25">
      <c r="A286" s="464" t="s">
        <v>26</v>
      </c>
      <c r="B286" s="488"/>
      <c r="C286" s="489"/>
      <c r="D286" s="490"/>
      <c r="E286" s="491"/>
      <c r="F286" s="491"/>
      <c r="G286" s="467">
        <f t="shared" si="12"/>
        <v>0</v>
      </c>
      <c r="H286" s="493"/>
      <c r="I286" s="470"/>
      <c r="J286" s="470"/>
      <c r="K286" s="470"/>
      <c r="L286" s="470"/>
      <c r="M286" s="470"/>
      <c r="N286" s="470"/>
      <c r="O286" s="470"/>
      <c r="P286" s="470"/>
      <c r="Q286" s="470"/>
      <c r="R286" s="470"/>
      <c r="S286" s="470"/>
      <c r="T286" s="470"/>
      <c r="U286" s="470"/>
      <c r="V286" s="470"/>
      <c r="W286" s="471">
        <v>0</v>
      </c>
      <c r="X286" s="472"/>
      <c r="Y286" s="473"/>
      <c r="Z286" s="472"/>
      <c r="AA286" s="473"/>
      <c r="AB286" s="474">
        <v>0</v>
      </c>
      <c r="AC286" s="475">
        <f t="shared" si="11"/>
        <v>0</v>
      </c>
      <c r="AD286" s="476"/>
    </row>
    <row r="287" spans="1:30" s="477" customFormat="1" ht="28.5" customHeight="1" x14ac:dyDescent="0.25">
      <c r="A287" s="464" t="s">
        <v>26</v>
      </c>
      <c r="B287" s="488"/>
      <c r="C287" s="489"/>
      <c r="D287" s="490"/>
      <c r="E287" s="491"/>
      <c r="F287" s="491"/>
      <c r="G287" s="467">
        <f t="shared" si="12"/>
        <v>0</v>
      </c>
      <c r="H287" s="493"/>
      <c r="I287" s="470"/>
      <c r="J287" s="470"/>
      <c r="K287" s="470"/>
      <c r="L287" s="470"/>
      <c r="M287" s="470"/>
      <c r="N287" s="470"/>
      <c r="O287" s="470"/>
      <c r="P287" s="470"/>
      <c r="Q287" s="470"/>
      <c r="R287" s="470"/>
      <c r="S287" s="470"/>
      <c r="T287" s="470"/>
      <c r="U287" s="470"/>
      <c r="V287" s="470"/>
      <c r="W287" s="471">
        <v>0</v>
      </c>
      <c r="X287" s="472"/>
      <c r="Y287" s="473"/>
      <c r="Z287" s="472"/>
      <c r="AA287" s="473"/>
      <c r="AB287" s="474">
        <v>0</v>
      </c>
      <c r="AC287" s="475">
        <f t="shared" si="11"/>
        <v>0</v>
      </c>
      <c r="AD287" s="476"/>
    </row>
    <row r="288" spans="1:30" s="477" customFormat="1" ht="28.5" customHeight="1" x14ac:dyDescent="0.25">
      <c r="A288" s="464" t="s">
        <v>26</v>
      </c>
      <c r="B288" s="488"/>
      <c r="C288" s="489"/>
      <c r="D288" s="490"/>
      <c r="E288" s="491"/>
      <c r="F288" s="491"/>
      <c r="G288" s="467">
        <f t="shared" si="12"/>
        <v>0</v>
      </c>
      <c r="H288" s="493"/>
      <c r="I288" s="470"/>
      <c r="J288" s="470"/>
      <c r="K288" s="470"/>
      <c r="L288" s="470"/>
      <c r="M288" s="470"/>
      <c r="N288" s="470"/>
      <c r="O288" s="470"/>
      <c r="P288" s="470"/>
      <c r="Q288" s="470"/>
      <c r="R288" s="470"/>
      <c r="S288" s="470"/>
      <c r="T288" s="470"/>
      <c r="U288" s="470"/>
      <c r="V288" s="470"/>
      <c r="W288" s="471">
        <v>0</v>
      </c>
      <c r="X288" s="472"/>
      <c r="Y288" s="473"/>
      <c r="Z288" s="472"/>
      <c r="AA288" s="473"/>
      <c r="AB288" s="474">
        <v>0</v>
      </c>
      <c r="AC288" s="475">
        <f t="shared" si="11"/>
        <v>0</v>
      </c>
      <c r="AD288" s="476"/>
    </row>
    <row r="289" spans="1:30" s="477" customFormat="1" ht="28.5" customHeight="1" x14ac:dyDescent="0.25">
      <c r="A289" s="464" t="s">
        <v>26</v>
      </c>
      <c r="B289" s="488"/>
      <c r="C289" s="489"/>
      <c r="D289" s="490"/>
      <c r="E289" s="491"/>
      <c r="F289" s="491"/>
      <c r="G289" s="467">
        <f t="shared" si="12"/>
        <v>0</v>
      </c>
      <c r="H289" s="493"/>
      <c r="I289" s="470"/>
      <c r="J289" s="470"/>
      <c r="K289" s="470"/>
      <c r="L289" s="470"/>
      <c r="M289" s="470"/>
      <c r="N289" s="470"/>
      <c r="O289" s="470"/>
      <c r="P289" s="470"/>
      <c r="Q289" s="470"/>
      <c r="R289" s="470"/>
      <c r="S289" s="470"/>
      <c r="T289" s="470"/>
      <c r="U289" s="470"/>
      <c r="V289" s="470"/>
      <c r="W289" s="471">
        <v>0</v>
      </c>
      <c r="X289" s="472"/>
      <c r="Y289" s="473"/>
      <c r="Z289" s="472"/>
      <c r="AA289" s="473"/>
      <c r="AB289" s="474">
        <v>0</v>
      </c>
      <c r="AC289" s="475">
        <f t="shared" si="11"/>
        <v>0</v>
      </c>
      <c r="AD289" s="476"/>
    </row>
    <row r="290" spans="1:30" s="477" customFormat="1" ht="28.5" customHeight="1" x14ac:dyDescent="0.25">
      <c r="A290" s="464" t="s">
        <v>26</v>
      </c>
      <c r="B290" s="488"/>
      <c r="C290" s="489"/>
      <c r="D290" s="490"/>
      <c r="E290" s="491"/>
      <c r="F290" s="491"/>
      <c r="G290" s="467">
        <f t="shared" si="12"/>
        <v>0</v>
      </c>
      <c r="H290" s="493"/>
      <c r="I290" s="470"/>
      <c r="J290" s="470"/>
      <c r="K290" s="470"/>
      <c r="L290" s="470"/>
      <c r="M290" s="470"/>
      <c r="N290" s="470"/>
      <c r="O290" s="470"/>
      <c r="P290" s="470"/>
      <c r="Q290" s="470"/>
      <c r="R290" s="470"/>
      <c r="S290" s="470"/>
      <c r="T290" s="470"/>
      <c r="U290" s="470"/>
      <c r="V290" s="470"/>
      <c r="W290" s="471">
        <v>0</v>
      </c>
      <c r="X290" s="472"/>
      <c r="Y290" s="473"/>
      <c r="Z290" s="472"/>
      <c r="AA290" s="473"/>
      <c r="AB290" s="474">
        <v>0</v>
      </c>
      <c r="AC290" s="475">
        <f t="shared" si="11"/>
        <v>0</v>
      </c>
      <c r="AD290" s="476"/>
    </row>
    <row r="291" spans="1:30" s="477" customFormat="1" ht="28.5" customHeight="1" x14ac:dyDescent="0.25">
      <c r="A291" s="464" t="s">
        <v>26</v>
      </c>
      <c r="B291" s="488"/>
      <c r="C291" s="489"/>
      <c r="D291" s="490"/>
      <c r="E291" s="491"/>
      <c r="F291" s="491"/>
      <c r="G291" s="467">
        <f t="shared" si="12"/>
        <v>0</v>
      </c>
      <c r="H291" s="493"/>
      <c r="I291" s="470"/>
      <c r="J291" s="470"/>
      <c r="K291" s="470"/>
      <c r="L291" s="470"/>
      <c r="M291" s="470"/>
      <c r="N291" s="470"/>
      <c r="O291" s="470"/>
      <c r="P291" s="470"/>
      <c r="Q291" s="470"/>
      <c r="R291" s="470"/>
      <c r="S291" s="470"/>
      <c r="T291" s="470"/>
      <c r="U291" s="470"/>
      <c r="V291" s="470"/>
      <c r="W291" s="471">
        <v>0</v>
      </c>
      <c r="X291" s="472"/>
      <c r="Y291" s="473"/>
      <c r="Z291" s="472"/>
      <c r="AA291" s="473"/>
      <c r="AB291" s="474">
        <v>0</v>
      </c>
      <c r="AC291" s="475">
        <f t="shared" si="11"/>
        <v>0</v>
      </c>
      <c r="AD291" s="476"/>
    </row>
    <row r="292" spans="1:30" s="477" customFormat="1" ht="28.5" customHeight="1" x14ac:dyDescent="0.25">
      <c r="A292" s="464" t="s">
        <v>26</v>
      </c>
      <c r="B292" s="488"/>
      <c r="C292" s="489"/>
      <c r="D292" s="490"/>
      <c r="E292" s="491"/>
      <c r="F292" s="491"/>
      <c r="G292" s="467">
        <f t="shared" si="12"/>
        <v>0</v>
      </c>
      <c r="H292" s="493"/>
      <c r="I292" s="470"/>
      <c r="J292" s="470"/>
      <c r="K292" s="470"/>
      <c r="L292" s="470"/>
      <c r="M292" s="470"/>
      <c r="N292" s="470"/>
      <c r="O292" s="470"/>
      <c r="P292" s="470"/>
      <c r="Q292" s="470"/>
      <c r="R292" s="470"/>
      <c r="S292" s="470"/>
      <c r="T292" s="470"/>
      <c r="U292" s="470"/>
      <c r="V292" s="470"/>
      <c r="W292" s="471">
        <v>0</v>
      </c>
      <c r="X292" s="472"/>
      <c r="Y292" s="473"/>
      <c r="Z292" s="472"/>
      <c r="AA292" s="473"/>
      <c r="AB292" s="474">
        <v>0</v>
      </c>
      <c r="AC292" s="475">
        <f t="shared" si="11"/>
        <v>0</v>
      </c>
      <c r="AD292" s="476"/>
    </row>
    <row r="293" spans="1:30" s="477" customFormat="1" ht="28.5" customHeight="1" x14ac:dyDescent="0.25">
      <c r="A293" s="464" t="s">
        <v>26</v>
      </c>
      <c r="B293" s="488"/>
      <c r="C293" s="489"/>
      <c r="D293" s="490"/>
      <c r="E293" s="491"/>
      <c r="F293" s="491"/>
      <c r="G293" s="467">
        <f t="shared" si="12"/>
        <v>0</v>
      </c>
      <c r="H293" s="493"/>
      <c r="I293" s="470"/>
      <c r="J293" s="470"/>
      <c r="K293" s="470"/>
      <c r="L293" s="470"/>
      <c r="M293" s="470"/>
      <c r="N293" s="470"/>
      <c r="O293" s="470"/>
      <c r="P293" s="470"/>
      <c r="Q293" s="470"/>
      <c r="R293" s="470"/>
      <c r="S293" s="470"/>
      <c r="T293" s="470"/>
      <c r="U293" s="470"/>
      <c r="V293" s="470"/>
      <c r="W293" s="471">
        <v>0</v>
      </c>
      <c r="X293" s="472"/>
      <c r="Y293" s="473"/>
      <c r="Z293" s="472"/>
      <c r="AA293" s="473"/>
      <c r="AB293" s="474">
        <v>0</v>
      </c>
      <c r="AC293" s="475">
        <f t="shared" si="11"/>
        <v>0</v>
      </c>
      <c r="AD293" s="476"/>
    </row>
    <row r="294" spans="1:30" s="477" customFormat="1" ht="28.5" customHeight="1" x14ac:dyDescent="0.25">
      <c r="A294" s="464" t="s">
        <v>26</v>
      </c>
      <c r="B294" s="488"/>
      <c r="C294" s="489"/>
      <c r="D294" s="490"/>
      <c r="E294" s="491"/>
      <c r="F294" s="491"/>
      <c r="G294" s="467">
        <f t="shared" si="12"/>
        <v>0</v>
      </c>
      <c r="H294" s="493"/>
      <c r="I294" s="470"/>
      <c r="J294" s="470"/>
      <c r="K294" s="470"/>
      <c r="L294" s="470"/>
      <c r="M294" s="470"/>
      <c r="N294" s="470"/>
      <c r="O294" s="470"/>
      <c r="P294" s="470"/>
      <c r="Q294" s="470"/>
      <c r="R294" s="470"/>
      <c r="S294" s="470"/>
      <c r="T294" s="470"/>
      <c r="U294" s="470"/>
      <c r="V294" s="470"/>
      <c r="W294" s="471">
        <v>0</v>
      </c>
      <c r="X294" s="472"/>
      <c r="Y294" s="473"/>
      <c r="Z294" s="472"/>
      <c r="AA294" s="473"/>
      <c r="AB294" s="474">
        <v>0</v>
      </c>
      <c r="AC294" s="475">
        <f t="shared" si="11"/>
        <v>0</v>
      </c>
      <c r="AD294" s="476"/>
    </row>
    <row r="295" spans="1:30" s="477" customFormat="1" ht="28.5" customHeight="1" x14ac:dyDescent="0.25">
      <c r="A295" s="464" t="s">
        <v>26</v>
      </c>
      <c r="B295" s="488"/>
      <c r="C295" s="489"/>
      <c r="D295" s="490"/>
      <c r="E295" s="491"/>
      <c r="F295" s="491"/>
      <c r="G295" s="467">
        <f t="shared" si="12"/>
        <v>0</v>
      </c>
      <c r="H295" s="493"/>
      <c r="I295" s="470"/>
      <c r="J295" s="470"/>
      <c r="K295" s="470"/>
      <c r="L295" s="470"/>
      <c r="M295" s="470"/>
      <c r="N295" s="470"/>
      <c r="O295" s="470"/>
      <c r="P295" s="470"/>
      <c r="Q295" s="470"/>
      <c r="R295" s="470"/>
      <c r="S295" s="470"/>
      <c r="T295" s="470"/>
      <c r="U295" s="470"/>
      <c r="V295" s="470"/>
      <c r="W295" s="471">
        <v>0</v>
      </c>
      <c r="X295" s="472"/>
      <c r="Y295" s="473"/>
      <c r="Z295" s="472"/>
      <c r="AA295" s="473"/>
      <c r="AB295" s="474">
        <v>0</v>
      </c>
      <c r="AC295" s="475">
        <f t="shared" si="11"/>
        <v>0</v>
      </c>
      <c r="AD295" s="476"/>
    </row>
    <row r="296" spans="1:30" s="477" customFormat="1" ht="28.5" customHeight="1" x14ac:dyDescent="0.25">
      <c r="A296" s="464" t="s">
        <v>26</v>
      </c>
      <c r="B296" s="488"/>
      <c r="C296" s="489"/>
      <c r="D296" s="490"/>
      <c r="E296" s="491"/>
      <c r="F296" s="491"/>
      <c r="G296" s="467">
        <f t="shared" si="12"/>
        <v>0</v>
      </c>
      <c r="H296" s="493"/>
      <c r="I296" s="470"/>
      <c r="J296" s="470"/>
      <c r="K296" s="470"/>
      <c r="L296" s="470"/>
      <c r="M296" s="470"/>
      <c r="N296" s="470"/>
      <c r="O296" s="470"/>
      <c r="P296" s="470"/>
      <c r="Q296" s="470"/>
      <c r="R296" s="470"/>
      <c r="S296" s="470"/>
      <c r="T296" s="470"/>
      <c r="U296" s="470"/>
      <c r="V296" s="470"/>
      <c r="W296" s="471">
        <v>0</v>
      </c>
      <c r="X296" s="472"/>
      <c r="Y296" s="473"/>
      <c r="Z296" s="472"/>
      <c r="AA296" s="473"/>
      <c r="AB296" s="474">
        <v>0</v>
      </c>
      <c r="AC296" s="475">
        <f t="shared" si="11"/>
        <v>0</v>
      </c>
      <c r="AD296" s="476"/>
    </row>
    <row r="297" spans="1:30" s="477" customFormat="1" ht="28.5" customHeight="1" x14ac:dyDescent="0.25">
      <c r="A297" s="464" t="s">
        <v>26</v>
      </c>
      <c r="B297" s="488"/>
      <c r="C297" s="489"/>
      <c r="D297" s="490"/>
      <c r="E297" s="491"/>
      <c r="F297" s="491"/>
      <c r="G297" s="467">
        <f t="shared" si="12"/>
        <v>0</v>
      </c>
      <c r="H297" s="493"/>
      <c r="I297" s="470"/>
      <c r="J297" s="470"/>
      <c r="K297" s="470"/>
      <c r="L297" s="470"/>
      <c r="M297" s="470"/>
      <c r="N297" s="470"/>
      <c r="O297" s="470"/>
      <c r="P297" s="470"/>
      <c r="Q297" s="470"/>
      <c r="R297" s="470"/>
      <c r="S297" s="470"/>
      <c r="T297" s="470"/>
      <c r="U297" s="470"/>
      <c r="V297" s="470"/>
      <c r="W297" s="471">
        <v>0</v>
      </c>
      <c r="X297" s="472"/>
      <c r="Y297" s="473"/>
      <c r="Z297" s="472"/>
      <c r="AA297" s="473"/>
      <c r="AB297" s="474">
        <v>0</v>
      </c>
      <c r="AC297" s="475">
        <f t="shared" si="11"/>
        <v>0</v>
      </c>
      <c r="AD297" s="476"/>
    </row>
    <row r="298" spans="1:30" s="477" customFormat="1" ht="28.5" customHeight="1" x14ac:dyDescent="0.25">
      <c r="A298" s="464" t="s">
        <v>26</v>
      </c>
      <c r="B298" s="488"/>
      <c r="C298" s="489"/>
      <c r="D298" s="490"/>
      <c r="E298" s="491"/>
      <c r="F298" s="491"/>
      <c r="G298" s="467">
        <f t="shared" si="12"/>
        <v>0</v>
      </c>
      <c r="H298" s="493"/>
      <c r="I298" s="470"/>
      <c r="J298" s="470"/>
      <c r="K298" s="470"/>
      <c r="L298" s="470"/>
      <c r="M298" s="470"/>
      <c r="N298" s="470"/>
      <c r="O298" s="470"/>
      <c r="P298" s="470"/>
      <c r="Q298" s="470"/>
      <c r="R298" s="470"/>
      <c r="S298" s="470"/>
      <c r="T298" s="470"/>
      <c r="U298" s="470"/>
      <c r="V298" s="470"/>
      <c r="W298" s="471">
        <v>0</v>
      </c>
      <c r="X298" s="472"/>
      <c r="Y298" s="473"/>
      <c r="Z298" s="472"/>
      <c r="AA298" s="473"/>
      <c r="AB298" s="474">
        <v>0</v>
      </c>
      <c r="AC298" s="475">
        <f t="shared" si="11"/>
        <v>0</v>
      </c>
      <c r="AD298" s="476"/>
    </row>
    <row r="299" spans="1:30" s="477" customFormat="1" ht="28.5" customHeight="1" x14ac:dyDescent="0.25">
      <c r="A299" s="464" t="s">
        <v>26</v>
      </c>
      <c r="B299" s="488"/>
      <c r="C299" s="489"/>
      <c r="D299" s="490"/>
      <c r="E299" s="491"/>
      <c r="F299" s="491"/>
      <c r="G299" s="467">
        <f t="shared" si="12"/>
        <v>0</v>
      </c>
      <c r="H299" s="493"/>
      <c r="I299" s="470"/>
      <c r="J299" s="470"/>
      <c r="K299" s="470"/>
      <c r="L299" s="470"/>
      <c r="M299" s="470"/>
      <c r="N299" s="470"/>
      <c r="O299" s="470"/>
      <c r="P299" s="470"/>
      <c r="Q299" s="470"/>
      <c r="R299" s="470"/>
      <c r="S299" s="470"/>
      <c r="T299" s="470"/>
      <c r="U299" s="470"/>
      <c r="V299" s="470"/>
      <c r="W299" s="471">
        <v>0</v>
      </c>
      <c r="X299" s="472"/>
      <c r="Y299" s="473"/>
      <c r="Z299" s="472"/>
      <c r="AA299" s="473"/>
      <c r="AB299" s="474">
        <v>0</v>
      </c>
      <c r="AC299" s="475">
        <f t="shared" si="11"/>
        <v>0</v>
      </c>
      <c r="AD299" s="476"/>
    </row>
    <row r="300" spans="1:30" s="477" customFormat="1" ht="28.5" customHeight="1" x14ac:dyDescent="0.25">
      <c r="A300" s="464" t="s">
        <v>26</v>
      </c>
      <c r="B300" s="488"/>
      <c r="C300" s="489"/>
      <c r="D300" s="490"/>
      <c r="E300" s="491"/>
      <c r="F300" s="491"/>
      <c r="G300" s="467">
        <f t="shared" si="12"/>
        <v>0</v>
      </c>
      <c r="H300" s="493"/>
      <c r="I300" s="470"/>
      <c r="J300" s="470"/>
      <c r="K300" s="470"/>
      <c r="L300" s="470"/>
      <c r="M300" s="470"/>
      <c r="N300" s="470"/>
      <c r="O300" s="470"/>
      <c r="P300" s="470"/>
      <c r="Q300" s="470"/>
      <c r="R300" s="470"/>
      <c r="S300" s="470"/>
      <c r="T300" s="470"/>
      <c r="U300" s="470"/>
      <c r="V300" s="470"/>
      <c r="W300" s="471">
        <v>0</v>
      </c>
      <c r="X300" s="472"/>
      <c r="Y300" s="473"/>
      <c r="Z300" s="472"/>
      <c r="AA300" s="473"/>
      <c r="AB300" s="474">
        <v>0</v>
      </c>
      <c r="AC300" s="475">
        <f t="shared" si="11"/>
        <v>0</v>
      </c>
      <c r="AD300" s="476"/>
    </row>
    <row r="301" spans="1:30" s="477" customFormat="1" ht="28.5" customHeight="1" x14ac:dyDescent="0.25">
      <c r="A301" s="464" t="s">
        <v>26</v>
      </c>
      <c r="B301" s="488"/>
      <c r="C301" s="489"/>
      <c r="D301" s="490"/>
      <c r="E301" s="491"/>
      <c r="F301" s="491"/>
      <c r="G301" s="467">
        <f t="shared" si="12"/>
        <v>0</v>
      </c>
      <c r="H301" s="493"/>
      <c r="I301" s="470"/>
      <c r="J301" s="470"/>
      <c r="K301" s="470"/>
      <c r="L301" s="470"/>
      <c r="M301" s="470"/>
      <c r="N301" s="470"/>
      <c r="O301" s="470"/>
      <c r="P301" s="470"/>
      <c r="Q301" s="470"/>
      <c r="R301" s="470"/>
      <c r="S301" s="470"/>
      <c r="T301" s="470"/>
      <c r="U301" s="470"/>
      <c r="V301" s="470"/>
      <c r="W301" s="471">
        <v>0</v>
      </c>
      <c r="X301" s="472"/>
      <c r="Y301" s="473"/>
      <c r="Z301" s="472"/>
      <c r="AA301" s="473"/>
      <c r="AB301" s="474">
        <v>0</v>
      </c>
      <c r="AC301" s="475">
        <f t="shared" si="11"/>
        <v>0</v>
      </c>
      <c r="AD301" s="476"/>
    </row>
    <row r="302" spans="1:30" s="477" customFormat="1" ht="28.5" customHeight="1" x14ac:dyDescent="0.25">
      <c r="A302" s="464" t="s">
        <v>26</v>
      </c>
      <c r="B302" s="488"/>
      <c r="C302" s="489"/>
      <c r="D302" s="490"/>
      <c r="E302" s="491"/>
      <c r="F302" s="491"/>
      <c r="G302" s="467">
        <f t="shared" si="12"/>
        <v>0</v>
      </c>
      <c r="H302" s="493"/>
      <c r="I302" s="470"/>
      <c r="J302" s="470"/>
      <c r="K302" s="470"/>
      <c r="L302" s="470"/>
      <c r="M302" s="470"/>
      <c r="N302" s="470"/>
      <c r="O302" s="470"/>
      <c r="P302" s="470"/>
      <c r="Q302" s="470"/>
      <c r="R302" s="470"/>
      <c r="S302" s="470"/>
      <c r="T302" s="470"/>
      <c r="U302" s="470"/>
      <c r="V302" s="470"/>
      <c r="W302" s="471">
        <v>0</v>
      </c>
      <c r="X302" s="472"/>
      <c r="Y302" s="473"/>
      <c r="Z302" s="472"/>
      <c r="AA302" s="473"/>
      <c r="AB302" s="474">
        <v>0</v>
      </c>
      <c r="AC302" s="475">
        <f t="shared" si="11"/>
        <v>0</v>
      </c>
      <c r="AD302" s="476"/>
    </row>
    <row r="303" spans="1:30" s="477" customFormat="1" ht="28.5" customHeight="1" x14ac:dyDescent="0.25">
      <c r="A303" s="464" t="s">
        <v>26</v>
      </c>
      <c r="B303" s="488"/>
      <c r="C303" s="489"/>
      <c r="D303" s="490"/>
      <c r="E303" s="491"/>
      <c r="F303" s="491"/>
      <c r="G303" s="467">
        <f t="shared" si="12"/>
        <v>0</v>
      </c>
      <c r="H303" s="493"/>
      <c r="I303" s="470"/>
      <c r="J303" s="470"/>
      <c r="K303" s="470"/>
      <c r="L303" s="470"/>
      <c r="M303" s="470"/>
      <c r="N303" s="470"/>
      <c r="O303" s="470"/>
      <c r="P303" s="470"/>
      <c r="Q303" s="470"/>
      <c r="R303" s="470"/>
      <c r="S303" s="470"/>
      <c r="T303" s="470"/>
      <c r="U303" s="470"/>
      <c r="V303" s="470"/>
      <c r="W303" s="471">
        <v>0</v>
      </c>
      <c r="X303" s="472"/>
      <c r="Y303" s="473"/>
      <c r="Z303" s="472"/>
      <c r="AA303" s="473"/>
      <c r="AB303" s="474">
        <v>0</v>
      </c>
      <c r="AC303" s="475">
        <f t="shared" si="11"/>
        <v>0</v>
      </c>
      <c r="AD303" s="476"/>
    </row>
    <row r="304" spans="1:30" s="477" customFormat="1" ht="28.5" customHeight="1" x14ac:dyDescent="0.25">
      <c r="A304" s="464" t="s">
        <v>26</v>
      </c>
      <c r="B304" s="488"/>
      <c r="C304" s="489"/>
      <c r="D304" s="490"/>
      <c r="E304" s="491"/>
      <c r="F304" s="491"/>
      <c r="G304" s="467">
        <f t="shared" si="12"/>
        <v>0</v>
      </c>
      <c r="H304" s="493"/>
      <c r="I304" s="470"/>
      <c r="J304" s="470"/>
      <c r="K304" s="470"/>
      <c r="L304" s="470"/>
      <c r="M304" s="470"/>
      <c r="N304" s="470"/>
      <c r="O304" s="470"/>
      <c r="P304" s="470"/>
      <c r="Q304" s="470"/>
      <c r="R304" s="470"/>
      <c r="S304" s="470"/>
      <c r="T304" s="470"/>
      <c r="U304" s="470"/>
      <c r="V304" s="470"/>
      <c r="W304" s="471">
        <v>0</v>
      </c>
      <c r="X304" s="472"/>
      <c r="Y304" s="473"/>
      <c r="Z304" s="472"/>
      <c r="AA304" s="473"/>
      <c r="AB304" s="474">
        <v>0</v>
      </c>
      <c r="AC304" s="475">
        <f t="shared" si="11"/>
        <v>0</v>
      </c>
      <c r="AD304" s="476"/>
    </row>
    <row r="305" spans="1:30" s="477" customFormat="1" ht="28.5" customHeight="1" x14ac:dyDescent="0.25">
      <c r="A305" s="464" t="s">
        <v>26</v>
      </c>
      <c r="B305" s="488"/>
      <c r="C305" s="489"/>
      <c r="D305" s="490"/>
      <c r="E305" s="491"/>
      <c r="F305" s="491"/>
      <c r="G305" s="467">
        <f t="shared" si="12"/>
        <v>0</v>
      </c>
      <c r="H305" s="493"/>
      <c r="I305" s="470"/>
      <c r="J305" s="470"/>
      <c r="K305" s="470"/>
      <c r="L305" s="470"/>
      <c r="M305" s="470"/>
      <c r="N305" s="470"/>
      <c r="O305" s="470"/>
      <c r="P305" s="470"/>
      <c r="Q305" s="470"/>
      <c r="R305" s="470"/>
      <c r="S305" s="470"/>
      <c r="T305" s="470"/>
      <c r="U305" s="470"/>
      <c r="V305" s="470"/>
      <c r="W305" s="471">
        <v>0</v>
      </c>
      <c r="X305" s="472"/>
      <c r="Y305" s="473"/>
      <c r="Z305" s="472"/>
      <c r="AA305" s="473"/>
      <c r="AB305" s="474">
        <v>0</v>
      </c>
      <c r="AC305" s="475">
        <f t="shared" si="11"/>
        <v>0</v>
      </c>
      <c r="AD305" s="476"/>
    </row>
    <row r="306" spans="1:30" s="477" customFormat="1" ht="28.5" customHeight="1" x14ac:dyDescent="0.25">
      <c r="A306" s="464" t="s">
        <v>26</v>
      </c>
      <c r="B306" s="488"/>
      <c r="C306" s="489"/>
      <c r="D306" s="490"/>
      <c r="E306" s="491"/>
      <c r="F306" s="491"/>
      <c r="G306" s="467">
        <f t="shared" si="12"/>
        <v>0</v>
      </c>
      <c r="H306" s="493"/>
      <c r="I306" s="470"/>
      <c r="J306" s="470"/>
      <c r="K306" s="470"/>
      <c r="L306" s="470"/>
      <c r="M306" s="470"/>
      <c r="N306" s="470"/>
      <c r="O306" s="470"/>
      <c r="P306" s="470"/>
      <c r="Q306" s="470"/>
      <c r="R306" s="470"/>
      <c r="S306" s="470"/>
      <c r="T306" s="470"/>
      <c r="U306" s="470"/>
      <c r="V306" s="470"/>
      <c r="W306" s="471">
        <v>0</v>
      </c>
      <c r="X306" s="472"/>
      <c r="Y306" s="473"/>
      <c r="Z306" s="472"/>
      <c r="AA306" s="473"/>
      <c r="AB306" s="474">
        <v>0</v>
      </c>
      <c r="AC306" s="475">
        <f t="shared" ref="AC306:AC369" si="13">W306-AB306</f>
        <v>0</v>
      </c>
      <c r="AD306" s="476"/>
    </row>
    <row r="307" spans="1:30" s="477" customFormat="1" ht="28.5" customHeight="1" x14ac:dyDescent="0.25">
      <c r="A307" s="464" t="s">
        <v>26</v>
      </c>
      <c r="B307" s="488"/>
      <c r="C307" s="489"/>
      <c r="D307" s="490"/>
      <c r="E307" s="491"/>
      <c r="F307" s="491"/>
      <c r="G307" s="467">
        <f t="shared" si="12"/>
        <v>0</v>
      </c>
      <c r="H307" s="493"/>
      <c r="I307" s="470"/>
      <c r="J307" s="470"/>
      <c r="K307" s="470"/>
      <c r="L307" s="470"/>
      <c r="M307" s="470"/>
      <c r="N307" s="470"/>
      <c r="O307" s="470"/>
      <c r="P307" s="470"/>
      <c r="Q307" s="470"/>
      <c r="R307" s="470"/>
      <c r="S307" s="470"/>
      <c r="T307" s="470"/>
      <c r="U307" s="470"/>
      <c r="V307" s="470"/>
      <c r="W307" s="471">
        <v>0</v>
      </c>
      <c r="X307" s="472"/>
      <c r="Y307" s="473"/>
      <c r="Z307" s="472"/>
      <c r="AA307" s="473"/>
      <c r="AB307" s="474">
        <v>0</v>
      </c>
      <c r="AC307" s="475">
        <f t="shared" si="13"/>
        <v>0</v>
      </c>
      <c r="AD307" s="476"/>
    </row>
    <row r="308" spans="1:30" s="477" customFormat="1" ht="28.5" customHeight="1" x14ac:dyDescent="0.25">
      <c r="A308" s="464" t="s">
        <v>26</v>
      </c>
      <c r="B308" s="488"/>
      <c r="C308" s="489"/>
      <c r="D308" s="490"/>
      <c r="E308" s="491"/>
      <c r="F308" s="491"/>
      <c r="G308" s="467">
        <f t="shared" si="12"/>
        <v>0</v>
      </c>
      <c r="H308" s="493"/>
      <c r="I308" s="470"/>
      <c r="J308" s="470"/>
      <c r="K308" s="470"/>
      <c r="L308" s="470"/>
      <c r="M308" s="470"/>
      <c r="N308" s="470"/>
      <c r="O308" s="470"/>
      <c r="P308" s="470"/>
      <c r="Q308" s="470"/>
      <c r="R308" s="470"/>
      <c r="S308" s="470"/>
      <c r="T308" s="470"/>
      <c r="U308" s="470"/>
      <c r="V308" s="470"/>
      <c r="W308" s="471">
        <v>0</v>
      </c>
      <c r="X308" s="472"/>
      <c r="Y308" s="473"/>
      <c r="Z308" s="472"/>
      <c r="AA308" s="473"/>
      <c r="AB308" s="474">
        <v>0</v>
      </c>
      <c r="AC308" s="475">
        <f t="shared" si="13"/>
        <v>0</v>
      </c>
      <c r="AD308" s="476"/>
    </row>
    <row r="309" spans="1:30" s="477" customFormat="1" ht="28.5" customHeight="1" x14ac:dyDescent="0.25">
      <c r="A309" s="464" t="s">
        <v>26</v>
      </c>
      <c r="B309" s="488"/>
      <c r="C309" s="489"/>
      <c r="D309" s="490"/>
      <c r="E309" s="491"/>
      <c r="F309" s="491"/>
      <c r="G309" s="467">
        <f t="shared" si="12"/>
        <v>0</v>
      </c>
      <c r="H309" s="493"/>
      <c r="I309" s="470"/>
      <c r="J309" s="470"/>
      <c r="K309" s="470"/>
      <c r="L309" s="470"/>
      <c r="M309" s="470"/>
      <c r="N309" s="470"/>
      <c r="O309" s="470"/>
      <c r="P309" s="470"/>
      <c r="Q309" s="470"/>
      <c r="R309" s="470"/>
      <c r="S309" s="470"/>
      <c r="T309" s="470"/>
      <c r="U309" s="470"/>
      <c r="V309" s="470"/>
      <c r="W309" s="471">
        <v>0</v>
      </c>
      <c r="X309" s="472"/>
      <c r="Y309" s="473"/>
      <c r="Z309" s="472"/>
      <c r="AA309" s="473"/>
      <c r="AB309" s="474">
        <v>0</v>
      </c>
      <c r="AC309" s="475">
        <f t="shared" si="13"/>
        <v>0</v>
      </c>
      <c r="AD309" s="476"/>
    </row>
    <row r="310" spans="1:30" s="477" customFormat="1" ht="28.5" customHeight="1" x14ac:dyDescent="0.25">
      <c r="A310" s="464" t="s">
        <v>26</v>
      </c>
      <c r="B310" s="488"/>
      <c r="C310" s="489"/>
      <c r="D310" s="490"/>
      <c r="E310" s="491"/>
      <c r="F310" s="491"/>
      <c r="G310" s="467">
        <f t="shared" si="12"/>
        <v>0</v>
      </c>
      <c r="H310" s="493"/>
      <c r="I310" s="470"/>
      <c r="J310" s="470"/>
      <c r="K310" s="470"/>
      <c r="L310" s="470"/>
      <c r="M310" s="470"/>
      <c r="N310" s="470"/>
      <c r="O310" s="470"/>
      <c r="P310" s="470"/>
      <c r="Q310" s="470"/>
      <c r="R310" s="470"/>
      <c r="S310" s="470"/>
      <c r="T310" s="470"/>
      <c r="U310" s="470"/>
      <c r="V310" s="470"/>
      <c r="W310" s="471">
        <v>0</v>
      </c>
      <c r="X310" s="472"/>
      <c r="Y310" s="473"/>
      <c r="Z310" s="472"/>
      <c r="AA310" s="473"/>
      <c r="AB310" s="474">
        <v>0</v>
      </c>
      <c r="AC310" s="475">
        <f t="shared" si="13"/>
        <v>0</v>
      </c>
      <c r="AD310" s="476"/>
    </row>
    <row r="311" spans="1:30" s="477" customFormat="1" ht="28.5" customHeight="1" x14ac:dyDescent="0.25">
      <c r="A311" s="464" t="s">
        <v>26</v>
      </c>
      <c r="B311" s="488"/>
      <c r="C311" s="489"/>
      <c r="D311" s="490"/>
      <c r="E311" s="491"/>
      <c r="F311" s="491"/>
      <c r="G311" s="467">
        <f t="shared" si="12"/>
        <v>0</v>
      </c>
      <c r="H311" s="493"/>
      <c r="I311" s="470"/>
      <c r="J311" s="470"/>
      <c r="K311" s="470"/>
      <c r="L311" s="470"/>
      <c r="M311" s="470"/>
      <c r="N311" s="470"/>
      <c r="O311" s="470"/>
      <c r="P311" s="470"/>
      <c r="Q311" s="470"/>
      <c r="R311" s="470"/>
      <c r="S311" s="470"/>
      <c r="T311" s="470"/>
      <c r="U311" s="470"/>
      <c r="V311" s="470"/>
      <c r="W311" s="471">
        <v>0</v>
      </c>
      <c r="X311" s="472"/>
      <c r="Y311" s="473"/>
      <c r="Z311" s="472"/>
      <c r="AA311" s="473"/>
      <c r="AB311" s="474">
        <v>0</v>
      </c>
      <c r="AC311" s="475">
        <f t="shared" si="13"/>
        <v>0</v>
      </c>
      <c r="AD311" s="476"/>
    </row>
    <row r="312" spans="1:30" s="477" customFormat="1" ht="28.5" customHeight="1" x14ac:dyDescent="0.25">
      <c r="A312" s="464" t="s">
        <v>26</v>
      </c>
      <c r="B312" s="488"/>
      <c r="C312" s="489"/>
      <c r="D312" s="490"/>
      <c r="E312" s="491"/>
      <c r="F312" s="491"/>
      <c r="G312" s="467">
        <f t="shared" si="12"/>
        <v>0</v>
      </c>
      <c r="H312" s="493"/>
      <c r="I312" s="470"/>
      <c r="J312" s="470"/>
      <c r="K312" s="470"/>
      <c r="L312" s="470"/>
      <c r="M312" s="470"/>
      <c r="N312" s="470"/>
      <c r="O312" s="470"/>
      <c r="P312" s="470"/>
      <c r="Q312" s="470"/>
      <c r="R312" s="470"/>
      <c r="S312" s="470"/>
      <c r="T312" s="470"/>
      <c r="U312" s="470"/>
      <c r="V312" s="470"/>
      <c r="W312" s="471">
        <v>0</v>
      </c>
      <c r="X312" s="472"/>
      <c r="Y312" s="473"/>
      <c r="Z312" s="472"/>
      <c r="AA312" s="473"/>
      <c r="AB312" s="474">
        <v>0</v>
      </c>
      <c r="AC312" s="475">
        <f t="shared" si="13"/>
        <v>0</v>
      </c>
      <c r="AD312" s="476"/>
    </row>
    <row r="313" spans="1:30" s="477" customFormat="1" ht="28.5" customHeight="1" x14ac:dyDescent="0.25">
      <c r="A313" s="464" t="s">
        <v>26</v>
      </c>
      <c r="B313" s="488"/>
      <c r="C313" s="489"/>
      <c r="D313" s="490"/>
      <c r="E313" s="491"/>
      <c r="F313" s="491"/>
      <c r="G313" s="467">
        <f t="shared" si="12"/>
        <v>0</v>
      </c>
      <c r="H313" s="493"/>
      <c r="I313" s="470"/>
      <c r="J313" s="470"/>
      <c r="K313" s="470"/>
      <c r="L313" s="470"/>
      <c r="M313" s="470"/>
      <c r="N313" s="470"/>
      <c r="O313" s="470"/>
      <c r="P313" s="470"/>
      <c r="Q313" s="470"/>
      <c r="R313" s="470"/>
      <c r="S313" s="470"/>
      <c r="T313" s="470"/>
      <c r="U313" s="470"/>
      <c r="V313" s="470"/>
      <c r="W313" s="471">
        <v>0</v>
      </c>
      <c r="X313" s="472"/>
      <c r="Y313" s="473"/>
      <c r="Z313" s="472"/>
      <c r="AA313" s="473"/>
      <c r="AB313" s="474">
        <v>0</v>
      </c>
      <c r="AC313" s="475">
        <f t="shared" si="13"/>
        <v>0</v>
      </c>
      <c r="AD313" s="476"/>
    </row>
    <row r="314" spans="1:30" s="477" customFormat="1" ht="28.5" customHeight="1" x14ac:dyDescent="0.25">
      <c r="A314" s="464" t="s">
        <v>26</v>
      </c>
      <c r="B314" s="488"/>
      <c r="C314" s="489"/>
      <c r="D314" s="490"/>
      <c r="E314" s="491"/>
      <c r="F314" s="491"/>
      <c r="G314" s="467">
        <f t="shared" si="12"/>
        <v>0</v>
      </c>
      <c r="H314" s="493"/>
      <c r="I314" s="470"/>
      <c r="J314" s="470"/>
      <c r="K314" s="470"/>
      <c r="L314" s="470"/>
      <c r="M314" s="470"/>
      <c r="N314" s="470"/>
      <c r="O314" s="470"/>
      <c r="P314" s="470"/>
      <c r="Q314" s="470"/>
      <c r="R314" s="470"/>
      <c r="S314" s="470"/>
      <c r="T314" s="470"/>
      <c r="U314" s="470"/>
      <c r="V314" s="470"/>
      <c r="W314" s="471">
        <v>0</v>
      </c>
      <c r="X314" s="472"/>
      <c r="Y314" s="473"/>
      <c r="Z314" s="472"/>
      <c r="AA314" s="473"/>
      <c r="AB314" s="474">
        <v>0</v>
      </c>
      <c r="AC314" s="475">
        <f t="shared" si="13"/>
        <v>0</v>
      </c>
      <c r="AD314" s="476"/>
    </row>
    <row r="315" spans="1:30" s="477" customFormat="1" ht="28.5" customHeight="1" x14ac:dyDescent="0.25">
      <c r="A315" s="464" t="s">
        <v>26</v>
      </c>
      <c r="B315" s="488"/>
      <c r="C315" s="489"/>
      <c r="D315" s="490"/>
      <c r="E315" s="491"/>
      <c r="F315" s="491"/>
      <c r="G315" s="467">
        <f t="shared" si="12"/>
        <v>0</v>
      </c>
      <c r="H315" s="493"/>
      <c r="I315" s="470"/>
      <c r="J315" s="470"/>
      <c r="K315" s="470"/>
      <c r="L315" s="470"/>
      <c r="M315" s="470"/>
      <c r="N315" s="470"/>
      <c r="O315" s="470"/>
      <c r="P315" s="470"/>
      <c r="Q315" s="470"/>
      <c r="R315" s="470"/>
      <c r="S315" s="470"/>
      <c r="T315" s="470"/>
      <c r="U315" s="470"/>
      <c r="V315" s="470"/>
      <c r="W315" s="471">
        <v>0</v>
      </c>
      <c r="X315" s="472"/>
      <c r="Y315" s="473"/>
      <c r="Z315" s="472"/>
      <c r="AA315" s="473"/>
      <c r="AB315" s="474">
        <v>0</v>
      </c>
      <c r="AC315" s="475">
        <f t="shared" si="13"/>
        <v>0</v>
      </c>
      <c r="AD315" s="476"/>
    </row>
    <row r="316" spans="1:30" s="477" customFormat="1" ht="28.5" customHeight="1" x14ac:dyDescent="0.25">
      <c r="A316" s="464" t="s">
        <v>26</v>
      </c>
      <c r="B316" s="488"/>
      <c r="C316" s="489"/>
      <c r="D316" s="490"/>
      <c r="E316" s="491"/>
      <c r="F316" s="491"/>
      <c r="G316" s="467">
        <f t="shared" si="12"/>
        <v>0</v>
      </c>
      <c r="H316" s="493"/>
      <c r="I316" s="470"/>
      <c r="J316" s="470"/>
      <c r="K316" s="470"/>
      <c r="L316" s="470"/>
      <c r="M316" s="470"/>
      <c r="N316" s="470"/>
      <c r="O316" s="470"/>
      <c r="P316" s="470"/>
      <c r="Q316" s="470"/>
      <c r="R316" s="470"/>
      <c r="S316" s="470"/>
      <c r="T316" s="470"/>
      <c r="U316" s="470"/>
      <c r="V316" s="470"/>
      <c r="W316" s="471">
        <v>0</v>
      </c>
      <c r="X316" s="472"/>
      <c r="Y316" s="473"/>
      <c r="Z316" s="472"/>
      <c r="AA316" s="473"/>
      <c r="AB316" s="474">
        <v>0</v>
      </c>
      <c r="AC316" s="475">
        <f t="shared" si="13"/>
        <v>0</v>
      </c>
      <c r="AD316" s="476"/>
    </row>
    <row r="317" spans="1:30" s="477" customFormat="1" ht="28.5" customHeight="1" x14ac:dyDescent="0.25">
      <c r="A317" s="464" t="s">
        <v>26</v>
      </c>
      <c r="B317" s="488"/>
      <c r="C317" s="489"/>
      <c r="D317" s="490"/>
      <c r="E317" s="491"/>
      <c r="F317" s="491"/>
      <c r="G317" s="467">
        <f t="shared" si="12"/>
        <v>0</v>
      </c>
      <c r="H317" s="493"/>
      <c r="I317" s="470"/>
      <c r="J317" s="470"/>
      <c r="K317" s="470"/>
      <c r="L317" s="470"/>
      <c r="M317" s="470"/>
      <c r="N317" s="470"/>
      <c r="O317" s="470"/>
      <c r="P317" s="470"/>
      <c r="Q317" s="470"/>
      <c r="R317" s="470"/>
      <c r="S317" s="470"/>
      <c r="T317" s="470"/>
      <c r="U317" s="470"/>
      <c r="V317" s="470"/>
      <c r="W317" s="471">
        <v>0</v>
      </c>
      <c r="X317" s="472"/>
      <c r="Y317" s="473"/>
      <c r="Z317" s="472"/>
      <c r="AA317" s="473"/>
      <c r="AB317" s="474">
        <v>0</v>
      </c>
      <c r="AC317" s="475">
        <f t="shared" si="13"/>
        <v>0</v>
      </c>
      <c r="AD317" s="476"/>
    </row>
    <row r="318" spans="1:30" s="477" customFormat="1" ht="28.5" customHeight="1" x14ac:dyDescent="0.25">
      <c r="A318" s="464" t="s">
        <v>26</v>
      </c>
      <c r="B318" s="488"/>
      <c r="C318" s="489"/>
      <c r="D318" s="490"/>
      <c r="E318" s="491"/>
      <c r="F318" s="491"/>
      <c r="G318" s="467">
        <f t="shared" si="12"/>
        <v>0</v>
      </c>
      <c r="H318" s="493"/>
      <c r="I318" s="470"/>
      <c r="J318" s="470"/>
      <c r="K318" s="470"/>
      <c r="L318" s="470"/>
      <c r="M318" s="470"/>
      <c r="N318" s="470"/>
      <c r="O318" s="470"/>
      <c r="P318" s="470"/>
      <c r="Q318" s="470"/>
      <c r="R318" s="470"/>
      <c r="S318" s="470"/>
      <c r="T318" s="470"/>
      <c r="U318" s="470"/>
      <c r="V318" s="470"/>
      <c r="W318" s="471">
        <v>0</v>
      </c>
      <c r="X318" s="472"/>
      <c r="Y318" s="473"/>
      <c r="Z318" s="472"/>
      <c r="AA318" s="473"/>
      <c r="AB318" s="474">
        <v>0</v>
      </c>
      <c r="AC318" s="475">
        <f t="shared" si="13"/>
        <v>0</v>
      </c>
      <c r="AD318" s="476"/>
    </row>
    <row r="319" spans="1:30" s="477" customFormat="1" ht="28.5" customHeight="1" x14ac:dyDescent="0.25">
      <c r="A319" s="464" t="s">
        <v>26</v>
      </c>
      <c r="B319" s="488"/>
      <c r="C319" s="489"/>
      <c r="D319" s="490"/>
      <c r="E319" s="491"/>
      <c r="F319" s="491"/>
      <c r="G319" s="467">
        <f t="shared" si="12"/>
        <v>0</v>
      </c>
      <c r="H319" s="493"/>
      <c r="I319" s="470"/>
      <c r="J319" s="470"/>
      <c r="K319" s="470"/>
      <c r="L319" s="470"/>
      <c r="M319" s="470"/>
      <c r="N319" s="470"/>
      <c r="O319" s="470"/>
      <c r="P319" s="470"/>
      <c r="Q319" s="470"/>
      <c r="R319" s="470"/>
      <c r="S319" s="470"/>
      <c r="T319" s="470"/>
      <c r="U319" s="470"/>
      <c r="V319" s="470"/>
      <c r="W319" s="471">
        <v>0</v>
      </c>
      <c r="X319" s="472"/>
      <c r="Y319" s="473"/>
      <c r="Z319" s="472"/>
      <c r="AA319" s="473"/>
      <c r="AB319" s="474">
        <v>0</v>
      </c>
      <c r="AC319" s="475">
        <f t="shared" si="13"/>
        <v>0</v>
      </c>
      <c r="AD319" s="476"/>
    </row>
    <row r="320" spans="1:30" s="477" customFormat="1" ht="28.5" customHeight="1" x14ac:dyDescent="0.25">
      <c r="A320" s="464" t="s">
        <v>26</v>
      </c>
      <c r="B320" s="488"/>
      <c r="C320" s="489"/>
      <c r="D320" s="490"/>
      <c r="E320" s="491"/>
      <c r="F320" s="491"/>
      <c r="G320" s="467">
        <f t="shared" si="12"/>
        <v>0</v>
      </c>
      <c r="H320" s="493"/>
      <c r="I320" s="470"/>
      <c r="J320" s="470"/>
      <c r="K320" s="470"/>
      <c r="L320" s="470"/>
      <c r="M320" s="470"/>
      <c r="N320" s="470"/>
      <c r="O320" s="470"/>
      <c r="P320" s="470"/>
      <c r="Q320" s="470"/>
      <c r="R320" s="470"/>
      <c r="S320" s="470"/>
      <c r="T320" s="470"/>
      <c r="U320" s="470"/>
      <c r="V320" s="470"/>
      <c r="W320" s="471">
        <v>0</v>
      </c>
      <c r="X320" s="472"/>
      <c r="Y320" s="473"/>
      <c r="Z320" s="472"/>
      <c r="AA320" s="473"/>
      <c r="AB320" s="474">
        <v>0</v>
      </c>
      <c r="AC320" s="475">
        <f t="shared" si="13"/>
        <v>0</v>
      </c>
      <c r="AD320" s="476"/>
    </row>
    <row r="321" spans="1:30" s="477" customFormat="1" ht="28.5" customHeight="1" x14ac:dyDescent="0.25">
      <c r="A321" s="464" t="s">
        <v>26</v>
      </c>
      <c r="B321" s="488"/>
      <c r="C321" s="489"/>
      <c r="D321" s="490"/>
      <c r="E321" s="491"/>
      <c r="F321" s="491"/>
      <c r="G321" s="467">
        <f t="shared" si="12"/>
        <v>0</v>
      </c>
      <c r="H321" s="493"/>
      <c r="I321" s="470"/>
      <c r="J321" s="470"/>
      <c r="K321" s="470"/>
      <c r="L321" s="470"/>
      <c r="M321" s="470"/>
      <c r="N321" s="470"/>
      <c r="O321" s="470"/>
      <c r="P321" s="470"/>
      <c r="Q321" s="470"/>
      <c r="R321" s="470"/>
      <c r="S321" s="470"/>
      <c r="T321" s="470"/>
      <c r="U321" s="470"/>
      <c r="V321" s="470"/>
      <c r="W321" s="471">
        <v>0</v>
      </c>
      <c r="X321" s="472"/>
      <c r="Y321" s="473"/>
      <c r="Z321" s="472"/>
      <c r="AA321" s="473"/>
      <c r="AB321" s="474">
        <v>0</v>
      </c>
      <c r="AC321" s="475">
        <f t="shared" si="13"/>
        <v>0</v>
      </c>
      <c r="AD321" s="476"/>
    </row>
    <row r="322" spans="1:30" s="477" customFormat="1" ht="28.5" customHeight="1" x14ac:dyDescent="0.25">
      <c r="A322" s="464" t="s">
        <v>26</v>
      </c>
      <c r="B322" s="488"/>
      <c r="C322" s="489"/>
      <c r="D322" s="490"/>
      <c r="E322" s="491"/>
      <c r="F322" s="491"/>
      <c r="G322" s="467">
        <f t="shared" si="12"/>
        <v>0</v>
      </c>
      <c r="H322" s="493"/>
      <c r="I322" s="470"/>
      <c r="J322" s="470"/>
      <c r="K322" s="470"/>
      <c r="L322" s="470"/>
      <c r="M322" s="470"/>
      <c r="N322" s="470"/>
      <c r="O322" s="470"/>
      <c r="P322" s="470"/>
      <c r="Q322" s="470"/>
      <c r="R322" s="470"/>
      <c r="S322" s="470"/>
      <c r="T322" s="470"/>
      <c r="U322" s="470"/>
      <c r="V322" s="470"/>
      <c r="W322" s="471">
        <v>0</v>
      </c>
      <c r="X322" s="472"/>
      <c r="Y322" s="473"/>
      <c r="Z322" s="472"/>
      <c r="AA322" s="473"/>
      <c r="AB322" s="474">
        <v>0</v>
      </c>
      <c r="AC322" s="475">
        <f t="shared" si="13"/>
        <v>0</v>
      </c>
      <c r="AD322" s="476"/>
    </row>
    <row r="323" spans="1:30" s="477" customFormat="1" ht="28.5" customHeight="1" x14ac:dyDescent="0.25">
      <c r="A323" s="464" t="s">
        <v>26</v>
      </c>
      <c r="B323" s="488"/>
      <c r="C323" s="489"/>
      <c r="D323" s="490"/>
      <c r="E323" s="491"/>
      <c r="F323" s="491"/>
      <c r="G323" s="467">
        <f t="shared" si="12"/>
        <v>0</v>
      </c>
      <c r="H323" s="493"/>
      <c r="I323" s="470"/>
      <c r="J323" s="470"/>
      <c r="K323" s="470"/>
      <c r="L323" s="470"/>
      <c r="M323" s="470"/>
      <c r="N323" s="470"/>
      <c r="O323" s="470"/>
      <c r="P323" s="470"/>
      <c r="Q323" s="470"/>
      <c r="R323" s="470"/>
      <c r="S323" s="470"/>
      <c r="T323" s="470"/>
      <c r="U323" s="470"/>
      <c r="V323" s="470"/>
      <c r="W323" s="471">
        <v>0</v>
      </c>
      <c r="X323" s="472"/>
      <c r="Y323" s="473"/>
      <c r="Z323" s="472"/>
      <c r="AA323" s="473"/>
      <c r="AB323" s="474">
        <v>0</v>
      </c>
      <c r="AC323" s="475">
        <f t="shared" si="13"/>
        <v>0</v>
      </c>
      <c r="AD323" s="476"/>
    </row>
    <row r="324" spans="1:30" s="477" customFormat="1" ht="28.5" customHeight="1" x14ac:dyDescent="0.25">
      <c r="A324" s="464" t="s">
        <v>26</v>
      </c>
      <c r="B324" s="488"/>
      <c r="C324" s="489"/>
      <c r="D324" s="490"/>
      <c r="E324" s="491"/>
      <c r="F324" s="491"/>
      <c r="G324" s="467">
        <f t="shared" si="12"/>
        <v>0</v>
      </c>
      <c r="H324" s="493"/>
      <c r="I324" s="470"/>
      <c r="J324" s="470"/>
      <c r="K324" s="470"/>
      <c r="L324" s="470"/>
      <c r="M324" s="470"/>
      <c r="N324" s="470"/>
      <c r="O324" s="470"/>
      <c r="P324" s="470"/>
      <c r="Q324" s="470"/>
      <c r="R324" s="470"/>
      <c r="S324" s="470"/>
      <c r="T324" s="470"/>
      <c r="U324" s="470"/>
      <c r="V324" s="470"/>
      <c r="W324" s="471">
        <v>0</v>
      </c>
      <c r="X324" s="472"/>
      <c r="Y324" s="473"/>
      <c r="Z324" s="472"/>
      <c r="AA324" s="473"/>
      <c r="AB324" s="474">
        <v>0</v>
      </c>
      <c r="AC324" s="475">
        <f t="shared" si="13"/>
        <v>0</v>
      </c>
      <c r="AD324" s="476"/>
    </row>
    <row r="325" spans="1:30" s="477" customFormat="1" ht="28.5" customHeight="1" x14ac:dyDescent="0.25">
      <c r="A325" s="464" t="s">
        <v>26</v>
      </c>
      <c r="B325" s="488"/>
      <c r="C325" s="489"/>
      <c r="D325" s="490"/>
      <c r="E325" s="491"/>
      <c r="F325" s="491"/>
      <c r="G325" s="467">
        <f t="shared" si="12"/>
        <v>0</v>
      </c>
      <c r="H325" s="493"/>
      <c r="I325" s="470"/>
      <c r="J325" s="470"/>
      <c r="K325" s="470"/>
      <c r="L325" s="470"/>
      <c r="M325" s="470"/>
      <c r="N325" s="470"/>
      <c r="O325" s="470"/>
      <c r="P325" s="470"/>
      <c r="Q325" s="470"/>
      <c r="R325" s="470"/>
      <c r="S325" s="470"/>
      <c r="T325" s="470"/>
      <c r="U325" s="470"/>
      <c r="V325" s="470"/>
      <c r="W325" s="471">
        <v>0</v>
      </c>
      <c r="X325" s="472"/>
      <c r="Y325" s="473"/>
      <c r="Z325" s="472"/>
      <c r="AA325" s="473"/>
      <c r="AB325" s="474">
        <v>0</v>
      </c>
      <c r="AC325" s="475">
        <f t="shared" si="13"/>
        <v>0</v>
      </c>
      <c r="AD325" s="476"/>
    </row>
    <row r="326" spans="1:30" s="477" customFormat="1" ht="28.5" customHeight="1" x14ac:dyDescent="0.25">
      <c r="A326" s="464" t="s">
        <v>26</v>
      </c>
      <c r="B326" s="488"/>
      <c r="C326" s="489"/>
      <c r="D326" s="490"/>
      <c r="E326" s="491"/>
      <c r="F326" s="491"/>
      <c r="G326" s="467">
        <f t="shared" si="12"/>
        <v>0</v>
      </c>
      <c r="H326" s="493"/>
      <c r="I326" s="470"/>
      <c r="J326" s="470"/>
      <c r="K326" s="470"/>
      <c r="L326" s="470"/>
      <c r="M326" s="470"/>
      <c r="N326" s="470"/>
      <c r="O326" s="470"/>
      <c r="P326" s="470"/>
      <c r="Q326" s="470"/>
      <c r="R326" s="470"/>
      <c r="S326" s="470"/>
      <c r="T326" s="470"/>
      <c r="U326" s="470"/>
      <c r="V326" s="470"/>
      <c r="W326" s="471">
        <v>0</v>
      </c>
      <c r="X326" s="472"/>
      <c r="Y326" s="473"/>
      <c r="Z326" s="472"/>
      <c r="AA326" s="473"/>
      <c r="AB326" s="474">
        <v>0</v>
      </c>
      <c r="AC326" s="475">
        <f t="shared" si="13"/>
        <v>0</v>
      </c>
      <c r="AD326" s="476"/>
    </row>
    <row r="327" spans="1:30" s="477" customFormat="1" ht="28.5" customHeight="1" x14ac:dyDescent="0.25">
      <c r="A327" s="464" t="s">
        <v>26</v>
      </c>
      <c r="B327" s="488"/>
      <c r="C327" s="489"/>
      <c r="D327" s="490"/>
      <c r="E327" s="491"/>
      <c r="F327" s="491"/>
      <c r="G327" s="467">
        <f t="shared" si="12"/>
        <v>0</v>
      </c>
      <c r="H327" s="493"/>
      <c r="I327" s="470"/>
      <c r="J327" s="470"/>
      <c r="K327" s="470"/>
      <c r="L327" s="470"/>
      <c r="M327" s="470"/>
      <c r="N327" s="470"/>
      <c r="O327" s="470"/>
      <c r="P327" s="470"/>
      <c r="Q327" s="470"/>
      <c r="R327" s="470"/>
      <c r="S327" s="470"/>
      <c r="T327" s="470"/>
      <c r="U327" s="470"/>
      <c r="V327" s="470"/>
      <c r="W327" s="471">
        <v>0</v>
      </c>
      <c r="X327" s="472"/>
      <c r="Y327" s="473"/>
      <c r="Z327" s="472"/>
      <c r="AA327" s="473"/>
      <c r="AB327" s="474">
        <v>0</v>
      </c>
      <c r="AC327" s="475">
        <f t="shared" si="13"/>
        <v>0</v>
      </c>
      <c r="AD327" s="476"/>
    </row>
    <row r="328" spans="1:30" s="477" customFormat="1" ht="28.5" customHeight="1" x14ac:dyDescent="0.25">
      <c r="A328" s="464" t="s">
        <v>26</v>
      </c>
      <c r="B328" s="488"/>
      <c r="C328" s="489"/>
      <c r="D328" s="490"/>
      <c r="E328" s="491"/>
      <c r="F328" s="491"/>
      <c r="G328" s="467">
        <f t="shared" si="12"/>
        <v>0</v>
      </c>
      <c r="H328" s="493"/>
      <c r="I328" s="470"/>
      <c r="J328" s="470"/>
      <c r="K328" s="470"/>
      <c r="L328" s="470"/>
      <c r="M328" s="470"/>
      <c r="N328" s="470"/>
      <c r="O328" s="470"/>
      <c r="P328" s="470"/>
      <c r="Q328" s="470"/>
      <c r="R328" s="470"/>
      <c r="S328" s="470"/>
      <c r="T328" s="470"/>
      <c r="U328" s="470"/>
      <c r="V328" s="470"/>
      <c r="W328" s="471">
        <v>0</v>
      </c>
      <c r="X328" s="472"/>
      <c r="Y328" s="473"/>
      <c r="Z328" s="472"/>
      <c r="AA328" s="473"/>
      <c r="AB328" s="474">
        <v>0</v>
      </c>
      <c r="AC328" s="475">
        <f t="shared" si="13"/>
        <v>0</v>
      </c>
      <c r="AD328" s="476"/>
    </row>
    <row r="329" spans="1:30" s="477" customFormat="1" ht="28.5" customHeight="1" x14ac:dyDescent="0.25">
      <c r="A329" s="464" t="s">
        <v>26</v>
      </c>
      <c r="B329" s="488"/>
      <c r="C329" s="489"/>
      <c r="D329" s="490"/>
      <c r="E329" s="491"/>
      <c r="F329" s="491"/>
      <c r="G329" s="467">
        <f t="shared" si="12"/>
        <v>0</v>
      </c>
      <c r="H329" s="493"/>
      <c r="I329" s="470"/>
      <c r="J329" s="470"/>
      <c r="K329" s="470"/>
      <c r="L329" s="470"/>
      <c r="M329" s="470"/>
      <c r="N329" s="470"/>
      <c r="O329" s="470"/>
      <c r="P329" s="470"/>
      <c r="Q329" s="470"/>
      <c r="R329" s="470"/>
      <c r="S329" s="470"/>
      <c r="T329" s="470"/>
      <c r="U329" s="470"/>
      <c r="V329" s="470"/>
      <c r="W329" s="471">
        <v>0</v>
      </c>
      <c r="X329" s="472"/>
      <c r="Y329" s="473"/>
      <c r="Z329" s="472"/>
      <c r="AA329" s="473"/>
      <c r="AB329" s="474">
        <v>0</v>
      </c>
      <c r="AC329" s="475">
        <f t="shared" si="13"/>
        <v>0</v>
      </c>
      <c r="AD329" s="476"/>
    </row>
    <row r="330" spans="1:30" s="477" customFormat="1" ht="28.5" customHeight="1" x14ac:dyDescent="0.25">
      <c r="A330" s="464" t="s">
        <v>26</v>
      </c>
      <c r="B330" s="488"/>
      <c r="C330" s="489"/>
      <c r="D330" s="490"/>
      <c r="E330" s="491"/>
      <c r="F330" s="491"/>
      <c r="G330" s="467">
        <f t="shared" si="12"/>
        <v>0</v>
      </c>
      <c r="H330" s="493"/>
      <c r="I330" s="470"/>
      <c r="J330" s="470"/>
      <c r="K330" s="470"/>
      <c r="L330" s="470"/>
      <c r="M330" s="470"/>
      <c r="N330" s="470"/>
      <c r="O330" s="470"/>
      <c r="P330" s="470"/>
      <c r="Q330" s="470"/>
      <c r="R330" s="470"/>
      <c r="S330" s="470"/>
      <c r="T330" s="470"/>
      <c r="U330" s="470"/>
      <c r="V330" s="470"/>
      <c r="W330" s="471">
        <v>0</v>
      </c>
      <c r="X330" s="472"/>
      <c r="Y330" s="473"/>
      <c r="Z330" s="472"/>
      <c r="AA330" s="473"/>
      <c r="AB330" s="474">
        <v>0</v>
      </c>
      <c r="AC330" s="475">
        <f t="shared" si="13"/>
        <v>0</v>
      </c>
      <c r="AD330" s="476"/>
    </row>
    <row r="331" spans="1:30" s="477" customFormat="1" ht="28.5" customHeight="1" x14ac:dyDescent="0.25">
      <c r="A331" s="464" t="s">
        <v>26</v>
      </c>
      <c r="B331" s="488"/>
      <c r="C331" s="489"/>
      <c r="D331" s="490"/>
      <c r="E331" s="491"/>
      <c r="F331" s="491"/>
      <c r="G331" s="467">
        <f t="shared" si="12"/>
        <v>0</v>
      </c>
      <c r="H331" s="493"/>
      <c r="I331" s="470"/>
      <c r="J331" s="470"/>
      <c r="K331" s="470"/>
      <c r="L331" s="470"/>
      <c r="M331" s="470"/>
      <c r="N331" s="470"/>
      <c r="O331" s="470"/>
      <c r="P331" s="470"/>
      <c r="Q331" s="470"/>
      <c r="R331" s="470"/>
      <c r="S331" s="470"/>
      <c r="T331" s="470"/>
      <c r="U331" s="470"/>
      <c r="V331" s="470"/>
      <c r="W331" s="471">
        <v>0</v>
      </c>
      <c r="X331" s="472"/>
      <c r="Y331" s="473"/>
      <c r="Z331" s="472"/>
      <c r="AA331" s="473"/>
      <c r="AB331" s="474">
        <v>0</v>
      </c>
      <c r="AC331" s="475">
        <f t="shared" si="13"/>
        <v>0</v>
      </c>
      <c r="AD331" s="476"/>
    </row>
    <row r="332" spans="1:30" s="477" customFormat="1" ht="28.5" customHeight="1" x14ac:dyDescent="0.25">
      <c r="A332" s="464" t="s">
        <v>26</v>
      </c>
      <c r="B332" s="488"/>
      <c r="C332" s="489"/>
      <c r="D332" s="490"/>
      <c r="E332" s="491"/>
      <c r="F332" s="491"/>
      <c r="G332" s="467">
        <f t="shared" si="12"/>
        <v>0</v>
      </c>
      <c r="H332" s="493"/>
      <c r="I332" s="470"/>
      <c r="J332" s="470"/>
      <c r="K332" s="470"/>
      <c r="L332" s="470"/>
      <c r="M332" s="470"/>
      <c r="N332" s="470"/>
      <c r="O332" s="470"/>
      <c r="P332" s="470"/>
      <c r="Q332" s="470"/>
      <c r="R332" s="470"/>
      <c r="S332" s="470"/>
      <c r="T332" s="470"/>
      <c r="U332" s="470"/>
      <c r="V332" s="470"/>
      <c r="W332" s="471">
        <v>0</v>
      </c>
      <c r="X332" s="472"/>
      <c r="Y332" s="473"/>
      <c r="Z332" s="472"/>
      <c r="AA332" s="473"/>
      <c r="AB332" s="474">
        <v>0</v>
      </c>
      <c r="AC332" s="475">
        <f t="shared" si="13"/>
        <v>0</v>
      </c>
      <c r="AD332" s="476"/>
    </row>
    <row r="333" spans="1:30" s="477" customFormat="1" ht="28.5" customHeight="1" x14ac:dyDescent="0.25">
      <c r="A333" s="464" t="s">
        <v>26</v>
      </c>
      <c r="B333" s="488"/>
      <c r="C333" s="489"/>
      <c r="D333" s="490"/>
      <c r="E333" s="491"/>
      <c r="F333" s="491"/>
      <c r="G333" s="467">
        <f t="shared" si="12"/>
        <v>0</v>
      </c>
      <c r="H333" s="493"/>
      <c r="I333" s="470"/>
      <c r="J333" s="470"/>
      <c r="K333" s="470"/>
      <c r="L333" s="470"/>
      <c r="M333" s="470"/>
      <c r="N333" s="470"/>
      <c r="O333" s="470"/>
      <c r="P333" s="470"/>
      <c r="Q333" s="470"/>
      <c r="R333" s="470"/>
      <c r="S333" s="470"/>
      <c r="T333" s="470"/>
      <c r="U333" s="470"/>
      <c r="V333" s="470"/>
      <c r="W333" s="471">
        <v>0</v>
      </c>
      <c r="X333" s="472"/>
      <c r="Y333" s="473"/>
      <c r="Z333" s="472"/>
      <c r="AA333" s="473"/>
      <c r="AB333" s="474">
        <v>0</v>
      </c>
      <c r="AC333" s="475">
        <f t="shared" si="13"/>
        <v>0</v>
      </c>
      <c r="AD333" s="476"/>
    </row>
    <row r="334" spans="1:30" s="477" customFormat="1" ht="28.5" customHeight="1" x14ac:dyDescent="0.25">
      <c r="A334" s="464" t="s">
        <v>26</v>
      </c>
      <c r="B334" s="488"/>
      <c r="C334" s="489"/>
      <c r="D334" s="490"/>
      <c r="E334" s="491"/>
      <c r="F334" s="491"/>
      <c r="G334" s="467">
        <f t="shared" si="12"/>
        <v>0</v>
      </c>
      <c r="H334" s="493"/>
      <c r="I334" s="470"/>
      <c r="J334" s="470"/>
      <c r="K334" s="470"/>
      <c r="L334" s="470"/>
      <c r="M334" s="470"/>
      <c r="N334" s="470"/>
      <c r="O334" s="470"/>
      <c r="P334" s="470"/>
      <c r="Q334" s="470"/>
      <c r="R334" s="470"/>
      <c r="S334" s="470"/>
      <c r="T334" s="470"/>
      <c r="U334" s="470"/>
      <c r="V334" s="470"/>
      <c r="W334" s="471">
        <v>0</v>
      </c>
      <c r="X334" s="472"/>
      <c r="Y334" s="473"/>
      <c r="Z334" s="472"/>
      <c r="AA334" s="473"/>
      <c r="AB334" s="474">
        <v>0</v>
      </c>
      <c r="AC334" s="475">
        <f t="shared" si="13"/>
        <v>0</v>
      </c>
      <c r="AD334" s="476"/>
    </row>
    <row r="335" spans="1:30" s="477" customFormat="1" ht="28.5" customHeight="1" x14ac:dyDescent="0.25">
      <c r="A335" s="464" t="s">
        <v>26</v>
      </c>
      <c r="B335" s="488"/>
      <c r="C335" s="489"/>
      <c r="D335" s="490"/>
      <c r="E335" s="491"/>
      <c r="F335" s="491"/>
      <c r="G335" s="467">
        <f t="shared" ref="G335:G398" si="14">F335-E335</f>
        <v>0</v>
      </c>
      <c r="H335" s="493"/>
      <c r="I335" s="470"/>
      <c r="J335" s="470"/>
      <c r="K335" s="470"/>
      <c r="L335" s="470"/>
      <c r="M335" s="470"/>
      <c r="N335" s="470"/>
      <c r="O335" s="470"/>
      <c r="P335" s="470"/>
      <c r="Q335" s="470"/>
      <c r="R335" s="470"/>
      <c r="S335" s="470"/>
      <c r="T335" s="470"/>
      <c r="U335" s="470"/>
      <c r="V335" s="470"/>
      <c r="W335" s="471">
        <v>0</v>
      </c>
      <c r="X335" s="472"/>
      <c r="Y335" s="473"/>
      <c r="Z335" s="472"/>
      <c r="AA335" s="473"/>
      <c r="AB335" s="474">
        <v>0</v>
      </c>
      <c r="AC335" s="475">
        <f t="shared" si="13"/>
        <v>0</v>
      </c>
      <c r="AD335" s="476"/>
    </row>
    <row r="336" spans="1:30" s="477" customFormat="1" ht="28.5" customHeight="1" x14ac:dyDescent="0.25">
      <c r="A336" s="464" t="s">
        <v>26</v>
      </c>
      <c r="B336" s="488"/>
      <c r="C336" s="489"/>
      <c r="D336" s="490"/>
      <c r="E336" s="491"/>
      <c r="F336" s="491"/>
      <c r="G336" s="467">
        <f t="shared" si="14"/>
        <v>0</v>
      </c>
      <c r="H336" s="493"/>
      <c r="I336" s="470"/>
      <c r="J336" s="470"/>
      <c r="K336" s="470"/>
      <c r="L336" s="470"/>
      <c r="M336" s="470"/>
      <c r="N336" s="470"/>
      <c r="O336" s="470"/>
      <c r="P336" s="470"/>
      <c r="Q336" s="470"/>
      <c r="R336" s="470"/>
      <c r="S336" s="470"/>
      <c r="T336" s="470"/>
      <c r="U336" s="470"/>
      <c r="V336" s="470"/>
      <c r="W336" s="471">
        <v>0</v>
      </c>
      <c r="X336" s="472"/>
      <c r="Y336" s="473"/>
      <c r="Z336" s="472"/>
      <c r="AA336" s="473"/>
      <c r="AB336" s="474">
        <v>0</v>
      </c>
      <c r="AC336" s="475">
        <f t="shared" si="13"/>
        <v>0</v>
      </c>
      <c r="AD336" s="476"/>
    </row>
    <row r="337" spans="1:30" s="477" customFormat="1" ht="28.5" customHeight="1" x14ac:dyDescent="0.25">
      <c r="A337" s="464" t="s">
        <v>26</v>
      </c>
      <c r="B337" s="488"/>
      <c r="C337" s="489"/>
      <c r="D337" s="490"/>
      <c r="E337" s="491"/>
      <c r="F337" s="491"/>
      <c r="G337" s="467">
        <f t="shared" si="14"/>
        <v>0</v>
      </c>
      <c r="H337" s="493"/>
      <c r="I337" s="470"/>
      <c r="J337" s="470"/>
      <c r="K337" s="470"/>
      <c r="L337" s="470"/>
      <c r="M337" s="470"/>
      <c r="N337" s="470"/>
      <c r="O337" s="470"/>
      <c r="P337" s="470"/>
      <c r="Q337" s="470"/>
      <c r="R337" s="470"/>
      <c r="S337" s="470"/>
      <c r="T337" s="470"/>
      <c r="U337" s="470"/>
      <c r="V337" s="470"/>
      <c r="W337" s="471">
        <v>0</v>
      </c>
      <c r="X337" s="472"/>
      <c r="Y337" s="473"/>
      <c r="Z337" s="472"/>
      <c r="AA337" s="473"/>
      <c r="AB337" s="474">
        <v>0</v>
      </c>
      <c r="AC337" s="475">
        <f t="shared" si="13"/>
        <v>0</v>
      </c>
      <c r="AD337" s="476"/>
    </row>
    <row r="338" spans="1:30" s="477" customFormat="1" ht="28.5" customHeight="1" x14ac:dyDescent="0.25">
      <c r="A338" s="464" t="s">
        <v>26</v>
      </c>
      <c r="B338" s="488"/>
      <c r="C338" s="489"/>
      <c r="D338" s="490"/>
      <c r="E338" s="491"/>
      <c r="F338" s="491"/>
      <c r="G338" s="467">
        <f t="shared" si="14"/>
        <v>0</v>
      </c>
      <c r="H338" s="493"/>
      <c r="I338" s="470"/>
      <c r="J338" s="470"/>
      <c r="K338" s="470"/>
      <c r="L338" s="470"/>
      <c r="M338" s="470"/>
      <c r="N338" s="470"/>
      <c r="O338" s="470"/>
      <c r="P338" s="470"/>
      <c r="Q338" s="470"/>
      <c r="R338" s="470"/>
      <c r="S338" s="470"/>
      <c r="T338" s="470"/>
      <c r="U338" s="470"/>
      <c r="V338" s="470"/>
      <c r="W338" s="471">
        <v>0</v>
      </c>
      <c r="X338" s="472"/>
      <c r="Y338" s="473"/>
      <c r="Z338" s="472"/>
      <c r="AA338" s="473"/>
      <c r="AB338" s="474">
        <v>0</v>
      </c>
      <c r="AC338" s="475">
        <f t="shared" si="13"/>
        <v>0</v>
      </c>
      <c r="AD338" s="476"/>
    </row>
    <row r="339" spans="1:30" s="477" customFormat="1" ht="28.5" customHeight="1" x14ac:dyDescent="0.25">
      <c r="A339" s="464" t="s">
        <v>26</v>
      </c>
      <c r="B339" s="488"/>
      <c r="C339" s="489"/>
      <c r="D339" s="490"/>
      <c r="E339" s="491"/>
      <c r="F339" s="491"/>
      <c r="G339" s="467">
        <f t="shared" si="14"/>
        <v>0</v>
      </c>
      <c r="H339" s="493"/>
      <c r="I339" s="470"/>
      <c r="J339" s="470"/>
      <c r="K339" s="470"/>
      <c r="L339" s="470"/>
      <c r="M339" s="470"/>
      <c r="N339" s="470"/>
      <c r="O339" s="470"/>
      <c r="P339" s="470"/>
      <c r="Q339" s="470"/>
      <c r="R339" s="470"/>
      <c r="S339" s="470"/>
      <c r="T339" s="470"/>
      <c r="U339" s="470"/>
      <c r="V339" s="470"/>
      <c r="W339" s="471">
        <v>0</v>
      </c>
      <c r="X339" s="472"/>
      <c r="Y339" s="473"/>
      <c r="Z339" s="472"/>
      <c r="AA339" s="473"/>
      <c r="AB339" s="474">
        <v>0</v>
      </c>
      <c r="AC339" s="475">
        <f t="shared" si="13"/>
        <v>0</v>
      </c>
      <c r="AD339" s="476"/>
    </row>
    <row r="340" spans="1:30" s="477" customFormat="1" ht="28.5" customHeight="1" x14ac:dyDescent="0.25">
      <c r="A340" s="464" t="s">
        <v>26</v>
      </c>
      <c r="B340" s="488"/>
      <c r="C340" s="489"/>
      <c r="D340" s="490"/>
      <c r="E340" s="491"/>
      <c r="F340" s="491"/>
      <c r="G340" s="467">
        <f t="shared" si="14"/>
        <v>0</v>
      </c>
      <c r="H340" s="493"/>
      <c r="I340" s="470"/>
      <c r="J340" s="470"/>
      <c r="K340" s="470"/>
      <c r="L340" s="470"/>
      <c r="M340" s="470"/>
      <c r="N340" s="470"/>
      <c r="O340" s="470"/>
      <c r="P340" s="470"/>
      <c r="Q340" s="470"/>
      <c r="R340" s="470"/>
      <c r="S340" s="470"/>
      <c r="T340" s="470"/>
      <c r="U340" s="470"/>
      <c r="V340" s="470"/>
      <c r="W340" s="471">
        <v>0</v>
      </c>
      <c r="X340" s="472"/>
      <c r="Y340" s="473"/>
      <c r="Z340" s="472"/>
      <c r="AA340" s="473"/>
      <c r="AB340" s="474">
        <v>0</v>
      </c>
      <c r="AC340" s="475">
        <f t="shared" si="13"/>
        <v>0</v>
      </c>
      <c r="AD340" s="476"/>
    </row>
    <row r="341" spans="1:30" s="477" customFormat="1" ht="28.5" customHeight="1" x14ac:dyDescent="0.25">
      <c r="A341" s="464" t="s">
        <v>26</v>
      </c>
      <c r="B341" s="488"/>
      <c r="C341" s="489"/>
      <c r="D341" s="490"/>
      <c r="E341" s="491"/>
      <c r="F341" s="491"/>
      <c r="G341" s="467">
        <f t="shared" si="14"/>
        <v>0</v>
      </c>
      <c r="H341" s="493"/>
      <c r="I341" s="470"/>
      <c r="J341" s="470"/>
      <c r="K341" s="470"/>
      <c r="L341" s="470"/>
      <c r="M341" s="470"/>
      <c r="N341" s="470"/>
      <c r="O341" s="470"/>
      <c r="P341" s="470"/>
      <c r="Q341" s="470"/>
      <c r="R341" s="470"/>
      <c r="S341" s="470"/>
      <c r="T341" s="470"/>
      <c r="U341" s="470"/>
      <c r="V341" s="470"/>
      <c r="W341" s="471">
        <v>0</v>
      </c>
      <c r="X341" s="472"/>
      <c r="Y341" s="473"/>
      <c r="Z341" s="472"/>
      <c r="AA341" s="473"/>
      <c r="AB341" s="474">
        <v>0</v>
      </c>
      <c r="AC341" s="475">
        <f t="shared" si="13"/>
        <v>0</v>
      </c>
      <c r="AD341" s="476"/>
    </row>
    <row r="342" spans="1:30" s="477" customFormat="1" ht="28.5" customHeight="1" x14ac:dyDescent="0.25">
      <c r="A342" s="464" t="s">
        <v>26</v>
      </c>
      <c r="B342" s="488"/>
      <c r="C342" s="489"/>
      <c r="D342" s="490"/>
      <c r="E342" s="491"/>
      <c r="F342" s="491"/>
      <c r="G342" s="467">
        <f t="shared" si="14"/>
        <v>0</v>
      </c>
      <c r="H342" s="493"/>
      <c r="I342" s="470"/>
      <c r="J342" s="470"/>
      <c r="K342" s="470"/>
      <c r="L342" s="470"/>
      <c r="M342" s="470"/>
      <c r="N342" s="470"/>
      <c r="O342" s="470"/>
      <c r="P342" s="470"/>
      <c r="Q342" s="470"/>
      <c r="R342" s="470"/>
      <c r="S342" s="470"/>
      <c r="T342" s="470"/>
      <c r="U342" s="470"/>
      <c r="V342" s="470"/>
      <c r="W342" s="471">
        <v>0</v>
      </c>
      <c r="X342" s="472"/>
      <c r="Y342" s="473"/>
      <c r="Z342" s="472"/>
      <c r="AA342" s="473"/>
      <c r="AB342" s="474">
        <v>0</v>
      </c>
      <c r="AC342" s="475">
        <f t="shared" si="13"/>
        <v>0</v>
      </c>
      <c r="AD342" s="476"/>
    </row>
    <row r="343" spans="1:30" s="477" customFormat="1" ht="28.5" customHeight="1" x14ac:dyDescent="0.25">
      <c r="A343" s="464" t="s">
        <v>26</v>
      </c>
      <c r="B343" s="488"/>
      <c r="C343" s="489"/>
      <c r="D343" s="490"/>
      <c r="E343" s="491"/>
      <c r="F343" s="491"/>
      <c r="G343" s="467">
        <f t="shared" si="14"/>
        <v>0</v>
      </c>
      <c r="H343" s="493"/>
      <c r="I343" s="470"/>
      <c r="J343" s="470"/>
      <c r="K343" s="470"/>
      <c r="L343" s="470"/>
      <c r="M343" s="470"/>
      <c r="N343" s="470"/>
      <c r="O343" s="470"/>
      <c r="P343" s="470"/>
      <c r="Q343" s="470"/>
      <c r="R343" s="470"/>
      <c r="S343" s="470"/>
      <c r="T343" s="470"/>
      <c r="U343" s="470"/>
      <c r="V343" s="470"/>
      <c r="W343" s="471">
        <v>0</v>
      </c>
      <c r="X343" s="472"/>
      <c r="Y343" s="473"/>
      <c r="Z343" s="472"/>
      <c r="AA343" s="473"/>
      <c r="AB343" s="474">
        <v>0</v>
      </c>
      <c r="AC343" s="475">
        <f t="shared" si="13"/>
        <v>0</v>
      </c>
      <c r="AD343" s="476"/>
    </row>
    <row r="344" spans="1:30" s="477" customFormat="1" ht="28.5" customHeight="1" x14ac:dyDescent="0.25">
      <c r="A344" s="464" t="s">
        <v>26</v>
      </c>
      <c r="B344" s="488"/>
      <c r="C344" s="489"/>
      <c r="D344" s="490"/>
      <c r="E344" s="491"/>
      <c r="F344" s="491"/>
      <c r="G344" s="467">
        <f t="shared" si="14"/>
        <v>0</v>
      </c>
      <c r="H344" s="493"/>
      <c r="I344" s="470"/>
      <c r="J344" s="470"/>
      <c r="K344" s="470"/>
      <c r="L344" s="470"/>
      <c r="M344" s="470"/>
      <c r="N344" s="470"/>
      <c r="O344" s="470"/>
      <c r="P344" s="470"/>
      <c r="Q344" s="470"/>
      <c r="R344" s="470"/>
      <c r="S344" s="470"/>
      <c r="T344" s="470"/>
      <c r="U344" s="470"/>
      <c r="V344" s="470"/>
      <c r="W344" s="471">
        <v>0</v>
      </c>
      <c r="X344" s="472"/>
      <c r="Y344" s="473"/>
      <c r="Z344" s="472"/>
      <c r="AA344" s="473"/>
      <c r="AB344" s="474">
        <v>0</v>
      </c>
      <c r="AC344" s="475">
        <f t="shared" si="13"/>
        <v>0</v>
      </c>
      <c r="AD344" s="476"/>
    </row>
    <row r="345" spans="1:30" s="477" customFormat="1" ht="28.5" customHeight="1" x14ac:dyDescent="0.25">
      <c r="A345" s="464" t="s">
        <v>26</v>
      </c>
      <c r="B345" s="488"/>
      <c r="C345" s="489"/>
      <c r="D345" s="490"/>
      <c r="E345" s="491"/>
      <c r="F345" s="491"/>
      <c r="G345" s="467">
        <f t="shared" si="14"/>
        <v>0</v>
      </c>
      <c r="H345" s="493"/>
      <c r="I345" s="470"/>
      <c r="J345" s="470"/>
      <c r="K345" s="470"/>
      <c r="L345" s="470"/>
      <c r="M345" s="470"/>
      <c r="N345" s="470"/>
      <c r="O345" s="470"/>
      <c r="P345" s="470"/>
      <c r="Q345" s="470"/>
      <c r="R345" s="470"/>
      <c r="S345" s="470"/>
      <c r="T345" s="470"/>
      <c r="U345" s="470"/>
      <c r="V345" s="470"/>
      <c r="W345" s="471">
        <v>0</v>
      </c>
      <c r="X345" s="472"/>
      <c r="Y345" s="473"/>
      <c r="Z345" s="472"/>
      <c r="AA345" s="473"/>
      <c r="AB345" s="474">
        <v>0</v>
      </c>
      <c r="AC345" s="475">
        <f t="shared" si="13"/>
        <v>0</v>
      </c>
      <c r="AD345" s="476"/>
    </row>
    <row r="346" spans="1:30" s="477" customFormat="1" ht="28.5" customHeight="1" x14ac:dyDescent="0.25">
      <c r="A346" s="464" t="s">
        <v>26</v>
      </c>
      <c r="B346" s="488"/>
      <c r="C346" s="489"/>
      <c r="D346" s="490"/>
      <c r="E346" s="491"/>
      <c r="F346" s="491"/>
      <c r="G346" s="467">
        <f t="shared" si="14"/>
        <v>0</v>
      </c>
      <c r="H346" s="493"/>
      <c r="I346" s="470"/>
      <c r="J346" s="470"/>
      <c r="K346" s="470"/>
      <c r="L346" s="470"/>
      <c r="M346" s="470"/>
      <c r="N346" s="470"/>
      <c r="O346" s="470"/>
      <c r="P346" s="470"/>
      <c r="Q346" s="470"/>
      <c r="R346" s="470"/>
      <c r="S346" s="470"/>
      <c r="T346" s="470"/>
      <c r="U346" s="470"/>
      <c r="V346" s="470"/>
      <c r="W346" s="471">
        <v>0</v>
      </c>
      <c r="X346" s="472"/>
      <c r="Y346" s="473"/>
      <c r="Z346" s="472"/>
      <c r="AA346" s="473"/>
      <c r="AB346" s="474">
        <v>0</v>
      </c>
      <c r="AC346" s="475">
        <f t="shared" si="13"/>
        <v>0</v>
      </c>
      <c r="AD346" s="476"/>
    </row>
    <row r="347" spans="1:30" s="477" customFormat="1" ht="28.5" customHeight="1" x14ac:dyDescent="0.25">
      <c r="A347" s="464" t="s">
        <v>26</v>
      </c>
      <c r="B347" s="488"/>
      <c r="C347" s="489"/>
      <c r="D347" s="490"/>
      <c r="E347" s="491"/>
      <c r="F347" s="491"/>
      <c r="G347" s="467">
        <f t="shared" si="14"/>
        <v>0</v>
      </c>
      <c r="H347" s="493"/>
      <c r="I347" s="470"/>
      <c r="J347" s="470"/>
      <c r="K347" s="470"/>
      <c r="L347" s="470"/>
      <c r="M347" s="470"/>
      <c r="N347" s="470"/>
      <c r="O347" s="470"/>
      <c r="P347" s="470"/>
      <c r="Q347" s="470"/>
      <c r="R347" s="470"/>
      <c r="S347" s="470"/>
      <c r="T347" s="470"/>
      <c r="U347" s="470"/>
      <c r="V347" s="470"/>
      <c r="W347" s="471">
        <v>0</v>
      </c>
      <c r="X347" s="472"/>
      <c r="Y347" s="473"/>
      <c r="Z347" s="472"/>
      <c r="AA347" s="473"/>
      <c r="AB347" s="474">
        <v>0</v>
      </c>
      <c r="AC347" s="475">
        <f t="shared" si="13"/>
        <v>0</v>
      </c>
      <c r="AD347" s="476"/>
    </row>
    <row r="348" spans="1:30" s="477" customFormat="1" ht="28.5" customHeight="1" x14ac:dyDescent="0.25">
      <c r="A348" s="464" t="s">
        <v>26</v>
      </c>
      <c r="B348" s="488"/>
      <c r="C348" s="489"/>
      <c r="D348" s="490"/>
      <c r="E348" s="491"/>
      <c r="F348" s="491"/>
      <c r="G348" s="467">
        <f t="shared" si="14"/>
        <v>0</v>
      </c>
      <c r="H348" s="493"/>
      <c r="I348" s="470"/>
      <c r="J348" s="470"/>
      <c r="K348" s="470"/>
      <c r="L348" s="470"/>
      <c r="M348" s="470"/>
      <c r="N348" s="470"/>
      <c r="O348" s="470"/>
      <c r="P348" s="470"/>
      <c r="Q348" s="470"/>
      <c r="R348" s="470"/>
      <c r="S348" s="470"/>
      <c r="T348" s="470"/>
      <c r="U348" s="470"/>
      <c r="V348" s="470"/>
      <c r="W348" s="471">
        <v>0</v>
      </c>
      <c r="X348" s="472"/>
      <c r="Y348" s="473"/>
      <c r="Z348" s="472"/>
      <c r="AA348" s="473"/>
      <c r="AB348" s="474">
        <v>0</v>
      </c>
      <c r="AC348" s="475">
        <f t="shared" si="13"/>
        <v>0</v>
      </c>
      <c r="AD348" s="476"/>
    </row>
    <row r="349" spans="1:30" s="477" customFormat="1" ht="28.5" customHeight="1" x14ac:dyDescent="0.25">
      <c r="A349" s="464" t="s">
        <v>26</v>
      </c>
      <c r="B349" s="488"/>
      <c r="C349" s="489"/>
      <c r="D349" s="490"/>
      <c r="E349" s="491"/>
      <c r="F349" s="491"/>
      <c r="G349" s="467">
        <f t="shared" si="14"/>
        <v>0</v>
      </c>
      <c r="H349" s="493"/>
      <c r="I349" s="470"/>
      <c r="J349" s="470"/>
      <c r="K349" s="470"/>
      <c r="L349" s="470"/>
      <c r="M349" s="470"/>
      <c r="N349" s="470"/>
      <c r="O349" s="470"/>
      <c r="P349" s="470"/>
      <c r="Q349" s="470"/>
      <c r="R349" s="470"/>
      <c r="S349" s="470"/>
      <c r="T349" s="470"/>
      <c r="U349" s="470"/>
      <c r="V349" s="470"/>
      <c r="W349" s="471">
        <v>0</v>
      </c>
      <c r="X349" s="472"/>
      <c r="Y349" s="473"/>
      <c r="Z349" s="472"/>
      <c r="AA349" s="473"/>
      <c r="AB349" s="474">
        <v>0</v>
      </c>
      <c r="AC349" s="475">
        <f t="shared" si="13"/>
        <v>0</v>
      </c>
      <c r="AD349" s="476"/>
    </row>
    <row r="350" spans="1:30" s="477" customFormat="1" ht="28.5" customHeight="1" x14ac:dyDescent="0.25">
      <c r="A350" s="464" t="s">
        <v>26</v>
      </c>
      <c r="B350" s="488"/>
      <c r="C350" s="489"/>
      <c r="D350" s="490"/>
      <c r="E350" s="491"/>
      <c r="F350" s="491"/>
      <c r="G350" s="467">
        <f t="shared" si="14"/>
        <v>0</v>
      </c>
      <c r="H350" s="493"/>
      <c r="I350" s="470"/>
      <c r="J350" s="470"/>
      <c r="K350" s="470"/>
      <c r="L350" s="470"/>
      <c r="M350" s="470"/>
      <c r="N350" s="470"/>
      <c r="O350" s="470"/>
      <c r="P350" s="470"/>
      <c r="Q350" s="470"/>
      <c r="R350" s="470"/>
      <c r="S350" s="470"/>
      <c r="T350" s="470"/>
      <c r="U350" s="470"/>
      <c r="V350" s="470"/>
      <c r="W350" s="471">
        <v>0</v>
      </c>
      <c r="X350" s="472"/>
      <c r="Y350" s="473"/>
      <c r="Z350" s="472"/>
      <c r="AA350" s="473"/>
      <c r="AB350" s="474">
        <v>0</v>
      </c>
      <c r="AC350" s="475">
        <f t="shared" si="13"/>
        <v>0</v>
      </c>
      <c r="AD350" s="476"/>
    </row>
    <row r="351" spans="1:30" s="477" customFormat="1" ht="28.5" customHeight="1" x14ac:dyDescent="0.25">
      <c r="A351" s="464" t="s">
        <v>26</v>
      </c>
      <c r="B351" s="488"/>
      <c r="C351" s="489"/>
      <c r="D351" s="490"/>
      <c r="E351" s="491"/>
      <c r="F351" s="491"/>
      <c r="G351" s="467">
        <f t="shared" si="14"/>
        <v>0</v>
      </c>
      <c r="H351" s="493"/>
      <c r="I351" s="470"/>
      <c r="J351" s="470"/>
      <c r="K351" s="470"/>
      <c r="L351" s="470"/>
      <c r="M351" s="470"/>
      <c r="N351" s="470"/>
      <c r="O351" s="470"/>
      <c r="P351" s="470"/>
      <c r="Q351" s="470"/>
      <c r="R351" s="470"/>
      <c r="S351" s="470"/>
      <c r="T351" s="470"/>
      <c r="U351" s="470"/>
      <c r="V351" s="470"/>
      <c r="W351" s="471">
        <v>0</v>
      </c>
      <c r="X351" s="472"/>
      <c r="Y351" s="473"/>
      <c r="Z351" s="472"/>
      <c r="AA351" s="473"/>
      <c r="AB351" s="474">
        <v>0</v>
      </c>
      <c r="AC351" s="475">
        <f t="shared" si="13"/>
        <v>0</v>
      </c>
      <c r="AD351" s="476"/>
    </row>
    <row r="352" spans="1:30" s="477" customFormat="1" ht="28.5" customHeight="1" x14ac:dyDescent="0.25">
      <c r="A352" s="464" t="s">
        <v>26</v>
      </c>
      <c r="B352" s="488"/>
      <c r="C352" s="489"/>
      <c r="D352" s="490"/>
      <c r="E352" s="491"/>
      <c r="F352" s="491"/>
      <c r="G352" s="467">
        <f t="shared" si="14"/>
        <v>0</v>
      </c>
      <c r="H352" s="493"/>
      <c r="I352" s="470"/>
      <c r="J352" s="470"/>
      <c r="K352" s="470"/>
      <c r="L352" s="470"/>
      <c r="M352" s="470"/>
      <c r="N352" s="470"/>
      <c r="O352" s="470"/>
      <c r="P352" s="470"/>
      <c r="Q352" s="470"/>
      <c r="R352" s="470"/>
      <c r="S352" s="470"/>
      <c r="T352" s="470"/>
      <c r="U352" s="470"/>
      <c r="V352" s="470"/>
      <c r="W352" s="471">
        <v>0</v>
      </c>
      <c r="X352" s="472"/>
      <c r="Y352" s="473"/>
      <c r="Z352" s="472"/>
      <c r="AA352" s="473"/>
      <c r="AB352" s="474">
        <v>0</v>
      </c>
      <c r="AC352" s="475">
        <f t="shared" si="13"/>
        <v>0</v>
      </c>
      <c r="AD352" s="476"/>
    </row>
    <row r="353" spans="1:30" s="477" customFormat="1" ht="28.5" customHeight="1" x14ac:dyDescent="0.25">
      <c r="A353" s="464" t="s">
        <v>26</v>
      </c>
      <c r="B353" s="488"/>
      <c r="C353" s="489"/>
      <c r="D353" s="490"/>
      <c r="E353" s="491"/>
      <c r="F353" s="491"/>
      <c r="G353" s="467">
        <f t="shared" si="14"/>
        <v>0</v>
      </c>
      <c r="H353" s="493"/>
      <c r="I353" s="470"/>
      <c r="J353" s="470"/>
      <c r="K353" s="470"/>
      <c r="L353" s="470"/>
      <c r="M353" s="470"/>
      <c r="N353" s="470"/>
      <c r="O353" s="470"/>
      <c r="P353" s="470"/>
      <c r="Q353" s="470"/>
      <c r="R353" s="470"/>
      <c r="S353" s="470"/>
      <c r="T353" s="470"/>
      <c r="U353" s="470"/>
      <c r="V353" s="470"/>
      <c r="W353" s="471">
        <v>0</v>
      </c>
      <c r="X353" s="472"/>
      <c r="Y353" s="473"/>
      <c r="Z353" s="472"/>
      <c r="AA353" s="473"/>
      <c r="AB353" s="474">
        <v>0</v>
      </c>
      <c r="AC353" s="475">
        <f t="shared" si="13"/>
        <v>0</v>
      </c>
      <c r="AD353" s="476"/>
    </row>
    <row r="354" spans="1:30" s="477" customFormat="1" ht="28.5" customHeight="1" x14ac:dyDescent="0.25">
      <c r="A354" s="464" t="s">
        <v>26</v>
      </c>
      <c r="B354" s="488"/>
      <c r="C354" s="489"/>
      <c r="D354" s="490"/>
      <c r="E354" s="491"/>
      <c r="F354" s="491"/>
      <c r="G354" s="467">
        <f t="shared" si="14"/>
        <v>0</v>
      </c>
      <c r="H354" s="493"/>
      <c r="I354" s="470"/>
      <c r="J354" s="470"/>
      <c r="K354" s="470"/>
      <c r="L354" s="470"/>
      <c r="M354" s="470"/>
      <c r="N354" s="470"/>
      <c r="O354" s="470"/>
      <c r="P354" s="470"/>
      <c r="Q354" s="470"/>
      <c r="R354" s="470"/>
      <c r="S354" s="470"/>
      <c r="T354" s="470"/>
      <c r="U354" s="470"/>
      <c r="V354" s="470"/>
      <c r="W354" s="471">
        <v>0</v>
      </c>
      <c r="X354" s="472"/>
      <c r="Y354" s="473"/>
      <c r="Z354" s="472"/>
      <c r="AA354" s="473"/>
      <c r="AB354" s="474">
        <v>0</v>
      </c>
      <c r="AC354" s="475">
        <f t="shared" si="13"/>
        <v>0</v>
      </c>
      <c r="AD354" s="476"/>
    </row>
    <row r="355" spans="1:30" s="477" customFormat="1" ht="28.5" customHeight="1" x14ac:dyDescent="0.25">
      <c r="A355" s="464" t="s">
        <v>26</v>
      </c>
      <c r="B355" s="488"/>
      <c r="C355" s="489"/>
      <c r="D355" s="490"/>
      <c r="E355" s="491"/>
      <c r="F355" s="491"/>
      <c r="G355" s="467">
        <f t="shared" si="14"/>
        <v>0</v>
      </c>
      <c r="H355" s="493"/>
      <c r="I355" s="470"/>
      <c r="J355" s="470"/>
      <c r="K355" s="470"/>
      <c r="L355" s="470"/>
      <c r="M355" s="470"/>
      <c r="N355" s="470"/>
      <c r="O355" s="470"/>
      <c r="P355" s="470"/>
      <c r="Q355" s="470"/>
      <c r="R355" s="470"/>
      <c r="S355" s="470"/>
      <c r="T355" s="470"/>
      <c r="U355" s="470"/>
      <c r="V355" s="470"/>
      <c r="W355" s="471">
        <v>0</v>
      </c>
      <c r="X355" s="472"/>
      <c r="Y355" s="473"/>
      <c r="Z355" s="472"/>
      <c r="AA355" s="473"/>
      <c r="AB355" s="474">
        <v>0</v>
      </c>
      <c r="AC355" s="475">
        <f t="shared" si="13"/>
        <v>0</v>
      </c>
      <c r="AD355" s="476"/>
    </row>
    <row r="356" spans="1:30" s="477" customFormat="1" ht="28.5" customHeight="1" x14ac:dyDescent="0.25">
      <c r="A356" s="464" t="s">
        <v>26</v>
      </c>
      <c r="B356" s="488"/>
      <c r="C356" s="489"/>
      <c r="D356" s="490"/>
      <c r="E356" s="491"/>
      <c r="F356" s="491"/>
      <c r="G356" s="467">
        <f t="shared" si="14"/>
        <v>0</v>
      </c>
      <c r="H356" s="493"/>
      <c r="I356" s="470"/>
      <c r="J356" s="470"/>
      <c r="K356" s="470"/>
      <c r="L356" s="470"/>
      <c r="M356" s="470"/>
      <c r="N356" s="470"/>
      <c r="O356" s="470"/>
      <c r="P356" s="470"/>
      <c r="Q356" s="470"/>
      <c r="R356" s="470"/>
      <c r="S356" s="470"/>
      <c r="T356" s="470"/>
      <c r="U356" s="470"/>
      <c r="V356" s="470"/>
      <c r="W356" s="471">
        <v>0</v>
      </c>
      <c r="X356" s="472"/>
      <c r="Y356" s="473"/>
      <c r="Z356" s="472"/>
      <c r="AA356" s="473"/>
      <c r="AB356" s="474">
        <v>0</v>
      </c>
      <c r="AC356" s="475">
        <f t="shared" si="13"/>
        <v>0</v>
      </c>
      <c r="AD356" s="476"/>
    </row>
    <row r="357" spans="1:30" s="477" customFormat="1" ht="28.5" customHeight="1" x14ac:dyDescent="0.25">
      <c r="A357" s="464" t="s">
        <v>26</v>
      </c>
      <c r="B357" s="488"/>
      <c r="C357" s="489"/>
      <c r="D357" s="490"/>
      <c r="E357" s="491"/>
      <c r="F357" s="491"/>
      <c r="G357" s="467">
        <f t="shared" si="14"/>
        <v>0</v>
      </c>
      <c r="H357" s="493"/>
      <c r="I357" s="470"/>
      <c r="J357" s="470"/>
      <c r="K357" s="470"/>
      <c r="L357" s="470"/>
      <c r="M357" s="470"/>
      <c r="N357" s="470"/>
      <c r="O357" s="470"/>
      <c r="P357" s="470"/>
      <c r="Q357" s="470"/>
      <c r="R357" s="470"/>
      <c r="S357" s="470"/>
      <c r="T357" s="470"/>
      <c r="U357" s="470"/>
      <c r="V357" s="470"/>
      <c r="W357" s="471">
        <v>0</v>
      </c>
      <c r="X357" s="472"/>
      <c r="Y357" s="473"/>
      <c r="Z357" s="472"/>
      <c r="AA357" s="473"/>
      <c r="AB357" s="474">
        <v>0</v>
      </c>
      <c r="AC357" s="475">
        <f t="shared" si="13"/>
        <v>0</v>
      </c>
      <c r="AD357" s="476"/>
    </row>
    <row r="358" spans="1:30" s="477" customFormat="1" ht="28.5" customHeight="1" x14ac:dyDescent="0.25">
      <c r="A358" s="464" t="s">
        <v>26</v>
      </c>
      <c r="B358" s="488"/>
      <c r="C358" s="489"/>
      <c r="D358" s="490"/>
      <c r="E358" s="491"/>
      <c r="F358" s="491"/>
      <c r="G358" s="467">
        <f t="shared" si="14"/>
        <v>0</v>
      </c>
      <c r="H358" s="493"/>
      <c r="I358" s="470"/>
      <c r="J358" s="470"/>
      <c r="K358" s="470"/>
      <c r="L358" s="470"/>
      <c r="M358" s="470"/>
      <c r="N358" s="470"/>
      <c r="O358" s="470"/>
      <c r="P358" s="470"/>
      <c r="Q358" s="470"/>
      <c r="R358" s="470"/>
      <c r="S358" s="470"/>
      <c r="T358" s="470"/>
      <c r="U358" s="470"/>
      <c r="V358" s="470"/>
      <c r="W358" s="471">
        <v>0</v>
      </c>
      <c r="X358" s="472"/>
      <c r="Y358" s="473"/>
      <c r="Z358" s="472"/>
      <c r="AA358" s="473"/>
      <c r="AB358" s="474">
        <v>0</v>
      </c>
      <c r="AC358" s="475">
        <f t="shared" si="13"/>
        <v>0</v>
      </c>
      <c r="AD358" s="476"/>
    </row>
    <row r="359" spans="1:30" s="477" customFormat="1" ht="28.5" customHeight="1" x14ac:dyDescent="0.25">
      <c r="A359" s="464" t="s">
        <v>26</v>
      </c>
      <c r="B359" s="488"/>
      <c r="C359" s="489"/>
      <c r="D359" s="490"/>
      <c r="E359" s="491"/>
      <c r="F359" s="491"/>
      <c r="G359" s="467">
        <f t="shared" si="14"/>
        <v>0</v>
      </c>
      <c r="H359" s="493"/>
      <c r="I359" s="470"/>
      <c r="J359" s="470"/>
      <c r="K359" s="470"/>
      <c r="L359" s="470"/>
      <c r="M359" s="470"/>
      <c r="N359" s="470"/>
      <c r="O359" s="470"/>
      <c r="P359" s="470"/>
      <c r="Q359" s="470"/>
      <c r="R359" s="470"/>
      <c r="S359" s="470"/>
      <c r="T359" s="470"/>
      <c r="U359" s="470"/>
      <c r="V359" s="470"/>
      <c r="W359" s="471">
        <v>0</v>
      </c>
      <c r="X359" s="472"/>
      <c r="Y359" s="473"/>
      <c r="Z359" s="472"/>
      <c r="AA359" s="473"/>
      <c r="AB359" s="474">
        <v>0</v>
      </c>
      <c r="AC359" s="475">
        <f t="shared" si="13"/>
        <v>0</v>
      </c>
      <c r="AD359" s="476"/>
    </row>
    <row r="360" spans="1:30" s="477" customFormat="1" ht="28.5" customHeight="1" x14ac:dyDescent="0.25">
      <c r="A360" s="464" t="s">
        <v>26</v>
      </c>
      <c r="B360" s="488"/>
      <c r="C360" s="489"/>
      <c r="D360" s="490"/>
      <c r="E360" s="491"/>
      <c r="F360" s="491"/>
      <c r="G360" s="467">
        <f t="shared" si="14"/>
        <v>0</v>
      </c>
      <c r="H360" s="493"/>
      <c r="I360" s="470"/>
      <c r="J360" s="470"/>
      <c r="K360" s="470"/>
      <c r="L360" s="470"/>
      <c r="M360" s="470"/>
      <c r="N360" s="470"/>
      <c r="O360" s="470"/>
      <c r="P360" s="470"/>
      <c r="Q360" s="470"/>
      <c r="R360" s="470"/>
      <c r="S360" s="470"/>
      <c r="T360" s="470"/>
      <c r="U360" s="470"/>
      <c r="V360" s="470"/>
      <c r="W360" s="471">
        <v>0</v>
      </c>
      <c r="X360" s="472"/>
      <c r="Y360" s="473"/>
      <c r="Z360" s="472"/>
      <c r="AA360" s="473"/>
      <c r="AB360" s="474">
        <v>0</v>
      </c>
      <c r="AC360" s="475">
        <f t="shared" si="13"/>
        <v>0</v>
      </c>
      <c r="AD360" s="476"/>
    </row>
    <row r="361" spans="1:30" s="477" customFormat="1" ht="28.5" customHeight="1" x14ac:dyDescent="0.25">
      <c r="A361" s="464" t="s">
        <v>26</v>
      </c>
      <c r="B361" s="488"/>
      <c r="C361" s="489"/>
      <c r="D361" s="490"/>
      <c r="E361" s="491"/>
      <c r="F361" s="491"/>
      <c r="G361" s="467">
        <f t="shared" si="14"/>
        <v>0</v>
      </c>
      <c r="H361" s="493"/>
      <c r="I361" s="470"/>
      <c r="J361" s="470"/>
      <c r="K361" s="470"/>
      <c r="L361" s="470"/>
      <c r="M361" s="470"/>
      <c r="N361" s="470"/>
      <c r="O361" s="470"/>
      <c r="P361" s="470"/>
      <c r="Q361" s="470"/>
      <c r="R361" s="470"/>
      <c r="S361" s="470"/>
      <c r="T361" s="470"/>
      <c r="U361" s="470"/>
      <c r="V361" s="470"/>
      <c r="W361" s="471">
        <v>0</v>
      </c>
      <c r="X361" s="472"/>
      <c r="Y361" s="473"/>
      <c r="Z361" s="472"/>
      <c r="AA361" s="473"/>
      <c r="AB361" s="474">
        <v>0</v>
      </c>
      <c r="AC361" s="475">
        <f t="shared" si="13"/>
        <v>0</v>
      </c>
      <c r="AD361" s="476"/>
    </row>
    <row r="362" spans="1:30" s="477" customFormat="1" ht="28.5" customHeight="1" x14ac:dyDescent="0.25">
      <c r="A362" s="464" t="s">
        <v>26</v>
      </c>
      <c r="B362" s="488"/>
      <c r="C362" s="489"/>
      <c r="D362" s="490"/>
      <c r="E362" s="491"/>
      <c r="F362" s="491"/>
      <c r="G362" s="467">
        <f t="shared" si="14"/>
        <v>0</v>
      </c>
      <c r="H362" s="493"/>
      <c r="I362" s="470"/>
      <c r="J362" s="470"/>
      <c r="K362" s="470"/>
      <c r="L362" s="470"/>
      <c r="M362" s="470"/>
      <c r="N362" s="470"/>
      <c r="O362" s="470"/>
      <c r="P362" s="470"/>
      <c r="Q362" s="470"/>
      <c r="R362" s="470"/>
      <c r="S362" s="470"/>
      <c r="T362" s="470"/>
      <c r="U362" s="470"/>
      <c r="V362" s="470"/>
      <c r="W362" s="471">
        <v>0</v>
      </c>
      <c r="X362" s="472"/>
      <c r="Y362" s="473"/>
      <c r="Z362" s="472"/>
      <c r="AA362" s="473"/>
      <c r="AB362" s="474">
        <v>0</v>
      </c>
      <c r="AC362" s="475">
        <f t="shared" si="13"/>
        <v>0</v>
      </c>
      <c r="AD362" s="476"/>
    </row>
    <row r="363" spans="1:30" s="477" customFormat="1" ht="28.5" customHeight="1" x14ac:dyDescent="0.25">
      <c r="A363" s="464" t="s">
        <v>26</v>
      </c>
      <c r="B363" s="488"/>
      <c r="C363" s="489"/>
      <c r="D363" s="490"/>
      <c r="E363" s="491"/>
      <c r="F363" s="491"/>
      <c r="G363" s="467">
        <f t="shared" si="14"/>
        <v>0</v>
      </c>
      <c r="H363" s="493"/>
      <c r="I363" s="470"/>
      <c r="J363" s="470"/>
      <c r="K363" s="470"/>
      <c r="L363" s="470"/>
      <c r="M363" s="470"/>
      <c r="N363" s="470"/>
      <c r="O363" s="470"/>
      <c r="P363" s="470"/>
      <c r="Q363" s="470"/>
      <c r="R363" s="470"/>
      <c r="S363" s="470"/>
      <c r="T363" s="470"/>
      <c r="U363" s="470"/>
      <c r="V363" s="470"/>
      <c r="W363" s="471">
        <v>0</v>
      </c>
      <c r="X363" s="472"/>
      <c r="Y363" s="473"/>
      <c r="Z363" s="472"/>
      <c r="AA363" s="473"/>
      <c r="AB363" s="474">
        <v>0</v>
      </c>
      <c r="AC363" s="475">
        <f t="shared" si="13"/>
        <v>0</v>
      </c>
      <c r="AD363" s="476"/>
    </row>
    <row r="364" spans="1:30" s="477" customFormat="1" ht="28.5" customHeight="1" x14ac:dyDescent="0.25">
      <c r="A364" s="464" t="s">
        <v>26</v>
      </c>
      <c r="B364" s="488"/>
      <c r="C364" s="489"/>
      <c r="D364" s="490"/>
      <c r="E364" s="491"/>
      <c r="F364" s="491"/>
      <c r="G364" s="467">
        <f t="shared" si="14"/>
        <v>0</v>
      </c>
      <c r="H364" s="493"/>
      <c r="I364" s="470"/>
      <c r="J364" s="470"/>
      <c r="K364" s="470"/>
      <c r="L364" s="470"/>
      <c r="M364" s="470"/>
      <c r="N364" s="470"/>
      <c r="O364" s="470"/>
      <c r="P364" s="470"/>
      <c r="Q364" s="470"/>
      <c r="R364" s="470"/>
      <c r="S364" s="470"/>
      <c r="T364" s="470"/>
      <c r="U364" s="470"/>
      <c r="V364" s="470"/>
      <c r="W364" s="471">
        <v>0</v>
      </c>
      <c r="X364" s="472"/>
      <c r="Y364" s="473"/>
      <c r="Z364" s="472"/>
      <c r="AA364" s="473"/>
      <c r="AB364" s="474">
        <v>0</v>
      </c>
      <c r="AC364" s="475">
        <f t="shared" si="13"/>
        <v>0</v>
      </c>
      <c r="AD364" s="476"/>
    </row>
    <row r="365" spans="1:30" s="477" customFormat="1" ht="28.5" customHeight="1" x14ac:dyDescent="0.25">
      <c r="A365" s="464" t="s">
        <v>26</v>
      </c>
      <c r="B365" s="488"/>
      <c r="C365" s="489"/>
      <c r="D365" s="490"/>
      <c r="E365" s="491"/>
      <c r="F365" s="491"/>
      <c r="G365" s="467">
        <f t="shared" si="14"/>
        <v>0</v>
      </c>
      <c r="H365" s="493"/>
      <c r="I365" s="470"/>
      <c r="J365" s="470"/>
      <c r="K365" s="470"/>
      <c r="L365" s="470"/>
      <c r="M365" s="470"/>
      <c r="N365" s="470"/>
      <c r="O365" s="470"/>
      <c r="P365" s="470"/>
      <c r="Q365" s="470"/>
      <c r="R365" s="470"/>
      <c r="S365" s="470"/>
      <c r="T365" s="470"/>
      <c r="U365" s="470"/>
      <c r="V365" s="470"/>
      <c r="W365" s="471">
        <v>0</v>
      </c>
      <c r="X365" s="472"/>
      <c r="Y365" s="473"/>
      <c r="Z365" s="472"/>
      <c r="AA365" s="473"/>
      <c r="AB365" s="474">
        <v>0</v>
      </c>
      <c r="AC365" s="475">
        <f t="shared" si="13"/>
        <v>0</v>
      </c>
      <c r="AD365" s="476"/>
    </row>
    <row r="366" spans="1:30" s="477" customFormat="1" ht="28.5" customHeight="1" x14ac:dyDescent="0.25">
      <c r="A366" s="464" t="s">
        <v>26</v>
      </c>
      <c r="B366" s="488"/>
      <c r="C366" s="489"/>
      <c r="D366" s="490"/>
      <c r="E366" s="491"/>
      <c r="F366" s="491"/>
      <c r="G366" s="467">
        <f t="shared" si="14"/>
        <v>0</v>
      </c>
      <c r="H366" s="493"/>
      <c r="I366" s="470"/>
      <c r="J366" s="470"/>
      <c r="K366" s="470"/>
      <c r="L366" s="470"/>
      <c r="M366" s="470"/>
      <c r="N366" s="470"/>
      <c r="O366" s="470"/>
      <c r="P366" s="470"/>
      <c r="Q366" s="470"/>
      <c r="R366" s="470"/>
      <c r="S366" s="470"/>
      <c r="T366" s="470"/>
      <c r="U366" s="470"/>
      <c r="V366" s="470"/>
      <c r="W366" s="471">
        <v>0</v>
      </c>
      <c r="X366" s="472"/>
      <c r="Y366" s="473"/>
      <c r="Z366" s="472"/>
      <c r="AA366" s="473"/>
      <c r="AB366" s="474">
        <v>0</v>
      </c>
      <c r="AC366" s="475">
        <f t="shared" si="13"/>
        <v>0</v>
      </c>
      <c r="AD366" s="476"/>
    </row>
    <row r="367" spans="1:30" s="477" customFormat="1" ht="28.5" customHeight="1" x14ac:dyDescent="0.25">
      <c r="A367" s="464" t="s">
        <v>26</v>
      </c>
      <c r="B367" s="488"/>
      <c r="C367" s="489"/>
      <c r="D367" s="490"/>
      <c r="E367" s="491"/>
      <c r="F367" s="491"/>
      <c r="G367" s="467">
        <f t="shared" si="14"/>
        <v>0</v>
      </c>
      <c r="H367" s="493"/>
      <c r="I367" s="470"/>
      <c r="J367" s="470"/>
      <c r="K367" s="470"/>
      <c r="L367" s="470"/>
      <c r="M367" s="470"/>
      <c r="N367" s="470"/>
      <c r="O367" s="470"/>
      <c r="P367" s="470"/>
      <c r="Q367" s="470"/>
      <c r="R367" s="470"/>
      <c r="S367" s="470"/>
      <c r="T367" s="470"/>
      <c r="U367" s="470"/>
      <c r="V367" s="470"/>
      <c r="W367" s="471">
        <v>0</v>
      </c>
      <c r="X367" s="472"/>
      <c r="Y367" s="473"/>
      <c r="Z367" s="472"/>
      <c r="AA367" s="473"/>
      <c r="AB367" s="474">
        <v>0</v>
      </c>
      <c r="AC367" s="475">
        <f t="shared" si="13"/>
        <v>0</v>
      </c>
      <c r="AD367" s="476"/>
    </row>
    <row r="368" spans="1:30" s="477" customFormat="1" ht="28.5" customHeight="1" x14ac:dyDescent="0.25">
      <c r="A368" s="464" t="s">
        <v>26</v>
      </c>
      <c r="B368" s="488"/>
      <c r="C368" s="489"/>
      <c r="D368" s="490"/>
      <c r="E368" s="491"/>
      <c r="F368" s="491"/>
      <c r="G368" s="467">
        <f t="shared" si="14"/>
        <v>0</v>
      </c>
      <c r="H368" s="493"/>
      <c r="I368" s="470"/>
      <c r="J368" s="470"/>
      <c r="K368" s="470"/>
      <c r="L368" s="470"/>
      <c r="M368" s="470"/>
      <c r="N368" s="470"/>
      <c r="O368" s="470"/>
      <c r="P368" s="470"/>
      <c r="Q368" s="470"/>
      <c r="R368" s="470"/>
      <c r="S368" s="470"/>
      <c r="T368" s="470"/>
      <c r="U368" s="470"/>
      <c r="V368" s="470"/>
      <c r="W368" s="471">
        <v>0</v>
      </c>
      <c r="X368" s="472"/>
      <c r="Y368" s="473"/>
      <c r="Z368" s="472"/>
      <c r="AA368" s="473"/>
      <c r="AB368" s="474">
        <v>0</v>
      </c>
      <c r="AC368" s="475">
        <f t="shared" si="13"/>
        <v>0</v>
      </c>
      <c r="AD368" s="476"/>
    </row>
    <row r="369" spans="1:30" s="477" customFormat="1" ht="28.5" customHeight="1" x14ac:dyDescent="0.25">
      <c r="A369" s="464" t="s">
        <v>26</v>
      </c>
      <c r="B369" s="488"/>
      <c r="C369" s="489"/>
      <c r="D369" s="490"/>
      <c r="E369" s="491"/>
      <c r="F369" s="491"/>
      <c r="G369" s="467">
        <f t="shared" si="14"/>
        <v>0</v>
      </c>
      <c r="H369" s="493"/>
      <c r="I369" s="470"/>
      <c r="J369" s="470"/>
      <c r="K369" s="470"/>
      <c r="L369" s="470"/>
      <c r="M369" s="470"/>
      <c r="N369" s="470"/>
      <c r="O369" s="470"/>
      <c r="P369" s="470"/>
      <c r="Q369" s="470"/>
      <c r="R369" s="470"/>
      <c r="S369" s="470"/>
      <c r="T369" s="470"/>
      <c r="U369" s="470"/>
      <c r="V369" s="470"/>
      <c r="W369" s="471">
        <v>0</v>
      </c>
      <c r="X369" s="472"/>
      <c r="Y369" s="473"/>
      <c r="Z369" s="472"/>
      <c r="AA369" s="473"/>
      <c r="AB369" s="474">
        <v>0</v>
      </c>
      <c r="AC369" s="475">
        <f t="shared" si="13"/>
        <v>0</v>
      </c>
      <c r="AD369" s="476"/>
    </row>
    <row r="370" spans="1:30" s="477" customFormat="1" ht="28.5" customHeight="1" x14ac:dyDescent="0.25">
      <c r="A370" s="464" t="s">
        <v>26</v>
      </c>
      <c r="B370" s="488"/>
      <c r="C370" s="489"/>
      <c r="D370" s="490"/>
      <c r="E370" s="491"/>
      <c r="F370" s="491"/>
      <c r="G370" s="467">
        <f t="shared" si="14"/>
        <v>0</v>
      </c>
      <c r="H370" s="493"/>
      <c r="I370" s="470"/>
      <c r="J370" s="470"/>
      <c r="K370" s="470"/>
      <c r="L370" s="470"/>
      <c r="M370" s="470"/>
      <c r="N370" s="470"/>
      <c r="O370" s="470"/>
      <c r="P370" s="470"/>
      <c r="Q370" s="470"/>
      <c r="R370" s="470"/>
      <c r="S370" s="470"/>
      <c r="T370" s="470"/>
      <c r="U370" s="470"/>
      <c r="V370" s="470"/>
      <c r="W370" s="471">
        <v>0</v>
      </c>
      <c r="X370" s="472"/>
      <c r="Y370" s="473"/>
      <c r="Z370" s="472"/>
      <c r="AA370" s="473"/>
      <c r="AB370" s="474">
        <v>0</v>
      </c>
      <c r="AC370" s="475">
        <f t="shared" ref="AC370:AC433" si="15">W370-AB370</f>
        <v>0</v>
      </c>
      <c r="AD370" s="476"/>
    </row>
    <row r="371" spans="1:30" s="477" customFormat="1" ht="28.5" customHeight="1" x14ac:dyDescent="0.25">
      <c r="A371" s="464" t="s">
        <v>26</v>
      </c>
      <c r="B371" s="488"/>
      <c r="C371" s="489"/>
      <c r="D371" s="490"/>
      <c r="E371" s="491"/>
      <c r="F371" s="491"/>
      <c r="G371" s="467">
        <f t="shared" si="14"/>
        <v>0</v>
      </c>
      <c r="H371" s="493"/>
      <c r="I371" s="470"/>
      <c r="J371" s="470"/>
      <c r="K371" s="470"/>
      <c r="L371" s="470"/>
      <c r="M371" s="470"/>
      <c r="N371" s="470"/>
      <c r="O371" s="470"/>
      <c r="P371" s="470"/>
      <c r="Q371" s="470"/>
      <c r="R371" s="470"/>
      <c r="S371" s="470"/>
      <c r="T371" s="470"/>
      <c r="U371" s="470"/>
      <c r="V371" s="470"/>
      <c r="W371" s="471">
        <v>0</v>
      </c>
      <c r="X371" s="472"/>
      <c r="Y371" s="473"/>
      <c r="Z371" s="472"/>
      <c r="AA371" s="473"/>
      <c r="AB371" s="474">
        <v>0</v>
      </c>
      <c r="AC371" s="475">
        <f t="shared" si="15"/>
        <v>0</v>
      </c>
      <c r="AD371" s="476"/>
    </row>
    <row r="372" spans="1:30" s="477" customFormat="1" ht="28.5" customHeight="1" x14ac:dyDescent="0.25">
      <c r="A372" s="464" t="s">
        <v>26</v>
      </c>
      <c r="B372" s="488"/>
      <c r="C372" s="489"/>
      <c r="D372" s="490"/>
      <c r="E372" s="491"/>
      <c r="F372" s="491"/>
      <c r="G372" s="467">
        <f t="shared" si="14"/>
        <v>0</v>
      </c>
      <c r="H372" s="493"/>
      <c r="I372" s="470"/>
      <c r="J372" s="470"/>
      <c r="K372" s="470"/>
      <c r="L372" s="470"/>
      <c r="M372" s="470"/>
      <c r="N372" s="470"/>
      <c r="O372" s="470"/>
      <c r="P372" s="470"/>
      <c r="Q372" s="470"/>
      <c r="R372" s="470"/>
      <c r="S372" s="470"/>
      <c r="T372" s="470"/>
      <c r="U372" s="470"/>
      <c r="V372" s="470"/>
      <c r="W372" s="471">
        <v>0</v>
      </c>
      <c r="X372" s="472"/>
      <c r="Y372" s="473"/>
      <c r="Z372" s="472"/>
      <c r="AA372" s="473"/>
      <c r="AB372" s="474">
        <v>0</v>
      </c>
      <c r="AC372" s="475">
        <f t="shared" si="15"/>
        <v>0</v>
      </c>
      <c r="AD372" s="476"/>
    </row>
    <row r="373" spans="1:30" s="477" customFormat="1" ht="28.5" customHeight="1" x14ac:dyDescent="0.25">
      <c r="A373" s="464" t="s">
        <v>26</v>
      </c>
      <c r="B373" s="488"/>
      <c r="C373" s="489"/>
      <c r="D373" s="490"/>
      <c r="E373" s="491"/>
      <c r="F373" s="491"/>
      <c r="G373" s="467">
        <f t="shared" si="14"/>
        <v>0</v>
      </c>
      <c r="H373" s="493"/>
      <c r="I373" s="470"/>
      <c r="J373" s="470"/>
      <c r="K373" s="470"/>
      <c r="L373" s="470"/>
      <c r="M373" s="470"/>
      <c r="N373" s="470"/>
      <c r="O373" s="470"/>
      <c r="P373" s="470"/>
      <c r="Q373" s="470"/>
      <c r="R373" s="470"/>
      <c r="S373" s="470"/>
      <c r="T373" s="470"/>
      <c r="U373" s="470"/>
      <c r="V373" s="470"/>
      <c r="W373" s="471">
        <v>0</v>
      </c>
      <c r="X373" s="472"/>
      <c r="Y373" s="473"/>
      <c r="Z373" s="472"/>
      <c r="AA373" s="473"/>
      <c r="AB373" s="474">
        <v>0</v>
      </c>
      <c r="AC373" s="475">
        <f t="shared" si="15"/>
        <v>0</v>
      </c>
      <c r="AD373" s="476"/>
    </row>
    <row r="374" spans="1:30" s="477" customFormat="1" ht="28.5" customHeight="1" x14ac:dyDescent="0.25">
      <c r="A374" s="464" t="s">
        <v>26</v>
      </c>
      <c r="B374" s="488"/>
      <c r="C374" s="489"/>
      <c r="D374" s="490"/>
      <c r="E374" s="491"/>
      <c r="F374" s="491"/>
      <c r="G374" s="467">
        <f t="shared" si="14"/>
        <v>0</v>
      </c>
      <c r="H374" s="493"/>
      <c r="I374" s="470"/>
      <c r="J374" s="470"/>
      <c r="K374" s="470"/>
      <c r="L374" s="470"/>
      <c r="M374" s="470"/>
      <c r="N374" s="470"/>
      <c r="O374" s="470"/>
      <c r="P374" s="470"/>
      <c r="Q374" s="470"/>
      <c r="R374" s="470"/>
      <c r="S374" s="470"/>
      <c r="T374" s="470"/>
      <c r="U374" s="470"/>
      <c r="V374" s="470"/>
      <c r="W374" s="471">
        <v>0</v>
      </c>
      <c r="X374" s="472"/>
      <c r="Y374" s="473"/>
      <c r="Z374" s="472"/>
      <c r="AA374" s="473"/>
      <c r="AB374" s="474">
        <v>0</v>
      </c>
      <c r="AC374" s="475">
        <f t="shared" si="15"/>
        <v>0</v>
      </c>
      <c r="AD374" s="476"/>
    </row>
    <row r="375" spans="1:30" s="477" customFormat="1" ht="28.5" customHeight="1" x14ac:dyDescent="0.25">
      <c r="A375" s="464" t="s">
        <v>26</v>
      </c>
      <c r="B375" s="488"/>
      <c r="C375" s="489"/>
      <c r="D375" s="490"/>
      <c r="E375" s="491"/>
      <c r="F375" s="491"/>
      <c r="G375" s="467">
        <f t="shared" si="14"/>
        <v>0</v>
      </c>
      <c r="H375" s="493"/>
      <c r="I375" s="470"/>
      <c r="J375" s="470"/>
      <c r="K375" s="470"/>
      <c r="L375" s="470"/>
      <c r="M375" s="470"/>
      <c r="N375" s="470"/>
      <c r="O375" s="470"/>
      <c r="P375" s="470"/>
      <c r="Q375" s="470"/>
      <c r="R375" s="470"/>
      <c r="S375" s="470"/>
      <c r="T375" s="470"/>
      <c r="U375" s="470"/>
      <c r="V375" s="470"/>
      <c r="W375" s="471">
        <v>0</v>
      </c>
      <c r="X375" s="472"/>
      <c r="Y375" s="473"/>
      <c r="Z375" s="472"/>
      <c r="AA375" s="473"/>
      <c r="AB375" s="474">
        <v>0</v>
      </c>
      <c r="AC375" s="475">
        <f t="shared" si="15"/>
        <v>0</v>
      </c>
      <c r="AD375" s="476"/>
    </row>
    <row r="376" spans="1:30" s="477" customFormat="1" ht="28.5" customHeight="1" x14ac:dyDescent="0.25">
      <c r="A376" s="464" t="s">
        <v>26</v>
      </c>
      <c r="B376" s="488"/>
      <c r="C376" s="489"/>
      <c r="D376" s="490"/>
      <c r="E376" s="491"/>
      <c r="F376" s="491"/>
      <c r="G376" s="467">
        <f t="shared" si="14"/>
        <v>0</v>
      </c>
      <c r="H376" s="493"/>
      <c r="I376" s="470"/>
      <c r="J376" s="470"/>
      <c r="K376" s="470"/>
      <c r="L376" s="470"/>
      <c r="M376" s="470"/>
      <c r="N376" s="470"/>
      <c r="O376" s="470"/>
      <c r="P376" s="470"/>
      <c r="Q376" s="470"/>
      <c r="R376" s="470"/>
      <c r="S376" s="470"/>
      <c r="T376" s="470"/>
      <c r="U376" s="470"/>
      <c r="V376" s="470"/>
      <c r="W376" s="471">
        <v>0</v>
      </c>
      <c r="X376" s="472"/>
      <c r="Y376" s="473"/>
      <c r="Z376" s="472"/>
      <c r="AA376" s="473"/>
      <c r="AB376" s="474">
        <v>0</v>
      </c>
      <c r="AC376" s="475">
        <f t="shared" si="15"/>
        <v>0</v>
      </c>
      <c r="AD376" s="476"/>
    </row>
    <row r="377" spans="1:30" s="477" customFormat="1" ht="28.5" customHeight="1" x14ac:dyDescent="0.25">
      <c r="A377" s="464" t="s">
        <v>26</v>
      </c>
      <c r="B377" s="488"/>
      <c r="C377" s="489"/>
      <c r="D377" s="490"/>
      <c r="E377" s="491"/>
      <c r="F377" s="491"/>
      <c r="G377" s="467">
        <f t="shared" si="14"/>
        <v>0</v>
      </c>
      <c r="H377" s="493"/>
      <c r="I377" s="470"/>
      <c r="J377" s="470"/>
      <c r="K377" s="470"/>
      <c r="L377" s="470"/>
      <c r="M377" s="470"/>
      <c r="N377" s="470"/>
      <c r="O377" s="470"/>
      <c r="P377" s="470"/>
      <c r="Q377" s="470"/>
      <c r="R377" s="470"/>
      <c r="S377" s="470"/>
      <c r="T377" s="470"/>
      <c r="U377" s="470"/>
      <c r="V377" s="470"/>
      <c r="W377" s="471">
        <v>0</v>
      </c>
      <c r="X377" s="472"/>
      <c r="Y377" s="473"/>
      <c r="Z377" s="472"/>
      <c r="AA377" s="473"/>
      <c r="AB377" s="474">
        <v>0</v>
      </c>
      <c r="AC377" s="475">
        <f t="shared" si="15"/>
        <v>0</v>
      </c>
      <c r="AD377" s="476"/>
    </row>
    <row r="378" spans="1:30" s="477" customFormat="1" ht="28.5" customHeight="1" x14ac:dyDescent="0.25">
      <c r="A378" s="464" t="s">
        <v>26</v>
      </c>
      <c r="B378" s="488"/>
      <c r="C378" s="489"/>
      <c r="D378" s="490"/>
      <c r="E378" s="491"/>
      <c r="F378" s="491"/>
      <c r="G378" s="467">
        <f t="shared" si="14"/>
        <v>0</v>
      </c>
      <c r="H378" s="493"/>
      <c r="I378" s="470"/>
      <c r="J378" s="470"/>
      <c r="K378" s="470"/>
      <c r="L378" s="470"/>
      <c r="M378" s="470"/>
      <c r="N378" s="470"/>
      <c r="O378" s="470"/>
      <c r="P378" s="470"/>
      <c r="Q378" s="470"/>
      <c r="R378" s="470"/>
      <c r="S378" s="470"/>
      <c r="T378" s="470"/>
      <c r="U378" s="470"/>
      <c r="V378" s="470"/>
      <c r="W378" s="471">
        <v>0</v>
      </c>
      <c r="X378" s="472"/>
      <c r="Y378" s="473"/>
      <c r="Z378" s="472"/>
      <c r="AA378" s="473"/>
      <c r="AB378" s="474">
        <v>0</v>
      </c>
      <c r="AC378" s="475">
        <f t="shared" si="15"/>
        <v>0</v>
      </c>
      <c r="AD378" s="476"/>
    </row>
    <row r="379" spans="1:30" s="477" customFormat="1" ht="28.5" customHeight="1" x14ac:dyDescent="0.25">
      <c r="A379" s="464" t="s">
        <v>26</v>
      </c>
      <c r="B379" s="488"/>
      <c r="C379" s="489"/>
      <c r="D379" s="490"/>
      <c r="E379" s="491"/>
      <c r="F379" s="491"/>
      <c r="G379" s="467">
        <f t="shared" si="14"/>
        <v>0</v>
      </c>
      <c r="H379" s="493"/>
      <c r="I379" s="470"/>
      <c r="J379" s="470"/>
      <c r="K379" s="470"/>
      <c r="L379" s="470"/>
      <c r="M379" s="470"/>
      <c r="N379" s="470"/>
      <c r="O379" s="470"/>
      <c r="P379" s="470"/>
      <c r="Q379" s="470"/>
      <c r="R379" s="470"/>
      <c r="S379" s="470"/>
      <c r="T379" s="470"/>
      <c r="U379" s="470"/>
      <c r="V379" s="470"/>
      <c r="W379" s="471">
        <v>0</v>
      </c>
      <c r="X379" s="472"/>
      <c r="Y379" s="473"/>
      <c r="Z379" s="472"/>
      <c r="AA379" s="473"/>
      <c r="AB379" s="474">
        <v>0</v>
      </c>
      <c r="AC379" s="475">
        <f t="shared" si="15"/>
        <v>0</v>
      </c>
      <c r="AD379" s="476"/>
    </row>
    <row r="380" spans="1:30" s="477" customFormat="1" ht="28.5" customHeight="1" x14ac:dyDescent="0.25">
      <c r="A380" s="464" t="s">
        <v>26</v>
      </c>
      <c r="B380" s="488"/>
      <c r="C380" s="489"/>
      <c r="D380" s="490"/>
      <c r="E380" s="491"/>
      <c r="F380" s="491"/>
      <c r="G380" s="467">
        <f t="shared" si="14"/>
        <v>0</v>
      </c>
      <c r="H380" s="493"/>
      <c r="I380" s="470"/>
      <c r="J380" s="470"/>
      <c r="K380" s="470"/>
      <c r="L380" s="470"/>
      <c r="M380" s="470"/>
      <c r="N380" s="470"/>
      <c r="O380" s="470"/>
      <c r="P380" s="470"/>
      <c r="Q380" s="470"/>
      <c r="R380" s="470"/>
      <c r="S380" s="470"/>
      <c r="T380" s="470"/>
      <c r="U380" s="470"/>
      <c r="V380" s="470"/>
      <c r="W380" s="471">
        <v>0</v>
      </c>
      <c r="X380" s="472"/>
      <c r="Y380" s="473"/>
      <c r="Z380" s="472"/>
      <c r="AA380" s="473"/>
      <c r="AB380" s="474">
        <v>0</v>
      </c>
      <c r="AC380" s="475">
        <f t="shared" si="15"/>
        <v>0</v>
      </c>
      <c r="AD380" s="476"/>
    </row>
    <row r="381" spans="1:30" s="477" customFormat="1" ht="28.5" customHeight="1" x14ac:dyDescent="0.25">
      <c r="A381" s="464" t="s">
        <v>26</v>
      </c>
      <c r="B381" s="488"/>
      <c r="C381" s="489"/>
      <c r="D381" s="490"/>
      <c r="E381" s="491"/>
      <c r="F381" s="491"/>
      <c r="G381" s="467">
        <f t="shared" si="14"/>
        <v>0</v>
      </c>
      <c r="H381" s="493"/>
      <c r="I381" s="470"/>
      <c r="J381" s="470"/>
      <c r="K381" s="470"/>
      <c r="L381" s="470"/>
      <c r="M381" s="470"/>
      <c r="N381" s="470"/>
      <c r="O381" s="470"/>
      <c r="P381" s="470"/>
      <c r="Q381" s="470"/>
      <c r="R381" s="470"/>
      <c r="S381" s="470"/>
      <c r="T381" s="470"/>
      <c r="U381" s="470"/>
      <c r="V381" s="470"/>
      <c r="W381" s="471">
        <v>0</v>
      </c>
      <c r="X381" s="472"/>
      <c r="Y381" s="473"/>
      <c r="Z381" s="472"/>
      <c r="AA381" s="473"/>
      <c r="AB381" s="474">
        <v>0</v>
      </c>
      <c r="AC381" s="475">
        <f t="shared" si="15"/>
        <v>0</v>
      </c>
      <c r="AD381" s="476"/>
    </row>
    <row r="382" spans="1:30" s="477" customFormat="1" ht="28.5" customHeight="1" x14ac:dyDescent="0.25">
      <c r="A382" s="464" t="s">
        <v>26</v>
      </c>
      <c r="B382" s="488"/>
      <c r="C382" s="489"/>
      <c r="D382" s="490"/>
      <c r="E382" s="491"/>
      <c r="F382" s="491"/>
      <c r="G382" s="467">
        <f t="shared" si="14"/>
        <v>0</v>
      </c>
      <c r="H382" s="493"/>
      <c r="I382" s="470"/>
      <c r="J382" s="470"/>
      <c r="K382" s="470"/>
      <c r="L382" s="470"/>
      <c r="M382" s="470"/>
      <c r="N382" s="470"/>
      <c r="O382" s="470"/>
      <c r="P382" s="470"/>
      <c r="Q382" s="470"/>
      <c r="R382" s="470"/>
      <c r="S382" s="470"/>
      <c r="T382" s="470"/>
      <c r="U382" s="470"/>
      <c r="V382" s="470"/>
      <c r="W382" s="471">
        <v>0</v>
      </c>
      <c r="X382" s="472"/>
      <c r="Y382" s="473"/>
      <c r="Z382" s="472"/>
      <c r="AA382" s="473"/>
      <c r="AB382" s="474">
        <v>0</v>
      </c>
      <c r="AC382" s="475">
        <f t="shared" si="15"/>
        <v>0</v>
      </c>
      <c r="AD382" s="476"/>
    </row>
    <row r="383" spans="1:30" s="477" customFormat="1" ht="28.5" customHeight="1" x14ac:dyDescent="0.25">
      <c r="A383" s="464" t="s">
        <v>26</v>
      </c>
      <c r="B383" s="488"/>
      <c r="C383" s="489"/>
      <c r="D383" s="490"/>
      <c r="E383" s="491"/>
      <c r="F383" s="491"/>
      <c r="G383" s="467">
        <f t="shared" si="14"/>
        <v>0</v>
      </c>
      <c r="H383" s="493"/>
      <c r="I383" s="470"/>
      <c r="J383" s="470"/>
      <c r="K383" s="470"/>
      <c r="L383" s="470"/>
      <c r="M383" s="470"/>
      <c r="N383" s="470"/>
      <c r="O383" s="470"/>
      <c r="P383" s="470"/>
      <c r="Q383" s="470"/>
      <c r="R383" s="470"/>
      <c r="S383" s="470"/>
      <c r="T383" s="470"/>
      <c r="U383" s="470"/>
      <c r="V383" s="470"/>
      <c r="W383" s="471">
        <v>0</v>
      </c>
      <c r="X383" s="472"/>
      <c r="Y383" s="473"/>
      <c r="Z383" s="472"/>
      <c r="AA383" s="473"/>
      <c r="AB383" s="474">
        <v>0</v>
      </c>
      <c r="AC383" s="475">
        <f t="shared" si="15"/>
        <v>0</v>
      </c>
      <c r="AD383" s="476"/>
    </row>
    <row r="384" spans="1:30" s="477" customFormat="1" ht="28.5" customHeight="1" x14ac:dyDescent="0.25">
      <c r="A384" s="464" t="s">
        <v>26</v>
      </c>
      <c r="B384" s="488"/>
      <c r="C384" s="489"/>
      <c r="D384" s="490"/>
      <c r="E384" s="491"/>
      <c r="F384" s="491"/>
      <c r="G384" s="467">
        <f t="shared" si="14"/>
        <v>0</v>
      </c>
      <c r="H384" s="493"/>
      <c r="I384" s="470"/>
      <c r="J384" s="470"/>
      <c r="K384" s="470"/>
      <c r="L384" s="470"/>
      <c r="M384" s="470"/>
      <c r="N384" s="470"/>
      <c r="O384" s="470"/>
      <c r="P384" s="470"/>
      <c r="Q384" s="470"/>
      <c r="R384" s="470"/>
      <c r="S384" s="470"/>
      <c r="T384" s="470"/>
      <c r="U384" s="470"/>
      <c r="V384" s="470"/>
      <c r="W384" s="471">
        <v>0</v>
      </c>
      <c r="X384" s="472"/>
      <c r="Y384" s="473"/>
      <c r="Z384" s="472"/>
      <c r="AA384" s="473"/>
      <c r="AB384" s="474">
        <v>0</v>
      </c>
      <c r="AC384" s="475">
        <f t="shared" si="15"/>
        <v>0</v>
      </c>
      <c r="AD384" s="476"/>
    </row>
    <row r="385" spans="1:30" s="477" customFormat="1" ht="28.5" customHeight="1" x14ac:dyDescent="0.25">
      <c r="A385" s="464" t="s">
        <v>26</v>
      </c>
      <c r="B385" s="488"/>
      <c r="C385" s="489"/>
      <c r="D385" s="490"/>
      <c r="E385" s="491"/>
      <c r="F385" s="491"/>
      <c r="G385" s="467">
        <f t="shared" si="14"/>
        <v>0</v>
      </c>
      <c r="H385" s="493"/>
      <c r="I385" s="470"/>
      <c r="J385" s="470"/>
      <c r="K385" s="470"/>
      <c r="L385" s="470"/>
      <c r="M385" s="470"/>
      <c r="N385" s="470"/>
      <c r="O385" s="470"/>
      <c r="P385" s="470"/>
      <c r="Q385" s="470"/>
      <c r="R385" s="470"/>
      <c r="S385" s="470"/>
      <c r="T385" s="470"/>
      <c r="U385" s="470"/>
      <c r="V385" s="470"/>
      <c r="W385" s="471">
        <v>0</v>
      </c>
      <c r="X385" s="472"/>
      <c r="Y385" s="473"/>
      <c r="Z385" s="472"/>
      <c r="AA385" s="473"/>
      <c r="AB385" s="474">
        <v>0</v>
      </c>
      <c r="AC385" s="475">
        <f t="shared" si="15"/>
        <v>0</v>
      </c>
      <c r="AD385" s="476"/>
    </row>
    <row r="386" spans="1:30" s="477" customFormat="1" ht="28.5" customHeight="1" x14ac:dyDescent="0.25">
      <c r="A386" s="464" t="s">
        <v>26</v>
      </c>
      <c r="B386" s="488"/>
      <c r="C386" s="489"/>
      <c r="D386" s="490"/>
      <c r="E386" s="491"/>
      <c r="F386" s="491"/>
      <c r="G386" s="467">
        <f t="shared" si="14"/>
        <v>0</v>
      </c>
      <c r="H386" s="493"/>
      <c r="I386" s="470"/>
      <c r="J386" s="470"/>
      <c r="K386" s="470"/>
      <c r="L386" s="470"/>
      <c r="M386" s="470"/>
      <c r="N386" s="470"/>
      <c r="O386" s="470"/>
      <c r="P386" s="470"/>
      <c r="Q386" s="470"/>
      <c r="R386" s="470"/>
      <c r="S386" s="470"/>
      <c r="T386" s="470"/>
      <c r="U386" s="470"/>
      <c r="V386" s="470"/>
      <c r="W386" s="471">
        <v>0</v>
      </c>
      <c r="X386" s="472"/>
      <c r="Y386" s="473"/>
      <c r="Z386" s="472"/>
      <c r="AA386" s="473"/>
      <c r="AB386" s="474">
        <v>0</v>
      </c>
      <c r="AC386" s="475">
        <f t="shared" si="15"/>
        <v>0</v>
      </c>
      <c r="AD386" s="476"/>
    </row>
    <row r="387" spans="1:30" s="477" customFormat="1" ht="28.5" customHeight="1" x14ac:dyDescent="0.25">
      <c r="A387" s="464" t="s">
        <v>26</v>
      </c>
      <c r="B387" s="488"/>
      <c r="C387" s="489"/>
      <c r="D387" s="490"/>
      <c r="E387" s="491"/>
      <c r="F387" s="491"/>
      <c r="G387" s="467">
        <f t="shared" si="14"/>
        <v>0</v>
      </c>
      <c r="H387" s="493"/>
      <c r="I387" s="470"/>
      <c r="J387" s="470"/>
      <c r="K387" s="470"/>
      <c r="L387" s="470"/>
      <c r="M387" s="470"/>
      <c r="N387" s="470"/>
      <c r="O387" s="470"/>
      <c r="P387" s="470"/>
      <c r="Q387" s="470"/>
      <c r="R387" s="470"/>
      <c r="S387" s="470"/>
      <c r="T387" s="470"/>
      <c r="U387" s="470"/>
      <c r="V387" s="470"/>
      <c r="W387" s="471">
        <v>0</v>
      </c>
      <c r="X387" s="472"/>
      <c r="Y387" s="473"/>
      <c r="Z387" s="472"/>
      <c r="AA387" s="473"/>
      <c r="AB387" s="474">
        <v>0</v>
      </c>
      <c r="AC387" s="475">
        <f t="shared" si="15"/>
        <v>0</v>
      </c>
      <c r="AD387" s="476"/>
    </row>
    <row r="388" spans="1:30" s="477" customFormat="1" ht="28.5" customHeight="1" x14ac:dyDescent="0.25">
      <c r="A388" s="464" t="s">
        <v>26</v>
      </c>
      <c r="B388" s="488"/>
      <c r="C388" s="489"/>
      <c r="D388" s="490"/>
      <c r="E388" s="491"/>
      <c r="F388" s="491"/>
      <c r="G388" s="467">
        <f t="shared" si="14"/>
        <v>0</v>
      </c>
      <c r="H388" s="493"/>
      <c r="I388" s="470"/>
      <c r="J388" s="470"/>
      <c r="K388" s="470"/>
      <c r="L388" s="470"/>
      <c r="M388" s="470"/>
      <c r="N388" s="470"/>
      <c r="O388" s="470"/>
      <c r="P388" s="470"/>
      <c r="Q388" s="470"/>
      <c r="R388" s="470"/>
      <c r="S388" s="470"/>
      <c r="T388" s="470"/>
      <c r="U388" s="470"/>
      <c r="V388" s="470"/>
      <c r="W388" s="471">
        <v>0</v>
      </c>
      <c r="X388" s="472"/>
      <c r="Y388" s="473"/>
      <c r="Z388" s="472"/>
      <c r="AA388" s="473"/>
      <c r="AB388" s="474">
        <v>0</v>
      </c>
      <c r="AC388" s="475">
        <f t="shared" si="15"/>
        <v>0</v>
      </c>
      <c r="AD388" s="476"/>
    </row>
    <row r="389" spans="1:30" s="477" customFormat="1" ht="28.5" customHeight="1" x14ac:dyDescent="0.25">
      <c r="A389" s="464" t="s">
        <v>26</v>
      </c>
      <c r="B389" s="488"/>
      <c r="C389" s="489"/>
      <c r="D389" s="490"/>
      <c r="E389" s="491"/>
      <c r="F389" s="491"/>
      <c r="G389" s="467">
        <f t="shared" si="14"/>
        <v>0</v>
      </c>
      <c r="H389" s="493"/>
      <c r="I389" s="470"/>
      <c r="J389" s="470"/>
      <c r="K389" s="470"/>
      <c r="L389" s="470"/>
      <c r="M389" s="470"/>
      <c r="N389" s="470"/>
      <c r="O389" s="470"/>
      <c r="P389" s="470"/>
      <c r="Q389" s="470"/>
      <c r="R389" s="470"/>
      <c r="S389" s="470"/>
      <c r="T389" s="470"/>
      <c r="U389" s="470"/>
      <c r="V389" s="470"/>
      <c r="W389" s="471">
        <v>0</v>
      </c>
      <c r="X389" s="472"/>
      <c r="Y389" s="473"/>
      <c r="Z389" s="472"/>
      <c r="AA389" s="473"/>
      <c r="AB389" s="474">
        <v>0</v>
      </c>
      <c r="AC389" s="475">
        <f t="shared" si="15"/>
        <v>0</v>
      </c>
      <c r="AD389" s="476"/>
    </row>
    <row r="390" spans="1:30" s="477" customFormat="1" ht="28.5" customHeight="1" x14ac:dyDescent="0.25">
      <c r="A390" s="464" t="s">
        <v>26</v>
      </c>
      <c r="B390" s="488"/>
      <c r="C390" s="489"/>
      <c r="D390" s="490"/>
      <c r="E390" s="491"/>
      <c r="F390" s="491"/>
      <c r="G390" s="467">
        <f t="shared" si="14"/>
        <v>0</v>
      </c>
      <c r="H390" s="493"/>
      <c r="I390" s="470"/>
      <c r="J390" s="470"/>
      <c r="K390" s="470"/>
      <c r="L390" s="470"/>
      <c r="M390" s="470"/>
      <c r="N390" s="470"/>
      <c r="O390" s="470"/>
      <c r="P390" s="470"/>
      <c r="Q390" s="470"/>
      <c r="R390" s="470"/>
      <c r="S390" s="470"/>
      <c r="T390" s="470"/>
      <c r="U390" s="470"/>
      <c r="V390" s="470"/>
      <c r="W390" s="471">
        <v>0</v>
      </c>
      <c r="X390" s="472"/>
      <c r="Y390" s="473"/>
      <c r="Z390" s="472"/>
      <c r="AA390" s="473"/>
      <c r="AB390" s="474">
        <v>0</v>
      </c>
      <c r="AC390" s="475">
        <f t="shared" si="15"/>
        <v>0</v>
      </c>
      <c r="AD390" s="476"/>
    </row>
    <row r="391" spans="1:30" s="477" customFormat="1" ht="28.5" customHeight="1" x14ac:dyDescent="0.25">
      <c r="A391" s="464" t="s">
        <v>26</v>
      </c>
      <c r="B391" s="488"/>
      <c r="C391" s="489"/>
      <c r="D391" s="490"/>
      <c r="E391" s="491"/>
      <c r="F391" s="491"/>
      <c r="G391" s="467">
        <f t="shared" si="14"/>
        <v>0</v>
      </c>
      <c r="H391" s="493"/>
      <c r="I391" s="470"/>
      <c r="J391" s="470"/>
      <c r="K391" s="470"/>
      <c r="L391" s="470"/>
      <c r="M391" s="470"/>
      <c r="N391" s="470"/>
      <c r="O391" s="470"/>
      <c r="P391" s="470"/>
      <c r="Q391" s="470"/>
      <c r="R391" s="470"/>
      <c r="S391" s="470"/>
      <c r="T391" s="470"/>
      <c r="U391" s="470"/>
      <c r="V391" s="470"/>
      <c r="W391" s="471">
        <v>0</v>
      </c>
      <c r="X391" s="472"/>
      <c r="Y391" s="473"/>
      <c r="Z391" s="472"/>
      <c r="AA391" s="473"/>
      <c r="AB391" s="474">
        <v>0</v>
      </c>
      <c r="AC391" s="475">
        <f t="shared" si="15"/>
        <v>0</v>
      </c>
      <c r="AD391" s="476"/>
    </row>
    <row r="392" spans="1:30" s="477" customFormat="1" ht="28.5" customHeight="1" x14ac:dyDescent="0.25">
      <c r="A392" s="464" t="s">
        <v>26</v>
      </c>
      <c r="B392" s="488"/>
      <c r="C392" s="489"/>
      <c r="D392" s="490"/>
      <c r="E392" s="491"/>
      <c r="F392" s="491"/>
      <c r="G392" s="467">
        <f t="shared" si="14"/>
        <v>0</v>
      </c>
      <c r="H392" s="493"/>
      <c r="I392" s="470"/>
      <c r="J392" s="470"/>
      <c r="K392" s="470"/>
      <c r="L392" s="470"/>
      <c r="M392" s="470"/>
      <c r="N392" s="470"/>
      <c r="O392" s="470"/>
      <c r="P392" s="470"/>
      <c r="Q392" s="470"/>
      <c r="R392" s="470"/>
      <c r="S392" s="470"/>
      <c r="T392" s="470"/>
      <c r="U392" s="470"/>
      <c r="V392" s="470"/>
      <c r="W392" s="471">
        <v>0</v>
      </c>
      <c r="X392" s="472"/>
      <c r="Y392" s="473"/>
      <c r="Z392" s="472"/>
      <c r="AA392" s="473"/>
      <c r="AB392" s="474">
        <v>0</v>
      </c>
      <c r="AC392" s="475">
        <f t="shared" si="15"/>
        <v>0</v>
      </c>
      <c r="AD392" s="476"/>
    </row>
    <row r="393" spans="1:30" s="477" customFormat="1" ht="28.5" customHeight="1" x14ac:dyDescent="0.25">
      <c r="A393" s="464" t="s">
        <v>26</v>
      </c>
      <c r="B393" s="488"/>
      <c r="C393" s="489"/>
      <c r="D393" s="490"/>
      <c r="E393" s="491"/>
      <c r="F393" s="491"/>
      <c r="G393" s="467">
        <f t="shared" si="14"/>
        <v>0</v>
      </c>
      <c r="H393" s="493"/>
      <c r="I393" s="470"/>
      <c r="J393" s="470"/>
      <c r="K393" s="470"/>
      <c r="L393" s="470"/>
      <c r="M393" s="470"/>
      <c r="N393" s="470"/>
      <c r="O393" s="470"/>
      <c r="P393" s="470"/>
      <c r="Q393" s="470"/>
      <c r="R393" s="470"/>
      <c r="S393" s="470"/>
      <c r="T393" s="470"/>
      <c r="U393" s="470"/>
      <c r="V393" s="470"/>
      <c r="W393" s="471">
        <v>0</v>
      </c>
      <c r="X393" s="472"/>
      <c r="Y393" s="473"/>
      <c r="Z393" s="472"/>
      <c r="AA393" s="473"/>
      <c r="AB393" s="474">
        <v>0</v>
      </c>
      <c r="AC393" s="475">
        <f t="shared" si="15"/>
        <v>0</v>
      </c>
      <c r="AD393" s="476"/>
    </row>
    <row r="394" spans="1:30" s="477" customFormat="1" ht="28.5" customHeight="1" x14ac:dyDescent="0.25">
      <c r="A394" s="464" t="s">
        <v>26</v>
      </c>
      <c r="B394" s="488"/>
      <c r="C394" s="489"/>
      <c r="D394" s="490"/>
      <c r="E394" s="491"/>
      <c r="F394" s="491"/>
      <c r="G394" s="467">
        <f t="shared" si="14"/>
        <v>0</v>
      </c>
      <c r="H394" s="493"/>
      <c r="I394" s="470"/>
      <c r="J394" s="470"/>
      <c r="K394" s="470"/>
      <c r="L394" s="470"/>
      <c r="M394" s="470"/>
      <c r="N394" s="470"/>
      <c r="O394" s="470"/>
      <c r="P394" s="470"/>
      <c r="Q394" s="470"/>
      <c r="R394" s="470"/>
      <c r="S394" s="470"/>
      <c r="T394" s="470"/>
      <c r="U394" s="470"/>
      <c r="V394" s="470"/>
      <c r="W394" s="471">
        <v>0</v>
      </c>
      <c r="X394" s="472"/>
      <c r="Y394" s="473"/>
      <c r="Z394" s="472"/>
      <c r="AA394" s="473"/>
      <c r="AB394" s="474">
        <v>0</v>
      </c>
      <c r="AC394" s="475">
        <f t="shared" si="15"/>
        <v>0</v>
      </c>
      <c r="AD394" s="476"/>
    </row>
    <row r="395" spans="1:30" s="477" customFormat="1" ht="28.5" customHeight="1" x14ac:dyDescent="0.25">
      <c r="A395" s="464" t="s">
        <v>26</v>
      </c>
      <c r="B395" s="488"/>
      <c r="C395" s="489"/>
      <c r="D395" s="490"/>
      <c r="E395" s="491"/>
      <c r="F395" s="491"/>
      <c r="G395" s="467">
        <f t="shared" si="14"/>
        <v>0</v>
      </c>
      <c r="H395" s="493"/>
      <c r="I395" s="470"/>
      <c r="J395" s="470"/>
      <c r="K395" s="470"/>
      <c r="L395" s="470"/>
      <c r="M395" s="470"/>
      <c r="N395" s="470"/>
      <c r="O395" s="470"/>
      <c r="P395" s="470"/>
      <c r="Q395" s="470"/>
      <c r="R395" s="470"/>
      <c r="S395" s="470"/>
      <c r="T395" s="470"/>
      <c r="U395" s="470"/>
      <c r="V395" s="470"/>
      <c r="W395" s="471">
        <v>0</v>
      </c>
      <c r="X395" s="472"/>
      <c r="Y395" s="473"/>
      <c r="Z395" s="472"/>
      <c r="AA395" s="473"/>
      <c r="AB395" s="474">
        <v>0</v>
      </c>
      <c r="AC395" s="475">
        <f t="shared" si="15"/>
        <v>0</v>
      </c>
      <c r="AD395" s="476"/>
    </row>
    <row r="396" spans="1:30" s="477" customFormat="1" ht="28.5" customHeight="1" x14ac:dyDescent="0.25">
      <c r="A396" s="464" t="s">
        <v>26</v>
      </c>
      <c r="B396" s="488"/>
      <c r="C396" s="489"/>
      <c r="D396" s="490"/>
      <c r="E396" s="491"/>
      <c r="F396" s="491"/>
      <c r="G396" s="467">
        <f t="shared" si="14"/>
        <v>0</v>
      </c>
      <c r="H396" s="493"/>
      <c r="I396" s="470"/>
      <c r="J396" s="470"/>
      <c r="K396" s="470"/>
      <c r="L396" s="470"/>
      <c r="M396" s="470"/>
      <c r="N396" s="470"/>
      <c r="O396" s="470"/>
      <c r="P396" s="470"/>
      <c r="Q396" s="470"/>
      <c r="R396" s="470"/>
      <c r="S396" s="470"/>
      <c r="T396" s="470"/>
      <c r="U396" s="470"/>
      <c r="V396" s="470"/>
      <c r="W396" s="471">
        <v>0</v>
      </c>
      <c r="X396" s="472"/>
      <c r="Y396" s="473"/>
      <c r="Z396" s="472"/>
      <c r="AA396" s="473"/>
      <c r="AB396" s="474">
        <v>0</v>
      </c>
      <c r="AC396" s="475">
        <f t="shared" si="15"/>
        <v>0</v>
      </c>
      <c r="AD396" s="476"/>
    </row>
    <row r="397" spans="1:30" s="477" customFormat="1" ht="28.5" customHeight="1" x14ac:dyDescent="0.25">
      <c r="A397" s="464" t="s">
        <v>26</v>
      </c>
      <c r="B397" s="488"/>
      <c r="C397" s="489"/>
      <c r="D397" s="490"/>
      <c r="E397" s="491"/>
      <c r="F397" s="491"/>
      <c r="G397" s="467">
        <f t="shared" si="14"/>
        <v>0</v>
      </c>
      <c r="H397" s="493"/>
      <c r="I397" s="470"/>
      <c r="J397" s="470"/>
      <c r="K397" s="470"/>
      <c r="L397" s="470"/>
      <c r="M397" s="470"/>
      <c r="N397" s="470"/>
      <c r="O397" s="470"/>
      <c r="P397" s="470"/>
      <c r="Q397" s="470"/>
      <c r="R397" s="470"/>
      <c r="S397" s="470"/>
      <c r="T397" s="470"/>
      <c r="U397" s="470"/>
      <c r="V397" s="470"/>
      <c r="W397" s="471">
        <v>0</v>
      </c>
      <c r="X397" s="472"/>
      <c r="Y397" s="473"/>
      <c r="Z397" s="472"/>
      <c r="AA397" s="473"/>
      <c r="AB397" s="474">
        <v>0</v>
      </c>
      <c r="AC397" s="475">
        <f t="shared" si="15"/>
        <v>0</v>
      </c>
      <c r="AD397" s="476"/>
    </row>
    <row r="398" spans="1:30" s="477" customFormat="1" ht="28.5" customHeight="1" x14ac:dyDescent="0.25">
      <c r="A398" s="464" t="s">
        <v>26</v>
      </c>
      <c r="B398" s="488"/>
      <c r="C398" s="489"/>
      <c r="D398" s="490"/>
      <c r="E398" s="491"/>
      <c r="F398" s="491"/>
      <c r="G398" s="467">
        <f t="shared" si="14"/>
        <v>0</v>
      </c>
      <c r="H398" s="493"/>
      <c r="I398" s="470"/>
      <c r="J398" s="470"/>
      <c r="K398" s="470"/>
      <c r="L398" s="470"/>
      <c r="M398" s="470"/>
      <c r="N398" s="470"/>
      <c r="O398" s="470"/>
      <c r="P398" s="470"/>
      <c r="Q398" s="470"/>
      <c r="R398" s="470"/>
      <c r="S398" s="470"/>
      <c r="T398" s="470"/>
      <c r="U398" s="470"/>
      <c r="V398" s="470"/>
      <c r="W398" s="471">
        <v>0</v>
      </c>
      <c r="X398" s="472"/>
      <c r="Y398" s="473"/>
      <c r="Z398" s="472"/>
      <c r="AA398" s="473"/>
      <c r="AB398" s="474">
        <v>0</v>
      </c>
      <c r="AC398" s="475">
        <f t="shared" si="15"/>
        <v>0</v>
      </c>
      <c r="AD398" s="476"/>
    </row>
    <row r="399" spans="1:30" s="477" customFormat="1" ht="28.5" customHeight="1" x14ac:dyDescent="0.25">
      <c r="A399" s="464" t="s">
        <v>26</v>
      </c>
      <c r="B399" s="488"/>
      <c r="C399" s="489"/>
      <c r="D399" s="490"/>
      <c r="E399" s="491"/>
      <c r="F399" s="491"/>
      <c r="G399" s="467">
        <f t="shared" ref="G399:G454" si="16">F399-E399</f>
        <v>0</v>
      </c>
      <c r="H399" s="493"/>
      <c r="I399" s="470"/>
      <c r="J399" s="470"/>
      <c r="K399" s="470"/>
      <c r="L399" s="470"/>
      <c r="M399" s="470"/>
      <c r="N399" s="470"/>
      <c r="O399" s="470"/>
      <c r="P399" s="470"/>
      <c r="Q399" s="470"/>
      <c r="R399" s="470"/>
      <c r="S399" s="470"/>
      <c r="T399" s="470"/>
      <c r="U399" s="470"/>
      <c r="V399" s="470"/>
      <c r="W399" s="471">
        <v>0</v>
      </c>
      <c r="X399" s="472"/>
      <c r="Y399" s="473"/>
      <c r="Z399" s="472"/>
      <c r="AA399" s="473"/>
      <c r="AB399" s="474">
        <v>0</v>
      </c>
      <c r="AC399" s="475">
        <f t="shared" si="15"/>
        <v>0</v>
      </c>
      <c r="AD399" s="476"/>
    </row>
    <row r="400" spans="1:30" s="477" customFormat="1" ht="28.5" customHeight="1" x14ac:dyDescent="0.25">
      <c r="A400" s="464" t="s">
        <v>26</v>
      </c>
      <c r="B400" s="488"/>
      <c r="C400" s="489"/>
      <c r="D400" s="490"/>
      <c r="E400" s="491"/>
      <c r="F400" s="491"/>
      <c r="G400" s="467">
        <f t="shared" si="16"/>
        <v>0</v>
      </c>
      <c r="H400" s="493"/>
      <c r="I400" s="470"/>
      <c r="J400" s="470"/>
      <c r="K400" s="470"/>
      <c r="L400" s="470"/>
      <c r="M400" s="470"/>
      <c r="N400" s="470"/>
      <c r="O400" s="470"/>
      <c r="P400" s="470"/>
      <c r="Q400" s="470"/>
      <c r="R400" s="470"/>
      <c r="S400" s="470"/>
      <c r="T400" s="470"/>
      <c r="U400" s="470"/>
      <c r="V400" s="470"/>
      <c r="W400" s="471">
        <v>0</v>
      </c>
      <c r="X400" s="472"/>
      <c r="Y400" s="473"/>
      <c r="Z400" s="472"/>
      <c r="AA400" s="473"/>
      <c r="AB400" s="474">
        <v>0</v>
      </c>
      <c r="AC400" s="475">
        <f t="shared" si="15"/>
        <v>0</v>
      </c>
      <c r="AD400" s="476"/>
    </row>
    <row r="401" spans="1:30" s="477" customFormat="1" ht="28.5" customHeight="1" x14ac:dyDescent="0.25">
      <c r="A401" s="464" t="s">
        <v>26</v>
      </c>
      <c r="B401" s="488"/>
      <c r="C401" s="489"/>
      <c r="D401" s="490"/>
      <c r="E401" s="491"/>
      <c r="F401" s="491"/>
      <c r="G401" s="467">
        <f t="shared" si="16"/>
        <v>0</v>
      </c>
      <c r="H401" s="493"/>
      <c r="I401" s="470"/>
      <c r="J401" s="470"/>
      <c r="K401" s="470"/>
      <c r="L401" s="470"/>
      <c r="M401" s="470"/>
      <c r="N401" s="470"/>
      <c r="O401" s="470"/>
      <c r="P401" s="470"/>
      <c r="Q401" s="470"/>
      <c r="R401" s="470"/>
      <c r="S401" s="470"/>
      <c r="T401" s="470"/>
      <c r="U401" s="470"/>
      <c r="V401" s="470"/>
      <c r="W401" s="471">
        <v>0</v>
      </c>
      <c r="X401" s="472"/>
      <c r="Y401" s="473"/>
      <c r="Z401" s="472"/>
      <c r="AA401" s="473"/>
      <c r="AB401" s="474">
        <v>0</v>
      </c>
      <c r="AC401" s="475">
        <f t="shared" si="15"/>
        <v>0</v>
      </c>
      <c r="AD401" s="476"/>
    </row>
    <row r="402" spans="1:30" s="477" customFormat="1" ht="28.5" customHeight="1" x14ac:dyDescent="0.25">
      <c r="A402" s="464" t="s">
        <v>26</v>
      </c>
      <c r="B402" s="488"/>
      <c r="C402" s="489"/>
      <c r="D402" s="490"/>
      <c r="E402" s="491"/>
      <c r="F402" s="491"/>
      <c r="G402" s="467">
        <f t="shared" si="16"/>
        <v>0</v>
      </c>
      <c r="H402" s="493"/>
      <c r="I402" s="470"/>
      <c r="J402" s="470"/>
      <c r="K402" s="470"/>
      <c r="L402" s="470"/>
      <c r="M402" s="470"/>
      <c r="N402" s="470"/>
      <c r="O402" s="470"/>
      <c r="P402" s="470"/>
      <c r="Q402" s="470"/>
      <c r="R402" s="470"/>
      <c r="S402" s="470"/>
      <c r="T402" s="470"/>
      <c r="U402" s="470"/>
      <c r="V402" s="470"/>
      <c r="W402" s="471">
        <v>0</v>
      </c>
      <c r="X402" s="472"/>
      <c r="Y402" s="473"/>
      <c r="Z402" s="472"/>
      <c r="AA402" s="473"/>
      <c r="AB402" s="474">
        <v>0</v>
      </c>
      <c r="AC402" s="475">
        <f t="shared" si="15"/>
        <v>0</v>
      </c>
      <c r="AD402" s="476"/>
    </row>
    <row r="403" spans="1:30" s="477" customFormat="1" ht="28.5" customHeight="1" x14ac:dyDescent="0.25">
      <c r="A403" s="464" t="s">
        <v>26</v>
      </c>
      <c r="B403" s="488"/>
      <c r="C403" s="489"/>
      <c r="D403" s="490"/>
      <c r="E403" s="491"/>
      <c r="F403" s="491"/>
      <c r="G403" s="467">
        <f t="shared" si="16"/>
        <v>0</v>
      </c>
      <c r="H403" s="493"/>
      <c r="I403" s="470"/>
      <c r="J403" s="470"/>
      <c r="K403" s="470"/>
      <c r="L403" s="470"/>
      <c r="M403" s="470"/>
      <c r="N403" s="470"/>
      <c r="O403" s="470"/>
      <c r="P403" s="470"/>
      <c r="Q403" s="470"/>
      <c r="R403" s="470"/>
      <c r="S403" s="470"/>
      <c r="T403" s="470"/>
      <c r="U403" s="470"/>
      <c r="V403" s="470"/>
      <c r="W403" s="471">
        <v>0</v>
      </c>
      <c r="X403" s="472"/>
      <c r="Y403" s="473"/>
      <c r="Z403" s="472"/>
      <c r="AA403" s="473"/>
      <c r="AB403" s="474">
        <v>0</v>
      </c>
      <c r="AC403" s="475">
        <f t="shared" si="15"/>
        <v>0</v>
      </c>
      <c r="AD403" s="476"/>
    </row>
    <row r="404" spans="1:30" s="477" customFormat="1" ht="28.5" customHeight="1" x14ac:dyDescent="0.25">
      <c r="A404" s="464" t="s">
        <v>26</v>
      </c>
      <c r="B404" s="488"/>
      <c r="C404" s="489"/>
      <c r="D404" s="490"/>
      <c r="E404" s="491"/>
      <c r="F404" s="491"/>
      <c r="G404" s="467">
        <f t="shared" si="16"/>
        <v>0</v>
      </c>
      <c r="H404" s="493"/>
      <c r="I404" s="470"/>
      <c r="J404" s="470"/>
      <c r="K404" s="470"/>
      <c r="L404" s="470"/>
      <c r="M404" s="470"/>
      <c r="N404" s="470"/>
      <c r="O404" s="470"/>
      <c r="P404" s="470"/>
      <c r="Q404" s="470"/>
      <c r="R404" s="470"/>
      <c r="S404" s="470"/>
      <c r="T404" s="470"/>
      <c r="U404" s="470"/>
      <c r="V404" s="470"/>
      <c r="W404" s="471">
        <v>0</v>
      </c>
      <c r="X404" s="472"/>
      <c r="Y404" s="473"/>
      <c r="Z404" s="472"/>
      <c r="AA404" s="473"/>
      <c r="AB404" s="474">
        <v>0</v>
      </c>
      <c r="AC404" s="475">
        <f t="shared" si="15"/>
        <v>0</v>
      </c>
      <c r="AD404" s="476"/>
    </row>
    <row r="405" spans="1:30" s="477" customFormat="1" ht="28.5" customHeight="1" x14ac:dyDescent="0.25">
      <c r="A405" s="464" t="s">
        <v>26</v>
      </c>
      <c r="B405" s="488"/>
      <c r="C405" s="489"/>
      <c r="D405" s="490"/>
      <c r="E405" s="491"/>
      <c r="F405" s="491"/>
      <c r="G405" s="467">
        <f t="shared" si="16"/>
        <v>0</v>
      </c>
      <c r="H405" s="493"/>
      <c r="I405" s="470"/>
      <c r="J405" s="470"/>
      <c r="K405" s="470"/>
      <c r="L405" s="470"/>
      <c r="M405" s="470"/>
      <c r="N405" s="470"/>
      <c r="O405" s="470"/>
      <c r="P405" s="470"/>
      <c r="Q405" s="470"/>
      <c r="R405" s="470"/>
      <c r="S405" s="470"/>
      <c r="T405" s="470"/>
      <c r="U405" s="470"/>
      <c r="V405" s="470"/>
      <c r="W405" s="471">
        <v>0</v>
      </c>
      <c r="X405" s="472"/>
      <c r="Y405" s="473"/>
      <c r="Z405" s="472"/>
      <c r="AA405" s="473"/>
      <c r="AB405" s="474">
        <v>0</v>
      </c>
      <c r="AC405" s="475">
        <f t="shared" si="15"/>
        <v>0</v>
      </c>
      <c r="AD405" s="476"/>
    </row>
    <row r="406" spans="1:30" s="477" customFormat="1" ht="28.5" customHeight="1" x14ac:dyDescent="0.25">
      <c r="A406" s="464" t="s">
        <v>26</v>
      </c>
      <c r="B406" s="488"/>
      <c r="C406" s="489"/>
      <c r="D406" s="490"/>
      <c r="E406" s="491"/>
      <c r="F406" s="491"/>
      <c r="G406" s="467">
        <f t="shared" si="16"/>
        <v>0</v>
      </c>
      <c r="H406" s="493"/>
      <c r="I406" s="470"/>
      <c r="J406" s="470"/>
      <c r="K406" s="470"/>
      <c r="L406" s="470"/>
      <c r="M406" s="470"/>
      <c r="N406" s="470"/>
      <c r="O406" s="470"/>
      <c r="P406" s="470"/>
      <c r="Q406" s="470"/>
      <c r="R406" s="470"/>
      <c r="S406" s="470"/>
      <c r="T406" s="470"/>
      <c r="U406" s="470"/>
      <c r="V406" s="470"/>
      <c r="W406" s="471">
        <v>0</v>
      </c>
      <c r="X406" s="472"/>
      <c r="Y406" s="473"/>
      <c r="Z406" s="472"/>
      <c r="AA406" s="473"/>
      <c r="AB406" s="474">
        <v>0</v>
      </c>
      <c r="AC406" s="475">
        <f t="shared" si="15"/>
        <v>0</v>
      </c>
      <c r="AD406" s="476"/>
    </row>
    <row r="407" spans="1:30" s="477" customFormat="1" ht="28.5" customHeight="1" x14ac:dyDescent="0.25">
      <c r="A407" s="464" t="s">
        <v>26</v>
      </c>
      <c r="B407" s="488"/>
      <c r="C407" s="489"/>
      <c r="D407" s="490"/>
      <c r="E407" s="491"/>
      <c r="F407" s="491"/>
      <c r="G407" s="467">
        <f t="shared" si="16"/>
        <v>0</v>
      </c>
      <c r="H407" s="493"/>
      <c r="I407" s="470"/>
      <c r="J407" s="470"/>
      <c r="K407" s="470"/>
      <c r="L407" s="470"/>
      <c r="M407" s="470"/>
      <c r="N407" s="470"/>
      <c r="O407" s="470"/>
      <c r="P407" s="470"/>
      <c r="Q407" s="470"/>
      <c r="R407" s="470"/>
      <c r="S407" s="470"/>
      <c r="T407" s="470"/>
      <c r="U407" s="470"/>
      <c r="V407" s="470"/>
      <c r="W407" s="471">
        <v>0</v>
      </c>
      <c r="X407" s="472"/>
      <c r="Y407" s="473"/>
      <c r="Z407" s="472"/>
      <c r="AA407" s="473"/>
      <c r="AB407" s="474">
        <v>0</v>
      </c>
      <c r="AC407" s="475">
        <f t="shared" si="15"/>
        <v>0</v>
      </c>
      <c r="AD407" s="476"/>
    </row>
    <row r="408" spans="1:30" s="477" customFormat="1" ht="28.5" customHeight="1" x14ac:dyDescent="0.25">
      <c r="A408" s="464" t="s">
        <v>26</v>
      </c>
      <c r="B408" s="488"/>
      <c r="C408" s="489"/>
      <c r="D408" s="490"/>
      <c r="E408" s="491"/>
      <c r="F408" s="491"/>
      <c r="G408" s="467">
        <f t="shared" si="16"/>
        <v>0</v>
      </c>
      <c r="H408" s="493"/>
      <c r="I408" s="470"/>
      <c r="J408" s="470"/>
      <c r="K408" s="470"/>
      <c r="L408" s="470"/>
      <c r="M408" s="470"/>
      <c r="N408" s="470"/>
      <c r="O408" s="470"/>
      <c r="P408" s="470"/>
      <c r="Q408" s="470"/>
      <c r="R408" s="470"/>
      <c r="S408" s="470"/>
      <c r="T408" s="470"/>
      <c r="U408" s="470"/>
      <c r="V408" s="470"/>
      <c r="W408" s="471">
        <v>0</v>
      </c>
      <c r="X408" s="472"/>
      <c r="Y408" s="473"/>
      <c r="Z408" s="472"/>
      <c r="AA408" s="473"/>
      <c r="AB408" s="474">
        <v>0</v>
      </c>
      <c r="AC408" s="475">
        <f t="shared" si="15"/>
        <v>0</v>
      </c>
      <c r="AD408" s="476"/>
    </row>
    <row r="409" spans="1:30" s="477" customFormat="1" ht="28.5" customHeight="1" x14ac:dyDescent="0.25">
      <c r="A409" s="464" t="s">
        <v>26</v>
      </c>
      <c r="B409" s="488"/>
      <c r="C409" s="489"/>
      <c r="D409" s="490"/>
      <c r="E409" s="491"/>
      <c r="F409" s="491"/>
      <c r="G409" s="467">
        <f t="shared" si="16"/>
        <v>0</v>
      </c>
      <c r="H409" s="493"/>
      <c r="I409" s="470"/>
      <c r="J409" s="470"/>
      <c r="K409" s="470"/>
      <c r="L409" s="470"/>
      <c r="M409" s="470"/>
      <c r="N409" s="470"/>
      <c r="O409" s="470"/>
      <c r="P409" s="470"/>
      <c r="Q409" s="470"/>
      <c r="R409" s="470"/>
      <c r="S409" s="470"/>
      <c r="T409" s="470"/>
      <c r="U409" s="470"/>
      <c r="V409" s="470"/>
      <c r="W409" s="471">
        <v>0</v>
      </c>
      <c r="X409" s="472"/>
      <c r="Y409" s="473"/>
      <c r="Z409" s="472"/>
      <c r="AA409" s="473"/>
      <c r="AB409" s="474">
        <v>0</v>
      </c>
      <c r="AC409" s="475">
        <f t="shared" si="15"/>
        <v>0</v>
      </c>
      <c r="AD409" s="476"/>
    </row>
    <row r="410" spans="1:30" s="477" customFormat="1" ht="28.5" customHeight="1" x14ac:dyDescent="0.25">
      <c r="A410" s="464" t="s">
        <v>26</v>
      </c>
      <c r="B410" s="488"/>
      <c r="C410" s="489"/>
      <c r="D410" s="490"/>
      <c r="E410" s="491"/>
      <c r="F410" s="491"/>
      <c r="G410" s="467">
        <f t="shared" si="16"/>
        <v>0</v>
      </c>
      <c r="H410" s="493"/>
      <c r="I410" s="470"/>
      <c r="J410" s="470"/>
      <c r="K410" s="470"/>
      <c r="L410" s="470"/>
      <c r="M410" s="470"/>
      <c r="N410" s="470"/>
      <c r="O410" s="470"/>
      <c r="P410" s="470"/>
      <c r="Q410" s="470"/>
      <c r="R410" s="470"/>
      <c r="S410" s="470"/>
      <c r="T410" s="470"/>
      <c r="U410" s="470"/>
      <c r="V410" s="470"/>
      <c r="W410" s="471">
        <v>0</v>
      </c>
      <c r="X410" s="472"/>
      <c r="Y410" s="473"/>
      <c r="Z410" s="472"/>
      <c r="AA410" s="473"/>
      <c r="AB410" s="474">
        <v>0</v>
      </c>
      <c r="AC410" s="475">
        <f t="shared" si="15"/>
        <v>0</v>
      </c>
      <c r="AD410" s="476"/>
    </row>
    <row r="411" spans="1:30" s="477" customFormat="1" ht="28.5" customHeight="1" x14ac:dyDescent="0.25">
      <c r="A411" s="464" t="s">
        <v>26</v>
      </c>
      <c r="B411" s="488"/>
      <c r="C411" s="489"/>
      <c r="D411" s="490"/>
      <c r="E411" s="491"/>
      <c r="F411" s="491"/>
      <c r="G411" s="467">
        <f t="shared" si="16"/>
        <v>0</v>
      </c>
      <c r="H411" s="493"/>
      <c r="I411" s="470"/>
      <c r="J411" s="470"/>
      <c r="K411" s="470"/>
      <c r="L411" s="470"/>
      <c r="M411" s="470"/>
      <c r="N411" s="470"/>
      <c r="O411" s="470"/>
      <c r="P411" s="470"/>
      <c r="Q411" s="470"/>
      <c r="R411" s="470"/>
      <c r="S411" s="470"/>
      <c r="T411" s="470"/>
      <c r="U411" s="470"/>
      <c r="V411" s="470"/>
      <c r="W411" s="471">
        <v>0</v>
      </c>
      <c r="X411" s="472"/>
      <c r="Y411" s="473"/>
      <c r="Z411" s="472"/>
      <c r="AA411" s="473"/>
      <c r="AB411" s="474">
        <v>0</v>
      </c>
      <c r="AC411" s="475">
        <f t="shared" si="15"/>
        <v>0</v>
      </c>
      <c r="AD411" s="476"/>
    </row>
    <row r="412" spans="1:30" s="477" customFormat="1" ht="28.5" customHeight="1" x14ac:dyDescent="0.25">
      <c r="A412" s="464" t="s">
        <v>26</v>
      </c>
      <c r="B412" s="488"/>
      <c r="C412" s="489"/>
      <c r="D412" s="490"/>
      <c r="E412" s="491"/>
      <c r="F412" s="491"/>
      <c r="G412" s="467">
        <f t="shared" si="16"/>
        <v>0</v>
      </c>
      <c r="H412" s="493"/>
      <c r="I412" s="470"/>
      <c r="J412" s="470"/>
      <c r="K412" s="470"/>
      <c r="L412" s="470"/>
      <c r="M412" s="470"/>
      <c r="N412" s="470"/>
      <c r="O412" s="470"/>
      <c r="P412" s="470"/>
      <c r="Q412" s="470"/>
      <c r="R412" s="470"/>
      <c r="S412" s="470"/>
      <c r="T412" s="470"/>
      <c r="U412" s="470"/>
      <c r="V412" s="470"/>
      <c r="W412" s="471">
        <v>0</v>
      </c>
      <c r="X412" s="472"/>
      <c r="Y412" s="473"/>
      <c r="Z412" s="472"/>
      <c r="AA412" s="473"/>
      <c r="AB412" s="474">
        <v>0</v>
      </c>
      <c r="AC412" s="475">
        <f t="shared" si="15"/>
        <v>0</v>
      </c>
      <c r="AD412" s="476"/>
    </row>
    <row r="413" spans="1:30" s="477" customFormat="1" ht="28.5" customHeight="1" x14ac:dyDescent="0.25">
      <c r="A413" s="464" t="s">
        <v>26</v>
      </c>
      <c r="B413" s="488"/>
      <c r="C413" s="489"/>
      <c r="D413" s="490"/>
      <c r="E413" s="491"/>
      <c r="F413" s="491"/>
      <c r="G413" s="467">
        <f t="shared" si="16"/>
        <v>0</v>
      </c>
      <c r="H413" s="493"/>
      <c r="I413" s="470"/>
      <c r="J413" s="470"/>
      <c r="K413" s="470"/>
      <c r="L413" s="470"/>
      <c r="M413" s="470"/>
      <c r="N413" s="470"/>
      <c r="O413" s="470"/>
      <c r="P413" s="470"/>
      <c r="Q413" s="470"/>
      <c r="R413" s="470"/>
      <c r="S413" s="470"/>
      <c r="T413" s="470"/>
      <c r="U413" s="470"/>
      <c r="V413" s="470"/>
      <c r="W413" s="471">
        <v>0</v>
      </c>
      <c r="X413" s="472"/>
      <c r="Y413" s="473"/>
      <c r="Z413" s="472"/>
      <c r="AA413" s="473"/>
      <c r="AB413" s="474">
        <v>0</v>
      </c>
      <c r="AC413" s="475">
        <f t="shared" si="15"/>
        <v>0</v>
      </c>
      <c r="AD413" s="476"/>
    </row>
    <row r="414" spans="1:30" s="477" customFormat="1" ht="28.5" customHeight="1" x14ac:dyDescent="0.25">
      <c r="A414" s="464" t="s">
        <v>26</v>
      </c>
      <c r="B414" s="488"/>
      <c r="C414" s="489"/>
      <c r="D414" s="490"/>
      <c r="E414" s="491"/>
      <c r="F414" s="491"/>
      <c r="G414" s="467">
        <f t="shared" si="16"/>
        <v>0</v>
      </c>
      <c r="H414" s="493"/>
      <c r="I414" s="470"/>
      <c r="J414" s="470"/>
      <c r="K414" s="470"/>
      <c r="L414" s="470"/>
      <c r="M414" s="470"/>
      <c r="N414" s="470"/>
      <c r="O414" s="470"/>
      <c r="P414" s="470"/>
      <c r="Q414" s="470"/>
      <c r="R414" s="470"/>
      <c r="S414" s="470"/>
      <c r="T414" s="470"/>
      <c r="U414" s="470"/>
      <c r="V414" s="470"/>
      <c r="W414" s="471">
        <v>0</v>
      </c>
      <c r="X414" s="472"/>
      <c r="Y414" s="473"/>
      <c r="Z414" s="472"/>
      <c r="AA414" s="473"/>
      <c r="AB414" s="474">
        <v>0</v>
      </c>
      <c r="AC414" s="475">
        <f t="shared" si="15"/>
        <v>0</v>
      </c>
      <c r="AD414" s="476"/>
    </row>
    <row r="415" spans="1:30" s="477" customFormat="1" ht="28.5" customHeight="1" x14ac:dyDescent="0.25">
      <c r="A415" s="464" t="s">
        <v>26</v>
      </c>
      <c r="B415" s="488"/>
      <c r="C415" s="489"/>
      <c r="D415" s="490"/>
      <c r="E415" s="491"/>
      <c r="F415" s="491"/>
      <c r="G415" s="467">
        <f t="shared" si="16"/>
        <v>0</v>
      </c>
      <c r="H415" s="493"/>
      <c r="I415" s="470"/>
      <c r="J415" s="470"/>
      <c r="K415" s="470"/>
      <c r="L415" s="470"/>
      <c r="M415" s="470"/>
      <c r="N415" s="470"/>
      <c r="O415" s="470"/>
      <c r="P415" s="470"/>
      <c r="Q415" s="470"/>
      <c r="R415" s="470"/>
      <c r="S415" s="470"/>
      <c r="T415" s="470"/>
      <c r="U415" s="470"/>
      <c r="V415" s="470"/>
      <c r="W415" s="471">
        <v>0</v>
      </c>
      <c r="X415" s="472"/>
      <c r="Y415" s="473"/>
      <c r="Z415" s="472"/>
      <c r="AA415" s="473"/>
      <c r="AB415" s="474">
        <v>0</v>
      </c>
      <c r="AC415" s="475">
        <f t="shared" si="15"/>
        <v>0</v>
      </c>
      <c r="AD415" s="476"/>
    </row>
    <row r="416" spans="1:30" s="477" customFormat="1" ht="28.5" customHeight="1" x14ac:dyDescent="0.25">
      <c r="A416" s="464" t="s">
        <v>26</v>
      </c>
      <c r="B416" s="488"/>
      <c r="C416" s="489"/>
      <c r="D416" s="490"/>
      <c r="E416" s="491"/>
      <c r="F416" s="491"/>
      <c r="G416" s="467">
        <f t="shared" si="16"/>
        <v>0</v>
      </c>
      <c r="H416" s="493"/>
      <c r="I416" s="470"/>
      <c r="J416" s="470"/>
      <c r="K416" s="470"/>
      <c r="L416" s="470"/>
      <c r="M416" s="470"/>
      <c r="N416" s="470"/>
      <c r="O416" s="470"/>
      <c r="P416" s="470"/>
      <c r="Q416" s="470"/>
      <c r="R416" s="470"/>
      <c r="S416" s="470"/>
      <c r="T416" s="470"/>
      <c r="U416" s="470"/>
      <c r="V416" s="470"/>
      <c r="W416" s="471">
        <v>0</v>
      </c>
      <c r="X416" s="472"/>
      <c r="Y416" s="473"/>
      <c r="Z416" s="472"/>
      <c r="AA416" s="473"/>
      <c r="AB416" s="474">
        <v>0</v>
      </c>
      <c r="AC416" s="475">
        <f t="shared" si="15"/>
        <v>0</v>
      </c>
      <c r="AD416" s="476"/>
    </row>
    <row r="417" spans="1:30" s="477" customFormat="1" ht="28.5" customHeight="1" x14ac:dyDescent="0.25">
      <c r="A417" s="464" t="s">
        <v>26</v>
      </c>
      <c r="B417" s="488"/>
      <c r="C417" s="489"/>
      <c r="D417" s="490"/>
      <c r="E417" s="491"/>
      <c r="F417" s="491"/>
      <c r="G417" s="467">
        <f t="shared" si="16"/>
        <v>0</v>
      </c>
      <c r="H417" s="493"/>
      <c r="I417" s="470"/>
      <c r="J417" s="470"/>
      <c r="K417" s="470"/>
      <c r="L417" s="470"/>
      <c r="M417" s="470"/>
      <c r="N417" s="470"/>
      <c r="O417" s="470"/>
      <c r="P417" s="470"/>
      <c r="Q417" s="470"/>
      <c r="R417" s="470"/>
      <c r="S417" s="470"/>
      <c r="T417" s="470"/>
      <c r="U417" s="470"/>
      <c r="V417" s="470"/>
      <c r="W417" s="471">
        <v>0</v>
      </c>
      <c r="X417" s="472"/>
      <c r="Y417" s="473"/>
      <c r="Z417" s="472"/>
      <c r="AA417" s="473"/>
      <c r="AB417" s="474">
        <v>0</v>
      </c>
      <c r="AC417" s="475">
        <f t="shared" si="15"/>
        <v>0</v>
      </c>
      <c r="AD417" s="476"/>
    </row>
    <row r="418" spans="1:30" s="477" customFormat="1" ht="28.5" customHeight="1" x14ac:dyDescent="0.25">
      <c r="A418" s="464" t="s">
        <v>26</v>
      </c>
      <c r="B418" s="488"/>
      <c r="C418" s="489"/>
      <c r="D418" s="490"/>
      <c r="E418" s="491"/>
      <c r="F418" s="491"/>
      <c r="G418" s="467">
        <f t="shared" si="16"/>
        <v>0</v>
      </c>
      <c r="H418" s="493"/>
      <c r="I418" s="470"/>
      <c r="J418" s="470"/>
      <c r="K418" s="470"/>
      <c r="L418" s="470"/>
      <c r="M418" s="470"/>
      <c r="N418" s="470"/>
      <c r="O418" s="470"/>
      <c r="P418" s="470"/>
      <c r="Q418" s="470"/>
      <c r="R418" s="470"/>
      <c r="S418" s="470"/>
      <c r="T418" s="470"/>
      <c r="U418" s="470"/>
      <c r="V418" s="470"/>
      <c r="W418" s="471">
        <v>0</v>
      </c>
      <c r="X418" s="472"/>
      <c r="Y418" s="473"/>
      <c r="Z418" s="472"/>
      <c r="AA418" s="473"/>
      <c r="AB418" s="474">
        <v>0</v>
      </c>
      <c r="AC418" s="475">
        <f t="shared" si="15"/>
        <v>0</v>
      </c>
      <c r="AD418" s="476"/>
    </row>
    <row r="419" spans="1:30" s="477" customFormat="1" ht="28.5" customHeight="1" x14ac:dyDescent="0.25">
      <c r="A419" s="464" t="s">
        <v>26</v>
      </c>
      <c r="B419" s="488"/>
      <c r="C419" s="489"/>
      <c r="D419" s="490"/>
      <c r="E419" s="491"/>
      <c r="F419" s="491"/>
      <c r="G419" s="467">
        <f t="shared" si="16"/>
        <v>0</v>
      </c>
      <c r="H419" s="493"/>
      <c r="I419" s="470"/>
      <c r="J419" s="470"/>
      <c r="K419" s="470"/>
      <c r="L419" s="470"/>
      <c r="M419" s="470"/>
      <c r="N419" s="470"/>
      <c r="O419" s="470"/>
      <c r="P419" s="470"/>
      <c r="Q419" s="470"/>
      <c r="R419" s="470"/>
      <c r="S419" s="470"/>
      <c r="T419" s="470"/>
      <c r="U419" s="470"/>
      <c r="V419" s="470"/>
      <c r="W419" s="471">
        <v>0</v>
      </c>
      <c r="X419" s="472"/>
      <c r="Y419" s="473"/>
      <c r="Z419" s="472"/>
      <c r="AA419" s="473"/>
      <c r="AB419" s="474">
        <v>0</v>
      </c>
      <c r="AC419" s="475">
        <f t="shared" si="15"/>
        <v>0</v>
      </c>
      <c r="AD419" s="476"/>
    </row>
    <row r="420" spans="1:30" s="477" customFormat="1" ht="28.5" customHeight="1" x14ac:dyDescent="0.25">
      <c r="A420" s="464" t="s">
        <v>26</v>
      </c>
      <c r="B420" s="488"/>
      <c r="C420" s="489"/>
      <c r="D420" s="490"/>
      <c r="E420" s="491"/>
      <c r="F420" s="491"/>
      <c r="G420" s="467">
        <f t="shared" si="16"/>
        <v>0</v>
      </c>
      <c r="H420" s="493"/>
      <c r="I420" s="470"/>
      <c r="J420" s="470"/>
      <c r="K420" s="470"/>
      <c r="L420" s="470"/>
      <c r="M420" s="470"/>
      <c r="N420" s="470"/>
      <c r="O420" s="470"/>
      <c r="P420" s="470"/>
      <c r="Q420" s="470"/>
      <c r="R420" s="470"/>
      <c r="S420" s="470"/>
      <c r="T420" s="470"/>
      <c r="U420" s="470"/>
      <c r="V420" s="470"/>
      <c r="W420" s="471">
        <v>0</v>
      </c>
      <c r="X420" s="472"/>
      <c r="Y420" s="473"/>
      <c r="Z420" s="472"/>
      <c r="AA420" s="473"/>
      <c r="AB420" s="474">
        <v>0</v>
      </c>
      <c r="AC420" s="475">
        <f t="shared" si="15"/>
        <v>0</v>
      </c>
      <c r="AD420" s="476"/>
    </row>
    <row r="421" spans="1:30" s="477" customFormat="1" ht="28.5" customHeight="1" x14ac:dyDescent="0.25">
      <c r="A421" s="464" t="s">
        <v>26</v>
      </c>
      <c r="B421" s="488"/>
      <c r="C421" s="489"/>
      <c r="D421" s="490"/>
      <c r="E421" s="491"/>
      <c r="F421" s="491"/>
      <c r="G421" s="467">
        <f t="shared" si="16"/>
        <v>0</v>
      </c>
      <c r="H421" s="493"/>
      <c r="I421" s="470"/>
      <c r="J421" s="470"/>
      <c r="K421" s="470"/>
      <c r="L421" s="470"/>
      <c r="M421" s="470"/>
      <c r="N421" s="470"/>
      <c r="O421" s="470"/>
      <c r="P421" s="470"/>
      <c r="Q421" s="470"/>
      <c r="R421" s="470"/>
      <c r="S421" s="470"/>
      <c r="T421" s="470"/>
      <c r="U421" s="470"/>
      <c r="V421" s="470"/>
      <c r="W421" s="471">
        <v>0</v>
      </c>
      <c r="X421" s="472"/>
      <c r="Y421" s="473"/>
      <c r="Z421" s="472"/>
      <c r="AA421" s="473"/>
      <c r="AB421" s="474">
        <v>0</v>
      </c>
      <c r="AC421" s="475">
        <f t="shared" si="15"/>
        <v>0</v>
      </c>
      <c r="AD421" s="476"/>
    </row>
    <row r="422" spans="1:30" s="477" customFormat="1" ht="28.5" customHeight="1" x14ac:dyDescent="0.25">
      <c r="A422" s="464" t="s">
        <v>26</v>
      </c>
      <c r="B422" s="488"/>
      <c r="C422" s="489"/>
      <c r="D422" s="490"/>
      <c r="E422" s="491"/>
      <c r="F422" s="491"/>
      <c r="G422" s="467">
        <f t="shared" si="16"/>
        <v>0</v>
      </c>
      <c r="H422" s="493"/>
      <c r="I422" s="470"/>
      <c r="J422" s="470"/>
      <c r="K422" s="470"/>
      <c r="L422" s="470"/>
      <c r="M422" s="470"/>
      <c r="N422" s="470"/>
      <c r="O422" s="470"/>
      <c r="P422" s="470"/>
      <c r="Q422" s="470"/>
      <c r="R422" s="470"/>
      <c r="S422" s="470"/>
      <c r="T422" s="470"/>
      <c r="U422" s="470"/>
      <c r="V422" s="470"/>
      <c r="W422" s="471">
        <v>0</v>
      </c>
      <c r="X422" s="472"/>
      <c r="Y422" s="473"/>
      <c r="Z422" s="472"/>
      <c r="AA422" s="473"/>
      <c r="AB422" s="474">
        <v>0</v>
      </c>
      <c r="AC422" s="475">
        <f t="shared" si="15"/>
        <v>0</v>
      </c>
      <c r="AD422" s="476"/>
    </row>
    <row r="423" spans="1:30" s="477" customFormat="1" ht="28.5" customHeight="1" x14ac:dyDescent="0.25">
      <c r="A423" s="464" t="s">
        <v>26</v>
      </c>
      <c r="B423" s="488"/>
      <c r="C423" s="489"/>
      <c r="D423" s="490"/>
      <c r="E423" s="491"/>
      <c r="F423" s="491"/>
      <c r="G423" s="467">
        <f t="shared" si="16"/>
        <v>0</v>
      </c>
      <c r="H423" s="493"/>
      <c r="I423" s="470"/>
      <c r="J423" s="470"/>
      <c r="K423" s="470"/>
      <c r="L423" s="470"/>
      <c r="M423" s="470"/>
      <c r="N423" s="470"/>
      <c r="O423" s="470"/>
      <c r="P423" s="470"/>
      <c r="Q423" s="470"/>
      <c r="R423" s="470"/>
      <c r="S423" s="470"/>
      <c r="T423" s="470"/>
      <c r="U423" s="470"/>
      <c r="V423" s="470"/>
      <c r="W423" s="471">
        <v>0</v>
      </c>
      <c r="X423" s="472"/>
      <c r="Y423" s="473"/>
      <c r="Z423" s="472"/>
      <c r="AA423" s="473"/>
      <c r="AB423" s="474">
        <v>0</v>
      </c>
      <c r="AC423" s="475">
        <f t="shared" si="15"/>
        <v>0</v>
      </c>
      <c r="AD423" s="476"/>
    </row>
    <row r="424" spans="1:30" s="477" customFormat="1" ht="28.5" customHeight="1" x14ac:dyDescent="0.25">
      <c r="A424" s="464" t="s">
        <v>26</v>
      </c>
      <c r="B424" s="488"/>
      <c r="C424" s="489"/>
      <c r="D424" s="490"/>
      <c r="E424" s="491"/>
      <c r="F424" s="491"/>
      <c r="G424" s="467">
        <f t="shared" si="16"/>
        <v>0</v>
      </c>
      <c r="H424" s="493"/>
      <c r="I424" s="470"/>
      <c r="J424" s="470"/>
      <c r="K424" s="470"/>
      <c r="L424" s="470"/>
      <c r="M424" s="470"/>
      <c r="N424" s="470"/>
      <c r="O424" s="470"/>
      <c r="P424" s="470"/>
      <c r="Q424" s="470"/>
      <c r="R424" s="470"/>
      <c r="S424" s="470"/>
      <c r="T424" s="470"/>
      <c r="U424" s="470"/>
      <c r="V424" s="470"/>
      <c r="W424" s="471">
        <v>0</v>
      </c>
      <c r="X424" s="472"/>
      <c r="Y424" s="473"/>
      <c r="Z424" s="472"/>
      <c r="AA424" s="473"/>
      <c r="AB424" s="474">
        <v>0</v>
      </c>
      <c r="AC424" s="475">
        <f t="shared" si="15"/>
        <v>0</v>
      </c>
      <c r="AD424" s="476"/>
    </row>
    <row r="425" spans="1:30" s="477" customFormat="1" ht="28.5" customHeight="1" x14ac:dyDescent="0.25">
      <c r="A425" s="464" t="s">
        <v>26</v>
      </c>
      <c r="B425" s="488"/>
      <c r="C425" s="489"/>
      <c r="D425" s="490"/>
      <c r="E425" s="491"/>
      <c r="F425" s="491"/>
      <c r="G425" s="467">
        <f t="shared" si="16"/>
        <v>0</v>
      </c>
      <c r="H425" s="493"/>
      <c r="I425" s="470"/>
      <c r="J425" s="470"/>
      <c r="K425" s="470"/>
      <c r="L425" s="470"/>
      <c r="M425" s="470"/>
      <c r="N425" s="470"/>
      <c r="O425" s="470"/>
      <c r="P425" s="470"/>
      <c r="Q425" s="470"/>
      <c r="R425" s="470"/>
      <c r="S425" s="470"/>
      <c r="T425" s="470"/>
      <c r="U425" s="470"/>
      <c r="V425" s="470"/>
      <c r="W425" s="471">
        <v>0</v>
      </c>
      <c r="X425" s="472"/>
      <c r="Y425" s="473"/>
      <c r="Z425" s="472"/>
      <c r="AA425" s="473"/>
      <c r="AB425" s="474">
        <v>0</v>
      </c>
      <c r="AC425" s="475">
        <f t="shared" si="15"/>
        <v>0</v>
      </c>
      <c r="AD425" s="476"/>
    </row>
    <row r="426" spans="1:30" s="477" customFormat="1" ht="28.5" customHeight="1" x14ac:dyDescent="0.25">
      <c r="A426" s="464" t="s">
        <v>26</v>
      </c>
      <c r="B426" s="488"/>
      <c r="C426" s="489"/>
      <c r="D426" s="490"/>
      <c r="E426" s="491"/>
      <c r="F426" s="491"/>
      <c r="G426" s="467">
        <f t="shared" si="16"/>
        <v>0</v>
      </c>
      <c r="H426" s="493"/>
      <c r="I426" s="470"/>
      <c r="J426" s="470"/>
      <c r="K426" s="470"/>
      <c r="L426" s="470"/>
      <c r="M426" s="470"/>
      <c r="N426" s="470"/>
      <c r="O426" s="470"/>
      <c r="P426" s="470"/>
      <c r="Q426" s="470"/>
      <c r="R426" s="470"/>
      <c r="S426" s="470"/>
      <c r="T426" s="470"/>
      <c r="U426" s="470"/>
      <c r="V426" s="470"/>
      <c r="W426" s="471">
        <v>0</v>
      </c>
      <c r="X426" s="472"/>
      <c r="Y426" s="473"/>
      <c r="Z426" s="472"/>
      <c r="AA426" s="473"/>
      <c r="AB426" s="474">
        <v>0</v>
      </c>
      <c r="AC426" s="475">
        <f t="shared" si="15"/>
        <v>0</v>
      </c>
      <c r="AD426" s="476"/>
    </row>
    <row r="427" spans="1:30" s="477" customFormat="1" ht="28.5" customHeight="1" x14ac:dyDescent="0.25">
      <c r="A427" s="464" t="s">
        <v>26</v>
      </c>
      <c r="B427" s="488"/>
      <c r="C427" s="489"/>
      <c r="D427" s="490"/>
      <c r="E427" s="491"/>
      <c r="F427" s="491"/>
      <c r="G427" s="467">
        <f t="shared" si="16"/>
        <v>0</v>
      </c>
      <c r="H427" s="493"/>
      <c r="I427" s="470"/>
      <c r="J427" s="470"/>
      <c r="K427" s="470"/>
      <c r="L427" s="470"/>
      <c r="M427" s="470"/>
      <c r="N427" s="470"/>
      <c r="O427" s="470"/>
      <c r="P427" s="470"/>
      <c r="Q427" s="470"/>
      <c r="R427" s="470"/>
      <c r="S427" s="470"/>
      <c r="T427" s="470"/>
      <c r="U427" s="470"/>
      <c r="V427" s="470"/>
      <c r="W427" s="471">
        <v>0</v>
      </c>
      <c r="X427" s="472"/>
      <c r="Y427" s="473"/>
      <c r="Z427" s="472"/>
      <c r="AA427" s="473"/>
      <c r="AB427" s="474">
        <v>0</v>
      </c>
      <c r="AC427" s="475">
        <f t="shared" si="15"/>
        <v>0</v>
      </c>
      <c r="AD427" s="476"/>
    </row>
    <row r="428" spans="1:30" s="477" customFormat="1" ht="28.5" customHeight="1" x14ac:dyDescent="0.25">
      <c r="A428" s="464" t="s">
        <v>26</v>
      </c>
      <c r="B428" s="488"/>
      <c r="C428" s="489"/>
      <c r="D428" s="490"/>
      <c r="E428" s="491"/>
      <c r="F428" s="491"/>
      <c r="G428" s="467">
        <f t="shared" si="16"/>
        <v>0</v>
      </c>
      <c r="H428" s="493"/>
      <c r="I428" s="470"/>
      <c r="J428" s="470"/>
      <c r="K428" s="470"/>
      <c r="L428" s="470"/>
      <c r="M428" s="470"/>
      <c r="N428" s="470"/>
      <c r="O428" s="470"/>
      <c r="P428" s="470"/>
      <c r="Q428" s="470"/>
      <c r="R428" s="470"/>
      <c r="S428" s="470"/>
      <c r="T428" s="470"/>
      <c r="U428" s="470"/>
      <c r="V428" s="470"/>
      <c r="W428" s="471">
        <v>0</v>
      </c>
      <c r="X428" s="472"/>
      <c r="Y428" s="473"/>
      <c r="Z428" s="472"/>
      <c r="AA428" s="473"/>
      <c r="AB428" s="474">
        <v>0</v>
      </c>
      <c r="AC428" s="475">
        <f t="shared" si="15"/>
        <v>0</v>
      </c>
      <c r="AD428" s="476"/>
    </row>
    <row r="429" spans="1:30" s="477" customFormat="1" ht="28.5" customHeight="1" x14ac:dyDescent="0.25">
      <c r="A429" s="464" t="s">
        <v>26</v>
      </c>
      <c r="B429" s="488"/>
      <c r="C429" s="489"/>
      <c r="D429" s="490"/>
      <c r="E429" s="491"/>
      <c r="F429" s="491"/>
      <c r="G429" s="467">
        <f t="shared" si="16"/>
        <v>0</v>
      </c>
      <c r="H429" s="493"/>
      <c r="I429" s="470"/>
      <c r="J429" s="470"/>
      <c r="K429" s="470"/>
      <c r="L429" s="470"/>
      <c r="M429" s="470"/>
      <c r="N429" s="470"/>
      <c r="O429" s="470"/>
      <c r="P429" s="470"/>
      <c r="Q429" s="470"/>
      <c r="R429" s="470"/>
      <c r="S429" s="470"/>
      <c r="T429" s="470"/>
      <c r="U429" s="470"/>
      <c r="V429" s="470"/>
      <c r="W429" s="471">
        <v>0</v>
      </c>
      <c r="X429" s="472"/>
      <c r="Y429" s="473"/>
      <c r="Z429" s="472"/>
      <c r="AA429" s="473"/>
      <c r="AB429" s="474">
        <v>0</v>
      </c>
      <c r="AC429" s="475">
        <f t="shared" si="15"/>
        <v>0</v>
      </c>
      <c r="AD429" s="476"/>
    </row>
    <row r="430" spans="1:30" s="477" customFormat="1" ht="28.5" customHeight="1" x14ac:dyDescent="0.25">
      <c r="A430" s="464" t="s">
        <v>26</v>
      </c>
      <c r="B430" s="488"/>
      <c r="C430" s="489"/>
      <c r="D430" s="490"/>
      <c r="E430" s="491"/>
      <c r="F430" s="491"/>
      <c r="G430" s="467">
        <f t="shared" si="16"/>
        <v>0</v>
      </c>
      <c r="H430" s="493"/>
      <c r="I430" s="470"/>
      <c r="J430" s="470"/>
      <c r="K430" s="470"/>
      <c r="L430" s="470"/>
      <c r="M430" s="470"/>
      <c r="N430" s="470"/>
      <c r="O430" s="470"/>
      <c r="P430" s="470"/>
      <c r="Q430" s="470"/>
      <c r="R430" s="470"/>
      <c r="S430" s="470"/>
      <c r="T430" s="470"/>
      <c r="U430" s="470"/>
      <c r="V430" s="470"/>
      <c r="W430" s="471">
        <v>0</v>
      </c>
      <c r="X430" s="472"/>
      <c r="Y430" s="473"/>
      <c r="Z430" s="472"/>
      <c r="AA430" s="473"/>
      <c r="AB430" s="474">
        <v>0</v>
      </c>
      <c r="AC430" s="475">
        <f t="shared" si="15"/>
        <v>0</v>
      </c>
      <c r="AD430" s="476"/>
    </row>
    <row r="431" spans="1:30" s="477" customFormat="1" ht="28.5" customHeight="1" x14ac:dyDescent="0.25">
      <c r="A431" s="464" t="s">
        <v>26</v>
      </c>
      <c r="B431" s="488"/>
      <c r="C431" s="489"/>
      <c r="D431" s="490"/>
      <c r="E431" s="491"/>
      <c r="F431" s="491"/>
      <c r="G431" s="467">
        <f t="shared" si="16"/>
        <v>0</v>
      </c>
      <c r="H431" s="493"/>
      <c r="I431" s="470"/>
      <c r="J431" s="470"/>
      <c r="K431" s="470"/>
      <c r="L431" s="470"/>
      <c r="M431" s="470"/>
      <c r="N431" s="470"/>
      <c r="O431" s="470"/>
      <c r="P431" s="470"/>
      <c r="Q431" s="470"/>
      <c r="R431" s="470"/>
      <c r="S431" s="470"/>
      <c r="T431" s="470"/>
      <c r="U431" s="470"/>
      <c r="V431" s="470"/>
      <c r="W431" s="471">
        <v>0</v>
      </c>
      <c r="X431" s="472"/>
      <c r="Y431" s="473"/>
      <c r="Z431" s="472"/>
      <c r="AA431" s="473"/>
      <c r="AB431" s="474">
        <v>0</v>
      </c>
      <c r="AC431" s="475">
        <f t="shared" si="15"/>
        <v>0</v>
      </c>
      <c r="AD431" s="476"/>
    </row>
    <row r="432" spans="1:30" s="477" customFormat="1" ht="28.5" customHeight="1" x14ac:dyDescent="0.25">
      <c r="A432" s="464" t="s">
        <v>26</v>
      </c>
      <c r="B432" s="488"/>
      <c r="C432" s="489"/>
      <c r="D432" s="490"/>
      <c r="E432" s="491"/>
      <c r="F432" s="491"/>
      <c r="G432" s="467">
        <f t="shared" si="16"/>
        <v>0</v>
      </c>
      <c r="H432" s="493"/>
      <c r="I432" s="470"/>
      <c r="J432" s="470"/>
      <c r="K432" s="470"/>
      <c r="L432" s="470"/>
      <c r="M432" s="470"/>
      <c r="N432" s="470"/>
      <c r="O432" s="470"/>
      <c r="P432" s="470"/>
      <c r="Q432" s="470"/>
      <c r="R432" s="470"/>
      <c r="S432" s="470"/>
      <c r="T432" s="470"/>
      <c r="U432" s="470"/>
      <c r="V432" s="470"/>
      <c r="W432" s="471">
        <v>0</v>
      </c>
      <c r="X432" s="472"/>
      <c r="Y432" s="473"/>
      <c r="Z432" s="472"/>
      <c r="AA432" s="473"/>
      <c r="AB432" s="474">
        <v>0</v>
      </c>
      <c r="AC432" s="475">
        <f t="shared" si="15"/>
        <v>0</v>
      </c>
      <c r="AD432" s="476"/>
    </row>
    <row r="433" spans="1:30" s="477" customFormat="1" ht="28.5" customHeight="1" x14ac:dyDescent="0.25">
      <c r="A433" s="464" t="s">
        <v>26</v>
      </c>
      <c r="B433" s="488"/>
      <c r="C433" s="489"/>
      <c r="D433" s="490"/>
      <c r="E433" s="491"/>
      <c r="F433" s="491"/>
      <c r="G433" s="467">
        <f t="shared" si="16"/>
        <v>0</v>
      </c>
      <c r="H433" s="493"/>
      <c r="I433" s="470"/>
      <c r="J433" s="470"/>
      <c r="K433" s="470"/>
      <c r="L433" s="470"/>
      <c r="M433" s="470"/>
      <c r="N433" s="470"/>
      <c r="O433" s="470"/>
      <c r="P433" s="470"/>
      <c r="Q433" s="470"/>
      <c r="R433" s="470"/>
      <c r="S433" s="470"/>
      <c r="T433" s="470"/>
      <c r="U433" s="470"/>
      <c r="V433" s="470"/>
      <c r="W433" s="471">
        <v>0</v>
      </c>
      <c r="X433" s="472"/>
      <c r="Y433" s="473"/>
      <c r="Z433" s="472"/>
      <c r="AA433" s="473"/>
      <c r="AB433" s="474">
        <v>0</v>
      </c>
      <c r="AC433" s="475">
        <f t="shared" si="15"/>
        <v>0</v>
      </c>
      <c r="AD433" s="476"/>
    </row>
    <row r="434" spans="1:30" s="477" customFormat="1" ht="28.5" customHeight="1" x14ac:dyDescent="0.25">
      <c r="A434" s="464" t="s">
        <v>26</v>
      </c>
      <c r="B434" s="488"/>
      <c r="C434" s="489"/>
      <c r="D434" s="490"/>
      <c r="E434" s="491"/>
      <c r="F434" s="491"/>
      <c r="G434" s="467">
        <f t="shared" si="16"/>
        <v>0</v>
      </c>
      <c r="H434" s="493"/>
      <c r="I434" s="470"/>
      <c r="J434" s="470"/>
      <c r="K434" s="470"/>
      <c r="L434" s="470"/>
      <c r="M434" s="470"/>
      <c r="N434" s="470"/>
      <c r="O434" s="470"/>
      <c r="P434" s="470"/>
      <c r="Q434" s="470"/>
      <c r="R434" s="470"/>
      <c r="S434" s="470"/>
      <c r="T434" s="470"/>
      <c r="U434" s="470"/>
      <c r="V434" s="470"/>
      <c r="W434" s="471">
        <v>0</v>
      </c>
      <c r="X434" s="472"/>
      <c r="Y434" s="473"/>
      <c r="Z434" s="472"/>
      <c r="AA434" s="473"/>
      <c r="AB434" s="474">
        <v>0</v>
      </c>
      <c r="AC434" s="475">
        <f t="shared" ref="AC434:AC454" si="17">W434-AB434</f>
        <v>0</v>
      </c>
      <c r="AD434" s="476"/>
    </row>
    <row r="435" spans="1:30" s="477" customFormat="1" ht="28.5" customHeight="1" x14ac:dyDescent="0.25">
      <c r="A435" s="464" t="s">
        <v>26</v>
      </c>
      <c r="B435" s="488"/>
      <c r="C435" s="489"/>
      <c r="D435" s="490"/>
      <c r="E435" s="491"/>
      <c r="F435" s="491"/>
      <c r="G435" s="467">
        <f t="shared" si="16"/>
        <v>0</v>
      </c>
      <c r="H435" s="493"/>
      <c r="I435" s="470"/>
      <c r="J435" s="470"/>
      <c r="K435" s="470"/>
      <c r="L435" s="470"/>
      <c r="M435" s="470"/>
      <c r="N435" s="470"/>
      <c r="O435" s="470"/>
      <c r="P435" s="470"/>
      <c r="Q435" s="470"/>
      <c r="R435" s="470"/>
      <c r="S435" s="470"/>
      <c r="T435" s="470"/>
      <c r="U435" s="470"/>
      <c r="V435" s="470"/>
      <c r="W435" s="471">
        <v>0</v>
      </c>
      <c r="X435" s="472"/>
      <c r="Y435" s="473"/>
      <c r="Z435" s="472"/>
      <c r="AA435" s="473"/>
      <c r="AB435" s="474">
        <v>0</v>
      </c>
      <c r="AC435" s="475">
        <f t="shared" si="17"/>
        <v>0</v>
      </c>
      <c r="AD435" s="476"/>
    </row>
    <row r="436" spans="1:30" s="477" customFormat="1" ht="28.5" customHeight="1" x14ac:dyDescent="0.25">
      <c r="A436" s="464" t="s">
        <v>26</v>
      </c>
      <c r="B436" s="488"/>
      <c r="C436" s="489"/>
      <c r="D436" s="490"/>
      <c r="E436" s="491"/>
      <c r="F436" s="491"/>
      <c r="G436" s="467">
        <f t="shared" si="16"/>
        <v>0</v>
      </c>
      <c r="H436" s="493"/>
      <c r="I436" s="470"/>
      <c r="J436" s="470"/>
      <c r="K436" s="470"/>
      <c r="L436" s="470"/>
      <c r="M436" s="470"/>
      <c r="N436" s="470"/>
      <c r="O436" s="470"/>
      <c r="P436" s="470"/>
      <c r="Q436" s="470"/>
      <c r="R436" s="470"/>
      <c r="S436" s="470"/>
      <c r="T436" s="470"/>
      <c r="U436" s="470"/>
      <c r="V436" s="470"/>
      <c r="W436" s="471">
        <v>0</v>
      </c>
      <c r="X436" s="472"/>
      <c r="Y436" s="473"/>
      <c r="Z436" s="472"/>
      <c r="AA436" s="473"/>
      <c r="AB436" s="474">
        <v>0</v>
      </c>
      <c r="AC436" s="475">
        <f t="shared" si="17"/>
        <v>0</v>
      </c>
      <c r="AD436" s="476"/>
    </row>
    <row r="437" spans="1:30" s="477" customFormat="1" ht="28.5" customHeight="1" x14ac:dyDescent="0.25">
      <c r="A437" s="464" t="s">
        <v>26</v>
      </c>
      <c r="B437" s="488"/>
      <c r="C437" s="489"/>
      <c r="D437" s="490"/>
      <c r="E437" s="491"/>
      <c r="F437" s="491"/>
      <c r="G437" s="467">
        <f t="shared" si="16"/>
        <v>0</v>
      </c>
      <c r="H437" s="493"/>
      <c r="I437" s="470"/>
      <c r="J437" s="470"/>
      <c r="K437" s="470"/>
      <c r="L437" s="470"/>
      <c r="M437" s="470"/>
      <c r="N437" s="470"/>
      <c r="O437" s="470"/>
      <c r="P437" s="470"/>
      <c r="Q437" s="470"/>
      <c r="R437" s="470"/>
      <c r="S437" s="470"/>
      <c r="T437" s="470"/>
      <c r="U437" s="470"/>
      <c r="V437" s="470"/>
      <c r="W437" s="471">
        <v>0</v>
      </c>
      <c r="X437" s="472"/>
      <c r="Y437" s="473"/>
      <c r="Z437" s="472"/>
      <c r="AA437" s="473"/>
      <c r="AB437" s="474">
        <v>0</v>
      </c>
      <c r="AC437" s="475">
        <f t="shared" si="17"/>
        <v>0</v>
      </c>
      <c r="AD437" s="476"/>
    </row>
    <row r="438" spans="1:30" s="477" customFormat="1" ht="28.5" customHeight="1" x14ac:dyDescent="0.25">
      <c r="A438" s="464" t="s">
        <v>26</v>
      </c>
      <c r="B438" s="488"/>
      <c r="C438" s="489"/>
      <c r="D438" s="490"/>
      <c r="E438" s="491"/>
      <c r="F438" s="491"/>
      <c r="G438" s="467">
        <f t="shared" si="16"/>
        <v>0</v>
      </c>
      <c r="H438" s="493"/>
      <c r="I438" s="470"/>
      <c r="J438" s="470"/>
      <c r="K438" s="470"/>
      <c r="L438" s="470"/>
      <c r="M438" s="470"/>
      <c r="N438" s="470"/>
      <c r="O438" s="470"/>
      <c r="P438" s="470"/>
      <c r="Q438" s="470"/>
      <c r="R438" s="470"/>
      <c r="S438" s="470"/>
      <c r="T438" s="470"/>
      <c r="U438" s="470"/>
      <c r="V438" s="470"/>
      <c r="W438" s="471">
        <v>0</v>
      </c>
      <c r="X438" s="472"/>
      <c r="Y438" s="473"/>
      <c r="Z438" s="472"/>
      <c r="AA438" s="473"/>
      <c r="AB438" s="474">
        <v>0</v>
      </c>
      <c r="AC438" s="475">
        <f t="shared" si="17"/>
        <v>0</v>
      </c>
      <c r="AD438" s="476"/>
    </row>
    <row r="439" spans="1:30" s="477" customFormat="1" ht="28.5" customHeight="1" x14ac:dyDescent="0.25">
      <c r="A439" s="464" t="s">
        <v>26</v>
      </c>
      <c r="B439" s="488"/>
      <c r="C439" s="489"/>
      <c r="D439" s="490"/>
      <c r="E439" s="491"/>
      <c r="F439" s="491"/>
      <c r="G439" s="467">
        <f t="shared" si="16"/>
        <v>0</v>
      </c>
      <c r="H439" s="493"/>
      <c r="I439" s="470"/>
      <c r="J439" s="470"/>
      <c r="K439" s="470"/>
      <c r="L439" s="470"/>
      <c r="M439" s="470"/>
      <c r="N439" s="470"/>
      <c r="O439" s="470"/>
      <c r="P439" s="470"/>
      <c r="Q439" s="470"/>
      <c r="R439" s="470"/>
      <c r="S439" s="470"/>
      <c r="T439" s="470"/>
      <c r="U439" s="470"/>
      <c r="V439" s="470"/>
      <c r="W439" s="471">
        <v>0</v>
      </c>
      <c r="X439" s="472"/>
      <c r="Y439" s="473"/>
      <c r="Z439" s="472"/>
      <c r="AA439" s="473"/>
      <c r="AB439" s="474">
        <v>0</v>
      </c>
      <c r="AC439" s="475">
        <f t="shared" si="17"/>
        <v>0</v>
      </c>
      <c r="AD439" s="476"/>
    </row>
    <row r="440" spans="1:30" s="477" customFormat="1" ht="28.5" customHeight="1" x14ac:dyDescent="0.25">
      <c r="A440" s="464" t="s">
        <v>26</v>
      </c>
      <c r="B440" s="488"/>
      <c r="C440" s="489"/>
      <c r="D440" s="490"/>
      <c r="E440" s="491"/>
      <c r="F440" s="491"/>
      <c r="G440" s="467">
        <f t="shared" si="16"/>
        <v>0</v>
      </c>
      <c r="H440" s="493"/>
      <c r="I440" s="470"/>
      <c r="J440" s="470"/>
      <c r="K440" s="470"/>
      <c r="L440" s="470"/>
      <c r="M440" s="470"/>
      <c r="N440" s="470"/>
      <c r="O440" s="470"/>
      <c r="P440" s="470"/>
      <c r="Q440" s="470"/>
      <c r="R440" s="470"/>
      <c r="S440" s="470"/>
      <c r="T440" s="470"/>
      <c r="U440" s="470"/>
      <c r="V440" s="470"/>
      <c r="W440" s="471">
        <v>0</v>
      </c>
      <c r="X440" s="472"/>
      <c r="Y440" s="473"/>
      <c r="Z440" s="472"/>
      <c r="AA440" s="473"/>
      <c r="AB440" s="474">
        <v>0</v>
      </c>
      <c r="AC440" s="475">
        <f t="shared" si="17"/>
        <v>0</v>
      </c>
      <c r="AD440" s="476"/>
    </row>
    <row r="441" spans="1:30" s="477" customFormat="1" ht="28.5" customHeight="1" x14ac:dyDescent="0.25">
      <c r="A441" s="464" t="s">
        <v>26</v>
      </c>
      <c r="B441" s="488"/>
      <c r="C441" s="489"/>
      <c r="D441" s="490"/>
      <c r="E441" s="491"/>
      <c r="F441" s="491"/>
      <c r="G441" s="467">
        <f t="shared" si="16"/>
        <v>0</v>
      </c>
      <c r="H441" s="493"/>
      <c r="I441" s="470"/>
      <c r="J441" s="470"/>
      <c r="K441" s="470"/>
      <c r="L441" s="470"/>
      <c r="M441" s="470"/>
      <c r="N441" s="470"/>
      <c r="O441" s="470"/>
      <c r="P441" s="470"/>
      <c r="Q441" s="470"/>
      <c r="R441" s="470"/>
      <c r="S441" s="470"/>
      <c r="T441" s="470"/>
      <c r="U441" s="470"/>
      <c r="V441" s="470"/>
      <c r="W441" s="471">
        <v>0</v>
      </c>
      <c r="X441" s="472"/>
      <c r="Y441" s="473"/>
      <c r="Z441" s="472"/>
      <c r="AA441" s="473"/>
      <c r="AB441" s="474">
        <v>0</v>
      </c>
      <c r="AC441" s="475">
        <f t="shared" si="17"/>
        <v>0</v>
      </c>
      <c r="AD441" s="476"/>
    </row>
    <row r="442" spans="1:30" s="477" customFormat="1" ht="28.5" customHeight="1" x14ac:dyDescent="0.25">
      <c r="A442" s="464" t="s">
        <v>26</v>
      </c>
      <c r="B442" s="488"/>
      <c r="C442" s="489"/>
      <c r="D442" s="490"/>
      <c r="E442" s="491"/>
      <c r="F442" s="491"/>
      <c r="G442" s="467">
        <f t="shared" si="16"/>
        <v>0</v>
      </c>
      <c r="H442" s="493"/>
      <c r="I442" s="470"/>
      <c r="J442" s="470"/>
      <c r="K442" s="470"/>
      <c r="L442" s="470"/>
      <c r="M442" s="470"/>
      <c r="N442" s="470"/>
      <c r="O442" s="470"/>
      <c r="P442" s="470"/>
      <c r="Q442" s="470"/>
      <c r="R442" s="470"/>
      <c r="S442" s="470"/>
      <c r="T442" s="470"/>
      <c r="U442" s="470"/>
      <c r="V442" s="470"/>
      <c r="W442" s="471">
        <v>0</v>
      </c>
      <c r="X442" s="472"/>
      <c r="Y442" s="473"/>
      <c r="Z442" s="472"/>
      <c r="AA442" s="473"/>
      <c r="AB442" s="474">
        <v>0</v>
      </c>
      <c r="AC442" s="475">
        <f t="shared" si="17"/>
        <v>0</v>
      </c>
      <c r="AD442" s="476"/>
    </row>
    <row r="443" spans="1:30" s="477" customFormat="1" ht="28.5" customHeight="1" x14ac:dyDescent="0.25">
      <c r="A443" s="464" t="s">
        <v>26</v>
      </c>
      <c r="B443" s="488"/>
      <c r="C443" s="489"/>
      <c r="D443" s="490"/>
      <c r="E443" s="491"/>
      <c r="F443" s="491"/>
      <c r="G443" s="467">
        <f t="shared" si="16"/>
        <v>0</v>
      </c>
      <c r="H443" s="493"/>
      <c r="I443" s="470"/>
      <c r="J443" s="470"/>
      <c r="K443" s="470"/>
      <c r="L443" s="470"/>
      <c r="M443" s="470"/>
      <c r="N443" s="470"/>
      <c r="O443" s="470"/>
      <c r="P443" s="470"/>
      <c r="Q443" s="470"/>
      <c r="R443" s="470"/>
      <c r="S443" s="470"/>
      <c r="T443" s="470"/>
      <c r="U443" s="470"/>
      <c r="V443" s="470"/>
      <c r="W443" s="471">
        <v>0</v>
      </c>
      <c r="X443" s="472"/>
      <c r="Y443" s="473"/>
      <c r="Z443" s="472"/>
      <c r="AA443" s="473"/>
      <c r="AB443" s="474">
        <v>0</v>
      </c>
      <c r="AC443" s="475">
        <f t="shared" si="17"/>
        <v>0</v>
      </c>
      <c r="AD443" s="476"/>
    </row>
    <row r="444" spans="1:30" s="477" customFormat="1" ht="28.5" customHeight="1" x14ac:dyDescent="0.25">
      <c r="A444" s="464" t="s">
        <v>26</v>
      </c>
      <c r="B444" s="488"/>
      <c r="C444" s="489"/>
      <c r="D444" s="490"/>
      <c r="E444" s="491"/>
      <c r="F444" s="491"/>
      <c r="G444" s="467">
        <f t="shared" si="16"/>
        <v>0</v>
      </c>
      <c r="H444" s="493"/>
      <c r="I444" s="470"/>
      <c r="J444" s="470"/>
      <c r="K444" s="470"/>
      <c r="L444" s="470"/>
      <c r="M444" s="470"/>
      <c r="N444" s="470"/>
      <c r="O444" s="470"/>
      <c r="P444" s="470"/>
      <c r="Q444" s="470"/>
      <c r="R444" s="470"/>
      <c r="S444" s="470"/>
      <c r="T444" s="470"/>
      <c r="U444" s="470"/>
      <c r="V444" s="470"/>
      <c r="W444" s="471">
        <v>0</v>
      </c>
      <c r="X444" s="472"/>
      <c r="Y444" s="473"/>
      <c r="Z444" s="472"/>
      <c r="AA444" s="473"/>
      <c r="AB444" s="474">
        <v>0</v>
      </c>
      <c r="AC444" s="475">
        <f t="shared" si="17"/>
        <v>0</v>
      </c>
      <c r="AD444" s="476"/>
    </row>
    <row r="445" spans="1:30" s="477" customFormat="1" ht="28.5" customHeight="1" x14ac:dyDescent="0.25">
      <c r="A445" s="464" t="s">
        <v>26</v>
      </c>
      <c r="B445" s="488"/>
      <c r="C445" s="489"/>
      <c r="D445" s="490"/>
      <c r="E445" s="491"/>
      <c r="F445" s="491"/>
      <c r="G445" s="467">
        <f t="shared" si="16"/>
        <v>0</v>
      </c>
      <c r="H445" s="493"/>
      <c r="I445" s="470"/>
      <c r="J445" s="470"/>
      <c r="K445" s="470"/>
      <c r="L445" s="470"/>
      <c r="M445" s="470"/>
      <c r="N445" s="470"/>
      <c r="O445" s="470"/>
      <c r="P445" s="470"/>
      <c r="Q445" s="470"/>
      <c r="R445" s="470"/>
      <c r="S445" s="470"/>
      <c r="T445" s="470"/>
      <c r="U445" s="470"/>
      <c r="V445" s="470"/>
      <c r="W445" s="471">
        <v>0</v>
      </c>
      <c r="X445" s="472"/>
      <c r="Y445" s="473"/>
      <c r="Z445" s="472"/>
      <c r="AA445" s="473"/>
      <c r="AB445" s="474">
        <v>0</v>
      </c>
      <c r="AC445" s="475">
        <f t="shared" si="17"/>
        <v>0</v>
      </c>
      <c r="AD445" s="476"/>
    </row>
    <row r="446" spans="1:30" s="477" customFormat="1" ht="28.5" customHeight="1" x14ac:dyDescent="0.25">
      <c r="A446" s="464" t="s">
        <v>26</v>
      </c>
      <c r="B446" s="488"/>
      <c r="C446" s="489"/>
      <c r="D446" s="490"/>
      <c r="E446" s="491"/>
      <c r="F446" s="491"/>
      <c r="G446" s="467">
        <f t="shared" si="16"/>
        <v>0</v>
      </c>
      <c r="H446" s="493"/>
      <c r="I446" s="470"/>
      <c r="J446" s="470"/>
      <c r="K446" s="470"/>
      <c r="L446" s="470"/>
      <c r="M446" s="470"/>
      <c r="N446" s="470"/>
      <c r="O446" s="470"/>
      <c r="P446" s="470"/>
      <c r="Q446" s="470"/>
      <c r="R446" s="470"/>
      <c r="S446" s="470"/>
      <c r="T446" s="470"/>
      <c r="U446" s="470"/>
      <c r="V446" s="470"/>
      <c r="W446" s="471">
        <v>0</v>
      </c>
      <c r="X446" s="472"/>
      <c r="Y446" s="473"/>
      <c r="Z446" s="472"/>
      <c r="AA446" s="473"/>
      <c r="AB446" s="474">
        <v>0</v>
      </c>
      <c r="AC446" s="475">
        <f t="shared" si="17"/>
        <v>0</v>
      </c>
      <c r="AD446" s="476"/>
    </row>
    <row r="447" spans="1:30" s="477" customFormat="1" ht="28.5" customHeight="1" x14ac:dyDescent="0.25">
      <c r="A447" s="464" t="s">
        <v>26</v>
      </c>
      <c r="B447" s="488"/>
      <c r="C447" s="489"/>
      <c r="D447" s="490"/>
      <c r="E447" s="491"/>
      <c r="F447" s="491"/>
      <c r="G447" s="467">
        <f t="shared" si="16"/>
        <v>0</v>
      </c>
      <c r="H447" s="493"/>
      <c r="I447" s="470"/>
      <c r="J447" s="470"/>
      <c r="K447" s="470"/>
      <c r="L447" s="470"/>
      <c r="M447" s="470"/>
      <c r="N447" s="470"/>
      <c r="O447" s="470"/>
      <c r="P447" s="470"/>
      <c r="Q447" s="470"/>
      <c r="R447" s="470"/>
      <c r="S447" s="470"/>
      <c r="T447" s="470"/>
      <c r="U447" s="470"/>
      <c r="V447" s="470"/>
      <c r="W447" s="471">
        <v>0</v>
      </c>
      <c r="X447" s="472"/>
      <c r="Y447" s="473"/>
      <c r="Z447" s="472"/>
      <c r="AA447" s="473"/>
      <c r="AB447" s="474">
        <v>0</v>
      </c>
      <c r="AC447" s="475">
        <f t="shared" si="17"/>
        <v>0</v>
      </c>
      <c r="AD447" s="476"/>
    </row>
    <row r="448" spans="1:30" s="477" customFormat="1" ht="28.5" customHeight="1" x14ac:dyDescent="0.25">
      <c r="A448" s="464" t="s">
        <v>26</v>
      </c>
      <c r="B448" s="488"/>
      <c r="C448" s="489"/>
      <c r="D448" s="490"/>
      <c r="E448" s="491"/>
      <c r="F448" s="491"/>
      <c r="G448" s="467">
        <f t="shared" si="16"/>
        <v>0</v>
      </c>
      <c r="H448" s="493"/>
      <c r="I448" s="470"/>
      <c r="J448" s="470"/>
      <c r="K448" s="470"/>
      <c r="L448" s="470"/>
      <c r="M448" s="470"/>
      <c r="N448" s="470"/>
      <c r="O448" s="470"/>
      <c r="P448" s="470"/>
      <c r="Q448" s="470"/>
      <c r="R448" s="470"/>
      <c r="S448" s="470"/>
      <c r="T448" s="470"/>
      <c r="U448" s="470"/>
      <c r="V448" s="470"/>
      <c r="W448" s="471">
        <v>0</v>
      </c>
      <c r="X448" s="472"/>
      <c r="Y448" s="473"/>
      <c r="Z448" s="472"/>
      <c r="AA448" s="473"/>
      <c r="AB448" s="474">
        <v>0</v>
      </c>
      <c r="AC448" s="475">
        <f t="shared" si="17"/>
        <v>0</v>
      </c>
      <c r="AD448" s="476"/>
    </row>
    <row r="449" spans="1:30" s="477" customFormat="1" ht="28.5" customHeight="1" x14ac:dyDescent="0.25">
      <c r="A449" s="464" t="s">
        <v>26</v>
      </c>
      <c r="B449" s="488"/>
      <c r="C449" s="489"/>
      <c r="D449" s="490"/>
      <c r="E449" s="491"/>
      <c r="F449" s="491"/>
      <c r="G449" s="467">
        <f t="shared" si="16"/>
        <v>0</v>
      </c>
      <c r="H449" s="493"/>
      <c r="I449" s="470"/>
      <c r="J449" s="470"/>
      <c r="K449" s="470"/>
      <c r="L449" s="470"/>
      <c r="M449" s="470"/>
      <c r="N449" s="470"/>
      <c r="O449" s="470"/>
      <c r="P449" s="470"/>
      <c r="Q449" s="470"/>
      <c r="R449" s="470"/>
      <c r="S449" s="470"/>
      <c r="T449" s="470"/>
      <c r="U449" s="470"/>
      <c r="V449" s="470"/>
      <c r="W449" s="471">
        <v>0</v>
      </c>
      <c r="X449" s="472"/>
      <c r="Y449" s="473"/>
      <c r="Z449" s="472"/>
      <c r="AA449" s="473"/>
      <c r="AB449" s="474">
        <v>0</v>
      </c>
      <c r="AC449" s="475">
        <f t="shared" si="17"/>
        <v>0</v>
      </c>
      <c r="AD449" s="476"/>
    </row>
    <row r="450" spans="1:30" s="477" customFormat="1" ht="28.5" customHeight="1" x14ac:dyDescent="0.25">
      <c r="A450" s="464" t="s">
        <v>26</v>
      </c>
      <c r="B450" s="488"/>
      <c r="C450" s="489"/>
      <c r="D450" s="490"/>
      <c r="E450" s="491"/>
      <c r="F450" s="491"/>
      <c r="G450" s="467">
        <f t="shared" si="16"/>
        <v>0</v>
      </c>
      <c r="H450" s="493"/>
      <c r="I450" s="470"/>
      <c r="J450" s="470"/>
      <c r="K450" s="470"/>
      <c r="L450" s="470"/>
      <c r="M450" s="470"/>
      <c r="N450" s="470"/>
      <c r="O450" s="470"/>
      <c r="P450" s="470"/>
      <c r="Q450" s="470"/>
      <c r="R450" s="470"/>
      <c r="S450" s="470"/>
      <c r="T450" s="470"/>
      <c r="U450" s="470"/>
      <c r="V450" s="470"/>
      <c r="W450" s="471">
        <v>0</v>
      </c>
      <c r="X450" s="472"/>
      <c r="Y450" s="473"/>
      <c r="Z450" s="472"/>
      <c r="AA450" s="473"/>
      <c r="AB450" s="474">
        <v>0</v>
      </c>
      <c r="AC450" s="475">
        <f t="shared" si="17"/>
        <v>0</v>
      </c>
      <c r="AD450" s="476"/>
    </row>
    <row r="451" spans="1:30" s="477" customFormat="1" ht="28.5" customHeight="1" x14ac:dyDescent="0.25">
      <c r="A451" s="464" t="s">
        <v>26</v>
      </c>
      <c r="B451" s="488"/>
      <c r="C451" s="489"/>
      <c r="D451" s="490"/>
      <c r="E451" s="491"/>
      <c r="F451" s="491"/>
      <c r="G451" s="467">
        <f t="shared" si="16"/>
        <v>0</v>
      </c>
      <c r="H451" s="493"/>
      <c r="I451" s="470"/>
      <c r="J451" s="470"/>
      <c r="K451" s="470"/>
      <c r="L451" s="470"/>
      <c r="M451" s="470"/>
      <c r="N451" s="470"/>
      <c r="O451" s="470"/>
      <c r="P451" s="470"/>
      <c r="Q451" s="470"/>
      <c r="R451" s="470"/>
      <c r="S451" s="470"/>
      <c r="T451" s="470"/>
      <c r="U451" s="470"/>
      <c r="V451" s="470"/>
      <c r="W451" s="471">
        <v>0</v>
      </c>
      <c r="X451" s="472"/>
      <c r="Y451" s="473"/>
      <c r="Z451" s="472"/>
      <c r="AA451" s="473"/>
      <c r="AB451" s="474">
        <v>0</v>
      </c>
      <c r="AC451" s="475">
        <f t="shared" si="17"/>
        <v>0</v>
      </c>
      <c r="AD451" s="476"/>
    </row>
    <row r="452" spans="1:30" s="477" customFormat="1" ht="28.5" customHeight="1" x14ac:dyDescent="0.25">
      <c r="A452" s="464" t="s">
        <v>26</v>
      </c>
      <c r="B452" s="488"/>
      <c r="C452" s="489"/>
      <c r="D452" s="490"/>
      <c r="E452" s="491"/>
      <c r="F452" s="491"/>
      <c r="G452" s="467">
        <f t="shared" si="16"/>
        <v>0</v>
      </c>
      <c r="H452" s="493"/>
      <c r="I452" s="470"/>
      <c r="J452" s="470"/>
      <c r="K452" s="470"/>
      <c r="L452" s="470"/>
      <c r="M452" s="470"/>
      <c r="N452" s="470"/>
      <c r="O452" s="470"/>
      <c r="P452" s="470"/>
      <c r="Q452" s="470"/>
      <c r="R452" s="470"/>
      <c r="S452" s="470"/>
      <c r="T452" s="470"/>
      <c r="U452" s="470"/>
      <c r="V452" s="470"/>
      <c r="W452" s="471">
        <v>0</v>
      </c>
      <c r="X452" s="472"/>
      <c r="Y452" s="473"/>
      <c r="Z452" s="472"/>
      <c r="AA452" s="473"/>
      <c r="AB452" s="474">
        <v>0</v>
      </c>
      <c r="AC452" s="475">
        <f t="shared" si="17"/>
        <v>0</v>
      </c>
      <c r="AD452" s="476"/>
    </row>
    <row r="453" spans="1:30" s="477" customFormat="1" ht="28.5" customHeight="1" x14ac:dyDescent="0.25">
      <c r="A453" s="464" t="s">
        <v>26</v>
      </c>
      <c r="B453" s="488"/>
      <c r="C453" s="489"/>
      <c r="D453" s="490"/>
      <c r="E453" s="491"/>
      <c r="F453" s="491"/>
      <c r="G453" s="467">
        <f t="shared" si="16"/>
        <v>0</v>
      </c>
      <c r="H453" s="493"/>
      <c r="I453" s="470"/>
      <c r="J453" s="470"/>
      <c r="K453" s="470"/>
      <c r="L453" s="470"/>
      <c r="M453" s="470"/>
      <c r="N453" s="470"/>
      <c r="O453" s="470"/>
      <c r="P453" s="470"/>
      <c r="Q453" s="470"/>
      <c r="R453" s="470"/>
      <c r="S453" s="470"/>
      <c r="T453" s="470"/>
      <c r="U453" s="470"/>
      <c r="V453" s="470"/>
      <c r="W453" s="471">
        <v>0</v>
      </c>
      <c r="X453" s="472"/>
      <c r="Y453" s="473"/>
      <c r="Z453" s="472"/>
      <c r="AA453" s="473"/>
      <c r="AB453" s="474">
        <v>0</v>
      </c>
      <c r="AC453" s="475">
        <f t="shared" si="17"/>
        <v>0</v>
      </c>
      <c r="AD453" s="476"/>
    </row>
    <row r="454" spans="1:30" s="477" customFormat="1" ht="28.5" customHeight="1" x14ac:dyDescent="0.25">
      <c r="A454" s="506" t="s">
        <v>26</v>
      </c>
      <c r="B454" s="507"/>
      <c r="C454" s="508"/>
      <c r="D454" s="509"/>
      <c r="E454" s="510"/>
      <c r="F454" s="510"/>
      <c r="G454" s="496">
        <f t="shared" si="16"/>
        <v>0</v>
      </c>
      <c r="H454" s="511"/>
      <c r="I454" s="512"/>
      <c r="J454" s="512"/>
      <c r="K454" s="512"/>
      <c r="L454" s="512"/>
      <c r="M454" s="512"/>
      <c r="N454" s="512"/>
      <c r="O454" s="512"/>
      <c r="P454" s="512"/>
      <c r="Q454" s="512"/>
      <c r="R454" s="512"/>
      <c r="S454" s="512"/>
      <c r="T454" s="512"/>
      <c r="U454" s="512"/>
      <c r="V454" s="512"/>
      <c r="W454" s="513">
        <v>0</v>
      </c>
      <c r="X454" s="472"/>
      <c r="Y454" s="473"/>
      <c r="Z454" s="472"/>
      <c r="AA454" s="473"/>
      <c r="AB454" s="474">
        <v>0</v>
      </c>
      <c r="AC454" s="475">
        <f t="shared" si="17"/>
        <v>0</v>
      </c>
      <c r="AD454" s="476"/>
    </row>
  </sheetData>
  <autoFilter ref="A1:W454" xr:uid="{824A75C2-350E-4EF7-9B96-FCC687637DF4}"/>
  <sortState ref="A2:BO40">
    <sortCondition ref="E2:E40"/>
  </sortState>
  <mergeCells count="2">
    <mergeCell ref="Z1:AA1"/>
    <mergeCell ref="X1:Y1"/>
  </mergeCells>
  <conditionalFormatting sqref="I6:V19 I2:V4">
    <cfRule type="cellIs" dxfId="438" priority="1180" operator="greaterThan">
      <formula>42735</formula>
    </cfRule>
  </conditionalFormatting>
  <conditionalFormatting sqref="I20:V20">
    <cfRule type="cellIs" dxfId="437" priority="1179" operator="greaterThan">
      <formula>42735</formula>
    </cfRule>
  </conditionalFormatting>
  <conditionalFormatting sqref="I21:V21">
    <cfRule type="cellIs" dxfId="436" priority="1175" operator="greaterThan">
      <formula>42735</formula>
    </cfRule>
  </conditionalFormatting>
  <conditionalFormatting sqref="I5:V5">
    <cfRule type="cellIs" dxfId="435" priority="1174" operator="greaterThan">
      <formula>42735</formula>
    </cfRule>
  </conditionalFormatting>
  <conditionalFormatting sqref="I22:V22">
    <cfRule type="cellIs" dxfId="434" priority="1173" operator="greaterThan">
      <formula>42735</formula>
    </cfRule>
  </conditionalFormatting>
  <conditionalFormatting sqref="I23:V23">
    <cfRule type="cellIs" dxfId="433" priority="1165" operator="greaterThan">
      <formula>42735</formula>
    </cfRule>
  </conditionalFormatting>
  <conditionalFormatting sqref="I25:V25 V26 R27:V27">
    <cfRule type="cellIs" dxfId="432" priority="512" operator="greaterThan">
      <formula>42735</formula>
    </cfRule>
  </conditionalFormatting>
  <conditionalFormatting sqref="I34:V34 K28:V28">
    <cfRule type="cellIs" dxfId="431" priority="508" operator="greaterThan">
      <formula>42735</formula>
    </cfRule>
  </conditionalFormatting>
  <conditionalFormatting sqref="I41:V44">
    <cfRule type="cellIs" dxfId="430" priority="504" operator="greaterThan">
      <formula>42735</formula>
    </cfRule>
  </conditionalFormatting>
  <conditionalFormatting sqref="I45:V54">
    <cfRule type="cellIs" dxfId="429" priority="500" operator="greaterThan">
      <formula>42735</formula>
    </cfRule>
  </conditionalFormatting>
  <conditionalFormatting sqref="I55:V64">
    <cfRule type="cellIs" dxfId="428" priority="496" operator="greaterThan">
      <formula>42735</formula>
    </cfRule>
  </conditionalFormatting>
  <conditionalFormatting sqref="I65:V74">
    <cfRule type="cellIs" dxfId="427" priority="492" operator="greaterThan">
      <formula>42735</formula>
    </cfRule>
  </conditionalFormatting>
  <conditionalFormatting sqref="I75:V84">
    <cfRule type="cellIs" dxfId="426" priority="488" operator="greaterThan">
      <formula>42735</formula>
    </cfRule>
  </conditionalFormatting>
  <conditionalFormatting sqref="I85:V94">
    <cfRule type="cellIs" dxfId="425" priority="484" operator="greaterThan">
      <formula>42735</formula>
    </cfRule>
  </conditionalFormatting>
  <conditionalFormatting sqref="I95:V104">
    <cfRule type="cellIs" dxfId="424" priority="480" operator="greaterThan">
      <formula>42735</formula>
    </cfRule>
  </conditionalFormatting>
  <conditionalFormatting sqref="I105:V114">
    <cfRule type="cellIs" dxfId="423" priority="476" operator="greaterThan">
      <formula>42735</formula>
    </cfRule>
  </conditionalFormatting>
  <conditionalFormatting sqref="I115:V124">
    <cfRule type="cellIs" dxfId="422" priority="472" operator="greaterThan">
      <formula>42735</formula>
    </cfRule>
  </conditionalFormatting>
  <conditionalFormatting sqref="I125:V134">
    <cfRule type="cellIs" dxfId="421" priority="468" operator="greaterThan">
      <formula>42735</formula>
    </cfRule>
  </conditionalFormatting>
  <conditionalFormatting sqref="I135:V144">
    <cfRule type="cellIs" dxfId="420" priority="464" operator="greaterThan">
      <formula>42735</formula>
    </cfRule>
  </conditionalFormatting>
  <conditionalFormatting sqref="I145:V154">
    <cfRule type="cellIs" dxfId="419" priority="460" operator="greaterThan">
      <formula>42735</formula>
    </cfRule>
  </conditionalFormatting>
  <conditionalFormatting sqref="I155:V164">
    <cfRule type="cellIs" dxfId="418" priority="456" operator="greaterThan">
      <formula>42735</formula>
    </cfRule>
  </conditionalFormatting>
  <conditionalFormatting sqref="I165:V174">
    <cfRule type="cellIs" dxfId="417" priority="452" operator="greaterThan">
      <formula>42735</formula>
    </cfRule>
  </conditionalFormatting>
  <conditionalFormatting sqref="I175:V184">
    <cfRule type="cellIs" dxfId="416" priority="448" operator="greaterThan">
      <formula>42735</formula>
    </cfRule>
  </conditionalFormatting>
  <conditionalFormatting sqref="I185:V194">
    <cfRule type="cellIs" dxfId="415" priority="444" operator="greaterThan">
      <formula>42735</formula>
    </cfRule>
  </conditionalFormatting>
  <conditionalFormatting sqref="I195:V204">
    <cfRule type="cellIs" dxfId="414" priority="440" operator="greaterThan">
      <formula>42735</formula>
    </cfRule>
  </conditionalFormatting>
  <conditionalFormatting sqref="I205:V214">
    <cfRule type="cellIs" dxfId="413" priority="436" operator="greaterThan">
      <formula>42735</formula>
    </cfRule>
  </conditionalFormatting>
  <conditionalFormatting sqref="I215:V224">
    <cfRule type="cellIs" dxfId="412" priority="432" operator="greaterThan">
      <formula>42735</formula>
    </cfRule>
  </conditionalFormatting>
  <conditionalFormatting sqref="I225:V234">
    <cfRule type="cellIs" dxfId="411" priority="428" operator="greaterThan">
      <formula>42735</formula>
    </cfRule>
  </conditionalFormatting>
  <conditionalFormatting sqref="I235:V244">
    <cfRule type="cellIs" dxfId="410" priority="424" operator="greaterThan">
      <formula>42735</formula>
    </cfRule>
  </conditionalFormatting>
  <conditionalFormatting sqref="I245:V254">
    <cfRule type="cellIs" dxfId="409" priority="420" operator="greaterThan">
      <formula>42735</formula>
    </cfRule>
  </conditionalFormatting>
  <conditionalFormatting sqref="I255:V264">
    <cfRule type="cellIs" dxfId="408" priority="416" operator="greaterThan">
      <formula>42735</formula>
    </cfRule>
  </conditionalFormatting>
  <conditionalFormatting sqref="I265:V274">
    <cfRule type="cellIs" dxfId="407" priority="412" operator="greaterThan">
      <formula>42735</formula>
    </cfRule>
  </conditionalFormatting>
  <conditionalFormatting sqref="I275:V284">
    <cfRule type="cellIs" dxfId="406" priority="408" operator="greaterThan">
      <formula>42735</formula>
    </cfRule>
  </conditionalFormatting>
  <conditionalFormatting sqref="I285:V294">
    <cfRule type="cellIs" dxfId="405" priority="404" operator="greaterThan">
      <formula>42735</formula>
    </cfRule>
  </conditionalFormatting>
  <conditionalFormatting sqref="I295:V304">
    <cfRule type="cellIs" dxfId="404" priority="400" operator="greaterThan">
      <formula>42735</formula>
    </cfRule>
  </conditionalFormatting>
  <conditionalFormatting sqref="I305:V314">
    <cfRule type="cellIs" dxfId="403" priority="396" operator="greaterThan">
      <formula>42735</formula>
    </cfRule>
  </conditionalFormatting>
  <conditionalFormatting sqref="I315:V324">
    <cfRule type="cellIs" dxfId="402" priority="392" operator="greaterThan">
      <formula>42735</formula>
    </cfRule>
  </conditionalFormatting>
  <conditionalFormatting sqref="I325:V334">
    <cfRule type="cellIs" dxfId="401" priority="388" operator="greaterThan">
      <formula>42735</formula>
    </cfRule>
  </conditionalFormatting>
  <conditionalFormatting sqref="I335:V344">
    <cfRule type="cellIs" dxfId="400" priority="384" operator="greaterThan">
      <formula>42735</formula>
    </cfRule>
  </conditionalFormatting>
  <conditionalFormatting sqref="I345:V354">
    <cfRule type="cellIs" dxfId="399" priority="380" operator="greaterThan">
      <formula>42735</formula>
    </cfRule>
  </conditionalFormatting>
  <conditionalFormatting sqref="I355:V364">
    <cfRule type="cellIs" dxfId="398" priority="376" operator="greaterThan">
      <formula>42735</formula>
    </cfRule>
  </conditionalFormatting>
  <conditionalFormatting sqref="I365:V374">
    <cfRule type="cellIs" dxfId="397" priority="372" operator="greaterThan">
      <formula>42735</formula>
    </cfRule>
  </conditionalFormatting>
  <conditionalFormatting sqref="I375:V384">
    <cfRule type="cellIs" dxfId="396" priority="368" operator="greaterThan">
      <formula>42735</formula>
    </cfRule>
  </conditionalFormatting>
  <conditionalFormatting sqref="I385:V394">
    <cfRule type="cellIs" dxfId="395" priority="364" operator="greaterThan">
      <formula>42735</formula>
    </cfRule>
  </conditionalFormatting>
  <conditionalFormatting sqref="I395:V404">
    <cfRule type="cellIs" dxfId="394" priority="360" operator="greaterThan">
      <formula>42735</formula>
    </cfRule>
  </conditionalFormatting>
  <conditionalFormatting sqref="I405:V414">
    <cfRule type="cellIs" dxfId="393" priority="356" operator="greaterThan">
      <formula>42735</formula>
    </cfRule>
  </conditionalFormatting>
  <conditionalFormatting sqref="I415:V424">
    <cfRule type="cellIs" dxfId="392" priority="352" operator="greaterThan">
      <formula>42735</formula>
    </cfRule>
  </conditionalFormatting>
  <conditionalFormatting sqref="I425:V434">
    <cfRule type="cellIs" dxfId="391" priority="348" operator="greaterThan">
      <formula>42735</formula>
    </cfRule>
  </conditionalFormatting>
  <conditionalFormatting sqref="I435:V436">
    <cfRule type="cellIs" dxfId="390" priority="344" operator="greaterThan">
      <formula>42735</formula>
    </cfRule>
  </conditionalFormatting>
  <conditionalFormatting sqref="I437:V446">
    <cfRule type="cellIs" dxfId="389" priority="340" operator="greaterThan">
      <formula>42735</formula>
    </cfRule>
  </conditionalFormatting>
  <conditionalFormatting sqref="I447:V454">
    <cfRule type="cellIs" dxfId="388" priority="336" operator="greaterThan">
      <formula>42735</formula>
    </cfRule>
  </conditionalFormatting>
  <conditionalFormatting sqref="I24:V24">
    <cfRule type="cellIs" dxfId="387" priority="160" operator="greaterThan">
      <formula>42735</formula>
    </cfRule>
  </conditionalFormatting>
  <conditionalFormatting sqref="I26:U26">
    <cfRule type="cellIs" dxfId="386" priority="149" operator="greaterThan">
      <formula>42735</formula>
    </cfRule>
  </conditionalFormatting>
  <conditionalFormatting sqref="I27:Q27">
    <cfRule type="cellIs" dxfId="385" priority="145" operator="greaterThan">
      <formula>42735</formula>
    </cfRule>
  </conditionalFormatting>
  <conditionalFormatting sqref="AB34:AB36 AB41:AB454 AB2:AB28">
    <cfRule type="cellIs" dxfId="384" priority="123" operator="greaterThan">
      <formula>0</formula>
    </cfRule>
  </conditionalFormatting>
  <conditionalFormatting sqref="AC34:AC36 AC41:AC454 AC2:AC28">
    <cfRule type="cellIs" dxfId="383" priority="121" operator="equal">
      <formula>0</formula>
    </cfRule>
    <cfRule type="cellIs" dxfId="382" priority="122" operator="greaterThan">
      <formula>0</formula>
    </cfRule>
  </conditionalFormatting>
  <conditionalFormatting sqref="I29:V29">
    <cfRule type="cellIs" dxfId="381" priority="98" operator="greaterThan">
      <formula>42735</formula>
    </cfRule>
  </conditionalFormatting>
  <conditionalFormatting sqref="AC29">
    <cfRule type="cellIs" dxfId="380" priority="97" operator="greaterThan">
      <formula>0</formula>
    </cfRule>
  </conditionalFormatting>
  <conditionalFormatting sqref="AB29">
    <cfRule type="cellIs" dxfId="379" priority="95" operator="greaterThan">
      <formula>0</formula>
    </cfRule>
    <cfRule type="cellIs" dxfId="378" priority="96" operator="equal">
      <formula>0</formula>
    </cfRule>
  </conditionalFormatting>
  <conditionalFormatting sqref="AC29">
    <cfRule type="cellIs" dxfId="377" priority="93" operator="greaterThan">
      <formula>0</formula>
    </cfRule>
    <cfRule type="cellIs" dxfId="376" priority="94" operator="equal">
      <formula>0</formula>
    </cfRule>
  </conditionalFormatting>
  <conditionalFormatting sqref="I30:V30">
    <cfRule type="cellIs" dxfId="375" priority="89" operator="greaterThan">
      <formula>42735</formula>
    </cfRule>
  </conditionalFormatting>
  <conditionalFormatting sqref="AC30">
    <cfRule type="cellIs" dxfId="374" priority="88" operator="greaterThan">
      <formula>0</formula>
    </cfRule>
  </conditionalFormatting>
  <conditionalFormatting sqref="AB30">
    <cfRule type="cellIs" dxfId="373" priority="86" operator="greaterThan">
      <formula>0</formula>
    </cfRule>
    <cfRule type="cellIs" dxfId="372" priority="87" operator="equal">
      <formula>0</formula>
    </cfRule>
  </conditionalFormatting>
  <conditionalFormatting sqref="AC30">
    <cfRule type="cellIs" dxfId="371" priority="84" operator="greaterThan">
      <formula>0</formula>
    </cfRule>
    <cfRule type="cellIs" dxfId="370" priority="85" operator="equal">
      <formula>0</formula>
    </cfRule>
  </conditionalFormatting>
  <conditionalFormatting sqref="I31:V31">
    <cfRule type="cellIs" dxfId="369" priority="80" operator="greaterThan">
      <formula>42735</formula>
    </cfRule>
  </conditionalFormatting>
  <conditionalFormatting sqref="AC31">
    <cfRule type="cellIs" dxfId="368" priority="79" operator="greaterThan">
      <formula>0</formula>
    </cfRule>
  </conditionalFormatting>
  <conditionalFormatting sqref="AB31">
    <cfRule type="cellIs" dxfId="367" priority="77" operator="greaterThan">
      <formula>0</formula>
    </cfRule>
    <cfRule type="cellIs" dxfId="366" priority="78" operator="equal">
      <formula>0</formula>
    </cfRule>
  </conditionalFormatting>
  <conditionalFormatting sqref="AC31">
    <cfRule type="cellIs" dxfId="365" priority="75" operator="greaterThan">
      <formula>0</formula>
    </cfRule>
    <cfRule type="cellIs" dxfId="364" priority="76" operator="equal">
      <formula>0</formula>
    </cfRule>
  </conditionalFormatting>
  <conditionalFormatting sqref="I32:V32">
    <cfRule type="cellIs" dxfId="363" priority="71" operator="greaterThan">
      <formula>42735</formula>
    </cfRule>
  </conditionalFormatting>
  <conditionalFormatting sqref="AC32">
    <cfRule type="cellIs" dxfId="362" priority="70" operator="greaterThan">
      <formula>0</formula>
    </cfRule>
  </conditionalFormatting>
  <conditionalFormatting sqref="AB32">
    <cfRule type="cellIs" dxfId="361" priority="68" operator="greaterThan">
      <formula>0</formula>
    </cfRule>
    <cfRule type="cellIs" dxfId="360" priority="69" operator="equal">
      <formula>0</formula>
    </cfRule>
  </conditionalFormatting>
  <conditionalFormatting sqref="AC32">
    <cfRule type="cellIs" dxfId="359" priority="66" operator="greaterThan">
      <formula>0</formula>
    </cfRule>
    <cfRule type="cellIs" dxfId="358" priority="67" operator="equal">
      <formula>0</formula>
    </cfRule>
  </conditionalFormatting>
  <conditionalFormatting sqref="I33:V33">
    <cfRule type="cellIs" dxfId="357" priority="62" operator="greaterThan">
      <formula>42735</formula>
    </cfRule>
  </conditionalFormatting>
  <conditionalFormatting sqref="AC33">
    <cfRule type="cellIs" dxfId="356" priority="61" operator="greaterThan">
      <formula>0</formula>
    </cfRule>
  </conditionalFormatting>
  <conditionalFormatting sqref="AB33">
    <cfRule type="cellIs" dxfId="355" priority="59" operator="greaterThan">
      <formula>0</formula>
    </cfRule>
    <cfRule type="cellIs" dxfId="354" priority="60" operator="equal">
      <formula>0</formula>
    </cfRule>
  </conditionalFormatting>
  <conditionalFormatting sqref="AC33">
    <cfRule type="cellIs" dxfId="353" priority="57" operator="greaterThan">
      <formula>0</formula>
    </cfRule>
    <cfRule type="cellIs" dxfId="352" priority="58" operator="equal">
      <formula>0</formula>
    </cfRule>
  </conditionalFormatting>
  <conditionalFormatting sqref="I35:V35 V36">
    <cfRule type="cellIs" dxfId="351" priority="53" operator="greaterThan">
      <formula>42735</formula>
    </cfRule>
  </conditionalFormatting>
  <conditionalFormatting sqref="I36:U36">
    <cfRule type="cellIs" dxfId="350" priority="44" operator="greaterThan">
      <formula>42735</formula>
    </cfRule>
  </conditionalFormatting>
  <conditionalFormatting sqref="I37:V37">
    <cfRule type="cellIs" dxfId="349" priority="40" operator="greaterThan">
      <formula>42735</formula>
    </cfRule>
  </conditionalFormatting>
  <conditionalFormatting sqref="AC37">
    <cfRule type="cellIs" dxfId="348" priority="39" operator="greaterThan">
      <formula>0</formula>
    </cfRule>
  </conditionalFormatting>
  <conditionalFormatting sqref="AB37">
    <cfRule type="cellIs" dxfId="347" priority="37" operator="greaterThan">
      <formula>0</formula>
    </cfRule>
    <cfRule type="cellIs" dxfId="346" priority="38" operator="equal">
      <formula>0</formula>
    </cfRule>
  </conditionalFormatting>
  <conditionalFormatting sqref="AC37">
    <cfRule type="cellIs" dxfId="345" priority="35" operator="greaterThan">
      <formula>0</formula>
    </cfRule>
    <cfRule type="cellIs" dxfId="344" priority="36" operator="equal">
      <formula>0</formula>
    </cfRule>
  </conditionalFormatting>
  <conditionalFormatting sqref="BO37 BF37 AW37 AN37">
    <cfRule type="cellIs" dxfId="343" priority="31" operator="equal">
      <formula>"xxx"</formula>
    </cfRule>
  </conditionalFormatting>
  <conditionalFormatting sqref="I38:V38">
    <cfRule type="cellIs" dxfId="342" priority="30" operator="greaterThan">
      <formula>42735</formula>
    </cfRule>
  </conditionalFormatting>
  <conditionalFormatting sqref="AC38">
    <cfRule type="cellIs" dxfId="341" priority="29" operator="greaterThan">
      <formula>0</formula>
    </cfRule>
  </conditionalFormatting>
  <conditionalFormatting sqref="AB38">
    <cfRule type="cellIs" dxfId="340" priority="27" operator="greaterThan">
      <formula>0</formula>
    </cfRule>
    <cfRule type="cellIs" dxfId="339" priority="28" operator="equal">
      <formula>0</formula>
    </cfRule>
  </conditionalFormatting>
  <conditionalFormatting sqref="AC38">
    <cfRule type="cellIs" dxfId="338" priority="25" operator="greaterThan">
      <formula>0</formula>
    </cfRule>
    <cfRule type="cellIs" dxfId="337" priority="26" operator="equal">
      <formula>0</formula>
    </cfRule>
  </conditionalFormatting>
  <conditionalFormatting sqref="AN38 AW38 BF38 BO38">
    <cfRule type="cellIs" dxfId="336" priority="21" operator="equal">
      <formula>"xxx"</formula>
    </cfRule>
  </conditionalFormatting>
  <conditionalFormatting sqref="I39:V39">
    <cfRule type="cellIs" dxfId="335" priority="20" operator="greaterThan">
      <formula>42735</formula>
    </cfRule>
  </conditionalFormatting>
  <conditionalFormatting sqref="AC39">
    <cfRule type="cellIs" dxfId="334" priority="19" operator="greaterThan">
      <formula>0</formula>
    </cfRule>
  </conditionalFormatting>
  <conditionalFormatting sqref="AB39">
    <cfRule type="cellIs" dxfId="333" priority="17" operator="greaterThan">
      <formula>0</formula>
    </cfRule>
    <cfRule type="cellIs" dxfId="332" priority="18" operator="equal">
      <formula>0</formula>
    </cfRule>
  </conditionalFormatting>
  <conditionalFormatting sqref="AC39">
    <cfRule type="cellIs" dxfId="331" priority="15" operator="greaterThan">
      <formula>0</formula>
    </cfRule>
    <cfRule type="cellIs" dxfId="330" priority="16" operator="equal">
      <formula>0</formula>
    </cfRule>
  </conditionalFormatting>
  <conditionalFormatting sqref="BO39 BF39 AW39 AN39">
    <cfRule type="cellIs" dxfId="329" priority="11" operator="equal">
      <formula>"xxx"</formula>
    </cfRule>
  </conditionalFormatting>
  <conditionalFormatting sqref="I40:V40">
    <cfRule type="cellIs" dxfId="328" priority="10" operator="greaterThan">
      <formula>42735</formula>
    </cfRule>
  </conditionalFormatting>
  <conditionalFormatting sqref="AC40">
    <cfRule type="cellIs" dxfId="327" priority="9" operator="greaterThan">
      <formula>0</formula>
    </cfRule>
  </conditionalFormatting>
  <conditionalFormatting sqref="AB40">
    <cfRule type="cellIs" dxfId="326" priority="7" operator="greaterThan">
      <formula>0</formula>
    </cfRule>
    <cfRule type="cellIs" dxfId="325" priority="8" operator="equal">
      <formula>0</formula>
    </cfRule>
  </conditionalFormatting>
  <conditionalFormatting sqref="AC40">
    <cfRule type="cellIs" dxfId="324" priority="5" operator="greaterThan">
      <formula>0</formula>
    </cfRule>
    <cfRule type="cellIs" dxfId="323" priority="6" operator="equal">
      <formula>0</formula>
    </cfRule>
  </conditionalFormatting>
  <conditionalFormatting sqref="AN40 AW40 BF40 BO40">
    <cfRule type="cellIs" dxfId="322" priority="1" operator="equal">
      <formula>"xxx"</formula>
    </cfRule>
  </conditionalFormatting>
  <conditionalFormatting sqref="A34:B34 A114:AD454 X35:AD36 A2:AD2 A15:B28 E34:AD34 C15:C40 A3:C14 E3:AD28 A41:C113 E41:AD113 D3:D113">
    <cfRule type="expression" dxfId="321" priority="1208">
      <formula>$Z2="x"</formula>
    </cfRule>
    <cfRule type="expression" dxfId="320" priority="1209">
      <formula>$X2="x"</formula>
    </cfRule>
    <cfRule type="expression" dxfId="319" priority="1210">
      <formula>$A2&lt;=TODAY()</formula>
    </cfRule>
  </conditionalFormatting>
  <conditionalFormatting sqref="E29:AD33 A29:B33 E35:W36 E37:AD40 A35:B40">
    <cfRule type="expression" dxfId="318" priority="1259">
      <formula>$Z29="x"</formula>
    </cfRule>
    <cfRule type="expression" dxfId="317" priority="1260">
      <formula>$X29="x"</formula>
    </cfRule>
    <cfRule type="expression" dxfId="316" priority="1261" stopIfTrue="1">
      <formula>$A29&lt;=TODAY()</formula>
    </cfRule>
  </conditionalFormatting>
  <dataValidations count="1">
    <dataValidation type="list" allowBlank="1" showInputMessage="1" showErrorMessage="1" sqref="C2:C1048576" xr:uid="{A61EF921-1604-4AB7-B0A5-B4C695A2A894}">
      <formula1>BDD</formula1>
    </dataValidation>
  </dataValidations>
  <printOptions horizontalCentered="1"/>
  <pageMargins left="0" right="0" top="0.39370078740157483" bottom="0.27559055118110237" header="0.15748031496062992" footer="0.15748031496062992"/>
  <pageSetup paperSize="9" scale="55" orientation="landscape" horizontalDpi="300" verticalDpi="300" r:id="rId1"/>
  <headerFooter>
    <oddHeader>&amp;C&amp;"-,Gras"&amp;18&amp;K0070C0Options en cours au &amp;D à &amp;T</oddHeader>
    <oddFooter>&amp;R&amp;"-,Gras"&amp;9&amp;K0070C0&amp;P/&amp;N</oddFooter>
  </headerFooter>
  <ignoredErrors>
    <ignoredError sqref="Y4 Y7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51AC2A8-A94A-4E5F-8853-1B62D83992F8}">
          <x14:formula1>
            <xm:f>#REF!</xm:f>
          </x14:formula1>
          <xm:sqref>BF37:BF40 BO37:BO40</xm:sqref>
        </x14:dataValidation>
        <x14:dataValidation type="list" allowBlank="1" showInputMessage="1" showErrorMessage="1" xr:uid="{919E8CBF-C787-4AB9-902F-F14118FF0D62}">
          <x14:formula1>
            <xm:f>#REF!</xm:f>
          </x14:formula1>
          <xm:sqref>AW37:AW40 AN37:AN40</xm:sqref>
        </x14:dataValidation>
        <x14:dataValidation type="list" allowBlank="1" showInputMessage="1" showErrorMessage="1" xr:uid="{F7B339A8-B736-4B91-9B39-7F8401BD004D}">
          <x14:formula1>
            <xm:f>#REF!</xm:f>
          </x14:formula1>
          <xm:sqref>I2:V454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C311B-29B7-47F0-A724-D51DBE127CD2}">
  <sheetPr codeName="Feuil5">
    <tabColor rgb="FFB0FF97"/>
  </sheetPr>
  <dimension ref="A1:XEZ494"/>
  <sheetViews>
    <sheetView showGridLines="0" topLeftCell="E1" workbookViewId="0">
      <pane ySplit="1" topLeftCell="A46" activePane="bottomLeft" state="frozen"/>
      <selection activeCell="B1" sqref="B1"/>
      <selection pane="bottomLeft" activeCell="AD1" sqref="AD1:AD1048576"/>
    </sheetView>
  </sheetViews>
  <sheetFormatPr baseColWidth="10" defaultRowHeight="33" customHeight="1" x14ac:dyDescent="0.25"/>
  <cols>
    <col min="1" max="1" width="41.5703125" style="432" hidden="1" customWidth="1"/>
    <col min="2" max="2" width="8.28515625" style="27" customWidth="1"/>
    <col min="3" max="3" width="28.28515625" style="30" customWidth="1"/>
    <col min="4" max="4" width="23" style="30" customWidth="1"/>
    <col min="5" max="6" width="24.42578125" style="29" customWidth="1"/>
    <col min="7" max="8" width="7.7109375" style="32" customWidth="1"/>
    <col min="9" max="22" width="7.7109375" style="33" customWidth="1"/>
    <col min="23" max="23" width="11.85546875" style="442" customWidth="1"/>
    <col min="24" max="24" width="3.85546875" style="150" customWidth="1"/>
    <col min="25" max="25" width="8.85546875" style="155" customWidth="1"/>
    <col min="26" max="26" width="3.85546875" style="151" customWidth="1"/>
    <col min="27" max="27" width="8.85546875" style="156" customWidth="1"/>
    <col min="28" max="28" width="11.85546875" style="34" customWidth="1"/>
    <col min="29" max="29" width="12.140625" style="34" customWidth="1"/>
    <col min="30" max="30" width="14.85546875" style="28" customWidth="1"/>
    <col min="31" max="31" width="41.5703125" style="31" customWidth="1"/>
    <col min="32" max="67" width="11.42578125" style="31" customWidth="1"/>
    <col min="68" max="16384" width="11.42578125" style="31"/>
  </cols>
  <sheetData>
    <row r="1" spans="1:16380" s="23" customFormat="1" ht="34.5" customHeight="1" thickBot="1" x14ac:dyDescent="0.3">
      <c r="A1" s="426"/>
      <c r="B1" s="55" t="s">
        <v>0</v>
      </c>
      <c r="C1" s="56" t="s">
        <v>67</v>
      </c>
      <c r="D1" s="56" t="s">
        <v>52</v>
      </c>
      <c r="E1" s="57" t="s">
        <v>2</v>
      </c>
      <c r="F1" s="57" t="s">
        <v>3</v>
      </c>
      <c r="G1" s="55" t="s">
        <v>4</v>
      </c>
      <c r="H1" s="55" t="s">
        <v>5</v>
      </c>
      <c r="I1" s="56">
        <v>1</v>
      </c>
      <c r="J1" s="56">
        <v>2</v>
      </c>
      <c r="K1" s="56">
        <v>3</v>
      </c>
      <c r="L1" s="56">
        <v>4</v>
      </c>
      <c r="M1" s="56">
        <v>5</v>
      </c>
      <c r="N1" s="56">
        <v>6</v>
      </c>
      <c r="O1" s="56">
        <v>7</v>
      </c>
      <c r="P1" s="56">
        <v>8</v>
      </c>
      <c r="Q1" s="56">
        <v>9</v>
      </c>
      <c r="R1" s="56">
        <v>10</v>
      </c>
      <c r="S1" s="56">
        <v>11</v>
      </c>
      <c r="T1" s="56">
        <v>12</v>
      </c>
      <c r="U1" s="56">
        <v>13</v>
      </c>
      <c r="V1" s="56">
        <v>14</v>
      </c>
      <c r="W1" s="437" t="s">
        <v>53</v>
      </c>
      <c r="X1" s="691" t="s">
        <v>661</v>
      </c>
      <c r="Y1" s="692"/>
      <c r="Z1" s="691" t="s">
        <v>662</v>
      </c>
      <c r="AA1" s="692"/>
      <c r="AB1" s="56" t="s">
        <v>983</v>
      </c>
      <c r="AC1" s="56" t="s">
        <v>985</v>
      </c>
      <c r="AD1" s="58" t="s">
        <v>93</v>
      </c>
    </row>
    <row r="2" spans="1:16380" s="26" customFormat="1" ht="28.5" customHeight="1" thickTop="1" x14ac:dyDescent="0.25">
      <c r="A2" s="140" t="s">
        <v>1009</v>
      </c>
      <c r="B2" s="488">
        <v>43080</v>
      </c>
      <c r="C2" s="45" t="s">
        <v>1009</v>
      </c>
      <c r="D2" s="45" t="s">
        <v>1009</v>
      </c>
      <c r="E2" s="491">
        <v>43099</v>
      </c>
      <c r="F2" s="491">
        <v>43101</v>
      </c>
      <c r="G2" s="467">
        <f>F2-E2</f>
        <v>2</v>
      </c>
      <c r="H2" s="493">
        <v>49</v>
      </c>
      <c r="I2" s="470"/>
      <c r="J2" s="470"/>
      <c r="K2" s="470"/>
      <c r="L2" s="470"/>
      <c r="M2" s="470"/>
      <c r="N2" s="470"/>
      <c r="O2" s="470">
        <v>43101</v>
      </c>
      <c r="P2" s="470"/>
      <c r="Q2" s="470"/>
      <c r="R2" s="470"/>
      <c r="S2" s="470"/>
      <c r="T2" s="470"/>
      <c r="U2" s="470"/>
      <c r="V2" s="470"/>
      <c r="W2" s="112">
        <v>2339</v>
      </c>
      <c r="X2" s="472"/>
      <c r="Y2" s="473"/>
      <c r="Z2" s="472"/>
      <c r="AA2" s="473"/>
      <c r="AB2" s="95"/>
      <c r="AC2" s="475">
        <f t="shared" ref="AC2:AC8" si="0">W2-AB2</f>
        <v>2339</v>
      </c>
      <c r="AD2" s="476"/>
      <c r="AE2" s="477"/>
    </row>
    <row r="3" spans="1:16380" s="24" customFormat="1" ht="28.5" customHeight="1" x14ac:dyDescent="0.25">
      <c r="A3" s="427">
        <v>43066</v>
      </c>
      <c r="B3" s="64">
        <v>43033</v>
      </c>
      <c r="C3" s="45" t="s">
        <v>1009</v>
      </c>
      <c r="D3" s="45" t="s">
        <v>1009</v>
      </c>
      <c r="E3" s="59">
        <v>43101</v>
      </c>
      <c r="F3" s="59">
        <v>43102</v>
      </c>
      <c r="G3" s="76">
        <f>F3-E3</f>
        <v>1</v>
      </c>
      <c r="H3" s="76">
        <v>20</v>
      </c>
      <c r="I3" s="77">
        <v>43101</v>
      </c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112">
        <v>483</v>
      </c>
      <c r="X3" s="148"/>
      <c r="Y3" s="153"/>
      <c r="Z3" s="148"/>
      <c r="AA3" s="153"/>
      <c r="AB3" s="67">
        <v>0</v>
      </c>
      <c r="AC3" s="62">
        <f t="shared" si="0"/>
        <v>483</v>
      </c>
      <c r="AD3" s="63" t="s">
        <v>26</v>
      </c>
    </row>
    <row r="4" spans="1:16380" s="26" customFormat="1" ht="28.5" customHeight="1" x14ac:dyDescent="0.25">
      <c r="A4" s="428">
        <v>43056</v>
      </c>
      <c r="B4" s="47">
        <v>43017</v>
      </c>
      <c r="C4" s="45" t="s">
        <v>1009</v>
      </c>
      <c r="D4" s="45" t="s">
        <v>1009</v>
      </c>
      <c r="E4" s="50">
        <v>43104</v>
      </c>
      <c r="F4" s="50">
        <v>43105</v>
      </c>
      <c r="G4" s="51">
        <f>F4-E4</f>
        <v>1</v>
      </c>
      <c r="H4" s="51">
        <v>30</v>
      </c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>
        <v>43101</v>
      </c>
      <c r="V4" s="52"/>
      <c r="W4" s="438">
        <v>485.6</v>
      </c>
      <c r="X4" s="147"/>
      <c r="Y4" s="152"/>
      <c r="Z4" s="147"/>
      <c r="AA4" s="152"/>
      <c r="AB4" s="85">
        <v>0</v>
      </c>
      <c r="AC4" s="86">
        <f t="shared" si="0"/>
        <v>485.6</v>
      </c>
      <c r="AD4" s="87" t="s">
        <v>26</v>
      </c>
      <c r="AE4" s="36"/>
    </row>
    <row r="5" spans="1:16380" s="21" customFormat="1" ht="28.5" customHeight="1" x14ac:dyDescent="0.25">
      <c r="A5" s="428">
        <v>43056</v>
      </c>
      <c r="B5" s="315">
        <v>43031</v>
      </c>
      <c r="C5" s="45" t="s">
        <v>1009</v>
      </c>
      <c r="D5" s="45" t="s">
        <v>1009</v>
      </c>
      <c r="E5" s="318">
        <v>43104</v>
      </c>
      <c r="F5" s="318">
        <v>43105</v>
      </c>
      <c r="G5" s="319">
        <f>F5-E5</f>
        <v>1</v>
      </c>
      <c r="H5" s="319">
        <v>50</v>
      </c>
      <c r="I5" s="321"/>
      <c r="J5" s="321"/>
      <c r="K5" s="321"/>
      <c r="L5" s="322">
        <v>43101</v>
      </c>
      <c r="M5" s="321"/>
      <c r="N5" s="321"/>
      <c r="O5" s="321"/>
      <c r="P5" s="321"/>
      <c r="Q5" s="321"/>
      <c r="R5" s="321"/>
      <c r="S5" s="321"/>
      <c r="T5" s="321"/>
      <c r="U5" s="321"/>
      <c r="V5" s="321"/>
      <c r="W5" s="438">
        <v>1549.3</v>
      </c>
      <c r="X5" s="311"/>
      <c r="Y5" s="312">
        <v>43062</v>
      </c>
      <c r="Z5" s="326"/>
      <c r="AA5" s="312">
        <v>43068</v>
      </c>
      <c r="AB5" s="454">
        <v>0</v>
      </c>
      <c r="AC5" s="327">
        <f t="shared" si="0"/>
        <v>1549.3</v>
      </c>
      <c r="AD5" s="43"/>
      <c r="AE5" s="314"/>
    </row>
    <row r="6" spans="1:16380" s="36" customFormat="1" ht="28.5" customHeight="1" x14ac:dyDescent="0.25">
      <c r="A6" s="140" t="s">
        <v>1009</v>
      </c>
      <c r="B6" s="465">
        <v>43088</v>
      </c>
      <c r="C6" s="45" t="s">
        <v>1009</v>
      </c>
      <c r="D6" s="45" t="s">
        <v>1009</v>
      </c>
      <c r="E6" s="466">
        <v>43104</v>
      </c>
      <c r="F6" s="466">
        <v>43105</v>
      </c>
      <c r="G6" s="467">
        <v>1</v>
      </c>
      <c r="H6" s="468">
        <v>1</v>
      </c>
      <c r="I6" s="469"/>
      <c r="J6" s="469"/>
      <c r="K6" s="469"/>
      <c r="L6" s="469">
        <v>43101</v>
      </c>
      <c r="M6" s="469"/>
      <c r="N6" s="469"/>
      <c r="O6" s="469"/>
      <c r="P6" s="469"/>
      <c r="Q6" s="469"/>
      <c r="R6" s="469"/>
      <c r="S6" s="469"/>
      <c r="T6" s="469"/>
      <c r="U6" s="469"/>
      <c r="V6" s="470"/>
      <c r="W6" s="554">
        <v>50.3</v>
      </c>
      <c r="X6" s="472"/>
      <c r="Y6" s="473"/>
      <c r="Z6" s="472"/>
      <c r="AA6" s="473"/>
      <c r="AB6" s="95">
        <v>0</v>
      </c>
      <c r="AC6" s="475">
        <f t="shared" si="0"/>
        <v>50.3</v>
      </c>
      <c r="AD6" s="476"/>
      <c r="AE6" s="492"/>
      <c r="AF6" s="486"/>
      <c r="AG6" s="486"/>
      <c r="AH6" s="486"/>
      <c r="AI6" s="486"/>
      <c r="AJ6" s="486"/>
      <c r="AK6" s="486"/>
      <c r="AL6" s="486"/>
      <c r="AM6" s="486"/>
      <c r="AN6" s="486"/>
      <c r="AO6" s="486"/>
      <c r="AP6" s="486"/>
      <c r="AQ6" s="486"/>
      <c r="AR6" s="486"/>
      <c r="AS6" s="486"/>
      <c r="AT6" s="486"/>
      <c r="AU6" s="486"/>
      <c r="AV6" s="486"/>
      <c r="AW6" s="486"/>
      <c r="AX6" s="486"/>
      <c r="AY6" s="486"/>
      <c r="AZ6" s="486"/>
      <c r="BA6" s="486"/>
      <c r="BB6" s="486"/>
      <c r="BC6" s="486"/>
      <c r="BD6" s="486"/>
      <c r="BE6" s="486"/>
      <c r="BF6" s="486"/>
      <c r="BG6" s="486"/>
      <c r="BH6" s="486"/>
      <c r="BI6" s="486"/>
      <c r="BJ6" s="486"/>
      <c r="BK6" s="486"/>
      <c r="BL6" s="486"/>
      <c r="BM6" s="486"/>
      <c r="BN6" s="486"/>
      <c r="BO6" s="486"/>
      <c r="BP6" s="486"/>
      <c r="BQ6" s="486"/>
      <c r="BR6" s="486"/>
    </row>
    <row r="7" spans="1:16380" s="36" customFormat="1" ht="28.5" customHeight="1" x14ac:dyDescent="0.25">
      <c r="A7" s="140" t="s">
        <v>1009</v>
      </c>
      <c r="B7" s="465">
        <v>43088</v>
      </c>
      <c r="C7" s="45" t="s">
        <v>1009</v>
      </c>
      <c r="D7" s="45" t="s">
        <v>1009</v>
      </c>
      <c r="E7" s="466">
        <v>43104</v>
      </c>
      <c r="F7" s="466">
        <v>43105</v>
      </c>
      <c r="G7" s="467">
        <v>1</v>
      </c>
      <c r="H7" s="468">
        <v>1</v>
      </c>
      <c r="I7" s="469"/>
      <c r="J7" s="469"/>
      <c r="K7" s="469"/>
      <c r="L7" s="469">
        <v>43101</v>
      </c>
      <c r="M7" s="469"/>
      <c r="N7" s="469"/>
      <c r="O7" s="469"/>
      <c r="P7" s="469"/>
      <c r="Q7" s="469"/>
      <c r="R7" s="469"/>
      <c r="S7" s="469"/>
      <c r="T7" s="469"/>
      <c r="U7" s="469"/>
      <c r="V7" s="470"/>
      <c r="W7" s="554">
        <v>50.3</v>
      </c>
      <c r="X7" s="472"/>
      <c r="Y7" s="473"/>
      <c r="Z7" s="472"/>
      <c r="AA7" s="473"/>
      <c r="AB7" s="95">
        <v>0</v>
      </c>
      <c r="AC7" s="475">
        <f t="shared" si="0"/>
        <v>50.3</v>
      </c>
      <c r="AD7" s="476"/>
      <c r="AE7" s="492"/>
      <c r="AF7" s="486"/>
      <c r="AG7" s="486"/>
      <c r="AH7" s="486"/>
      <c r="AI7" s="486"/>
      <c r="AJ7" s="486"/>
      <c r="AK7" s="486"/>
      <c r="AL7" s="486"/>
      <c r="AM7" s="486"/>
      <c r="AN7" s="486"/>
      <c r="AO7" s="486"/>
      <c r="AP7" s="486"/>
      <c r="AQ7" s="486"/>
      <c r="AR7" s="486"/>
      <c r="AS7" s="486"/>
      <c r="AT7" s="486"/>
      <c r="AU7" s="486"/>
      <c r="AV7" s="486"/>
      <c r="AW7" s="486"/>
      <c r="AX7" s="486"/>
      <c r="AY7" s="486"/>
      <c r="AZ7" s="486"/>
      <c r="BA7" s="486"/>
      <c r="BB7" s="486"/>
      <c r="BC7" s="486"/>
      <c r="BD7" s="486"/>
      <c r="BE7" s="486"/>
      <c r="BF7" s="486"/>
      <c r="BG7" s="486"/>
      <c r="BH7" s="486"/>
      <c r="BI7" s="486"/>
      <c r="BJ7" s="486"/>
      <c r="BK7" s="486"/>
      <c r="BL7" s="486"/>
      <c r="BM7" s="486"/>
      <c r="BN7" s="486"/>
      <c r="BO7" s="486"/>
      <c r="BP7" s="486"/>
      <c r="BQ7" s="486"/>
      <c r="BR7" s="486"/>
    </row>
    <row r="8" spans="1:16380" s="37" customFormat="1" ht="28.5" customHeight="1" x14ac:dyDescent="0.25">
      <c r="A8" s="140" t="s">
        <v>1009</v>
      </c>
      <c r="B8" s="465">
        <v>43061</v>
      </c>
      <c r="C8" s="45" t="s">
        <v>1009</v>
      </c>
      <c r="D8" s="45" t="s">
        <v>1009</v>
      </c>
      <c r="E8" s="466">
        <v>43107</v>
      </c>
      <c r="F8" s="466">
        <v>43108</v>
      </c>
      <c r="G8" s="467">
        <v>1</v>
      </c>
      <c r="H8" s="468">
        <v>11</v>
      </c>
      <c r="I8" s="469"/>
      <c r="J8" s="469"/>
      <c r="K8" s="469"/>
      <c r="L8" s="469"/>
      <c r="M8" s="469"/>
      <c r="N8" s="469"/>
      <c r="O8" s="469"/>
      <c r="P8" s="469"/>
      <c r="Q8" s="469">
        <v>43101</v>
      </c>
      <c r="R8" s="469"/>
      <c r="S8" s="469"/>
      <c r="T8" s="469"/>
      <c r="U8" s="469"/>
      <c r="V8" s="470"/>
      <c r="W8" s="554">
        <v>246.25</v>
      </c>
      <c r="X8" s="472"/>
      <c r="Y8" s="473"/>
      <c r="Z8" s="472"/>
      <c r="AA8" s="473"/>
      <c r="AB8" s="95">
        <v>0</v>
      </c>
      <c r="AC8" s="475">
        <f t="shared" si="0"/>
        <v>246.25</v>
      </c>
      <c r="AD8" s="476"/>
      <c r="AE8" s="492"/>
      <c r="AF8" s="486"/>
      <c r="AG8" s="486"/>
      <c r="AH8" s="486"/>
      <c r="AI8" s="486"/>
      <c r="AJ8" s="486"/>
      <c r="AK8" s="486"/>
      <c r="AL8" s="486"/>
      <c r="AM8" s="486"/>
      <c r="AN8" s="486"/>
      <c r="AO8" s="486"/>
      <c r="AP8" s="486"/>
      <c r="AQ8" s="486"/>
      <c r="AR8" s="486"/>
      <c r="AS8" s="486"/>
      <c r="AT8" s="486"/>
      <c r="AU8" s="486"/>
      <c r="AV8" s="486"/>
      <c r="AW8" s="486"/>
      <c r="AX8" s="486"/>
      <c r="AY8" s="486"/>
      <c r="AZ8" s="486"/>
      <c r="BA8" s="486"/>
      <c r="BB8" s="486"/>
      <c r="BC8" s="486"/>
      <c r="BD8" s="486"/>
      <c r="BE8" s="486"/>
      <c r="BF8" s="486"/>
      <c r="BG8" s="486"/>
      <c r="BH8" s="486"/>
      <c r="BI8" s="486"/>
      <c r="BJ8" s="486"/>
      <c r="BK8" s="486"/>
      <c r="BL8" s="486"/>
      <c r="BM8" s="486"/>
      <c r="BN8" s="486"/>
      <c r="BO8" s="486"/>
      <c r="BP8" s="486"/>
      <c r="BQ8" s="486"/>
      <c r="BR8" s="486"/>
    </row>
    <row r="9" spans="1:16380" s="38" customFormat="1" ht="28.5" customHeight="1" x14ac:dyDescent="0.25">
      <c r="A9" s="140" t="s">
        <v>1009</v>
      </c>
      <c r="B9" s="445">
        <v>43061</v>
      </c>
      <c r="C9" s="45" t="s">
        <v>1009</v>
      </c>
      <c r="D9" s="45" t="s">
        <v>1009</v>
      </c>
      <c r="E9" s="446">
        <v>43108</v>
      </c>
      <c r="F9" s="446">
        <v>43109</v>
      </c>
      <c r="G9" s="447">
        <f t="shared" ref="G9:G23" si="1">F9-E9</f>
        <v>1</v>
      </c>
      <c r="H9" s="448">
        <v>46</v>
      </c>
      <c r="I9" s="449"/>
      <c r="J9" s="449"/>
      <c r="K9" s="449"/>
      <c r="L9" s="449"/>
      <c r="M9" s="449">
        <v>43101</v>
      </c>
      <c r="N9" s="449"/>
      <c r="O9" s="449"/>
      <c r="P9" s="449"/>
      <c r="Q9" s="449"/>
      <c r="R9" s="449"/>
      <c r="S9" s="449"/>
      <c r="T9" s="449"/>
      <c r="U9" s="449"/>
      <c r="V9" s="449"/>
      <c r="W9" s="604">
        <v>1234.8</v>
      </c>
      <c r="X9" s="452"/>
      <c r="Y9" s="453">
        <v>43068</v>
      </c>
      <c r="Z9" s="452"/>
      <c r="AA9" s="453"/>
      <c r="AB9" s="95">
        <v>0</v>
      </c>
      <c r="AC9" s="96"/>
      <c r="AD9" s="450"/>
      <c r="AE9" s="451"/>
      <c r="AF9" s="36"/>
      <c r="AG9" s="36"/>
      <c r="AH9" s="36"/>
      <c r="AI9" s="36"/>
      <c r="AJ9" s="36"/>
      <c r="AK9" s="36"/>
      <c r="AL9" s="36"/>
      <c r="AM9" s="36"/>
      <c r="AN9" s="36"/>
      <c r="AO9" s="36"/>
      <c r="AP9" s="36"/>
      <c r="AQ9" s="36"/>
      <c r="AR9" s="36"/>
      <c r="AS9" s="36"/>
      <c r="AT9" s="36"/>
      <c r="AU9" s="36"/>
      <c r="AV9" s="36"/>
      <c r="AW9" s="36"/>
      <c r="AX9" s="36"/>
      <c r="AY9" s="36"/>
      <c r="AZ9" s="36"/>
      <c r="BA9" s="36"/>
      <c r="BB9" s="36"/>
      <c r="BC9" s="36"/>
      <c r="BD9" s="36"/>
      <c r="BE9" s="36"/>
      <c r="BF9" s="36"/>
      <c r="BG9" s="36"/>
      <c r="BH9" s="36"/>
      <c r="BI9" s="36"/>
      <c r="BJ9" s="36"/>
      <c r="BK9" s="36"/>
      <c r="BL9" s="36"/>
      <c r="BM9" s="36"/>
      <c r="BN9" s="36"/>
      <c r="BO9" s="36"/>
      <c r="BP9" s="36"/>
      <c r="BQ9" s="36"/>
      <c r="BR9" s="36"/>
    </row>
    <row r="10" spans="1:16380" s="186" customFormat="1" ht="28.5" customHeight="1" x14ac:dyDescent="0.25">
      <c r="A10" s="331" t="s">
        <v>1009</v>
      </c>
      <c r="B10" s="479">
        <v>42872</v>
      </c>
      <c r="C10" s="45" t="s">
        <v>1009</v>
      </c>
      <c r="D10" s="45" t="s">
        <v>1009</v>
      </c>
      <c r="E10" s="480">
        <v>43125</v>
      </c>
      <c r="F10" s="480">
        <v>43127</v>
      </c>
      <c r="G10" s="481">
        <f t="shared" si="1"/>
        <v>2</v>
      </c>
      <c r="H10" s="481">
        <v>113</v>
      </c>
      <c r="I10" s="482"/>
      <c r="J10" s="482"/>
      <c r="K10" s="482"/>
      <c r="L10" s="482"/>
      <c r="M10" s="483">
        <v>43101</v>
      </c>
      <c r="N10" s="482"/>
      <c r="O10" s="482"/>
      <c r="P10" s="482"/>
      <c r="Q10" s="482"/>
      <c r="R10" s="482"/>
      <c r="S10" s="482"/>
      <c r="T10" s="482"/>
      <c r="U10" s="482"/>
      <c r="V10" s="482"/>
      <c r="W10" s="554">
        <v>2414.9</v>
      </c>
      <c r="X10" s="472"/>
      <c r="Y10" s="473"/>
      <c r="Z10" s="472"/>
      <c r="AA10" s="473"/>
      <c r="AB10" s="95">
        <v>0</v>
      </c>
      <c r="AC10" s="475">
        <f>W10-AB10</f>
        <v>2414.9</v>
      </c>
      <c r="AD10" s="485"/>
      <c r="AE10" s="477"/>
      <c r="AF10" s="477"/>
      <c r="AG10" s="477"/>
      <c r="AH10" s="477"/>
      <c r="AI10" s="477"/>
      <c r="AJ10" s="477"/>
      <c r="AK10" s="477"/>
      <c r="AL10" s="477"/>
      <c r="AM10" s="477"/>
      <c r="AN10" s="477"/>
      <c r="AO10" s="477"/>
      <c r="AP10" s="477"/>
      <c r="AQ10" s="477"/>
      <c r="AR10" s="477"/>
      <c r="AS10" s="477"/>
      <c r="AT10" s="477"/>
      <c r="AU10" s="477"/>
      <c r="AV10" s="477"/>
      <c r="AW10" s="477"/>
      <c r="AX10" s="477"/>
      <c r="AY10" s="477"/>
      <c r="AZ10" s="477"/>
      <c r="BA10" s="477"/>
      <c r="BB10" s="477"/>
      <c r="BC10" s="477"/>
      <c r="BD10" s="477"/>
      <c r="BE10" s="477"/>
      <c r="BF10" s="477"/>
      <c r="BG10" s="477"/>
      <c r="BH10" s="477"/>
      <c r="BI10" s="477"/>
      <c r="BJ10" s="477"/>
      <c r="BK10" s="477"/>
      <c r="BL10" s="477"/>
      <c r="BM10" s="477"/>
      <c r="BN10" s="477"/>
      <c r="BO10" s="477"/>
      <c r="BP10" s="477"/>
      <c r="BQ10" s="477"/>
      <c r="BR10" s="477"/>
    </row>
    <row r="11" spans="1:16380" s="190" customFormat="1" ht="28.5" customHeight="1" x14ac:dyDescent="0.25">
      <c r="A11" s="331" t="s">
        <v>1009</v>
      </c>
      <c r="B11" s="488">
        <v>43017</v>
      </c>
      <c r="C11" s="45" t="s">
        <v>1009</v>
      </c>
      <c r="D11" s="45" t="s">
        <v>1009</v>
      </c>
      <c r="E11" s="491">
        <v>43135</v>
      </c>
      <c r="F11" s="491">
        <v>43137</v>
      </c>
      <c r="G11" s="481">
        <f t="shared" si="1"/>
        <v>2</v>
      </c>
      <c r="H11" s="481">
        <v>100</v>
      </c>
      <c r="I11" s="482"/>
      <c r="J11" s="482"/>
      <c r="K11" s="482"/>
      <c r="L11" s="482"/>
      <c r="M11" s="483">
        <v>43132</v>
      </c>
      <c r="N11" s="482"/>
      <c r="O11" s="482"/>
      <c r="P11" s="482"/>
      <c r="Q11" s="482"/>
      <c r="R11" s="482"/>
      <c r="S11" s="482"/>
      <c r="T11" s="482"/>
      <c r="U11" s="482"/>
      <c r="V11" s="482"/>
      <c r="W11" s="604">
        <v>1382.1</v>
      </c>
      <c r="X11" s="452"/>
      <c r="Y11" s="453">
        <v>43069</v>
      </c>
      <c r="Z11" s="452"/>
      <c r="AA11" s="453"/>
      <c r="AB11" s="95"/>
      <c r="AC11" s="96"/>
      <c r="AD11" s="476"/>
      <c r="AE11" s="477"/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36"/>
      <c r="BF11" s="36"/>
      <c r="BG11" s="36"/>
      <c r="BH11" s="36"/>
      <c r="BI11" s="36"/>
      <c r="BJ11" s="36"/>
      <c r="BK11" s="36"/>
      <c r="BL11" s="36"/>
      <c r="BM11" s="36"/>
      <c r="BN11" s="36"/>
      <c r="BO11" s="36"/>
      <c r="BP11" s="36"/>
      <c r="BQ11" s="36"/>
      <c r="BR11" s="36"/>
    </row>
    <row r="12" spans="1:16380" s="323" customFormat="1" ht="28.5" customHeight="1" x14ac:dyDescent="0.25">
      <c r="A12" s="331" t="s">
        <v>1009</v>
      </c>
      <c r="B12" s="488">
        <v>43017</v>
      </c>
      <c r="C12" s="45" t="s">
        <v>1009</v>
      </c>
      <c r="D12" s="45" t="s">
        <v>1009</v>
      </c>
      <c r="E12" s="491">
        <v>43135</v>
      </c>
      <c r="F12" s="491">
        <v>43137</v>
      </c>
      <c r="G12" s="481">
        <f t="shared" si="1"/>
        <v>2</v>
      </c>
      <c r="H12" s="481">
        <v>100</v>
      </c>
      <c r="I12" s="482"/>
      <c r="J12" s="482"/>
      <c r="K12" s="482"/>
      <c r="L12" s="482"/>
      <c r="M12" s="483">
        <v>43132</v>
      </c>
      <c r="N12" s="482"/>
      <c r="O12" s="482"/>
      <c r="P12" s="482"/>
      <c r="Q12" s="482"/>
      <c r="R12" s="482"/>
      <c r="S12" s="482"/>
      <c r="T12" s="482"/>
      <c r="U12" s="482"/>
      <c r="V12" s="482"/>
      <c r="W12" s="604">
        <v>2540.15</v>
      </c>
      <c r="X12" s="452"/>
      <c r="Y12" s="453"/>
      <c r="Z12" s="452"/>
      <c r="AA12" s="453"/>
      <c r="AB12" s="95"/>
      <c r="AC12" s="96"/>
      <c r="AD12" s="476"/>
      <c r="AE12" s="47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  <c r="BI12" s="37"/>
      <c r="BJ12" s="37"/>
      <c r="BK12" s="37"/>
      <c r="BL12" s="37"/>
      <c r="BM12" s="37"/>
      <c r="BN12" s="37"/>
      <c r="BO12" s="37"/>
      <c r="BP12" s="37"/>
      <c r="BQ12" s="37"/>
      <c r="BR12" s="37"/>
    </row>
    <row r="13" spans="1:16380" s="325" customFormat="1" ht="28.5" customHeight="1" x14ac:dyDescent="0.25">
      <c r="A13" s="670" t="s">
        <v>1009</v>
      </c>
      <c r="B13" s="79">
        <v>43048</v>
      </c>
      <c r="C13" s="45" t="s">
        <v>1009</v>
      </c>
      <c r="D13" s="45" t="s">
        <v>1009</v>
      </c>
      <c r="E13" s="80">
        <v>43141</v>
      </c>
      <c r="F13" s="80">
        <v>43142</v>
      </c>
      <c r="G13" s="81">
        <f t="shared" si="1"/>
        <v>1</v>
      </c>
      <c r="H13" s="81">
        <v>10</v>
      </c>
      <c r="I13" s="82"/>
      <c r="J13" s="82"/>
      <c r="K13" s="82"/>
      <c r="L13" s="82"/>
      <c r="M13" s="82"/>
      <c r="N13" s="82">
        <v>43132</v>
      </c>
      <c r="O13" s="82"/>
      <c r="P13" s="82"/>
      <c r="Q13" s="82"/>
      <c r="R13" s="82"/>
      <c r="S13" s="82"/>
      <c r="T13" s="82"/>
      <c r="U13" s="82"/>
      <c r="V13" s="82"/>
      <c r="W13" s="438">
        <v>520</v>
      </c>
      <c r="X13" s="147"/>
      <c r="Y13" s="152"/>
      <c r="Z13" s="147"/>
      <c r="AA13" s="152"/>
      <c r="AB13" s="67">
        <v>0</v>
      </c>
      <c r="AC13" s="62">
        <f t="shared" ref="AC13:AC29" si="2">W13-AB13</f>
        <v>520</v>
      </c>
      <c r="AD13" s="75"/>
      <c r="AE13" s="36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  <c r="BE13" s="38"/>
      <c r="BF13" s="38"/>
      <c r="BG13" s="38"/>
      <c r="BH13" s="38"/>
      <c r="BI13" s="38"/>
      <c r="BJ13" s="38"/>
      <c r="BK13" s="38"/>
      <c r="BL13" s="38"/>
      <c r="BM13" s="38"/>
      <c r="BN13" s="38"/>
      <c r="BO13" s="38"/>
      <c r="BP13" s="38"/>
      <c r="BQ13" s="38"/>
      <c r="BR13" s="38"/>
      <c r="BS13" s="314"/>
      <c r="BT13" s="314"/>
      <c r="BU13" s="314"/>
      <c r="BV13" s="314"/>
      <c r="BW13" s="314"/>
      <c r="BX13" s="314"/>
      <c r="BY13" s="314"/>
      <c r="BZ13" s="314"/>
      <c r="CA13" s="314"/>
      <c r="CB13" s="314"/>
      <c r="CC13" s="314"/>
      <c r="CD13" s="314"/>
      <c r="CE13" s="314"/>
      <c r="CF13" s="314"/>
      <c r="CG13" s="314"/>
      <c r="CH13" s="314"/>
      <c r="CI13" s="314"/>
      <c r="CJ13" s="314"/>
      <c r="CK13" s="314"/>
      <c r="CL13" s="314"/>
      <c r="CM13" s="314"/>
      <c r="CN13" s="314"/>
      <c r="CO13" s="314"/>
      <c r="CP13" s="314"/>
      <c r="CQ13" s="314"/>
      <c r="CR13" s="314"/>
      <c r="CS13" s="314"/>
      <c r="CT13" s="314"/>
      <c r="CU13" s="314"/>
      <c r="CV13" s="314"/>
      <c r="CW13" s="314"/>
      <c r="CX13" s="314"/>
      <c r="CY13" s="314"/>
      <c r="CZ13" s="314"/>
      <c r="DA13" s="314"/>
      <c r="DB13" s="314"/>
      <c r="DC13" s="314"/>
      <c r="DD13" s="314"/>
      <c r="DE13" s="314"/>
      <c r="DF13" s="314"/>
      <c r="DG13" s="314"/>
      <c r="DH13" s="314"/>
      <c r="DI13" s="314"/>
      <c r="DJ13" s="314"/>
      <c r="DK13" s="314"/>
      <c r="DL13" s="314"/>
      <c r="DM13" s="314"/>
      <c r="DN13" s="314"/>
      <c r="DO13" s="314"/>
      <c r="DP13" s="314"/>
      <c r="DQ13" s="314"/>
      <c r="DR13" s="314"/>
      <c r="DS13" s="314"/>
      <c r="DT13" s="314"/>
      <c r="DU13" s="314"/>
      <c r="DV13" s="314"/>
      <c r="DW13" s="314"/>
      <c r="DX13" s="314"/>
      <c r="DY13" s="314"/>
      <c r="DZ13" s="314"/>
      <c r="EA13" s="314"/>
      <c r="EB13" s="314"/>
      <c r="EC13" s="314"/>
      <c r="ED13" s="314"/>
      <c r="EE13" s="314"/>
      <c r="EF13" s="314"/>
      <c r="EG13" s="314"/>
      <c r="EH13" s="314"/>
      <c r="EI13" s="314"/>
      <c r="EJ13" s="314"/>
      <c r="EK13" s="314"/>
      <c r="EL13" s="314"/>
      <c r="EM13" s="314"/>
      <c r="EN13" s="314"/>
      <c r="EO13" s="314"/>
      <c r="EP13" s="314"/>
      <c r="EQ13" s="314"/>
      <c r="ER13" s="314"/>
      <c r="ES13" s="314"/>
      <c r="ET13" s="314"/>
      <c r="EU13" s="314"/>
      <c r="EV13" s="314"/>
      <c r="EW13" s="314"/>
      <c r="EX13" s="314"/>
      <c r="EY13" s="314"/>
      <c r="EZ13" s="314"/>
      <c r="FA13" s="314"/>
      <c r="FB13" s="314"/>
      <c r="FC13" s="314"/>
      <c r="FD13" s="314"/>
      <c r="FE13" s="314"/>
      <c r="FF13" s="314"/>
      <c r="FG13" s="314"/>
      <c r="FH13" s="314"/>
      <c r="FI13" s="314"/>
      <c r="FJ13" s="314"/>
      <c r="FK13" s="314"/>
      <c r="FL13" s="314"/>
      <c r="FM13" s="314"/>
      <c r="FN13" s="314"/>
      <c r="FO13" s="314"/>
      <c r="FP13" s="314"/>
      <c r="FQ13" s="314"/>
      <c r="FR13" s="314"/>
      <c r="FS13" s="314"/>
      <c r="FT13" s="314"/>
      <c r="FU13" s="314"/>
      <c r="FV13" s="314"/>
      <c r="FW13" s="314"/>
      <c r="FX13" s="314"/>
      <c r="FY13" s="314"/>
      <c r="FZ13" s="314"/>
      <c r="GA13" s="314"/>
      <c r="GB13" s="314"/>
      <c r="GC13" s="314"/>
      <c r="GD13" s="314"/>
      <c r="GE13" s="314"/>
      <c r="GF13" s="314"/>
      <c r="GG13" s="314"/>
      <c r="GH13" s="314"/>
      <c r="GI13" s="314"/>
      <c r="GJ13" s="314"/>
      <c r="GK13" s="314"/>
      <c r="GL13" s="314"/>
      <c r="GM13" s="314"/>
      <c r="GN13" s="314"/>
      <c r="GO13" s="314"/>
      <c r="GP13" s="314"/>
      <c r="GQ13" s="314"/>
      <c r="GR13" s="314"/>
      <c r="GS13" s="314"/>
      <c r="GT13" s="314"/>
      <c r="GU13" s="314"/>
      <c r="GV13" s="314"/>
      <c r="GW13" s="314"/>
      <c r="GX13" s="314"/>
      <c r="GY13" s="314"/>
      <c r="GZ13" s="314"/>
      <c r="HA13" s="314"/>
      <c r="HB13" s="314"/>
      <c r="HC13" s="314"/>
      <c r="HD13" s="314"/>
      <c r="HE13" s="314"/>
      <c r="HF13" s="314"/>
      <c r="HG13" s="314"/>
      <c r="HH13" s="314"/>
      <c r="HI13" s="314"/>
      <c r="HJ13" s="314"/>
      <c r="HK13" s="314"/>
      <c r="HL13" s="314"/>
      <c r="HM13" s="314"/>
      <c r="HN13" s="314"/>
      <c r="HO13" s="314"/>
      <c r="HP13" s="314"/>
      <c r="HQ13" s="314"/>
      <c r="HR13" s="314"/>
      <c r="HS13" s="314"/>
      <c r="HT13" s="314"/>
      <c r="HU13" s="314"/>
      <c r="HV13" s="314"/>
      <c r="HW13" s="314"/>
      <c r="HX13" s="314"/>
      <c r="HY13" s="314"/>
      <c r="HZ13" s="314"/>
      <c r="IA13" s="314"/>
      <c r="IB13" s="314"/>
      <c r="IC13" s="314"/>
      <c r="ID13" s="314"/>
      <c r="IE13" s="314"/>
      <c r="IF13" s="314"/>
      <c r="IG13" s="314"/>
      <c r="IH13" s="314"/>
      <c r="II13" s="314"/>
      <c r="IJ13" s="314"/>
      <c r="IK13" s="314"/>
      <c r="IL13" s="314"/>
      <c r="IM13" s="314"/>
      <c r="IN13" s="314"/>
      <c r="IO13" s="314"/>
      <c r="IP13" s="314"/>
      <c r="IQ13" s="314"/>
      <c r="IR13" s="314"/>
      <c r="IS13" s="314"/>
      <c r="IT13" s="314"/>
      <c r="IU13" s="314"/>
      <c r="IV13" s="314"/>
      <c r="IW13" s="314"/>
      <c r="IX13" s="314"/>
      <c r="IY13" s="314"/>
      <c r="IZ13" s="314"/>
      <c r="JA13" s="314"/>
      <c r="JB13" s="314"/>
      <c r="JC13" s="314"/>
      <c r="JD13" s="314"/>
      <c r="JE13" s="314"/>
      <c r="JF13" s="314"/>
      <c r="JG13" s="314"/>
      <c r="JH13" s="314"/>
      <c r="JI13" s="314"/>
      <c r="JJ13" s="314"/>
      <c r="JK13" s="314"/>
      <c r="JL13" s="314"/>
      <c r="JM13" s="314"/>
      <c r="JN13" s="314"/>
      <c r="JO13" s="314"/>
      <c r="JP13" s="314"/>
      <c r="JQ13" s="314"/>
      <c r="JR13" s="314"/>
      <c r="JS13" s="314"/>
      <c r="JT13" s="314"/>
      <c r="JU13" s="314"/>
      <c r="JV13" s="314"/>
      <c r="JW13" s="314"/>
      <c r="JX13" s="314"/>
      <c r="JY13" s="314"/>
      <c r="JZ13" s="314"/>
      <c r="KA13" s="314"/>
      <c r="KB13" s="314"/>
      <c r="KC13" s="314"/>
      <c r="KD13" s="314"/>
      <c r="KE13" s="314"/>
      <c r="KF13" s="314"/>
      <c r="KG13" s="314"/>
      <c r="KH13" s="314"/>
      <c r="KI13" s="314"/>
      <c r="KJ13" s="314"/>
      <c r="KK13" s="314"/>
      <c r="KL13" s="314"/>
      <c r="KM13" s="314"/>
      <c r="KN13" s="314"/>
      <c r="KO13" s="314"/>
      <c r="KP13" s="314"/>
      <c r="KQ13" s="314"/>
      <c r="KR13" s="314"/>
      <c r="KS13" s="314"/>
      <c r="KT13" s="314"/>
      <c r="KU13" s="314"/>
      <c r="KV13" s="314"/>
      <c r="KW13" s="314"/>
      <c r="KX13" s="314"/>
      <c r="KY13" s="314"/>
      <c r="KZ13" s="314"/>
      <c r="LA13" s="314"/>
      <c r="LB13" s="314"/>
      <c r="LC13" s="314"/>
      <c r="LD13" s="314"/>
      <c r="LE13" s="314"/>
      <c r="LF13" s="314"/>
      <c r="LG13" s="314"/>
      <c r="LH13" s="314"/>
      <c r="LI13" s="314"/>
      <c r="LJ13" s="314"/>
      <c r="LK13" s="314"/>
      <c r="LL13" s="314"/>
      <c r="LM13" s="314"/>
      <c r="LN13" s="314"/>
      <c r="LO13" s="314"/>
      <c r="LP13" s="314"/>
      <c r="LQ13" s="314"/>
      <c r="LR13" s="314"/>
      <c r="LS13" s="314"/>
      <c r="LT13" s="314"/>
      <c r="LU13" s="314"/>
      <c r="LV13" s="314"/>
      <c r="LW13" s="314"/>
      <c r="LX13" s="314"/>
      <c r="LY13" s="314"/>
      <c r="LZ13" s="314"/>
      <c r="MA13" s="314"/>
      <c r="MB13" s="314"/>
      <c r="MC13" s="314"/>
      <c r="MD13" s="314"/>
      <c r="ME13" s="314"/>
      <c r="MF13" s="314"/>
      <c r="MG13" s="314"/>
      <c r="MH13" s="314"/>
      <c r="MI13" s="314"/>
      <c r="MJ13" s="314"/>
      <c r="MK13" s="314"/>
      <c r="ML13" s="314"/>
      <c r="MM13" s="314"/>
      <c r="MN13" s="314"/>
      <c r="MO13" s="314"/>
      <c r="MP13" s="314"/>
      <c r="MQ13" s="314"/>
      <c r="MR13" s="314"/>
      <c r="MS13" s="314"/>
      <c r="MT13" s="314"/>
      <c r="MU13" s="314"/>
      <c r="MV13" s="314"/>
      <c r="MW13" s="314"/>
      <c r="MX13" s="314"/>
      <c r="MY13" s="314"/>
      <c r="MZ13" s="314"/>
      <c r="NA13" s="314"/>
      <c r="NB13" s="314"/>
      <c r="NC13" s="314"/>
      <c r="ND13" s="314"/>
      <c r="NE13" s="314"/>
      <c r="NF13" s="314"/>
      <c r="NG13" s="314"/>
      <c r="NH13" s="314"/>
      <c r="NI13" s="314"/>
      <c r="NJ13" s="314"/>
      <c r="NK13" s="314"/>
      <c r="NL13" s="314"/>
      <c r="NM13" s="314"/>
      <c r="NN13" s="314"/>
      <c r="NO13" s="314"/>
      <c r="NP13" s="314"/>
      <c r="NQ13" s="314"/>
      <c r="NR13" s="314"/>
      <c r="NS13" s="314"/>
      <c r="NT13" s="314"/>
      <c r="NU13" s="314"/>
      <c r="NV13" s="314"/>
      <c r="NW13" s="314"/>
      <c r="NX13" s="314"/>
      <c r="NY13" s="314"/>
      <c r="NZ13" s="314"/>
      <c r="OA13" s="314"/>
      <c r="OB13" s="314"/>
      <c r="OC13" s="314"/>
      <c r="OD13" s="314"/>
      <c r="OE13" s="314"/>
      <c r="OF13" s="314"/>
      <c r="OG13" s="314"/>
      <c r="OH13" s="314"/>
      <c r="OI13" s="314"/>
      <c r="OJ13" s="314"/>
      <c r="OK13" s="314"/>
      <c r="OL13" s="314"/>
      <c r="OM13" s="314"/>
      <c r="ON13" s="314"/>
      <c r="OO13" s="314"/>
      <c r="OP13" s="314"/>
      <c r="OQ13" s="314"/>
      <c r="OR13" s="314"/>
      <c r="OS13" s="314"/>
      <c r="OT13" s="314"/>
      <c r="OU13" s="314"/>
      <c r="OV13" s="314"/>
      <c r="OW13" s="314"/>
      <c r="OX13" s="314"/>
      <c r="OY13" s="314"/>
      <c r="OZ13" s="314"/>
      <c r="PA13" s="314"/>
      <c r="PB13" s="314"/>
      <c r="PC13" s="314"/>
      <c r="PD13" s="314"/>
      <c r="PE13" s="314"/>
      <c r="PF13" s="314"/>
      <c r="PG13" s="314"/>
      <c r="PH13" s="314"/>
      <c r="PI13" s="314"/>
      <c r="PJ13" s="314"/>
      <c r="PK13" s="314"/>
      <c r="PL13" s="314"/>
      <c r="PM13" s="314"/>
      <c r="PN13" s="314"/>
      <c r="PO13" s="314"/>
      <c r="PP13" s="314"/>
      <c r="PQ13" s="314"/>
      <c r="PR13" s="314"/>
      <c r="PS13" s="314"/>
      <c r="PT13" s="314"/>
      <c r="PU13" s="314"/>
      <c r="PV13" s="314"/>
      <c r="PW13" s="314"/>
      <c r="PX13" s="314"/>
      <c r="PY13" s="314"/>
      <c r="PZ13" s="314"/>
      <c r="QA13" s="314"/>
      <c r="QB13" s="314"/>
      <c r="QC13" s="314"/>
      <c r="QD13" s="314"/>
      <c r="QE13" s="314"/>
      <c r="QF13" s="314"/>
      <c r="QG13" s="314"/>
      <c r="QH13" s="314"/>
      <c r="QI13" s="314"/>
      <c r="QJ13" s="314"/>
      <c r="QK13" s="314"/>
      <c r="QL13" s="314"/>
      <c r="QM13" s="314"/>
      <c r="QN13" s="314"/>
      <c r="QO13" s="314"/>
      <c r="QP13" s="314"/>
      <c r="QQ13" s="314"/>
      <c r="QR13" s="314"/>
      <c r="QS13" s="314"/>
      <c r="QT13" s="314"/>
      <c r="QU13" s="314"/>
      <c r="QV13" s="314"/>
      <c r="QW13" s="314"/>
      <c r="QX13" s="314"/>
      <c r="QY13" s="314"/>
      <c r="QZ13" s="314"/>
      <c r="RA13" s="314"/>
      <c r="RB13" s="314"/>
      <c r="RC13" s="314"/>
      <c r="RD13" s="314"/>
      <c r="RE13" s="314"/>
      <c r="RF13" s="314"/>
      <c r="RG13" s="314"/>
      <c r="RH13" s="314"/>
      <c r="RI13" s="314"/>
      <c r="RJ13" s="314"/>
      <c r="RK13" s="314"/>
      <c r="RL13" s="314"/>
      <c r="RM13" s="314"/>
      <c r="RN13" s="314"/>
      <c r="RO13" s="314"/>
      <c r="RP13" s="314"/>
      <c r="RQ13" s="314"/>
      <c r="RR13" s="314"/>
      <c r="RS13" s="314"/>
      <c r="RT13" s="314"/>
      <c r="RU13" s="314"/>
      <c r="RV13" s="314"/>
      <c r="RW13" s="314"/>
      <c r="RX13" s="314"/>
      <c r="RY13" s="314"/>
      <c r="RZ13" s="314"/>
      <c r="SA13" s="314"/>
      <c r="SB13" s="314"/>
      <c r="SC13" s="314"/>
      <c r="SD13" s="314"/>
      <c r="SE13" s="314"/>
      <c r="SF13" s="314"/>
      <c r="SG13" s="314"/>
      <c r="SH13" s="314"/>
      <c r="SI13" s="314"/>
      <c r="SJ13" s="314"/>
      <c r="SK13" s="314"/>
      <c r="SL13" s="314"/>
      <c r="SM13" s="314"/>
      <c r="SN13" s="314"/>
      <c r="SO13" s="314"/>
      <c r="SP13" s="314"/>
      <c r="SQ13" s="314"/>
      <c r="SR13" s="314"/>
      <c r="SS13" s="314"/>
      <c r="ST13" s="314"/>
      <c r="SU13" s="314"/>
      <c r="SV13" s="314"/>
      <c r="SW13" s="314"/>
      <c r="SX13" s="314"/>
      <c r="SY13" s="314"/>
      <c r="SZ13" s="314"/>
      <c r="TA13" s="314"/>
      <c r="TB13" s="314"/>
      <c r="TC13" s="314"/>
      <c r="TD13" s="314"/>
      <c r="TE13" s="314"/>
      <c r="TF13" s="314"/>
      <c r="TG13" s="314"/>
      <c r="TH13" s="314"/>
      <c r="TI13" s="314"/>
      <c r="TJ13" s="314"/>
      <c r="TK13" s="314"/>
      <c r="TL13" s="314"/>
      <c r="TM13" s="314"/>
      <c r="TN13" s="314"/>
      <c r="TO13" s="314"/>
      <c r="TP13" s="314"/>
      <c r="TQ13" s="314"/>
      <c r="TR13" s="314"/>
      <c r="TS13" s="314"/>
      <c r="TT13" s="314"/>
      <c r="TU13" s="314"/>
      <c r="TV13" s="314"/>
      <c r="TW13" s="314"/>
      <c r="TX13" s="314"/>
      <c r="TY13" s="314"/>
      <c r="TZ13" s="314"/>
      <c r="UA13" s="314"/>
      <c r="UB13" s="314"/>
      <c r="UC13" s="314"/>
      <c r="UD13" s="314"/>
      <c r="UE13" s="314"/>
      <c r="UF13" s="314"/>
      <c r="UG13" s="314"/>
      <c r="UH13" s="314"/>
      <c r="UI13" s="314"/>
      <c r="UJ13" s="314"/>
      <c r="UK13" s="314"/>
      <c r="UL13" s="314"/>
      <c r="UM13" s="314"/>
      <c r="UN13" s="314"/>
      <c r="UO13" s="314"/>
      <c r="UP13" s="314"/>
      <c r="UQ13" s="314"/>
      <c r="UR13" s="314"/>
      <c r="US13" s="314"/>
      <c r="UT13" s="314"/>
      <c r="UU13" s="314"/>
      <c r="UV13" s="314"/>
      <c r="UW13" s="314"/>
      <c r="UX13" s="314"/>
      <c r="UY13" s="314"/>
      <c r="UZ13" s="314"/>
      <c r="VA13" s="314"/>
      <c r="VB13" s="314"/>
      <c r="VC13" s="314"/>
      <c r="VD13" s="314"/>
      <c r="VE13" s="314"/>
      <c r="VF13" s="314"/>
      <c r="VG13" s="314"/>
      <c r="VH13" s="314"/>
      <c r="VI13" s="314"/>
      <c r="VJ13" s="314"/>
      <c r="VK13" s="314"/>
      <c r="VL13" s="314"/>
      <c r="VM13" s="314"/>
      <c r="VN13" s="314"/>
      <c r="VO13" s="314"/>
      <c r="VP13" s="314"/>
      <c r="VQ13" s="314"/>
      <c r="VR13" s="314"/>
      <c r="VS13" s="314"/>
      <c r="VT13" s="314"/>
      <c r="VU13" s="314"/>
      <c r="VV13" s="314"/>
      <c r="VW13" s="314"/>
      <c r="VX13" s="314"/>
      <c r="VY13" s="314"/>
      <c r="VZ13" s="314"/>
      <c r="WA13" s="314"/>
      <c r="WB13" s="314"/>
      <c r="WC13" s="314"/>
      <c r="WD13" s="314"/>
      <c r="WE13" s="314"/>
      <c r="WF13" s="314"/>
      <c r="WG13" s="314"/>
      <c r="WH13" s="314"/>
      <c r="WI13" s="314"/>
      <c r="WJ13" s="314"/>
      <c r="WK13" s="314"/>
      <c r="WL13" s="314"/>
      <c r="WM13" s="314"/>
      <c r="WN13" s="314"/>
      <c r="WO13" s="314"/>
      <c r="WP13" s="314"/>
      <c r="WQ13" s="314"/>
      <c r="WR13" s="314"/>
      <c r="WS13" s="314"/>
      <c r="WT13" s="314"/>
      <c r="WU13" s="314"/>
      <c r="WV13" s="314"/>
      <c r="WW13" s="314"/>
      <c r="WX13" s="314"/>
      <c r="WY13" s="314"/>
      <c r="WZ13" s="314"/>
      <c r="XA13" s="314"/>
      <c r="XB13" s="314"/>
      <c r="XC13" s="314"/>
      <c r="XD13" s="314"/>
      <c r="XE13" s="314"/>
      <c r="XF13" s="314"/>
      <c r="XG13" s="314"/>
      <c r="XH13" s="314"/>
      <c r="XI13" s="314"/>
      <c r="XJ13" s="314"/>
      <c r="XK13" s="314"/>
      <c r="XL13" s="314"/>
      <c r="XM13" s="314"/>
      <c r="XN13" s="314"/>
      <c r="XO13" s="314"/>
      <c r="XP13" s="314"/>
      <c r="XQ13" s="314"/>
      <c r="XR13" s="314"/>
      <c r="XS13" s="314"/>
      <c r="XT13" s="314"/>
      <c r="XU13" s="314"/>
      <c r="XV13" s="314"/>
      <c r="XW13" s="314"/>
      <c r="XX13" s="314"/>
      <c r="XY13" s="314"/>
      <c r="XZ13" s="314"/>
      <c r="YA13" s="314"/>
      <c r="YB13" s="314"/>
      <c r="YC13" s="314"/>
      <c r="YD13" s="314"/>
      <c r="YE13" s="314"/>
      <c r="YF13" s="314"/>
      <c r="YG13" s="314"/>
      <c r="YH13" s="314"/>
      <c r="YI13" s="314"/>
      <c r="YJ13" s="314"/>
      <c r="YK13" s="314"/>
      <c r="YL13" s="314"/>
      <c r="YM13" s="314"/>
      <c r="YN13" s="314"/>
      <c r="YO13" s="314"/>
      <c r="YP13" s="314"/>
      <c r="YQ13" s="314"/>
      <c r="YR13" s="314"/>
      <c r="YS13" s="314"/>
      <c r="YT13" s="314"/>
      <c r="YU13" s="314"/>
      <c r="YV13" s="314"/>
      <c r="YW13" s="314"/>
      <c r="YX13" s="314"/>
      <c r="YY13" s="314"/>
      <c r="YZ13" s="314"/>
      <c r="ZA13" s="314"/>
      <c r="ZB13" s="314"/>
      <c r="ZC13" s="314"/>
      <c r="ZD13" s="314"/>
      <c r="ZE13" s="314"/>
      <c r="ZF13" s="314"/>
      <c r="ZG13" s="314"/>
      <c r="ZH13" s="314"/>
      <c r="ZI13" s="314"/>
      <c r="ZJ13" s="314"/>
      <c r="ZK13" s="314"/>
      <c r="ZL13" s="314"/>
      <c r="ZM13" s="314"/>
      <c r="ZN13" s="314"/>
      <c r="ZO13" s="314"/>
      <c r="ZP13" s="314"/>
      <c r="ZQ13" s="314"/>
      <c r="ZR13" s="314"/>
      <c r="ZS13" s="314"/>
      <c r="ZT13" s="314"/>
      <c r="ZU13" s="314"/>
      <c r="ZV13" s="314"/>
      <c r="ZW13" s="314"/>
      <c r="ZX13" s="314"/>
      <c r="ZY13" s="314"/>
      <c r="ZZ13" s="314"/>
      <c r="AAA13" s="314"/>
      <c r="AAB13" s="314"/>
      <c r="AAC13" s="314"/>
      <c r="AAD13" s="314"/>
      <c r="AAE13" s="314"/>
      <c r="AAF13" s="314"/>
      <c r="AAG13" s="314"/>
      <c r="AAH13" s="314"/>
      <c r="AAI13" s="314"/>
      <c r="AAJ13" s="314"/>
      <c r="AAK13" s="314"/>
      <c r="AAL13" s="314"/>
      <c r="AAM13" s="314"/>
      <c r="AAN13" s="314"/>
      <c r="AAO13" s="314"/>
      <c r="AAP13" s="314"/>
      <c r="AAQ13" s="314"/>
      <c r="AAR13" s="314"/>
      <c r="AAS13" s="314"/>
      <c r="AAT13" s="314"/>
      <c r="AAU13" s="314"/>
      <c r="AAV13" s="314"/>
      <c r="AAW13" s="314"/>
      <c r="AAX13" s="314"/>
      <c r="AAY13" s="314"/>
      <c r="AAZ13" s="314"/>
      <c r="ABA13" s="314"/>
      <c r="ABB13" s="314"/>
      <c r="ABC13" s="314"/>
      <c r="ABD13" s="314"/>
      <c r="ABE13" s="314"/>
      <c r="ABF13" s="314"/>
      <c r="ABG13" s="314"/>
      <c r="ABH13" s="314"/>
      <c r="ABI13" s="314"/>
      <c r="ABJ13" s="314"/>
      <c r="ABK13" s="314"/>
      <c r="ABL13" s="314"/>
      <c r="ABM13" s="314"/>
      <c r="ABN13" s="314"/>
      <c r="ABO13" s="314"/>
      <c r="ABP13" s="314"/>
      <c r="ABQ13" s="314"/>
      <c r="ABR13" s="314"/>
      <c r="ABS13" s="314"/>
      <c r="ABT13" s="314"/>
      <c r="ABU13" s="314"/>
      <c r="ABV13" s="314"/>
      <c r="ABW13" s="314"/>
      <c r="ABX13" s="314"/>
      <c r="ABY13" s="314"/>
      <c r="ABZ13" s="314"/>
      <c r="ACA13" s="314"/>
      <c r="ACB13" s="314"/>
      <c r="ACC13" s="314"/>
      <c r="ACD13" s="314"/>
      <c r="ACE13" s="314"/>
      <c r="ACF13" s="314"/>
      <c r="ACG13" s="314"/>
      <c r="ACH13" s="314"/>
      <c r="ACI13" s="314"/>
      <c r="ACJ13" s="314"/>
      <c r="ACK13" s="314"/>
      <c r="ACL13" s="314"/>
      <c r="ACM13" s="314"/>
      <c r="ACN13" s="314"/>
      <c r="ACO13" s="314"/>
      <c r="ACP13" s="314"/>
      <c r="ACQ13" s="314"/>
      <c r="ACR13" s="314"/>
      <c r="ACS13" s="314"/>
      <c r="ACT13" s="314"/>
      <c r="ACU13" s="314"/>
      <c r="ACV13" s="314"/>
      <c r="ACW13" s="314"/>
      <c r="ACX13" s="314"/>
      <c r="ACY13" s="314"/>
      <c r="ACZ13" s="314"/>
      <c r="ADA13" s="314"/>
      <c r="ADB13" s="314"/>
      <c r="ADC13" s="314"/>
      <c r="ADD13" s="314"/>
      <c r="ADE13" s="314"/>
      <c r="ADF13" s="314"/>
      <c r="ADG13" s="314"/>
      <c r="ADH13" s="314"/>
      <c r="ADI13" s="314"/>
      <c r="ADJ13" s="314"/>
      <c r="ADK13" s="314"/>
      <c r="ADL13" s="314"/>
      <c r="ADM13" s="314"/>
      <c r="ADN13" s="314"/>
      <c r="ADO13" s="314"/>
      <c r="ADP13" s="314"/>
      <c r="ADQ13" s="314"/>
      <c r="ADR13" s="314"/>
      <c r="ADS13" s="314"/>
      <c r="ADT13" s="314"/>
      <c r="ADU13" s="314"/>
      <c r="ADV13" s="314"/>
      <c r="ADW13" s="314"/>
      <c r="ADX13" s="314"/>
      <c r="ADY13" s="314"/>
      <c r="ADZ13" s="314"/>
      <c r="AEA13" s="314"/>
      <c r="AEB13" s="314"/>
      <c r="AEC13" s="314"/>
      <c r="AED13" s="314"/>
      <c r="AEE13" s="314"/>
      <c r="AEF13" s="314"/>
      <c r="AEG13" s="314"/>
      <c r="AEH13" s="314"/>
      <c r="AEI13" s="314"/>
      <c r="AEJ13" s="314"/>
      <c r="AEK13" s="314"/>
      <c r="AEL13" s="314"/>
      <c r="AEM13" s="314"/>
      <c r="AEN13" s="314"/>
      <c r="AEO13" s="314"/>
      <c r="AEP13" s="314"/>
      <c r="AEQ13" s="314"/>
      <c r="AER13" s="314"/>
      <c r="AES13" s="314"/>
      <c r="AET13" s="314"/>
      <c r="AEU13" s="314"/>
      <c r="AEV13" s="314"/>
      <c r="AEW13" s="314"/>
      <c r="AEX13" s="314"/>
      <c r="AEY13" s="314"/>
      <c r="AEZ13" s="314"/>
      <c r="AFA13" s="314"/>
      <c r="AFB13" s="314"/>
      <c r="AFC13" s="314"/>
      <c r="AFD13" s="314"/>
      <c r="AFE13" s="314"/>
      <c r="AFF13" s="314"/>
      <c r="AFG13" s="314"/>
      <c r="AFH13" s="314"/>
      <c r="AFI13" s="314"/>
      <c r="AFJ13" s="314"/>
      <c r="AFK13" s="314"/>
      <c r="AFL13" s="314"/>
      <c r="AFM13" s="314"/>
      <c r="AFN13" s="314"/>
      <c r="AFO13" s="314"/>
      <c r="AFP13" s="314"/>
      <c r="AFQ13" s="314"/>
      <c r="AFR13" s="314"/>
      <c r="AFS13" s="314"/>
      <c r="AFT13" s="314"/>
      <c r="AFU13" s="314"/>
      <c r="AFV13" s="314"/>
      <c r="AFW13" s="314"/>
      <c r="AFX13" s="314"/>
      <c r="AFY13" s="314"/>
      <c r="AFZ13" s="314"/>
      <c r="AGA13" s="314"/>
      <c r="AGB13" s="314"/>
      <c r="AGC13" s="314"/>
      <c r="AGD13" s="314"/>
      <c r="AGE13" s="314"/>
      <c r="AGF13" s="314"/>
      <c r="AGG13" s="314"/>
      <c r="AGH13" s="314"/>
      <c r="AGI13" s="314"/>
      <c r="AGJ13" s="314"/>
      <c r="AGK13" s="314"/>
      <c r="AGL13" s="314"/>
      <c r="AGM13" s="314"/>
      <c r="AGN13" s="314"/>
      <c r="AGO13" s="314"/>
      <c r="AGP13" s="314"/>
      <c r="AGQ13" s="314"/>
      <c r="AGR13" s="314"/>
      <c r="AGS13" s="314"/>
      <c r="AGT13" s="314"/>
      <c r="AGU13" s="314"/>
      <c r="AGV13" s="314"/>
      <c r="AGW13" s="314"/>
      <c r="AGX13" s="314"/>
      <c r="AGY13" s="314"/>
      <c r="AGZ13" s="314"/>
      <c r="AHA13" s="314"/>
      <c r="AHB13" s="314"/>
      <c r="AHC13" s="314"/>
      <c r="AHD13" s="314"/>
      <c r="AHE13" s="314"/>
      <c r="AHF13" s="314"/>
      <c r="AHG13" s="314"/>
      <c r="AHH13" s="314"/>
      <c r="AHI13" s="314"/>
      <c r="AHJ13" s="314"/>
      <c r="AHK13" s="314"/>
      <c r="AHL13" s="314"/>
      <c r="AHM13" s="314"/>
      <c r="AHN13" s="314"/>
      <c r="AHO13" s="314"/>
      <c r="AHP13" s="314"/>
      <c r="AHQ13" s="314"/>
      <c r="AHR13" s="314"/>
      <c r="AHS13" s="314"/>
      <c r="AHT13" s="314"/>
      <c r="AHU13" s="314"/>
      <c r="AHV13" s="314"/>
      <c r="AHW13" s="314"/>
      <c r="AHX13" s="314"/>
      <c r="AHY13" s="314"/>
      <c r="AHZ13" s="314"/>
      <c r="AIA13" s="314"/>
      <c r="AIB13" s="314"/>
      <c r="AIC13" s="314"/>
      <c r="AID13" s="314"/>
      <c r="AIE13" s="314"/>
      <c r="AIF13" s="314"/>
      <c r="AIG13" s="314"/>
      <c r="AIH13" s="314"/>
      <c r="AII13" s="314"/>
      <c r="AIJ13" s="314"/>
      <c r="AIK13" s="314"/>
      <c r="AIL13" s="314"/>
      <c r="AIM13" s="314"/>
      <c r="AIN13" s="314"/>
      <c r="AIO13" s="314"/>
      <c r="AIP13" s="314"/>
      <c r="AIQ13" s="314"/>
      <c r="AIR13" s="314"/>
      <c r="AIS13" s="314"/>
      <c r="AIT13" s="314"/>
      <c r="AIU13" s="314"/>
      <c r="AIV13" s="314"/>
      <c r="AIW13" s="314"/>
      <c r="AIX13" s="314"/>
      <c r="AIY13" s="314"/>
      <c r="AIZ13" s="314"/>
      <c r="AJA13" s="314"/>
      <c r="AJB13" s="314"/>
      <c r="AJC13" s="314"/>
      <c r="AJD13" s="314"/>
      <c r="AJE13" s="314"/>
      <c r="AJF13" s="314"/>
      <c r="AJG13" s="314"/>
      <c r="AJH13" s="314"/>
      <c r="AJI13" s="314"/>
      <c r="AJJ13" s="314"/>
      <c r="AJK13" s="314"/>
      <c r="AJL13" s="314"/>
      <c r="AJM13" s="314"/>
      <c r="AJN13" s="314"/>
      <c r="AJO13" s="314"/>
      <c r="AJP13" s="314"/>
      <c r="AJQ13" s="314"/>
      <c r="AJR13" s="314"/>
      <c r="AJS13" s="314"/>
      <c r="AJT13" s="314"/>
      <c r="AJU13" s="314"/>
      <c r="AJV13" s="314"/>
      <c r="AJW13" s="314"/>
      <c r="AJX13" s="314"/>
      <c r="AJY13" s="314"/>
      <c r="AJZ13" s="314"/>
      <c r="AKA13" s="314"/>
      <c r="AKB13" s="314"/>
      <c r="AKC13" s="314"/>
      <c r="AKD13" s="314"/>
      <c r="AKE13" s="314"/>
      <c r="AKF13" s="314"/>
      <c r="AKG13" s="314"/>
      <c r="AKH13" s="314"/>
      <c r="AKI13" s="314"/>
      <c r="AKJ13" s="314"/>
      <c r="AKK13" s="314"/>
      <c r="AKL13" s="314"/>
      <c r="AKM13" s="314"/>
      <c r="AKN13" s="314"/>
      <c r="AKO13" s="314"/>
      <c r="AKP13" s="314"/>
      <c r="AKQ13" s="314"/>
      <c r="AKR13" s="314"/>
      <c r="AKS13" s="314"/>
      <c r="AKT13" s="314"/>
      <c r="AKU13" s="314"/>
      <c r="AKV13" s="314"/>
      <c r="AKW13" s="314"/>
      <c r="AKX13" s="314"/>
      <c r="AKY13" s="314"/>
      <c r="AKZ13" s="314"/>
      <c r="ALA13" s="314"/>
      <c r="ALB13" s="314"/>
      <c r="ALC13" s="314"/>
      <c r="ALD13" s="314"/>
      <c r="ALE13" s="314"/>
      <c r="ALF13" s="314"/>
      <c r="ALG13" s="314"/>
      <c r="ALH13" s="314"/>
      <c r="ALI13" s="314"/>
      <c r="ALJ13" s="314"/>
      <c r="ALK13" s="314"/>
      <c r="ALL13" s="314"/>
      <c r="ALM13" s="314"/>
      <c r="ALN13" s="314"/>
      <c r="ALO13" s="314"/>
      <c r="ALP13" s="314"/>
      <c r="ALQ13" s="314"/>
      <c r="ALR13" s="314"/>
      <c r="ALS13" s="314"/>
      <c r="ALT13" s="314"/>
      <c r="ALU13" s="314"/>
      <c r="ALV13" s="314"/>
      <c r="ALW13" s="314"/>
      <c r="ALX13" s="314"/>
      <c r="ALY13" s="314"/>
      <c r="ALZ13" s="314"/>
      <c r="AMA13" s="314"/>
      <c r="AMB13" s="314"/>
      <c r="AMC13" s="314"/>
      <c r="AMD13" s="314"/>
      <c r="AME13" s="314"/>
      <c r="AMF13" s="314"/>
      <c r="AMG13" s="314"/>
      <c r="AMH13" s="314"/>
      <c r="AMI13" s="314"/>
      <c r="AMJ13" s="314"/>
      <c r="AMK13" s="314"/>
      <c r="AML13" s="314"/>
      <c r="AMM13" s="314"/>
      <c r="AMN13" s="314"/>
      <c r="AMO13" s="314"/>
      <c r="AMP13" s="314"/>
      <c r="AMQ13" s="314"/>
      <c r="AMR13" s="314"/>
      <c r="AMS13" s="314"/>
      <c r="AMT13" s="314"/>
      <c r="AMU13" s="314"/>
      <c r="AMV13" s="314"/>
      <c r="AMW13" s="314"/>
      <c r="AMX13" s="314"/>
      <c r="AMY13" s="314"/>
      <c r="AMZ13" s="314"/>
      <c r="ANA13" s="314"/>
      <c r="ANB13" s="314"/>
      <c r="ANC13" s="314"/>
      <c r="AND13" s="314"/>
      <c r="ANE13" s="314"/>
      <c r="ANF13" s="314"/>
      <c r="ANG13" s="314"/>
      <c r="ANH13" s="314"/>
      <c r="ANI13" s="314"/>
      <c r="ANJ13" s="314"/>
      <c r="ANK13" s="314"/>
      <c r="ANL13" s="314"/>
      <c r="ANM13" s="314"/>
      <c r="ANN13" s="314"/>
      <c r="ANO13" s="314"/>
      <c r="ANP13" s="314"/>
      <c r="ANQ13" s="314"/>
      <c r="ANR13" s="314"/>
      <c r="ANS13" s="314"/>
      <c r="ANT13" s="314"/>
      <c r="ANU13" s="314"/>
      <c r="ANV13" s="314"/>
      <c r="ANW13" s="314"/>
      <c r="ANX13" s="314"/>
      <c r="ANY13" s="314"/>
      <c r="ANZ13" s="314"/>
      <c r="AOA13" s="314"/>
      <c r="AOB13" s="314"/>
      <c r="AOC13" s="314"/>
      <c r="AOD13" s="314"/>
      <c r="AOE13" s="314"/>
      <c r="AOF13" s="314"/>
      <c r="AOG13" s="314"/>
      <c r="AOH13" s="314"/>
      <c r="AOI13" s="314"/>
      <c r="AOJ13" s="314"/>
      <c r="AOK13" s="314"/>
      <c r="AOL13" s="314"/>
      <c r="AOM13" s="314"/>
      <c r="AON13" s="314"/>
      <c r="AOO13" s="314"/>
      <c r="AOP13" s="314"/>
      <c r="AOQ13" s="314"/>
      <c r="AOR13" s="314"/>
      <c r="AOS13" s="314"/>
      <c r="AOT13" s="314"/>
      <c r="AOU13" s="314"/>
      <c r="AOV13" s="314"/>
      <c r="AOW13" s="314"/>
      <c r="AOX13" s="314"/>
      <c r="AOY13" s="314"/>
      <c r="AOZ13" s="314"/>
      <c r="APA13" s="314"/>
      <c r="APB13" s="314"/>
      <c r="APC13" s="314"/>
      <c r="APD13" s="314"/>
      <c r="APE13" s="314"/>
      <c r="APF13" s="314"/>
      <c r="APG13" s="314"/>
      <c r="APH13" s="314"/>
      <c r="API13" s="314"/>
      <c r="APJ13" s="314"/>
      <c r="APK13" s="314"/>
      <c r="APL13" s="314"/>
      <c r="APM13" s="314"/>
      <c r="APN13" s="314"/>
      <c r="APO13" s="314"/>
      <c r="APP13" s="314"/>
      <c r="APQ13" s="314"/>
      <c r="APR13" s="314"/>
      <c r="APS13" s="314"/>
      <c r="APT13" s="314"/>
      <c r="APU13" s="314"/>
      <c r="APV13" s="314"/>
      <c r="APW13" s="314"/>
      <c r="APX13" s="314"/>
      <c r="APY13" s="314"/>
      <c r="APZ13" s="314"/>
      <c r="AQA13" s="314"/>
      <c r="AQB13" s="314"/>
      <c r="AQC13" s="314"/>
      <c r="AQD13" s="314"/>
      <c r="AQE13" s="314"/>
      <c r="AQF13" s="314"/>
      <c r="AQG13" s="314"/>
      <c r="AQH13" s="314"/>
      <c r="AQI13" s="314"/>
      <c r="AQJ13" s="314"/>
      <c r="AQK13" s="314"/>
      <c r="AQL13" s="314"/>
      <c r="AQM13" s="314"/>
      <c r="AQN13" s="314"/>
      <c r="AQO13" s="314"/>
      <c r="AQP13" s="314"/>
      <c r="AQQ13" s="314"/>
      <c r="AQR13" s="314"/>
      <c r="AQS13" s="314"/>
      <c r="AQT13" s="314"/>
      <c r="AQU13" s="314"/>
      <c r="AQV13" s="314"/>
      <c r="AQW13" s="314"/>
      <c r="AQX13" s="314"/>
      <c r="AQY13" s="314"/>
      <c r="AQZ13" s="314"/>
      <c r="ARA13" s="314"/>
      <c r="ARB13" s="314"/>
      <c r="ARC13" s="314"/>
      <c r="ARD13" s="314"/>
      <c r="ARE13" s="314"/>
      <c r="ARF13" s="314"/>
      <c r="ARG13" s="314"/>
      <c r="ARH13" s="314"/>
      <c r="ARI13" s="314"/>
      <c r="ARJ13" s="314"/>
      <c r="ARK13" s="314"/>
      <c r="ARL13" s="314"/>
      <c r="ARM13" s="314"/>
      <c r="ARN13" s="314"/>
      <c r="ARO13" s="314"/>
      <c r="ARP13" s="314"/>
      <c r="ARQ13" s="314"/>
      <c r="ARR13" s="314"/>
      <c r="ARS13" s="314"/>
      <c r="ART13" s="314"/>
      <c r="ARU13" s="314"/>
      <c r="ARV13" s="314"/>
      <c r="ARW13" s="314"/>
      <c r="ARX13" s="314"/>
      <c r="ARY13" s="314"/>
      <c r="ARZ13" s="314"/>
      <c r="ASA13" s="314"/>
      <c r="ASB13" s="314"/>
      <c r="ASC13" s="314"/>
      <c r="ASD13" s="314"/>
      <c r="ASE13" s="314"/>
      <c r="ASF13" s="314"/>
      <c r="ASG13" s="314"/>
      <c r="ASH13" s="314"/>
      <c r="ASI13" s="314"/>
      <c r="ASJ13" s="314"/>
      <c r="ASK13" s="314"/>
      <c r="ASL13" s="314"/>
      <c r="ASM13" s="314"/>
      <c r="ASN13" s="314"/>
      <c r="ASO13" s="314"/>
      <c r="ASP13" s="314"/>
      <c r="ASQ13" s="314"/>
      <c r="ASR13" s="314"/>
      <c r="ASS13" s="314"/>
      <c r="AST13" s="314"/>
      <c r="ASU13" s="314"/>
      <c r="ASV13" s="314"/>
      <c r="ASW13" s="314"/>
      <c r="ASX13" s="314"/>
      <c r="ASY13" s="314"/>
      <c r="ASZ13" s="314"/>
      <c r="ATA13" s="314"/>
      <c r="ATB13" s="314"/>
      <c r="ATC13" s="314"/>
      <c r="ATD13" s="314"/>
      <c r="ATE13" s="314"/>
      <c r="ATF13" s="314"/>
      <c r="ATG13" s="314"/>
      <c r="ATH13" s="314"/>
      <c r="ATI13" s="314"/>
      <c r="ATJ13" s="314"/>
      <c r="ATK13" s="314"/>
      <c r="ATL13" s="314"/>
      <c r="ATM13" s="314"/>
      <c r="ATN13" s="314"/>
      <c r="ATO13" s="314"/>
      <c r="ATP13" s="314"/>
      <c r="ATQ13" s="314"/>
      <c r="ATR13" s="314"/>
      <c r="ATS13" s="314"/>
      <c r="ATT13" s="314"/>
      <c r="ATU13" s="314"/>
      <c r="ATV13" s="314"/>
      <c r="ATW13" s="314"/>
      <c r="ATX13" s="314"/>
      <c r="ATY13" s="314"/>
      <c r="ATZ13" s="314"/>
      <c r="AUA13" s="314"/>
      <c r="AUB13" s="314"/>
      <c r="AUC13" s="314"/>
      <c r="AUD13" s="314"/>
      <c r="AUE13" s="314"/>
      <c r="AUF13" s="314"/>
      <c r="AUG13" s="314"/>
      <c r="AUH13" s="314"/>
      <c r="AUI13" s="314"/>
      <c r="AUJ13" s="314"/>
      <c r="AUK13" s="314"/>
      <c r="AUL13" s="314"/>
      <c r="AUM13" s="314"/>
      <c r="AUN13" s="314"/>
      <c r="AUO13" s="314"/>
      <c r="AUP13" s="314"/>
      <c r="AUQ13" s="314"/>
      <c r="AUR13" s="314"/>
      <c r="AUS13" s="314"/>
      <c r="AUT13" s="314"/>
      <c r="AUU13" s="314"/>
      <c r="AUV13" s="314"/>
      <c r="AUW13" s="314"/>
      <c r="AUX13" s="314"/>
      <c r="AUY13" s="314"/>
      <c r="AUZ13" s="314"/>
      <c r="AVA13" s="314"/>
      <c r="AVB13" s="314"/>
      <c r="AVC13" s="314"/>
      <c r="AVD13" s="314"/>
      <c r="AVE13" s="314"/>
      <c r="AVF13" s="314"/>
      <c r="AVG13" s="314"/>
      <c r="AVH13" s="314"/>
      <c r="AVI13" s="314"/>
      <c r="AVJ13" s="314"/>
      <c r="AVK13" s="314"/>
      <c r="AVL13" s="314"/>
      <c r="AVM13" s="314"/>
      <c r="AVN13" s="314"/>
      <c r="AVO13" s="314"/>
      <c r="AVP13" s="314"/>
      <c r="AVQ13" s="314"/>
      <c r="AVR13" s="314"/>
      <c r="AVS13" s="314"/>
      <c r="AVT13" s="314"/>
      <c r="AVU13" s="314"/>
      <c r="AVV13" s="314"/>
      <c r="AVW13" s="314"/>
      <c r="AVX13" s="314"/>
      <c r="AVY13" s="314"/>
      <c r="AVZ13" s="314"/>
      <c r="AWA13" s="314"/>
      <c r="AWB13" s="314"/>
      <c r="AWC13" s="314"/>
      <c r="AWD13" s="314"/>
      <c r="AWE13" s="314"/>
      <c r="AWF13" s="314"/>
      <c r="AWG13" s="314"/>
      <c r="AWH13" s="314"/>
      <c r="AWI13" s="314"/>
      <c r="AWJ13" s="314"/>
      <c r="AWK13" s="314"/>
      <c r="AWL13" s="314"/>
      <c r="AWM13" s="314"/>
      <c r="AWN13" s="314"/>
      <c r="AWO13" s="314"/>
      <c r="AWP13" s="314"/>
      <c r="AWQ13" s="314"/>
      <c r="AWR13" s="314"/>
      <c r="AWS13" s="314"/>
      <c r="AWT13" s="314"/>
      <c r="AWU13" s="314"/>
      <c r="AWV13" s="314"/>
      <c r="AWW13" s="314"/>
      <c r="AWX13" s="314"/>
      <c r="AWY13" s="314"/>
      <c r="AWZ13" s="314"/>
      <c r="AXA13" s="314"/>
      <c r="AXB13" s="314"/>
      <c r="AXC13" s="314"/>
      <c r="AXD13" s="314"/>
      <c r="AXE13" s="314"/>
      <c r="AXF13" s="314"/>
      <c r="AXG13" s="314"/>
      <c r="AXH13" s="314"/>
      <c r="AXI13" s="314"/>
      <c r="AXJ13" s="314"/>
      <c r="AXK13" s="314"/>
      <c r="AXL13" s="314"/>
      <c r="AXM13" s="314"/>
      <c r="AXN13" s="314"/>
      <c r="AXO13" s="314"/>
      <c r="AXP13" s="314"/>
      <c r="AXQ13" s="314"/>
      <c r="AXR13" s="314"/>
      <c r="AXS13" s="314"/>
      <c r="AXT13" s="314"/>
      <c r="AXU13" s="314"/>
      <c r="AXV13" s="314"/>
      <c r="AXW13" s="314"/>
      <c r="AXX13" s="314"/>
      <c r="AXY13" s="314"/>
      <c r="AXZ13" s="314"/>
      <c r="AYA13" s="314"/>
      <c r="AYB13" s="314"/>
      <c r="AYC13" s="314"/>
      <c r="AYD13" s="314"/>
      <c r="AYE13" s="314"/>
      <c r="AYF13" s="314"/>
      <c r="AYG13" s="314"/>
      <c r="AYH13" s="314"/>
      <c r="AYI13" s="314"/>
      <c r="AYJ13" s="314"/>
      <c r="AYK13" s="314"/>
      <c r="AYL13" s="314"/>
      <c r="AYM13" s="314"/>
      <c r="AYN13" s="314"/>
      <c r="AYO13" s="314"/>
      <c r="AYP13" s="314"/>
      <c r="AYQ13" s="314"/>
      <c r="AYR13" s="314"/>
      <c r="AYS13" s="314"/>
      <c r="AYT13" s="314"/>
      <c r="AYU13" s="314"/>
      <c r="AYV13" s="314"/>
      <c r="AYW13" s="314"/>
      <c r="AYX13" s="314"/>
      <c r="AYY13" s="314"/>
      <c r="AYZ13" s="314"/>
      <c r="AZA13" s="314"/>
      <c r="AZB13" s="314"/>
      <c r="AZC13" s="314"/>
      <c r="AZD13" s="314"/>
      <c r="AZE13" s="314"/>
      <c r="AZF13" s="314"/>
      <c r="AZG13" s="314"/>
      <c r="AZH13" s="314"/>
      <c r="AZI13" s="314"/>
      <c r="AZJ13" s="314"/>
      <c r="AZK13" s="314"/>
      <c r="AZL13" s="314"/>
      <c r="AZM13" s="314"/>
      <c r="AZN13" s="314"/>
      <c r="AZO13" s="314"/>
      <c r="AZP13" s="314"/>
      <c r="AZQ13" s="314"/>
      <c r="AZR13" s="314"/>
      <c r="AZS13" s="314"/>
      <c r="AZT13" s="314"/>
      <c r="AZU13" s="314"/>
      <c r="AZV13" s="314"/>
      <c r="AZW13" s="314"/>
      <c r="AZX13" s="314"/>
      <c r="AZY13" s="314"/>
      <c r="AZZ13" s="314"/>
      <c r="BAA13" s="314"/>
      <c r="BAB13" s="314"/>
      <c r="BAC13" s="314"/>
      <c r="BAD13" s="314"/>
      <c r="BAE13" s="314"/>
      <c r="BAF13" s="314"/>
      <c r="BAG13" s="314"/>
      <c r="BAH13" s="314"/>
      <c r="BAI13" s="314"/>
      <c r="BAJ13" s="314"/>
      <c r="BAK13" s="314"/>
      <c r="BAL13" s="314"/>
      <c r="BAM13" s="314"/>
      <c r="BAN13" s="314"/>
      <c r="BAO13" s="314"/>
      <c r="BAP13" s="314"/>
      <c r="BAQ13" s="314"/>
      <c r="BAR13" s="314"/>
      <c r="BAS13" s="314"/>
      <c r="BAT13" s="314"/>
      <c r="BAU13" s="314"/>
      <c r="BAV13" s="314"/>
      <c r="BAW13" s="314"/>
      <c r="BAX13" s="314"/>
      <c r="BAY13" s="314"/>
      <c r="BAZ13" s="314"/>
      <c r="BBA13" s="314"/>
      <c r="BBB13" s="314"/>
      <c r="BBC13" s="314"/>
      <c r="BBD13" s="314"/>
      <c r="BBE13" s="314"/>
      <c r="BBF13" s="314"/>
      <c r="BBG13" s="314"/>
      <c r="BBH13" s="314"/>
      <c r="BBI13" s="314"/>
      <c r="BBJ13" s="314"/>
      <c r="BBK13" s="314"/>
      <c r="BBL13" s="314"/>
      <c r="BBM13" s="314"/>
      <c r="BBN13" s="314"/>
      <c r="BBO13" s="314"/>
      <c r="BBP13" s="314"/>
      <c r="BBQ13" s="314"/>
      <c r="BBR13" s="314"/>
      <c r="BBS13" s="314"/>
      <c r="BBT13" s="314"/>
      <c r="BBU13" s="314"/>
      <c r="BBV13" s="314"/>
      <c r="BBW13" s="314"/>
      <c r="BBX13" s="314"/>
      <c r="BBY13" s="314"/>
      <c r="BBZ13" s="314"/>
      <c r="BCA13" s="314"/>
      <c r="BCB13" s="314"/>
      <c r="BCC13" s="314"/>
      <c r="BCD13" s="314"/>
      <c r="BCE13" s="314"/>
      <c r="BCF13" s="314"/>
      <c r="BCG13" s="314"/>
      <c r="BCH13" s="314"/>
      <c r="BCI13" s="314"/>
      <c r="BCJ13" s="314"/>
      <c r="BCK13" s="314"/>
      <c r="BCL13" s="314"/>
      <c r="BCM13" s="314"/>
      <c r="BCN13" s="314"/>
      <c r="BCO13" s="314"/>
      <c r="BCP13" s="314"/>
      <c r="BCQ13" s="314"/>
      <c r="BCR13" s="314"/>
      <c r="BCS13" s="314"/>
      <c r="BCT13" s="314"/>
      <c r="BCU13" s="314"/>
      <c r="BCV13" s="314"/>
      <c r="BCW13" s="314"/>
      <c r="BCX13" s="314"/>
      <c r="BCY13" s="314"/>
      <c r="BCZ13" s="314"/>
      <c r="BDA13" s="314"/>
      <c r="BDB13" s="314"/>
      <c r="BDC13" s="314"/>
      <c r="BDD13" s="314"/>
      <c r="BDE13" s="314"/>
      <c r="BDF13" s="314"/>
      <c r="BDG13" s="314"/>
      <c r="BDH13" s="314"/>
      <c r="BDI13" s="314"/>
      <c r="BDJ13" s="314"/>
      <c r="BDK13" s="314"/>
      <c r="BDL13" s="314"/>
      <c r="BDM13" s="314"/>
      <c r="BDN13" s="314"/>
      <c r="BDO13" s="314"/>
      <c r="BDP13" s="314"/>
      <c r="BDQ13" s="314"/>
      <c r="BDR13" s="314"/>
      <c r="BDS13" s="314"/>
      <c r="BDT13" s="314"/>
      <c r="BDU13" s="314"/>
      <c r="BDV13" s="314"/>
      <c r="BDW13" s="314"/>
      <c r="BDX13" s="314"/>
      <c r="BDY13" s="314"/>
      <c r="BDZ13" s="314"/>
      <c r="BEA13" s="314"/>
      <c r="BEB13" s="314"/>
      <c r="BEC13" s="314"/>
      <c r="BED13" s="314"/>
      <c r="BEE13" s="314"/>
      <c r="BEF13" s="314"/>
      <c r="BEG13" s="314"/>
      <c r="BEH13" s="314"/>
      <c r="BEI13" s="314"/>
      <c r="BEJ13" s="314"/>
      <c r="BEK13" s="314"/>
      <c r="BEL13" s="314"/>
      <c r="BEM13" s="314"/>
      <c r="BEN13" s="314"/>
      <c r="BEO13" s="314"/>
      <c r="BEP13" s="314"/>
      <c r="BEQ13" s="314"/>
      <c r="BER13" s="314"/>
      <c r="BES13" s="314"/>
      <c r="BET13" s="314"/>
      <c r="BEU13" s="314"/>
      <c r="BEV13" s="314"/>
      <c r="BEW13" s="314"/>
      <c r="BEX13" s="314"/>
      <c r="BEY13" s="314"/>
      <c r="BEZ13" s="314"/>
      <c r="BFA13" s="314"/>
      <c r="BFB13" s="314"/>
      <c r="BFC13" s="314"/>
      <c r="BFD13" s="314"/>
      <c r="BFE13" s="314"/>
      <c r="BFF13" s="314"/>
      <c r="BFG13" s="314"/>
      <c r="BFH13" s="314"/>
      <c r="BFI13" s="314"/>
      <c r="BFJ13" s="314"/>
      <c r="BFK13" s="314"/>
      <c r="BFL13" s="314"/>
      <c r="BFM13" s="314"/>
      <c r="BFN13" s="314"/>
      <c r="BFO13" s="314"/>
      <c r="BFP13" s="314"/>
      <c r="BFQ13" s="314"/>
      <c r="BFR13" s="314"/>
      <c r="BFS13" s="314"/>
      <c r="BFT13" s="314"/>
      <c r="BFU13" s="314"/>
      <c r="BFV13" s="314"/>
      <c r="BFW13" s="314"/>
      <c r="BFX13" s="314"/>
      <c r="BFY13" s="314"/>
      <c r="BFZ13" s="314"/>
      <c r="BGA13" s="314"/>
      <c r="BGB13" s="314"/>
      <c r="BGC13" s="314"/>
      <c r="BGD13" s="314"/>
      <c r="BGE13" s="314"/>
      <c r="BGF13" s="314"/>
      <c r="BGG13" s="314"/>
      <c r="BGH13" s="314"/>
      <c r="BGI13" s="314"/>
      <c r="BGJ13" s="314"/>
      <c r="BGK13" s="314"/>
      <c r="BGL13" s="314"/>
      <c r="BGM13" s="314"/>
      <c r="BGN13" s="314"/>
      <c r="BGO13" s="314"/>
      <c r="BGP13" s="314"/>
      <c r="BGQ13" s="314"/>
      <c r="BGR13" s="314"/>
      <c r="BGS13" s="314"/>
      <c r="BGT13" s="314"/>
      <c r="BGU13" s="314"/>
      <c r="BGV13" s="314"/>
      <c r="BGW13" s="314"/>
      <c r="BGX13" s="314"/>
      <c r="BGY13" s="314"/>
      <c r="BGZ13" s="314"/>
      <c r="BHA13" s="314"/>
      <c r="BHB13" s="314"/>
      <c r="BHC13" s="314"/>
      <c r="BHD13" s="314"/>
      <c r="BHE13" s="314"/>
      <c r="BHF13" s="314"/>
      <c r="BHG13" s="314"/>
      <c r="BHH13" s="314"/>
      <c r="BHI13" s="314"/>
      <c r="BHJ13" s="314"/>
      <c r="BHK13" s="314"/>
      <c r="BHL13" s="314"/>
      <c r="BHM13" s="314"/>
      <c r="BHN13" s="314"/>
      <c r="BHO13" s="314"/>
      <c r="BHP13" s="314"/>
      <c r="BHQ13" s="314"/>
      <c r="BHR13" s="314"/>
      <c r="BHS13" s="314"/>
      <c r="BHT13" s="314"/>
      <c r="BHU13" s="314"/>
      <c r="BHV13" s="314"/>
      <c r="BHW13" s="314"/>
      <c r="BHX13" s="314"/>
      <c r="BHY13" s="314"/>
      <c r="BHZ13" s="314"/>
      <c r="BIA13" s="314"/>
      <c r="BIB13" s="314"/>
      <c r="BIC13" s="314"/>
      <c r="BID13" s="314"/>
      <c r="BIE13" s="314"/>
      <c r="BIF13" s="314"/>
      <c r="BIG13" s="314"/>
      <c r="BIH13" s="314"/>
      <c r="BII13" s="314"/>
      <c r="BIJ13" s="314"/>
      <c r="BIK13" s="314"/>
      <c r="BIL13" s="314"/>
      <c r="BIM13" s="314"/>
      <c r="BIN13" s="314"/>
      <c r="BIO13" s="314"/>
      <c r="BIP13" s="314"/>
      <c r="BIQ13" s="314"/>
      <c r="BIR13" s="314"/>
      <c r="BIS13" s="314"/>
      <c r="BIT13" s="314"/>
      <c r="BIU13" s="314"/>
      <c r="BIV13" s="314"/>
      <c r="BIW13" s="314"/>
      <c r="BIX13" s="314"/>
      <c r="BIY13" s="314"/>
      <c r="BIZ13" s="314"/>
      <c r="BJA13" s="314"/>
      <c r="BJB13" s="314"/>
      <c r="BJC13" s="314"/>
      <c r="BJD13" s="314"/>
      <c r="BJE13" s="314"/>
      <c r="BJF13" s="314"/>
      <c r="BJG13" s="314"/>
      <c r="BJH13" s="314"/>
      <c r="BJI13" s="314"/>
      <c r="BJJ13" s="314"/>
      <c r="BJK13" s="314"/>
      <c r="BJL13" s="314"/>
      <c r="BJM13" s="314"/>
      <c r="BJN13" s="314"/>
      <c r="BJO13" s="314"/>
      <c r="BJP13" s="314"/>
      <c r="BJQ13" s="314"/>
      <c r="BJR13" s="314"/>
      <c r="BJS13" s="314"/>
      <c r="BJT13" s="314"/>
      <c r="BJU13" s="314"/>
      <c r="BJV13" s="314"/>
      <c r="BJW13" s="314"/>
      <c r="BJX13" s="314"/>
      <c r="BJY13" s="314"/>
      <c r="BJZ13" s="314"/>
      <c r="BKA13" s="314"/>
      <c r="BKB13" s="314"/>
      <c r="BKC13" s="314"/>
      <c r="BKD13" s="314"/>
      <c r="BKE13" s="314"/>
      <c r="BKF13" s="314"/>
      <c r="BKG13" s="314"/>
      <c r="BKH13" s="314"/>
      <c r="BKI13" s="314"/>
      <c r="BKJ13" s="314"/>
      <c r="BKK13" s="314"/>
      <c r="BKL13" s="314"/>
      <c r="BKM13" s="314"/>
      <c r="BKN13" s="314"/>
      <c r="BKO13" s="314"/>
      <c r="BKP13" s="314"/>
      <c r="BKQ13" s="314"/>
      <c r="BKR13" s="314"/>
      <c r="BKS13" s="314"/>
      <c r="BKT13" s="314"/>
      <c r="BKU13" s="314"/>
      <c r="BKV13" s="314"/>
      <c r="BKW13" s="314"/>
      <c r="BKX13" s="314"/>
      <c r="BKY13" s="314"/>
      <c r="BKZ13" s="314"/>
      <c r="BLA13" s="314"/>
      <c r="BLB13" s="314"/>
      <c r="BLC13" s="314"/>
      <c r="BLD13" s="314"/>
      <c r="BLE13" s="314"/>
      <c r="BLF13" s="314"/>
      <c r="BLG13" s="314"/>
      <c r="BLH13" s="314"/>
      <c r="BLI13" s="314"/>
      <c r="BLJ13" s="314"/>
      <c r="BLK13" s="314"/>
      <c r="BLL13" s="314"/>
      <c r="BLM13" s="314"/>
      <c r="BLN13" s="314"/>
      <c r="BLO13" s="314"/>
      <c r="BLP13" s="314"/>
      <c r="BLQ13" s="314"/>
      <c r="BLR13" s="314"/>
      <c r="BLS13" s="314"/>
      <c r="BLT13" s="314"/>
      <c r="BLU13" s="314"/>
      <c r="BLV13" s="314"/>
      <c r="BLW13" s="314"/>
      <c r="BLX13" s="314"/>
      <c r="BLY13" s="314"/>
      <c r="BLZ13" s="314"/>
      <c r="BMA13" s="314"/>
      <c r="BMB13" s="314"/>
      <c r="BMC13" s="314"/>
      <c r="BMD13" s="314"/>
      <c r="BME13" s="314"/>
      <c r="BMF13" s="314"/>
      <c r="BMG13" s="314"/>
      <c r="BMH13" s="314"/>
      <c r="BMI13" s="314"/>
      <c r="BMJ13" s="314"/>
      <c r="BMK13" s="314"/>
      <c r="BML13" s="314"/>
      <c r="BMM13" s="314"/>
      <c r="BMN13" s="314"/>
      <c r="BMO13" s="314"/>
      <c r="BMP13" s="314"/>
      <c r="BMQ13" s="314"/>
      <c r="BMR13" s="314"/>
      <c r="BMS13" s="314"/>
      <c r="BMT13" s="314"/>
      <c r="BMU13" s="314"/>
      <c r="BMV13" s="314"/>
      <c r="BMW13" s="314"/>
      <c r="BMX13" s="314"/>
      <c r="BMY13" s="314"/>
      <c r="BMZ13" s="314"/>
      <c r="BNA13" s="314"/>
      <c r="BNB13" s="314"/>
      <c r="BNC13" s="314"/>
      <c r="BND13" s="314"/>
      <c r="BNE13" s="314"/>
      <c r="BNF13" s="314"/>
      <c r="BNG13" s="314"/>
      <c r="BNH13" s="314"/>
      <c r="BNI13" s="314"/>
      <c r="BNJ13" s="314"/>
      <c r="BNK13" s="314"/>
      <c r="BNL13" s="314"/>
      <c r="BNM13" s="314"/>
      <c r="BNN13" s="314"/>
      <c r="BNO13" s="314"/>
      <c r="BNP13" s="314"/>
      <c r="BNQ13" s="314"/>
      <c r="BNR13" s="314"/>
      <c r="BNS13" s="314"/>
      <c r="BNT13" s="314"/>
      <c r="BNU13" s="314"/>
      <c r="BNV13" s="314"/>
      <c r="BNW13" s="314"/>
      <c r="BNX13" s="314"/>
      <c r="BNY13" s="314"/>
      <c r="BNZ13" s="314"/>
      <c r="BOA13" s="314"/>
      <c r="BOB13" s="314"/>
      <c r="BOC13" s="314"/>
      <c r="BOD13" s="314"/>
      <c r="BOE13" s="314"/>
      <c r="BOF13" s="314"/>
      <c r="BOG13" s="314"/>
      <c r="BOH13" s="314"/>
      <c r="BOI13" s="314"/>
      <c r="BOJ13" s="314"/>
      <c r="BOK13" s="314"/>
      <c r="BOL13" s="314"/>
      <c r="BOM13" s="314"/>
      <c r="BON13" s="314"/>
      <c r="BOO13" s="314"/>
      <c r="BOP13" s="314"/>
      <c r="BOQ13" s="314"/>
      <c r="BOR13" s="314"/>
      <c r="BOS13" s="314"/>
      <c r="BOT13" s="314"/>
      <c r="BOU13" s="314"/>
      <c r="BOV13" s="314"/>
      <c r="BOW13" s="314"/>
      <c r="BOX13" s="314"/>
      <c r="BOY13" s="314"/>
      <c r="BOZ13" s="314"/>
      <c r="BPA13" s="314"/>
      <c r="BPB13" s="314"/>
      <c r="BPC13" s="314"/>
      <c r="BPD13" s="314"/>
      <c r="BPE13" s="314"/>
      <c r="BPF13" s="314"/>
      <c r="BPG13" s="314"/>
      <c r="BPH13" s="314"/>
      <c r="BPI13" s="314"/>
      <c r="BPJ13" s="314"/>
      <c r="BPK13" s="314"/>
      <c r="BPL13" s="314"/>
      <c r="BPM13" s="314"/>
      <c r="BPN13" s="314"/>
      <c r="BPO13" s="314"/>
      <c r="BPP13" s="314"/>
      <c r="BPQ13" s="314"/>
      <c r="BPR13" s="314"/>
      <c r="BPS13" s="314"/>
      <c r="BPT13" s="314"/>
      <c r="BPU13" s="314"/>
      <c r="BPV13" s="314"/>
      <c r="BPW13" s="314"/>
      <c r="BPX13" s="314"/>
      <c r="BPY13" s="314"/>
      <c r="BPZ13" s="314"/>
      <c r="BQA13" s="314"/>
      <c r="BQB13" s="314"/>
      <c r="BQC13" s="314"/>
      <c r="BQD13" s="314"/>
      <c r="BQE13" s="314"/>
      <c r="BQF13" s="314"/>
      <c r="BQG13" s="314"/>
      <c r="BQH13" s="314"/>
      <c r="BQI13" s="314"/>
      <c r="BQJ13" s="314"/>
      <c r="BQK13" s="314"/>
      <c r="BQL13" s="314"/>
      <c r="BQM13" s="314"/>
      <c r="BQN13" s="314"/>
      <c r="BQO13" s="314"/>
      <c r="BQP13" s="314"/>
      <c r="BQQ13" s="314"/>
      <c r="BQR13" s="314"/>
      <c r="BQS13" s="314"/>
      <c r="BQT13" s="314"/>
      <c r="BQU13" s="314"/>
      <c r="BQV13" s="314"/>
      <c r="BQW13" s="314"/>
      <c r="BQX13" s="314"/>
      <c r="BQY13" s="314"/>
      <c r="BQZ13" s="314"/>
      <c r="BRA13" s="314"/>
      <c r="BRB13" s="314"/>
      <c r="BRC13" s="314"/>
      <c r="BRD13" s="314"/>
      <c r="BRE13" s="314"/>
      <c r="BRF13" s="314"/>
      <c r="BRG13" s="314"/>
      <c r="BRH13" s="314"/>
      <c r="BRI13" s="314"/>
      <c r="BRJ13" s="314"/>
      <c r="BRK13" s="314"/>
      <c r="BRL13" s="314"/>
      <c r="BRM13" s="314"/>
      <c r="BRN13" s="314"/>
      <c r="BRO13" s="314"/>
      <c r="BRP13" s="314"/>
      <c r="BRQ13" s="314"/>
      <c r="BRR13" s="314"/>
      <c r="BRS13" s="314"/>
      <c r="BRT13" s="314"/>
      <c r="BRU13" s="314"/>
      <c r="BRV13" s="314"/>
      <c r="BRW13" s="314"/>
      <c r="BRX13" s="314"/>
      <c r="BRY13" s="314"/>
      <c r="BRZ13" s="314"/>
      <c r="BSA13" s="314"/>
      <c r="BSB13" s="314"/>
      <c r="BSC13" s="314"/>
      <c r="BSD13" s="314"/>
      <c r="BSE13" s="314"/>
      <c r="BSF13" s="314"/>
      <c r="BSG13" s="314"/>
      <c r="BSH13" s="314"/>
      <c r="BSI13" s="314"/>
      <c r="BSJ13" s="314"/>
      <c r="BSK13" s="314"/>
      <c r="BSL13" s="314"/>
      <c r="BSM13" s="314"/>
      <c r="BSN13" s="314"/>
      <c r="BSO13" s="314"/>
      <c r="BSP13" s="314"/>
      <c r="BSQ13" s="314"/>
      <c r="BSR13" s="314"/>
      <c r="BSS13" s="314"/>
      <c r="BST13" s="314"/>
      <c r="BSU13" s="314"/>
      <c r="BSV13" s="314"/>
      <c r="BSW13" s="314"/>
      <c r="BSX13" s="314"/>
      <c r="BSY13" s="314"/>
      <c r="BSZ13" s="314"/>
      <c r="BTA13" s="314"/>
      <c r="BTB13" s="314"/>
      <c r="BTC13" s="314"/>
      <c r="BTD13" s="314"/>
      <c r="BTE13" s="314"/>
      <c r="BTF13" s="314"/>
      <c r="BTG13" s="314"/>
      <c r="BTH13" s="314"/>
      <c r="BTI13" s="314"/>
      <c r="BTJ13" s="314"/>
      <c r="BTK13" s="314"/>
      <c r="BTL13" s="314"/>
      <c r="BTM13" s="314"/>
      <c r="BTN13" s="314"/>
      <c r="BTO13" s="314"/>
      <c r="BTP13" s="314"/>
      <c r="BTQ13" s="314"/>
      <c r="BTR13" s="314"/>
      <c r="BTS13" s="314"/>
      <c r="BTT13" s="314"/>
      <c r="BTU13" s="314"/>
      <c r="BTV13" s="314"/>
      <c r="BTW13" s="314"/>
      <c r="BTX13" s="314"/>
      <c r="BTY13" s="314"/>
      <c r="BTZ13" s="314"/>
      <c r="BUA13" s="314"/>
      <c r="BUB13" s="314"/>
      <c r="BUC13" s="314"/>
      <c r="BUD13" s="314"/>
      <c r="BUE13" s="314"/>
      <c r="BUF13" s="314"/>
      <c r="BUG13" s="314"/>
      <c r="BUH13" s="314"/>
      <c r="BUI13" s="314"/>
      <c r="BUJ13" s="314"/>
      <c r="BUK13" s="314"/>
      <c r="BUL13" s="314"/>
      <c r="BUM13" s="314"/>
      <c r="BUN13" s="314"/>
      <c r="BUO13" s="314"/>
      <c r="BUP13" s="314"/>
      <c r="BUQ13" s="314"/>
      <c r="BUR13" s="314"/>
      <c r="BUS13" s="314"/>
      <c r="BUT13" s="314"/>
      <c r="BUU13" s="314"/>
      <c r="BUV13" s="314"/>
      <c r="BUW13" s="314"/>
      <c r="BUX13" s="314"/>
      <c r="BUY13" s="314"/>
      <c r="BUZ13" s="314"/>
      <c r="BVA13" s="314"/>
      <c r="BVB13" s="314"/>
      <c r="BVC13" s="314"/>
      <c r="BVD13" s="314"/>
      <c r="BVE13" s="314"/>
      <c r="BVF13" s="314"/>
      <c r="BVG13" s="314"/>
      <c r="BVH13" s="314"/>
      <c r="BVI13" s="314"/>
      <c r="BVJ13" s="314"/>
      <c r="BVK13" s="314"/>
      <c r="BVL13" s="314"/>
      <c r="BVM13" s="314"/>
      <c r="BVN13" s="314"/>
      <c r="BVO13" s="314"/>
      <c r="BVP13" s="314"/>
      <c r="BVQ13" s="314"/>
      <c r="BVR13" s="314"/>
      <c r="BVS13" s="314"/>
      <c r="BVT13" s="314"/>
      <c r="BVU13" s="314"/>
      <c r="BVV13" s="314"/>
      <c r="BVW13" s="314"/>
      <c r="BVX13" s="314"/>
      <c r="BVY13" s="314"/>
      <c r="BVZ13" s="314"/>
      <c r="BWA13" s="314"/>
      <c r="BWB13" s="314"/>
      <c r="BWC13" s="314"/>
      <c r="BWD13" s="314"/>
      <c r="BWE13" s="314"/>
      <c r="BWF13" s="314"/>
      <c r="BWG13" s="314"/>
      <c r="BWH13" s="314"/>
      <c r="BWI13" s="314"/>
      <c r="BWJ13" s="314"/>
      <c r="BWK13" s="314"/>
      <c r="BWL13" s="314"/>
      <c r="BWM13" s="314"/>
      <c r="BWN13" s="314"/>
      <c r="BWO13" s="314"/>
      <c r="BWP13" s="314"/>
      <c r="BWQ13" s="314"/>
      <c r="BWR13" s="314"/>
      <c r="BWS13" s="314"/>
      <c r="BWT13" s="314"/>
      <c r="BWU13" s="314"/>
      <c r="BWV13" s="314"/>
      <c r="BWW13" s="314"/>
      <c r="BWX13" s="314"/>
      <c r="BWY13" s="314"/>
      <c r="BWZ13" s="314"/>
      <c r="BXA13" s="314"/>
      <c r="BXB13" s="314"/>
      <c r="BXC13" s="314"/>
      <c r="BXD13" s="314"/>
      <c r="BXE13" s="314"/>
      <c r="BXF13" s="314"/>
      <c r="BXG13" s="314"/>
      <c r="BXH13" s="314"/>
      <c r="BXI13" s="314"/>
      <c r="BXJ13" s="314"/>
      <c r="BXK13" s="314"/>
      <c r="BXL13" s="314"/>
      <c r="BXM13" s="314"/>
      <c r="BXN13" s="314"/>
      <c r="BXO13" s="314"/>
      <c r="BXP13" s="314"/>
      <c r="BXQ13" s="314"/>
      <c r="BXR13" s="314"/>
      <c r="BXS13" s="314"/>
      <c r="BXT13" s="314"/>
      <c r="BXU13" s="314"/>
      <c r="BXV13" s="314"/>
      <c r="BXW13" s="314"/>
      <c r="BXX13" s="314"/>
      <c r="BXY13" s="314"/>
      <c r="BXZ13" s="314"/>
      <c r="BYA13" s="314"/>
      <c r="BYB13" s="314"/>
      <c r="BYC13" s="314"/>
      <c r="BYD13" s="314"/>
      <c r="BYE13" s="314"/>
      <c r="BYF13" s="314"/>
      <c r="BYG13" s="314"/>
      <c r="BYH13" s="314"/>
      <c r="BYI13" s="314"/>
      <c r="BYJ13" s="314"/>
      <c r="BYK13" s="314"/>
      <c r="BYL13" s="314"/>
      <c r="BYM13" s="314"/>
      <c r="BYN13" s="314"/>
      <c r="BYO13" s="314"/>
      <c r="BYP13" s="314"/>
      <c r="BYQ13" s="314"/>
      <c r="BYR13" s="314"/>
      <c r="BYS13" s="314"/>
      <c r="BYT13" s="314"/>
      <c r="BYU13" s="314"/>
      <c r="BYV13" s="314"/>
      <c r="BYW13" s="314"/>
      <c r="BYX13" s="314"/>
      <c r="BYY13" s="314"/>
      <c r="BYZ13" s="314"/>
      <c r="BZA13" s="314"/>
      <c r="BZB13" s="314"/>
      <c r="BZC13" s="314"/>
      <c r="BZD13" s="314"/>
      <c r="BZE13" s="314"/>
      <c r="BZF13" s="314"/>
      <c r="BZG13" s="314"/>
      <c r="BZH13" s="314"/>
      <c r="BZI13" s="314"/>
      <c r="BZJ13" s="314"/>
      <c r="BZK13" s="314"/>
      <c r="BZL13" s="314"/>
      <c r="BZM13" s="314"/>
      <c r="BZN13" s="314"/>
      <c r="BZO13" s="314"/>
      <c r="BZP13" s="314"/>
      <c r="BZQ13" s="314"/>
      <c r="BZR13" s="314"/>
      <c r="BZS13" s="314"/>
      <c r="BZT13" s="314"/>
      <c r="BZU13" s="314"/>
      <c r="BZV13" s="314"/>
      <c r="BZW13" s="314"/>
      <c r="BZX13" s="314"/>
      <c r="BZY13" s="314"/>
      <c r="BZZ13" s="314"/>
      <c r="CAA13" s="314"/>
      <c r="CAB13" s="314"/>
      <c r="CAC13" s="314"/>
      <c r="CAD13" s="314"/>
      <c r="CAE13" s="314"/>
      <c r="CAF13" s="314"/>
      <c r="CAG13" s="314"/>
      <c r="CAH13" s="314"/>
      <c r="CAI13" s="314"/>
      <c r="CAJ13" s="314"/>
      <c r="CAK13" s="314"/>
      <c r="CAL13" s="314"/>
      <c r="CAM13" s="314"/>
      <c r="CAN13" s="314"/>
      <c r="CAO13" s="314"/>
      <c r="CAP13" s="314"/>
      <c r="CAQ13" s="314"/>
      <c r="CAR13" s="314"/>
      <c r="CAS13" s="314"/>
      <c r="CAT13" s="314"/>
      <c r="CAU13" s="314"/>
      <c r="CAV13" s="314"/>
      <c r="CAW13" s="314"/>
      <c r="CAX13" s="314"/>
      <c r="CAY13" s="314"/>
      <c r="CAZ13" s="314"/>
      <c r="CBA13" s="314"/>
      <c r="CBB13" s="314"/>
      <c r="CBC13" s="314"/>
      <c r="CBD13" s="314"/>
      <c r="CBE13" s="314"/>
      <c r="CBF13" s="314"/>
      <c r="CBG13" s="314"/>
      <c r="CBH13" s="314"/>
      <c r="CBI13" s="314"/>
      <c r="CBJ13" s="314"/>
      <c r="CBK13" s="314"/>
      <c r="CBL13" s="314"/>
      <c r="CBM13" s="314"/>
      <c r="CBN13" s="314"/>
      <c r="CBO13" s="314"/>
      <c r="CBP13" s="314"/>
      <c r="CBQ13" s="314"/>
      <c r="CBR13" s="314"/>
      <c r="CBS13" s="314"/>
      <c r="CBT13" s="314"/>
      <c r="CBU13" s="314"/>
      <c r="CBV13" s="314"/>
      <c r="CBW13" s="314"/>
      <c r="CBX13" s="314"/>
      <c r="CBY13" s="314"/>
      <c r="CBZ13" s="314"/>
      <c r="CCA13" s="314"/>
      <c r="CCB13" s="314"/>
      <c r="CCC13" s="314"/>
      <c r="CCD13" s="314"/>
      <c r="CCE13" s="314"/>
      <c r="CCF13" s="314"/>
      <c r="CCG13" s="314"/>
      <c r="CCH13" s="314"/>
      <c r="CCI13" s="314"/>
      <c r="CCJ13" s="314"/>
      <c r="CCK13" s="314"/>
      <c r="CCL13" s="314"/>
      <c r="CCM13" s="314"/>
      <c r="CCN13" s="314"/>
      <c r="CCO13" s="314"/>
      <c r="CCP13" s="314"/>
      <c r="CCQ13" s="314"/>
      <c r="CCR13" s="314"/>
      <c r="CCS13" s="314"/>
      <c r="CCT13" s="314"/>
      <c r="CCU13" s="314"/>
      <c r="CCV13" s="314"/>
      <c r="CCW13" s="314"/>
      <c r="CCX13" s="314"/>
      <c r="CCY13" s="314"/>
      <c r="CCZ13" s="314"/>
      <c r="CDA13" s="314"/>
      <c r="CDB13" s="314"/>
      <c r="CDC13" s="314"/>
      <c r="CDD13" s="314"/>
      <c r="CDE13" s="314"/>
      <c r="CDF13" s="314"/>
      <c r="CDG13" s="314"/>
      <c r="CDH13" s="314"/>
      <c r="CDI13" s="314"/>
      <c r="CDJ13" s="314"/>
      <c r="CDK13" s="314"/>
      <c r="CDL13" s="314"/>
      <c r="CDM13" s="314"/>
      <c r="CDN13" s="314"/>
      <c r="CDO13" s="314"/>
      <c r="CDP13" s="314"/>
      <c r="CDQ13" s="314"/>
      <c r="CDR13" s="314"/>
      <c r="CDS13" s="314"/>
      <c r="CDT13" s="314"/>
      <c r="CDU13" s="314"/>
      <c r="CDV13" s="314"/>
      <c r="CDW13" s="314"/>
      <c r="CDX13" s="314"/>
      <c r="CDY13" s="314"/>
      <c r="CDZ13" s="314"/>
      <c r="CEA13" s="314"/>
      <c r="CEB13" s="314"/>
      <c r="CEC13" s="314"/>
      <c r="CED13" s="314"/>
      <c r="CEE13" s="314"/>
      <c r="CEF13" s="314"/>
      <c r="CEG13" s="314"/>
      <c r="CEH13" s="314"/>
      <c r="CEI13" s="314"/>
      <c r="CEJ13" s="314"/>
      <c r="CEK13" s="314"/>
      <c r="CEL13" s="314"/>
      <c r="CEM13" s="314"/>
      <c r="CEN13" s="314"/>
      <c r="CEO13" s="314"/>
      <c r="CEP13" s="314"/>
      <c r="CEQ13" s="314"/>
      <c r="CER13" s="314"/>
      <c r="CES13" s="314"/>
      <c r="CET13" s="314"/>
      <c r="CEU13" s="314"/>
      <c r="CEV13" s="314"/>
      <c r="CEW13" s="314"/>
      <c r="CEX13" s="314"/>
      <c r="CEY13" s="314"/>
      <c r="CEZ13" s="314"/>
      <c r="CFA13" s="314"/>
      <c r="CFB13" s="314"/>
      <c r="CFC13" s="314"/>
      <c r="CFD13" s="314"/>
      <c r="CFE13" s="314"/>
      <c r="CFF13" s="314"/>
      <c r="CFG13" s="314"/>
      <c r="CFH13" s="314"/>
      <c r="CFI13" s="314"/>
      <c r="CFJ13" s="314"/>
      <c r="CFK13" s="314"/>
      <c r="CFL13" s="314"/>
      <c r="CFM13" s="314"/>
      <c r="CFN13" s="314"/>
      <c r="CFO13" s="314"/>
      <c r="CFP13" s="314"/>
      <c r="CFQ13" s="314"/>
      <c r="CFR13" s="314"/>
      <c r="CFS13" s="314"/>
      <c r="CFT13" s="314"/>
      <c r="CFU13" s="314"/>
      <c r="CFV13" s="314"/>
      <c r="CFW13" s="314"/>
      <c r="CFX13" s="314"/>
      <c r="CFY13" s="314"/>
      <c r="CFZ13" s="314"/>
      <c r="CGA13" s="314"/>
      <c r="CGB13" s="314"/>
      <c r="CGC13" s="314"/>
      <c r="CGD13" s="314"/>
      <c r="CGE13" s="314"/>
      <c r="CGF13" s="314"/>
      <c r="CGG13" s="314"/>
      <c r="CGH13" s="314"/>
      <c r="CGI13" s="314"/>
      <c r="CGJ13" s="314"/>
      <c r="CGK13" s="314"/>
      <c r="CGL13" s="314"/>
      <c r="CGM13" s="314"/>
      <c r="CGN13" s="314"/>
      <c r="CGO13" s="314"/>
      <c r="CGP13" s="314"/>
      <c r="CGQ13" s="314"/>
      <c r="CGR13" s="314"/>
      <c r="CGS13" s="314"/>
      <c r="CGT13" s="314"/>
      <c r="CGU13" s="314"/>
      <c r="CGV13" s="314"/>
      <c r="CGW13" s="314"/>
      <c r="CGX13" s="314"/>
      <c r="CGY13" s="314"/>
      <c r="CGZ13" s="314"/>
      <c r="CHA13" s="314"/>
      <c r="CHB13" s="314"/>
      <c r="CHC13" s="314"/>
      <c r="CHD13" s="314"/>
      <c r="CHE13" s="314"/>
      <c r="CHF13" s="314"/>
      <c r="CHG13" s="314"/>
      <c r="CHH13" s="314"/>
      <c r="CHI13" s="314"/>
      <c r="CHJ13" s="314"/>
      <c r="CHK13" s="314"/>
      <c r="CHL13" s="314"/>
      <c r="CHM13" s="314"/>
      <c r="CHN13" s="314"/>
      <c r="CHO13" s="314"/>
      <c r="CHP13" s="314"/>
      <c r="CHQ13" s="314"/>
      <c r="CHR13" s="314"/>
      <c r="CHS13" s="314"/>
      <c r="CHT13" s="314"/>
      <c r="CHU13" s="314"/>
      <c r="CHV13" s="314"/>
      <c r="CHW13" s="314"/>
      <c r="CHX13" s="314"/>
      <c r="CHY13" s="314"/>
      <c r="CHZ13" s="314"/>
      <c r="CIA13" s="314"/>
      <c r="CIB13" s="314"/>
      <c r="CIC13" s="314"/>
      <c r="CID13" s="314"/>
      <c r="CIE13" s="314"/>
      <c r="CIF13" s="314"/>
      <c r="CIG13" s="314"/>
      <c r="CIH13" s="314"/>
      <c r="CII13" s="314"/>
      <c r="CIJ13" s="314"/>
      <c r="CIK13" s="314"/>
      <c r="CIL13" s="314"/>
      <c r="CIM13" s="314"/>
      <c r="CIN13" s="314"/>
      <c r="CIO13" s="314"/>
      <c r="CIP13" s="314"/>
      <c r="CIQ13" s="314"/>
      <c r="CIR13" s="314"/>
      <c r="CIS13" s="314"/>
      <c r="CIT13" s="314"/>
      <c r="CIU13" s="314"/>
      <c r="CIV13" s="314"/>
      <c r="CIW13" s="314"/>
      <c r="CIX13" s="314"/>
      <c r="CIY13" s="314"/>
      <c r="CIZ13" s="314"/>
      <c r="CJA13" s="314"/>
      <c r="CJB13" s="314"/>
      <c r="CJC13" s="314"/>
      <c r="CJD13" s="314"/>
      <c r="CJE13" s="314"/>
      <c r="CJF13" s="314"/>
      <c r="CJG13" s="314"/>
      <c r="CJH13" s="314"/>
      <c r="CJI13" s="314"/>
      <c r="CJJ13" s="314"/>
      <c r="CJK13" s="314"/>
      <c r="CJL13" s="314"/>
      <c r="CJM13" s="314"/>
      <c r="CJN13" s="314"/>
      <c r="CJO13" s="314"/>
      <c r="CJP13" s="314"/>
      <c r="CJQ13" s="314"/>
      <c r="CJR13" s="314"/>
      <c r="CJS13" s="314"/>
      <c r="CJT13" s="314"/>
      <c r="CJU13" s="314"/>
      <c r="CJV13" s="314"/>
      <c r="CJW13" s="314"/>
      <c r="CJX13" s="314"/>
      <c r="CJY13" s="314"/>
      <c r="CJZ13" s="314"/>
      <c r="CKA13" s="314"/>
      <c r="CKB13" s="314"/>
      <c r="CKC13" s="314"/>
      <c r="CKD13" s="314"/>
      <c r="CKE13" s="314"/>
      <c r="CKF13" s="314"/>
      <c r="CKG13" s="314"/>
      <c r="CKH13" s="314"/>
      <c r="CKI13" s="314"/>
      <c r="CKJ13" s="314"/>
      <c r="CKK13" s="314"/>
      <c r="CKL13" s="314"/>
      <c r="CKM13" s="314"/>
      <c r="CKN13" s="314"/>
      <c r="CKO13" s="314"/>
      <c r="CKP13" s="314"/>
      <c r="CKQ13" s="314"/>
      <c r="CKR13" s="314"/>
      <c r="CKS13" s="314"/>
      <c r="CKT13" s="314"/>
      <c r="CKU13" s="314"/>
      <c r="CKV13" s="314"/>
      <c r="CKW13" s="314"/>
      <c r="CKX13" s="314"/>
      <c r="CKY13" s="314"/>
      <c r="CKZ13" s="314"/>
      <c r="CLA13" s="314"/>
      <c r="CLB13" s="314"/>
      <c r="CLC13" s="314"/>
      <c r="CLD13" s="314"/>
      <c r="CLE13" s="314"/>
      <c r="CLF13" s="314"/>
      <c r="CLG13" s="314"/>
      <c r="CLH13" s="314"/>
      <c r="CLI13" s="314"/>
      <c r="CLJ13" s="314"/>
      <c r="CLK13" s="314"/>
      <c r="CLL13" s="314"/>
      <c r="CLM13" s="314"/>
      <c r="CLN13" s="314"/>
      <c r="CLO13" s="314"/>
      <c r="CLP13" s="314"/>
      <c r="CLQ13" s="314"/>
      <c r="CLR13" s="314"/>
      <c r="CLS13" s="314"/>
      <c r="CLT13" s="314"/>
      <c r="CLU13" s="314"/>
      <c r="CLV13" s="314"/>
      <c r="CLW13" s="314"/>
      <c r="CLX13" s="314"/>
      <c r="CLY13" s="314"/>
      <c r="CLZ13" s="314"/>
      <c r="CMA13" s="314"/>
      <c r="CMB13" s="314"/>
      <c r="CMC13" s="314"/>
      <c r="CMD13" s="314"/>
      <c r="CME13" s="314"/>
      <c r="CMF13" s="314"/>
      <c r="CMG13" s="314"/>
      <c r="CMH13" s="314"/>
      <c r="CMI13" s="314"/>
      <c r="CMJ13" s="314"/>
      <c r="CMK13" s="314"/>
      <c r="CML13" s="314"/>
      <c r="CMM13" s="314"/>
      <c r="CMN13" s="314"/>
      <c r="CMO13" s="314"/>
      <c r="CMP13" s="314"/>
      <c r="CMQ13" s="314"/>
      <c r="CMR13" s="314"/>
      <c r="CMS13" s="314"/>
      <c r="CMT13" s="314"/>
      <c r="CMU13" s="314"/>
      <c r="CMV13" s="314"/>
      <c r="CMW13" s="314"/>
      <c r="CMX13" s="314"/>
      <c r="CMY13" s="314"/>
      <c r="CMZ13" s="314"/>
      <c r="CNA13" s="314"/>
      <c r="CNB13" s="314"/>
      <c r="CNC13" s="314"/>
      <c r="CND13" s="314"/>
      <c r="CNE13" s="314"/>
      <c r="CNF13" s="314"/>
      <c r="CNG13" s="314"/>
      <c r="CNH13" s="314"/>
      <c r="CNI13" s="314"/>
      <c r="CNJ13" s="314"/>
      <c r="CNK13" s="314"/>
      <c r="CNL13" s="314"/>
      <c r="CNM13" s="314"/>
      <c r="CNN13" s="314"/>
      <c r="CNO13" s="314"/>
      <c r="CNP13" s="314"/>
      <c r="CNQ13" s="314"/>
      <c r="CNR13" s="314"/>
      <c r="CNS13" s="314"/>
      <c r="CNT13" s="314"/>
      <c r="CNU13" s="314"/>
      <c r="CNV13" s="314"/>
      <c r="CNW13" s="314"/>
      <c r="CNX13" s="314"/>
      <c r="CNY13" s="314"/>
      <c r="CNZ13" s="314"/>
      <c r="COA13" s="314"/>
      <c r="COB13" s="314"/>
      <c r="COC13" s="314"/>
      <c r="COD13" s="314"/>
      <c r="COE13" s="314"/>
      <c r="COF13" s="314"/>
      <c r="COG13" s="314"/>
      <c r="COH13" s="314"/>
      <c r="COI13" s="314"/>
      <c r="COJ13" s="314"/>
      <c r="COK13" s="314"/>
      <c r="COL13" s="314"/>
      <c r="COM13" s="314"/>
      <c r="CON13" s="314"/>
      <c r="COO13" s="314"/>
      <c r="COP13" s="314"/>
      <c r="COQ13" s="314"/>
      <c r="COR13" s="314"/>
      <c r="COS13" s="314"/>
      <c r="COT13" s="314"/>
      <c r="COU13" s="314"/>
      <c r="COV13" s="314"/>
      <c r="COW13" s="314"/>
      <c r="COX13" s="314"/>
      <c r="COY13" s="314"/>
      <c r="COZ13" s="314"/>
      <c r="CPA13" s="314"/>
      <c r="CPB13" s="314"/>
      <c r="CPC13" s="314"/>
      <c r="CPD13" s="314"/>
      <c r="CPE13" s="314"/>
      <c r="CPF13" s="314"/>
      <c r="CPG13" s="314"/>
      <c r="CPH13" s="314"/>
      <c r="CPI13" s="314"/>
      <c r="CPJ13" s="314"/>
      <c r="CPK13" s="314"/>
      <c r="CPL13" s="314"/>
      <c r="CPM13" s="314"/>
      <c r="CPN13" s="314"/>
      <c r="CPO13" s="314"/>
      <c r="CPP13" s="314"/>
      <c r="CPQ13" s="314"/>
      <c r="CPR13" s="314"/>
      <c r="CPS13" s="314"/>
      <c r="CPT13" s="314"/>
      <c r="CPU13" s="314"/>
      <c r="CPV13" s="314"/>
      <c r="CPW13" s="314"/>
      <c r="CPX13" s="314"/>
      <c r="CPY13" s="314"/>
      <c r="CPZ13" s="314"/>
      <c r="CQA13" s="314"/>
      <c r="CQB13" s="314"/>
      <c r="CQC13" s="314"/>
      <c r="CQD13" s="314"/>
      <c r="CQE13" s="314"/>
      <c r="CQF13" s="314"/>
      <c r="CQG13" s="314"/>
      <c r="CQH13" s="314"/>
      <c r="CQI13" s="314"/>
      <c r="CQJ13" s="314"/>
      <c r="CQK13" s="314"/>
      <c r="CQL13" s="314"/>
      <c r="CQM13" s="314"/>
      <c r="CQN13" s="314"/>
      <c r="CQO13" s="314"/>
      <c r="CQP13" s="314"/>
      <c r="CQQ13" s="314"/>
      <c r="CQR13" s="314"/>
      <c r="CQS13" s="314"/>
      <c r="CQT13" s="314"/>
      <c r="CQU13" s="314"/>
      <c r="CQV13" s="314"/>
      <c r="CQW13" s="314"/>
      <c r="CQX13" s="314"/>
      <c r="CQY13" s="314"/>
      <c r="CQZ13" s="314"/>
      <c r="CRA13" s="314"/>
      <c r="CRB13" s="314"/>
      <c r="CRC13" s="314"/>
      <c r="CRD13" s="314"/>
      <c r="CRE13" s="314"/>
      <c r="CRF13" s="314"/>
      <c r="CRG13" s="314"/>
      <c r="CRH13" s="314"/>
      <c r="CRI13" s="314"/>
      <c r="CRJ13" s="314"/>
      <c r="CRK13" s="314"/>
      <c r="CRL13" s="314"/>
      <c r="CRM13" s="314"/>
      <c r="CRN13" s="314"/>
      <c r="CRO13" s="314"/>
      <c r="CRP13" s="314"/>
      <c r="CRQ13" s="314"/>
      <c r="CRR13" s="314"/>
      <c r="CRS13" s="314"/>
      <c r="CRT13" s="314"/>
      <c r="CRU13" s="314"/>
      <c r="CRV13" s="314"/>
      <c r="CRW13" s="314"/>
      <c r="CRX13" s="314"/>
      <c r="CRY13" s="314"/>
      <c r="CRZ13" s="314"/>
      <c r="CSA13" s="314"/>
      <c r="CSB13" s="314"/>
      <c r="CSC13" s="314"/>
      <c r="CSD13" s="314"/>
      <c r="CSE13" s="314"/>
      <c r="CSF13" s="314"/>
      <c r="CSG13" s="314"/>
      <c r="CSH13" s="314"/>
      <c r="CSI13" s="314"/>
      <c r="CSJ13" s="314"/>
      <c r="CSK13" s="314"/>
      <c r="CSL13" s="314"/>
      <c r="CSM13" s="314"/>
      <c r="CSN13" s="314"/>
      <c r="CSO13" s="314"/>
      <c r="CSP13" s="314"/>
      <c r="CSQ13" s="314"/>
      <c r="CSR13" s="314"/>
      <c r="CSS13" s="314"/>
      <c r="CST13" s="314"/>
      <c r="CSU13" s="314"/>
      <c r="CSV13" s="314"/>
      <c r="CSW13" s="314"/>
      <c r="CSX13" s="314"/>
      <c r="CSY13" s="314"/>
      <c r="CSZ13" s="314"/>
      <c r="CTA13" s="314"/>
      <c r="CTB13" s="314"/>
      <c r="CTC13" s="314"/>
      <c r="CTD13" s="314"/>
      <c r="CTE13" s="314"/>
      <c r="CTF13" s="314"/>
      <c r="CTG13" s="314"/>
      <c r="CTH13" s="314"/>
      <c r="CTI13" s="314"/>
      <c r="CTJ13" s="314"/>
      <c r="CTK13" s="314"/>
      <c r="CTL13" s="314"/>
      <c r="CTM13" s="314"/>
      <c r="CTN13" s="314"/>
      <c r="CTO13" s="314"/>
      <c r="CTP13" s="314"/>
      <c r="CTQ13" s="314"/>
      <c r="CTR13" s="314"/>
      <c r="CTS13" s="314"/>
      <c r="CTT13" s="314"/>
      <c r="CTU13" s="314"/>
      <c r="CTV13" s="314"/>
      <c r="CTW13" s="314"/>
      <c r="CTX13" s="314"/>
      <c r="CTY13" s="314"/>
      <c r="CTZ13" s="314"/>
      <c r="CUA13" s="314"/>
      <c r="CUB13" s="314"/>
      <c r="CUC13" s="314"/>
      <c r="CUD13" s="314"/>
      <c r="CUE13" s="314"/>
      <c r="CUF13" s="314"/>
      <c r="CUG13" s="314"/>
      <c r="CUH13" s="314"/>
      <c r="CUI13" s="314"/>
      <c r="CUJ13" s="314"/>
      <c r="CUK13" s="314"/>
      <c r="CUL13" s="314"/>
      <c r="CUM13" s="314"/>
      <c r="CUN13" s="314"/>
      <c r="CUO13" s="314"/>
      <c r="CUP13" s="314"/>
      <c r="CUQ13" s="314"/>
      <c r="CUR13" s="314"/>
      <c r="CUS13" s="314"/>
      <c r="CUT13" s="314"/>
      <c r="CUU13" s="314"/>
      <c r="CUV13" s="314"/>
      <c r="CUW13" s="314"/>
      <c r="CUX13" s="314"/>
      <c r="CUY13" s="314"/>
      <c r="CUZ13" s="314"/>
      <c r="CVA13" s="314"/>
      <c r="CVB13" s="314"/>
      <c r="CVC13" s="314"/>
      <c r="CVD13" s="314"/>
      <c r="CVE13" s="314"/>
      <c r="CVF13" s="314"/>
      <c r="CVG13" s="314"/>
      <c r="CVH13" s="314"/>
      <c r="CVI13" s="314"/>
      <c r="CVJ13" s="314"/>
      <c r="CVK13" s="314"/>
      <c r="CVL13" s="314"/>
      <c r="CVM13" s="314"/>
      <c r="CVN13" s="314"/>
      <c r="CVO13" s="314"/>
      <c r="CVP13" s="314"/>
      <c r="CVQ13" s="314"/>
      <c r="CVR13" s="314"/>
      <c r="CVS13" s="314"/>
      <c r="CVT13" s="314"/>
      <c r="CVU13" s="314"/>
      <c r="CVV13" s="314"/>
      <c r="CVW13" s="314"/>
      <c r="CVX13" s="314"/>
      <c r="CVY13" s="314"/>
      <c r="CVZ13" s="314"/>
      <c r="CWA13" s="314"/>
      <c r="CWB13" s="314"/>
      <c r="CWC13" s="314"/>
      <c r="CWD13" s="314"/>
      <c r="CWE13" s="314"/>
      <c r="CWF13" s="314"/>
      <c r="CWG13" s="314"/>
      <c r="CWH13" s="314"/>
      <c r="CWI13" s="314"/>
      <c r="CWJ13" s="314"/>
      <c r="CWK13" s="314"/>
      <c r="CWL13" s="314"/>
      <c r="CWM13" s="314"/>
      <c r="CWN13" s="314"/>
      <c r="CWO13" s="314"/>
      <c r="CWP13" s="314"/>
      <c r="CWQ13" s="314"/>
      <c r="CWR13" s="314"/>
      <c r="CWS13" s="314"/>
      <c r="CWT13" s="314"/>
      <c r="CWU13" s="314"/>
      <c r="CWV13" s="314"/>
      <c r="CWW13" s="314"/>
      <c r="CWX13" s="314"/>
      <c r="CWY13" s="314"/>
      <c r="CWZ13" s="314"/>
      <c r="CXA13" s="314"/>
      <c r="CXB13" s="314"/>
      <c r="CXC13" s="314"/>
      <c r="CXD13" s="314"/>
      <c r="CXE13" s="314"/>
      <c r="CXF13" s="314"/>
      <c r="CXG13" s="314"/>
      <c r="CXH13" s="314"/>
      <c r="CXI13" s="314"/>
      <c r="CXJ13" s="314"/>
      <c r="CXK13" s="314"/>
      <c r="CXL13" s="314"/>
      <c r="CXM13" s="314"/>
      <c r="CXN13" s="314"/>
      <c r="CXO13" s="314"/>
      <c r="CXP13" s="314"/>
      <c r="CXQ13" s="314"/>
      <c r="CXR13" s="314"/>
      <c r="CXS13" s="314"/>
      <c r="CXT13" s="314"/>
      <c r="CXU13" s="314"/>
      <c r="CXV13" s="314"/>
      <c r="CXW13" s="314"/>
      <c r="CXX13" s="314"/>
      <c r="CXY13" s="314"/>
      <c r="CXZ13" s="314"/>
      <c r="CYA13" s="314"/>
      <c r="CYB13" s="314"/>
      <c r="CYC13" s="314"/>
      <c r="CYD13" s="314"/>
      <c r="CYE13" s="314"/>
      <c r="CYF13" s="314"/>
      <c r="CYG13" s="314"/>
      <c r="CYH13" s="314"/>
      <c r="CYI13" s="314"/>
      <c r="CYJ13" s="314"/>
      <c r="CYK13" s="314"/>
      <c r="CYL13" s="314"/>
      <c r="CYM13" s="314"/>
      <c r="CYN13" s="314"/>
      <c r="CYO13" s="314"/>
      <c r="CYP13" s="314"/>
      <c r="CYQ13" s="314"/>
      <c r="CYR13" s="314"/>
      <c r="CYS13" s="314"/>
      <c r="CYT13" s="314"/>
      <c r="CYU13" s="314"/>
      <c r="CYV13" s="314"/>
      <c r="CYW13" s="314"/>
      <c r="CYX13" s="314"/>
      <c r="CYY13" s="314"/>
      <c r="CYZ13" s="314"/>
      <c r="CZA13" s="314"/>
      <c r="CZB13" s="314"/>
      <c r="CZC13" s="314"/>
      <c r="CZD13" s="314"/>
      <c r="CZE13" s="314"/>
      <c r="CZF13" s="314"/>
      <c r="CZG13" s="314"/>
      <c r="CZH13" s="314"/>
      <c r="CZI13" s="314"/>
      <c r="CZJ13" s="314"/>
      <c r="CZK13" s="314"/>
      <c r="CZL13" s="314"/>
      <c r="CZM13" s="314"/>
      <c r="CZN13" s="314"/>
      <c r="CZO13" s="314"/>
      <c r="CZP13" s="314"/>
      <c r="CZQ13" s="314"/>
      <c r="CZR13" s="314"/>
      <c r="CZS13" s="314"/>
      <c r="CZT13" s="314"/>
      <c r="CZU13" s="314"/>
      <c r="CZV13" s="314"/>
      <c r="CZW13" s="314"/>
      <c r="CZX13" s="314"/>
      <c r="CZY13" s="314"/>
      <c r="CZZ13" s="314"/>
      <c r="DAA13" s="314"/>
      <c r="DAB13" s="314"/>
      <c r="DAC13" s="314"/>
      <c r="DAD13" s="314"/>
      <c r="DAE13" s="314"/>
      <c r="DAF13" s="314"/>
      <c r="DAG13" s="314"/>
      <c r="DAH13" s="314"/>
      <c r="DAI13" s="314"/>
      <c r="DAJ13" s="314"/>
      <c r="DAK13" s="314"/>
      <c r="DAL13" s="314"/>
      <c r="DAM13" s="314"/>
      <c r="DAN13" s="314"/>
      <c r="DAO13" s="314"/>
      <c r="DAP13" s="314"/>
      <c r="DAQ13" s="314"/>
      <c r="DAR13" s="314"/>
      <c r="DAS13" s="314"/>
      <c r="DAT13" s="314"/>
      <c r="DAU13" s="314"/>
      <c r="DAV13" s="314"/>
      <c r="DAW13" s="314"/>
      <c r="DAX13" s="314"/>
      <c r="DAY13" s="314"/>
      <c r="DAZ13" s="314"/>
      <c r="DBA13" s="314"/>
      <c r="DBB13" s="314"/>
      <c r="DBC13" s="314"/>
      <c r="DBD13" s="314"/>
      <c r="DBE13" s="314"/>
      <c r="DBF13" s="314"/>
      <c r="DBG13" s="314"/>
      <c r="DBH13" s="314"/>
      <c r="DBI13" s="314"/>
      <c r="DBJ13" s="314"/>
      <c r="DBK13" s="314"/>
      <c r="DBL13" s="314"/>
      <c r="DBM13" s="314"/>
      <c r="DBN13" s="314"/>
      <c r="DBO13" s="314"/>
      <c r="DBP13" s="314"/>
      <c r="DBQ13" s="314"/>
      <c r="DBR13" s="314"/>
      <c r="DBS13" s="314"/>
      <c r="DBT13" s="314"/>
      <c r="DBU13" s="314"/>
      <c r="DBV13" s="314"/>
      <c r="DBW13" s="314"/>
      <c r="DBX13" s="314"/>
      <c r="DBY13" s="314"/>
      <c r="DBZ13" s="314"/>
      <c r="DCA13" s="314"/>
      <c r="DCB13" s="314"/>
      <c r="DCC13" s="314"/>
      <c r="DCD13" s="314"/>
      <c r="DCE13" s="314"/>
      <c r="DCF13" s="314"/>
      <c r="DCG13" s="314"/>
      <c r="DCH13" s="314"/>
      <c r="DCI13" s="314"/>
      <c r="DCJ13" s="314"/>
      <c r="DCK13" s="314"/>
      <c r="DCL13" s="314"/>
      <c r="DCM13" s="314"/>
      <c r="DCN13" s="314"/>
      <c r="DCO13" s="314"/>
      <c r="DCP13" s="314"/>
      <c r="DCQ13" s="314"/>
      <c r="DCR13" s="314"/>
      <c r="DCS13" s="314"/>
      <c r="DCT13" s="314"/>
      <c r="DCU13" s="314"/>
      <c r="DCV13" s="314"/>
      <c r="DCW13" s="314"/>
      <c r="DCX13" s="314"/>
      <c r="DCY13" s="314"/>
      <c r="DCZ13" s="314"/>
      <c r="DDA13" s="314"/>
      <c r="DDB13" s="314"/>
      <c r="DDC13" s="314"/>
      <c r="DDD13" s="314"/>
      <c r="DDE13" s="314"/>
      <c r="DDF13" s="314"/>
      <c r="DDG13" s="314"/>
      <c r="DDH13" s="314"/>
      <c r="DDI13" s="314"/>
      <c r="DDJ13" s="314"/>
      <c r="DDK13" s="314"/>
      <c r="DDL13" s="314"/>
      <c r="DDM13" s="314"/>
      <c r="DDN13" s="314"/>
      <c r="DDO13" s="314"/>
      <c r="DDP13" s="314"/>
      <c r="DDQ13" s="314"/>
      <c r="DDR13" s="314"/>
      <c r="DDS13" s="314"/>
      <c r="DDT13" s="314"/>
      <c r="DDU13" s="314"/>
      <c r="DDV13" s="314"/>
      <c r="DDW13" s="314"/>
      <c r="DDX13" s="314"/>
      <c r="DDY13" s="314"/>
      <c r="DDZ13" s="314"/>
      <c r="DEA13" s="314"/>
      <c r="DEB13" s="314"/>
      <c r="DEC13" s="314"/>
      <c r="DED13" s="314"/>
      <c r="DEE13" s="314"/>
      <c r="DEF13" s="314"/>
      <c r="DEG13" s="314"/>
      <c r="DEH13" s="314"/>
      <c r="DEI13" s="314"/>
      <c r="DEJ13" s="314"/>
      <c r="DEK13" s="314"/>
      <c r="DEL13" s="314"/>
      <c r="DEM13" s="314"/>
      <c r="DEN13" s="314"/>
      <c r="DEO13" s="314"/>
      <c r="DEP13" s="314"/>
      <c r="DEQ13" s="314"/>
      <c r="DER13" s="314"/>
      <c r="DES13" s="314"/>
      <c r="DET13" s="314"/>
      <c r="DEU13" s="314"/>
      <c r="DEV13" s="314"/>
      <c r="DEW13" s="314"/>
      <c r="DEX13" s="314"/>
      <c r="DEY13" s="314"/>
      <c r="DEZ13" s="314"/>
      <c r="DFA13" s="314"/>
      <c r="DFB13" s="314"/>
      <c r="DFC13" s="314"/>
      <c r="DFD13" s="314"/>
      <c r="DFE13" s="314"/>
      <c r="DFF13" s="314"/>
      <c r="DFG13" s="314"/>
      <c r="DFH13" s="314"/>
      <c r="DFI13" s="314"/>
      <c r="DFJ13" s="314"/>
      <c r="DFK13" s="314"/>
      <c r="DFL13" s="314"/>
      <c r="DFM13" s="314"/>
      <c r="DFN13" s="314"/>
      <c r="DFO13" s="314"/>
      <c r="DFP13" s="314"/>
      <c r="DFQ13" s="314"/>
      <c r="DFR13" s="314"/>
      <c r="DFS13" s="314"/>
      <c r="DFT13" s="314"/>
      <c r="DFU13" s="314"/>
      <c r="DFV13" s="314"/>
      <c r="DFW13" s="314"/>
      <c r="DFX13" s="314"/>
      <c r="DFY13" s="314"/>
      <c r="DFZ13" s="314"/>
      <c r="DGA13" s="314"/>
      <c r="DGB13" s="314"/>
      <c r="DGC13" s="314"/>
      <c r="DGD13" s="314"/>
      <c r="DGE13" s="314"/>
      <c r="DGF13" s="314"/>
      <c r="DGG13" s="314"/>
      <c r="DGH13" s="314"/>
      <c r="DGI13" s="314"/>
      <c r="DGJ13" s="314"/>
      <c r="DGK13" s="314"/>
      <c r="DGL13" s="314"/>
      <c r="DGM13" s="314"/>
      <c r="DGN13" s="314"/>
      <c r="DGO13" s="314"/>
      <c r="DGP13" s="314"/>
      <c r="DGQ13" s="314"/>
      <c r="DGR13" s="314"/>
      <c r="DGS13" s="314"/>
      <c r="DGT13" s="314"/>
      <c r="DGU13" s="314"/>
      <c r="DGV13" s="314"/>
      <c r="DGW13" s="314"/>
      <c r="DGX13" s="314"/>
      <c r="DGY13" s="314"/>
      <c r="DGZ13" s="314"/>
      <c r="DHA13" s="314"/>
      <c r="DHB13" s="314"/>
      <c r="DHC13" s="314"/>
      <c r="DHD13" s="314"/>
      <c r="DHE13" s="314"/>
      <c r="DHF13" s="314"/>
      <c r="DHG13" s="314"/>
      <c r="DHH13" s="314"/>
      <c r="DHI13" s="314"/>
      <c r="DHJ13" s="314"/>
      <c r="DHK13" s="314"/>
      <c r="DHL13" s="314"/>
      <c r="DHM13" s="314"/>
      <c r="DHN13" s="314"/>
      <c r="DHO13" s="314"/>
      <c r="DHP13" s="314"/>
      <c r="DHQ13" s="314"/>
      <c r="DHR13" s="314"/>
      <c r="DHS13" s="314"/>
      <c r="DHT13" s="314"/>
      <c r="DHU13" s="314"/>
      <c r="DHV13" s="314"/>
      <c r="DHW13" s="314"/>
      <c r="DHX13" s="314"/>
      <c r="DHY13" s="314"/>
      <c r="DHZ13" s="314"/>
      <c r="DIA13" s="314"/>
      <c r="DIB13" s="314"/>
      <c r="DIC13" s="314"/>
      <c r="DID13" s="314"/>
      <c r="DIE13" s="314"/>
      <c r="DIF13" s="314"/>
      <c r="DIG13" s="314"/>
      <c r="DIH13" s="314"/>
      <c r="DII13" s="314"/>
      <c r="DIJ13" s="314"/>
      <c r="DIK13" s="314"/>
      <c r="DIL13" s="314"/>
      <c r="DIM13" s="314"/>
      <c r="DIN13" s="314"/>
      <c r="DIO13" s="314"/>
      <c r="DIP13" s="314"/>
      <c r="DIQ13" s="314"/>
      <c r="DIR13" s="314"/>
      <c r="DIS13" s="314"/>
      <c r="DIT13" s="314"/>
      <c r="DIU13" s="314"/>
      <c r="DIV13" s="314"/>
      <c r="DIW13" s="314"/>
      <c r="DIX13" s="314"/>
      <c r="DIY13" s="314"/>
      <c r="DIZ13" s="314"/>
      <c r="DJA13" s="314"/>
      <c r="DJB13" s="314"/>
      <c r="DJC13" s="314"/>
      <c r="DJD13" s="314"/>
      <c r="DJE13" s="314"/>
      <c r="DJF13" s="314"/>
      <c r="DJG13" s="314"/>
      <c r="DJH13" s="314"/>
      <c r="DJI13" s="314"/>
      <c r="DJJ13" s="314"/>
      <c r="DJK13" s="314"/>
      <c r="DJL13" s="314"/>
      <c r="DJM13" s="314"/>
      <c r="DJN13" s="314"/>
      <c r="DJO13" s="314"/>
      <c r="DJP13" s="314"/>
      <c r="DJQ13" s="314"/>
      <c r="DJR13" s="314"/>
      <c r="DJS13" s="314"/>
      <c r="DJT13" s="314"/>
      <c r="DJU13" s="314"/>
      <c r="DJV13" s="314"/>
      <c r="DJW13" s="314"/>
      <c r="DJX13" s="314"/>
      <c r="DJY13" s="314"/>
      <c r="DJZ13" s="314"/>
      <c r="DKA13" s="314"/>
      <c r="DKB13" s="314"/>
      <c r="DKC13" s="314"/>
      <c r="DKD13" s="314"/>
      <c r="DKE13" s="314"/>
      <c r="DKF13" s="314"/>
      <c r="DKG13" s="314"/>
      <c r="DKH13" s="314"/>
      <c r="DKI13" s="314"/>
      <c r="DKJ13" s="314"/>
      <c r="DKK13" s="314"/>
      <c r="DKL13" s="314"/>
      <c r="DKM13" s="314"/>
      <c r="DKN13" s="314"/>
      <c r="DKO13" s="314"/>
      <c r="DKP13" s="314"/>
      <c r="DKQ13" s="314"/>
      <c r="DKR13" s="314"/>
      <c r="DKS13" s="314"/>
      <c r="DKT13" s="314"/>
      <c r="DKU13" s="314"/>
      <c r="DKV13" s="314"/>
      <c r="DKW13" s="314"/>
      <c r="DKX13" s="314"/>
      <c r="DKY13" s="314"/>
      <c r="DKZ13" s="314"/>
      <c r="DLA13" s="314"/>
      <c r="DLB13" s="314"/>
      <c r="DLC13" s="314"/>
      <c r="DLD13" s="314"/>
      <c r="DLE13" s="314"/>
      <c r="DLF13" s="314"/>
      <c r="DLG13" s="314"/>
      <c r="DLH13" s="314"/>
      <c r="DLI13" s="314"/>
      <c r="DLJ13" s="314"/>
      <c r="DLK13" s="314"/>
      <c r="DLL13" s="314"/>
      <c r="DLM13" s="314"/>
      <c r="DLN13" s="314"/>
      <c r="DLO13" s="314"/>
      <c r="DLP13" s="314"/>
      <c r="DLQ13" s="314"/>
      <c r="DLR13" s="314"/>
      <c r="DLS13" s="314"/>
      <c r="DLT13" s="314"/>
      <c r="DLU13" s="314"/>
      <c r="DLV13" s="314"/>
      <c r="DLW13" s="314"/>
      <c r="DLX13" s="314"/>
      <c r="DLY13" s="314"/>
      <c r="DLZ13" s="314"/>
      <c r="DMA13" s="314"/>
      <c r="DMB13" s="314"/>
      <c r="DMC13" s="314"/>
      <c r="DMD13" s="314"/>
      <c r="DME13" s="314"/>
      <c r="DMF13" s="314"/>
      <c r="DMG13" s="314"/>
      <c r="DMH13" s="314"/>
      <c r="DMI13" s="314"/>
      <c r="DMJ13" s="314"/>
      <c r="DMK13" s="314"/>
      <c r="DML13" s="314"/>
      <c r="DMM13" s="314"/>
      <c r="DMN13" s="314"/>
      <c r="DMO13" s="314"/>
      <c r="DMP13" s="314"/>
      <c r="DMQ13" s="314"/>
      <c r="DMR13" s="314"/>
      <c r="DMS13" s="314"/>
      <c r="DMT13" s="314"/>
      <c r="DMU13" s="314"/>
      <c r="DMV13" s="314"/>
      <c r="DMW13" s="314"/>
      <c r="DMX13" s="314"/>
      <c r="DMY13" s="314"/>
      <c r="DMZ13" s="314"/>
      <c r="DNA13" s="314"/>
      <c r="DNB13" s="314"/>
      <c r="DNC13" s="314"/>
      <c r="DND13" s="314"/>
      <c r="DNE13" s="314"/>
      <c r="DNF13" s="314"/>
      <c r="DNG13" s="314"/>
      <c r="DNH13" s="314"/>
      <c r="DNI13" s="314"/>
      <c r="DNJ13" s="314"/>
      <c r="DNK13" s="314"/>
      <c r="DNL13" s="314"/>
      <c r="DNM13" s="314"/>
      <c r="DNN13" s="314"/>
      <c r="DNO13" s="314"/>
      <c r="DNP13" s="314"/>
      <c r="DNQ13" s="314"/>
      <c r="DNR13" s="314"/>
      <c r="DNS13" s="314"/>
      <c r="DNT13" s="314"/>
      <c r="DNU13" s="314"/>
      <c r="DNV13" s="314"/>
      <c r="DNW13" s="314"/>
      <c r="DNX13" s="314"/>
      <c r="DNY13" s="314"/>
      <c r="DNZ13" s="314"/>
      <c r="DOA13" s="314"/>
      <c r="DOB13" s="314"/>
      <c r="DOC13" s="314"/>
      <c r="DOD13" s="314"/>
      <c r="DOE13" s="314"/>
      <c r="DOF13" s="314"/>
      <c r="DOG13" s="314"/>
      <c r="DOH13" s="314"/>
      <c r="DOI13" s="314"/>
      <c r="DOJ13" s="314"/>
      <c r="DOK13" s="314"/>
      <c r="DOL13" s="314"/>
      <c r="DOM13" s="314"/>
      <c r="DON13" s="314"/>
      <c r="DOO13" s="314"/>
      <c r="DOP13" s="314"/>
      <c r="DOQ13" s="314"/>
      <c r="DOR13" s="314"/>
      <c r="DOS13" s="314"/>
      <c r="DOT13" s="314"/>
      <c r="DOU13" s="314"/>
      <c r="DOV13" s="314"/>
      <c r="DOW13" s="314"/>
      <c r="DOX13" s="314"/>
      <c r="DOY13" s="314"/>
      <c r="DOZ13" s="314"/>
      <c r="DPA13" s="314"/>
      <c r="DPB13" s="314"/>
      <c r="DPC13" s="314"/>
      <c r="DPD13" s="314"/>
      <c r="DPE13" s="314"/>
      <c r="DPF13" s="314"/>
      <c r="DPG13" s="314"/>
      <c r="DPH13" s="314"/>
      <c r="DPI13" s="314"/>
      <c r="DPJ13" s="314"/>
      <c r="DPK13" s="314"/>
      <c r="DPL13" s="314"/>
      <c r="DPM13" s="314"/>
      <c r="DPN13" s="314"/>
      <c r="DPO13" s="314"/>
      <c r="DPP13" s="314"/>
      <c r="DPQ13" s="314"/>
      <c r="DPR13" s="314"/>
      <c r="DPS13" s="314"/>
      <c r="DPT13" s="314"/>
      <c r="DPU13" s="314"/>
      <c r="DPV13" s="314"/>
      <c r="DPW13" s="314"/>
      <c r="DPX13" s="314"/>
      <c r="DPY13" s="314"/>
      <c r="DPZ13" s="314"/>
      <c r="DQA13" s="314"/>
      <c r="DQB13" s="314"/>
      <c r="DQC13" s="314"/>
      <c r="DQD13" s="314"/>
      <c r="DQE13" s="314"/>
      <c r="DQF13" s="314"/>
      <c r="DQG13" s="314"/>
      <c r="DQH13" s="314"/>
      <c r="DQI13" s="314"/>
      <c r="DQJ13" s="314"/>
      <c r="DQK13" s="314"/>
      <c r="DQL13" s="314"/>
      <c r="DQM13" s="314"/>
      <c r="DQN13" s="314"/>
      <c r="DQO13" s="314"/>
      <c r="DQP13" s="314"/>
      <c r="DQQ13" s="314"/>
      <c r="DQR13" s="314"/>
      <c r="DQS13" s="314"/>
      <c r="DQT13" s="314"/>
      <c r="DQU13" s="314"/>
      <c r="DQV13" s="314"/>
      <c r="DQW13" s="314"/>
      <c r="DQX13" s="314"/>
      <c r="DQY13" s="314"/>
      <c r="DQZ13" s="314"/>
      <c r="DRA13" s="314"/>
      <c r="DRB13" s="314"/>
      <c r="DRC13" s="314"/>
      <c r="DRD13" s="314"/>
      <c r="DRE13" s="314"/>
      <c r="DRF13" s="314"/>
      <c r="DRG13" s="314"/>
      <c r="DRH13" s="314"/>
      <c r="DRI13" s="314"/>
      <c r="DRJ13" s="314"/>
      <c r="DRK13" s="314"/>
      <c r="DRL13" s="314"/>
      <c r="DRM13" s="314"/>
      <c r="DRN13" s="314"/>
      <c r="DRO13" s="314"/>
      <c r="DRP13" s="314"/>
      <c r="DRQ13" s="314"/>
      <c r="DRR13" s="314"/>
      <c r="DRS13" s="314"/>
      <c r="DRT13" s="314"/>
      <c r="DRU13" s="314"/>
      <c r="DRV13" s="314"/>
      <c r="DRW13" s="314"/>
      <c r="DRX13" s="314"/>
      <c r="DRY13" s="314"/>
      <c r="DRZ13" s="314"/>
      <c r="DSA13" s="314"/>
      <c r="DSB13" s="314"/>
      <c r="DSC13" s="314"/>
      <c r="DSD13" s="314"/>
      <c r="DSE13" s="314"/>
      <c r="DSF13" s="314"/>
      <c r="DSG13" s="314"/>
      <c r="DSH13" s="314"/>
      <c r="DSI13" s="314"/>
      <c r="DSJ13" s="314"/>
      <c r="DSK13" s="314"/>
      <c r="DSL13" s="314"/>
      <c r="DSM13" s="314"/>
      <c r="DSN13" s="314"/>
      <c r="DSO13" s="314"/>
      <c r="DSP13" s="314"/>
      <c r="DSQ13" s="314"/>
      <c r="DSR13" s="314"/>
      <c r="DSS13" s="314"/>
      <c r="DST13" s="314"/>
      <c r="DSU13" s="314"/>
      <c r="DSV13" s="314"/>
      <c r="DSW13" s="314"/>
      <c r="DSX13" s="314"/>
      <c r="DSY13" s="314"/>
      <c r="DSZ13" s="314"/>
      <c r="DTA13" s="314"/>
      <c r="DTB13" s="314"/>
      <c r="DTC13" s="314"/>
      <c r="DTD13" s="314"/>
      <c r="DTE13" s="314"/>
      <c r="DTF13" s="314"/>
      <c r="DTG13" s="314"/>
      <c r="DTH13" s="314"/>
      <c r="DTI13" s="314"/>
      <c r="DTJ13" s="314"/>
      <c r="DTK13" s="314"/>
      <c r="DTL13" s="314"/>
      <c r="DTM13" s="314"/>
      <c r="DTN13" s="314"/>
      <c r="DTO13" s="314"/>
      <c r="DTP13" s="314"/>
      <c r="DTQ13" s="314"/>
      <c r="DTR13" s="314"/>
      <c r="DTS13" s="314"/>
      <c r="DTT13" s="314"/>
      <c r="DTU13" s="314"/>
      <c r="DTV13" s="314"/>
      <c r="DTW13" s="314"/>
      <c r="DTX13" s="314"/>
      <c r="DTY13" s="314"/>
      <c r="DTZ13" s="314"/>
      <c r="DUA13" s="314"/>
      <c r="DUB13" s="314"/>
      <c r="DUC13" s="314"/>
      <c r="DUD13" s="314"/>
      <c r="DUE13" s="314"/>
      <c r="DUF13" s="314"/>
      <c r="DUG13" s="314"/>
      <c r="DUH13" s="314"/>
      <c r="DUI13" s="314"/>
      <c r="DUJ13" s="314"/>
      <c r="DUK13" s="314"/>
      <c r="DUL13" s="314"/>
      <c r="DUM13" s="314"/>
      <c r="DUN13" s="314"/>
      <c r="DUO13" s="314"/>
      <c r="DUP13" s="314"/>
      <c r="DUQ13" s="314"/>
      <c r="DUR13" s="314"/>
      <c r="DUS13" s="314"/>
      <c r="DUT13" s="314"/>
      <c r="DUU13" s="314"/>
      <c r="DUV13" s="314"/>
      <c r="DUW13" s="314"/>
      <c r="DUX13" s="314"/>
      <c r="DUY13" s="314"/>
      <c r="DUZ13" s="314"/>
      <c r="DVA13" s="314"/>
      <c r="DVB13" s="314"/>
      <c r="DVC13" s="314"/>
      <c r="DVD13" s="314"/>
      <c r="DVE13" s="314"/>
      <c r="DVF13" s="314"/>
      <c r="DVG13" s="314"/>
      <c r="DVH13" s="314"/>
      <c r="DVI13" s="314"/>
      <c r="DVJ13" s="314"/>
      <c r="DVK13" s="314"/>
      <c r="DVL13" s="314"/>
      <c r="DVM13" s="314"/>
      <c r="DVN13" s="314"/>
      <c r="DVO13" s="314"/>
      <c r="DVP13" s="314"/>
      <c r="DVQ13" s="314"/>
      <c r="DVR13" s="314"/>
      <c r="DVS13" s="314"/>
      <c r="DVT13" s="314"/>
      <c r="DVU13" s="314"/>
      <c r="DVV13" s="314"/>
      <c r="DVW13" s="314"/>
      <c r="DVX13" s="314"/>
      <c r="DVY13" s="314"/>
      <c r="DVZ13" s="314"/>
      <c r="DWA13" s="314"/>
      <c r="DWB13" s="314"/>
      <c r="DWC13" s="314"/>
      <c r="DWD13" s="314"/>
      <c r="DWE13" s="314"/>
      <c r="DWF13" s="314"/>
      <c r="DWG13" s="314"/>
      <c r="DWH13" s="314"/>
      <c r="DWI13" s="314"/>
      <c r="DWJ13" s="314"/>
      <c r="DWK13" s="314"/>
      <c r="DWL13" s="314"/>
      <c r="DWM13" s="314"/>
      <c r="DWN13" s="314"/>
      <c r="DWO13" s="314"/>
      <c r="DWP13" s="314"/>
      <c r="DWQ13" s="314"/>
      <c r="DWR13" s="314"/>
      <c r="DWS13" s="314"/>
      <c r="DWT13" s="314"/>
      <c r="DWU13" s="314"/>
      <c r="DWV13" s="314"/>
      <c r="DWW13" s="314"/>
      <c r="DWX13" s="314"/>
      <c r="DWY13" s="314"/>
      <c r="DWZ13" s="314"/>
      <c r="DXA13" s="314"/>
      <c r="DXB13" s="314"/>
      <c r="DXC13" s="314"/>
      <c r="DXD13" s="314"/>
      <c r="DXE13" s="314"/>
      <c r="DXF13" s="314"/>
      <c r="DXG13" s="314"/>
      <c r="DXH13" s="314"/>
      <c r="DXI13" s="314"/>
      <c r="DXJ13" s="314"/>
      <c r="DXK13" s="314"/>
      <c r="DXL13" s="314"/>
      <c r="DXM13" s="314"/>
      <c r="DXN13" s="314"/>
      <c r="DXO13" s="314"/>
      <c r="DXP13" s="314"/>
      <c r="DXQ13" s="314"/>
      <c r="DXR13" s="314"/>
      <c r="DXS13" s="314"/>
      <c r="DXT13" s="314"/>
      <c r="DXU13" s="314"/>
      <c r="DXV13" s="314"/>
      <c r="DXW13" s="314"/>
      <c r="DXX13" s="314"/>
      <c r="DXY13" s="314"/>
      <c r="DXZ13" s="314"/>
      <c r="DYA13" s="314"/>
      <c r="DYB13" s="314"/>
      <c r="DYC13" s="314"/>
      <c r="DYD13" s="314"/>
      <c r="DYE13" s="314"/>
      <c r="DYF13" s="314"/>
      <c r="DYG13" s="314"/>
      <c r="DYH13" s="314"/>
      <c r="DYI13" s="314"/>
      <c r="DYJ13" s="314"/>
      <c r="DYK13" s="314"/>
      <c r="DYL13" s="314"/>
      <c r="DYM13" s="314"/>
      <c r="DYN13" s="314"/>
      <c r="DYO13" s="314"/>
      <c r="DYP13" s="314"/>
      <c r="DYQ13" s="314"/>
      <c r="DYR13" s="314"/>
      <c r="DYS13" s="314"/>
      <c r="DYT13" s="314"/>
      <c r="DYU13" s="314"/>
      <c r="DYV13" s="314"/>
      <c r="DYW13" s="314"/>
      <c r="DYX13" s="314"/>
      <c r="DYY13" s="314"/>
      <c r="DYZ13" s="314"/>
      <c r="DZA13" s="314"/>
      <c r="DZB13" s="314"/>
      <c r="DZC13" s="314"/>
      <c r="DZD13" s="314"/>
      <c r="DZE13" s="314"/>
      <c r="DZF13" s="314"/>
      <c r="DZG13" s="314"/>
      <c r="DZH13" s="314"/>
      <c r="DZI13" s="314"/>
      <c r="DZJ13" s="314"/>
      <c r="DZK13" s="314"/>
      <c r="DZL13" s="314"/>
      <c r="DZM13" s="314"/>
      <c r="DZN13" s="314"/>
      <c r="DZO13" s="314"/>
      <c r="DZP13" s="314"/>
      <c r="DZQ13" s="314"/>
      <c r="DZR13" s="314"/>
      <c r="DZS13" s="314"/>
      <c r="DZT13" s="314"/>
      <c r="DZU13" s="314"/>
      <c r="DZV13" s="314"/>
      <c r="DZW13" s="314"/>
      <c r="DZX13" s="314"/>
      <c r="DZY13" s="314"/>
      <c r="DZZ13" s="314"/>
      <c r="EAA13" s="314"/>
      <c r="EAB13" s="314"/>
      <c r="EAC13" s="314"/>
      <c r="EAD13" s="314"/>
      <c r="EAE13" s="314"/>
      <c r="EAF13" s="314"/>
      <c r="EAG13" s="314"/>
      <c r="EAH13" s="314"/>
      <c r="EAI13" s="314"/>
      <c r="EAJ13" s="314"/>
      <c r="EAK13" s="314"/>
      <c r="EAL13" s="314"/>
      <c r="EAM13" s="314"/>
      <c r="EAN13" s="314"/>
      <c r="EAO13" s="314"/>
      <c r="EAP13" s="314"/>
      <c r="EAQ13" s="314"/>
      <c r="EAR13" s="314"/>
      <c r="EAS13" s="314"/>
      <c r="EAT13" s="314"/>
      <c r="EAU13" s="314"/>
      <c r="EAV13" s="314"/>
      <c r="EAW13" s="314"/>
      <c r="EAX13" s="314"/>
      <c r="EAY13" s="314"/>
      <c r="EAZ13" s="314"/>
      <c r="EBA13" s="314"/>
      <c r="EBB13" s="314"/>
      <c r="EBC13" s="314"/>
      <c r="EBD13" s="314"/>
      <c r="EBE13" s="314"/>
      <c r="EBF13" s="314"/>
      <c r="EBG13" s="314"/>
      <c r="EBH13" s="314"/>
      <c r="EBI13" s="314"/>
      <c r="EBJ13" s="314"/>
      <c r="EBK13" s="314"/>
      <c r="EBL13" s="314"/>
      <c r="EBM13" s="314"/>
      <c r="EBN13" s="314"/>
      <c r="EBO13" s="314"/>
      <c r="EBP13" s="314"/>
      <c r="EBQ13" s="314"/>
      <c r="EBR13" s="314"/>
      <c r="EBS13" s="314"/>
      <c r="EBT13" s="314"/>
      <c r="EBU13" s="314"/>
      <c r="EBV13" s="314"/>
      <c r="EBW13" s="314"/>
      <c r="EBX13" s="314"/>
      <c r="EBY13" s="314"/>
      <c r="EBZ13" s="314"/>
      <c r="ECA13" s="314"/>
      <c r="ECB13" s="314"/>
      <c r="ECC13" s="314"/>
      <c r="ECD13" s="314"/>
      <c r="ECE13" s="314"/>
      <c r="ECF13" s="314"/>
      <c r="ECG13" s="314"/>
      <c r="ECH13" s="314"/>
      <c r="ECI13" s="314"/>
      <c r="ECJ13" s="314"/>
      <c r="ECK13" s="314"/>
      <c r="ECL13" s="314"/>
      <c r="ECM13" s="314"/>
      <c r="ECN13" s="314"/>
      <c r="ECO13" s="314"/>
      <c r="ECP13" s="314"/>
      <c r="ECQ13" s="314"/>
      <c r="ECR13" s="314"/>
      <c r="ECS13" s="314"/>
      <c r="ECT13" s="314"/>
      <c r="ECU13" s="314"/>
      <c r="ECV13" s="314"/>
      <c r="ECW13" s="314"/>
      <c r="ECX13" s="314"/>
      <c r="ECY13" s="314"/>
      <c r="ECZ13" s="314"/>
      <c r="EDA13" s="314"/>
      <c r="EDB13" s="314"/>
      <c r="EDC13" s="314"/>
      <c r="EDD13" s="314"/>
      <c r="EDE13" s="314"/>
      <c r="EDF13" s="314"/>
      <c r="EDG13" s="314"/>
      <c r="EDH13" s="314"/>
      <c r="EDI13" s="314"/>
      <c r="EDJ13" s="314"/>
      <c r="EDK13" s="314"/>
      <c r="EDL13" s="314"/>
      <c r="EDM13" s="314"/>
      <c r="EDN13" s="314"/>
      <c r="EDO13" s="314"/>
      <c r="EDP13" s="314"/>
      <c r="EDQ13" s="314"/>
      <c r="EDR13" s="314"/>
      <c r="EDS13" s="314"/>
      <c r="EDT13" s="314"/>
      <c r="EDU13" s="314"/>
      <c r="EDV13" s="314"/>
      <c r="EDW13" s="314"/>
      <c r="EDX13" s="314"/>
      <c r="EDY13" s="314"/>
      <c r="EDZ13" s="314"/>
      <c r="EEA13" s="314"/>
      <c r="EEB13" s="314"/>
      <c r="EEC13" s="314"/>
      <c r="EED13" s="314"/>
      <c r="EEE13" s="314"/>
      <c r="EEF13" s="314"/>
      <c r="EEG13" s="314"/>
      <c r="EEH13" s="314"/>
      <c r="EEI13" s="314"/>
      <c r="EEJ13" s="314"/>
      <c r="EEK13" s="314"/>
      <c r="EEL13" s="314"/>
      <c r="EEM13" s="314"/>
      <c r="EEN13" s="314"/>
      <c r="EEO13" s="314"/>
      <c r="EEP13" s="314"/>
      <c r="EEQ13" s="314"/>
      <c r="EER13" s="314"/>
      <c r="EES13" s="314"/>
      <c r="EET13" s="314"/>
      <c r="EEU13" s="314"/>
      <c r="EEV13" s="314"/>
      <c r="EEW13" s="314"/>
      <c r="EEX13" s="314"/>
      <c r="EEY13" s="314"/>
      <c r="EEZ13" s="314"/>
      <c r="EFA13" s="314"/>
      <c r="EFB13" s="314"/>
      <c r="EFC13" s="314"/>
      <c r="EFD13" s="314"/>
      <c r="EFE13" s="314"/>
      <c r="EFF13" s="314"/>
      <c r="EFG13" s="314"/>
      <c r="EFH13" s="314"/>
      <c r="EFI13" s="314"/>
      <c r="EFJ13" s="314"/>
      <c r="EFK13" s="314"/>
      <c r="EFL13" s="314"/>
      <c r="EFM13" s="314"/>
      <c r="EFN13" s="314"/>
      <c r="EFO13" s="314"/>
      <c r="EFP13" s="314"/>
      <c r="EFQ13" s="314"/>
      <c r="EFR13" s="314"/>
      <c r="EFS13" s="314"/>
      <c r="EFT13" s="314"/>
      <c r="EFU13" s="314"/>
      <c r="EFV13" s="314"/>
      <c r="EFW13" s="314"/>
      <c r="EFX13" s="314"/>
      <c r="EFY13" s="314"/>
      <c r="EFZ13" s="314"/>
      <c r="EGA13" s="314"/>
      <c r="EGB13" s="314"/>
      <c r="EGC13" s="314"/>
      <c r="EGD13" s="314"/>
      <c r="EGE13" s="314"/>
      <c r="EGF13" s="314"/>
      <c r="EGG13" s="314"/>
      <c r="EGH13" s="314"/>
      <c r="EGI13" s="314"/>
      <c r="EGJ13" s="314"/>
      <c r="EGK13" s="314"/>
      <c r="EGL13" s="314"/>
      <c r="EGM13" s="314"/>
      <c r="EGN13" s="314"/>
      <c r="EGO13" s="314"/>
      <c r="EGP13" s="314"/>
      <c r="EGQ13" s="314"/>
      <c r="EGR13" s="314"/>
      <c r="EGS13" s="314"/>
      <c r="EGT13" s="314"/>
      <c r="EGU13" s="314"/>
      <c r="EGV13" s="314"/>
      <c r="EGW13" s="314"/>
      <c r="EGX13" s="314"/>
      <c r="EGY13" s="314"/>
      <c r="EGZ13" s="314"/>
      <c r="EHA13" s="314"/>
      <c r="EHB13" s="314"/>
      <c r="EHC13" s="314"/>
      <c r="EHD13" s="314"/>
      <c r="EHE13" s="314"/>
      <c r="EHF13" s="314"/>
      <c r="EHG13" s="314"/>
      <c r="EHH13" s="314"/>
      <c r="EHI13" s="314"/>
      <c r="EHJ13" s="314"/>
      <c r="EHK13" s="314"/>
      <c r="EHL13" s="314"/>
      <c r="EHM13" s="314"/>
      <c r="EHN13" s="314"/>
      <c r="EHO13" s="314"/>
      <c r="EHP13" s="314"/>
      <c r="EHQ13" s="314"/>
      <c r="EHR13" s="314"/>
      <c r="EHS13" s="314"/>
      <c r="EHT13" s="314"/>
      <c r="EHU13" s="314"/>
      <c r="EHV13" s="314"/>
      <c r="EHW13" s="314"/>
      <c r="EHX13" s="314"/>
      <c r="EHY13" s="314"/>
      <c r="EHZ13" s="314"/>
      <c r="EIA13" s="314"/>
      <c r="EIB13" s="314"/>
      <c r="EIC13" s="314"/>
      <c r="EID13" s="314"/>
      <c r="EIE13" s="314"/>
      <c r="EIF13" s="314"/>
      <c r="EIG13" s="314"/>
      <c r="EIH13" s="314"/>
      <c r="EII13" s="314"/>
      <c r="EIJ13" s="314"/>
      <c r="EIK13" s="314"/>
      <c r="EIL13" s="314"/>
      <c r="EIM13" s="314"/>
      <c r="EIN13" s="314"/>
      <c r="EIO13" s="314"/>
      <c r="EIP13" s="314"/>
      <c r="EIQ13" s="314"/>
      <c r="EIR13" s="314"/>
      <c r="EIS13" s="314"/>
      <c r="EIT13" s="314"/>
      <c r="EIU13" s="314"/>
      <c r="EIV13" s="314"/>
      <c r="EIW13" s="314"/>
      <c r="EIX13" s="314"/>
      <c r="EIY13" s="314"/>
      <c r="EIZ13" s="314"/>
      <c r="EJA13" s="314"/>
      <c r="EJB13" s="314"/>
      <c r="EJC13" s="314"/>
      <c r="EJD13" s="314"/>
      <c r="EJE13" s="314"/>
      <c r="EJF13" s="314"/>
      <c r="EJG13" s="314"/>
      <c r="EJH13" s="314"/>
      <c r="EJI13" s="314"/>
      <c r="EJJ13" s="314"/>
      <c r="EJK13" s="314"/>
      <c r="EJL13" s="314"/>
      <c r="EJM13" s="314"/>
      <c r="EJN13" s="314"/>
      <c r="EJO13" s="314"/>
      <c r="EJP13" s="314"/>
      <c r="EJQ13" s="314"/>
      <c r="EJR13" s="314"/>
      <c r="EJS13" s="314"/>
      <c r="EJT13" s="314"/>
      <c r="EJU13" s="314"/>
      <c r="EJV13" s="314"/>
      <c r="EJW13" s="314"/>
      <c r="EJX13" s="314"/>
      <c r="EJY13" s="314"/>
      <c r="EJZ13" s="314"/>
      <c r="EKA13" s="314"/>
      <c r="EKB13" s="314"/>
      <c r="EKC13" s="314"/>
      <c r="EKD13" s="314"/>
      <c r="EKE13" s="314"/>
      <c r="EKF13" s="314"/>
      <c r="EKG13" s="314"/>
      <c r="EKH13" s="314"/>
      <c r="EKI13" s="314"/>
      <c r="EKJ13" s="314"/>
      <c r="EKK13" s="314"/>
      <c r="EKL13" s="314"/>
      <c r="EKM13" s="314"/>
      <c r="EKN13" s="314"/>
      <c r="EKO13" s="314"/>
      <c r="EKP13" s="314"/>
      <c r="EKQ13" s="314"/>
      <c r="EKR13" s="314"/>
      <c r="EKS13" s="314"/>
      <c r="EKT13" s="314"/>
      <c r="EKU13" s="314"/>
      <c r="EKV13" s="314"/>
      <c r="EKW13" s="314"/>
      <c r="EKX13" s="314"/>
      <c r="EKY13" s="314"/>
      <c r="EKZ13" s="314"/>
      <c r="ELA13" s="314"/>
      <c r="ELB13" s="314"/>
      <c r="ELC13" s="314"/>
      <c r="ELD13" s="314"/>
      <c r="ELE13" s="314"/>
      <c r="ELF13" s="314"/>
      <c r="ELG13" s="314"/>
      <c r="ELH13" s="314"/>
      <c r="ELI13" s="314"/>
      <c r="ELJ13" s="314"/>
      <c r="ELK13" s="314"/>
      <c r="ELL13" s="314"/>
      <c r="ELM13" s="314"/>
      <c r="ELN13" s="314"/>
      <c r="ELO13" s="314"/>
      <c r="ELP13" s="314"/>
      <c r="ELQ13" s="314"/>
      <c r="ELR13" s="314"/>
      <c r="ELS13" s="314"/>
      <c r="ELT13" s="314"/>
      <c r="ELU13" s="314"/>
      <c r="ELV13" s="314"/>
      <c r="ELW13" s="314"/>
      <c r="ELX13" s="314"/>
      <c r="ELY13" s="314"/>
      <c r="ELZ13" s="314"/>
      <c r="EMA13" s="314"/>
      <c r="EMB13" s="314"/>
      <c r="EMC13" s="314"/>
      <c r="EMD13" s="314"/>
      <c r="EME13" s="314"/>
      <c r="EMF13" s="314"/>
      <c r="EMG13" s="314"/>
      <c r="EMH13" s="314"/>
      <c r="EMI13" s="314"/>
      <c r="EMJ13" s="314"/>
      <c r="EMK13" s="314"/>
      <c r="EML13" s="314"/>
      <c r="EMM13" s="314"/>
      <c r="EMN13" s="314"/>
      <c r="EMO13" s="314"/>
      <c r="EMP13" s="314"/>
      <c r="EMQ13" s="314"/>
      <c r="EMR13" s="314"/>
      <c r="EMS13" s="314"/>
      <c r="EMT13" s="314"/>
      <c r="EMU13" s="314"/>
      <c r="EMV13" s="314"/>
      <c r="EMW13" s="314"/>
      <c r="EMX13" s="314"/>
      <c r="EMY13" s="314"/>
      <c r="EMZ13" s="314"/>
      <c r="ENA13" s="314"/>
      <c r="ENB13" s="314"/>
      <c r="ENC13" s="314"/>
      <c r="END13" s="314"/>
      <c r="ENE13" s="314"/>
      <c r="ENF13" s="314"/>
      <c r="ENG13" s="314"/>
      <c r="ENH13" s="314"/>
      <c r="ENI13" s="314"/>
      <c r="ENJ13" s="314"/>
      <c r="ENK13" s="314"/>
      <c r="ENL13" s="314"/>
      <c r="ENM13" s="314"/>
      <c r="ENN13" s="314"/>
      <c r="ENO13" s="314"/>
      <c r="ENP13" s="314"/>
      <c r="ENQ13" s="314"/>
      <c r="ENR13" s="314"/>
      <c r="ENS13" s="314"/>
      <c r="ENT13" s="314"/>
      <c r="ENU13" s="314"/>
      <c r="ENV13" s="314"/>
      <c r="ENW13" s="314"/>
      <c r="ENX13" s="314"/>
      <c r="ENY13" s="314"/>
      <c r="ENZ13" s="314"/>
      <c r="EOA13" s="314"/>
      <c r="EOB13" s="314"/>
      <c r="EOC13" s="314"/>
      <c r="EOD13" s="314"/>
      <c r="EOE13" s="314"/>
      <c r="EOF13" s="314"/>
      <c r="EOG13" s="314"/>
      <c r="EOH13" s="314"/>
      <c r="EOI13" s="314"/>
      <c r="EOJ13" s="314"/>
      <c r="EOK13" s="314"/>
      <c r="EOL13" s="314"/>
      <c r="EOM13" s="314"/>
      <c r="EON13" s="314"/>
      <c r="EOO13" s="314"/>
      <c r="EOP13" s="314"/>
      <c r="EOQ13" s="314"/>
      <c r="EOR13" s="314"/>
      <c r="EOS13" s="314"/>
      <c r="EOT13" s="314"/>
      <c r="EOU13" s="314"/>
      <c r="EOV13" s="314"/>
      <c r="EOW13" s="314"/>
      <c r="EOX13" s="314"/>
      <c r="EOY13" s="314"/>
      <c r="EOZ13" s="314"/>
      <c r="EPA13" s="314"/>
      <c r="EPB13" s="314"/>
      <c r="EPC13" s="314"/>
      <c r="EPD13" s="314"/>
      <c r="EPE13" s="314"/>
      <c r="EPF13" s="314"/>
      <c r="EPG13" s="314"/>
      <c r="EPH13" s="314"/>
      <c r="EPI13" s="314"/>
      <c r="EPJ13" s="314"/>
      <c r="EPK13" s="314"/>
      <c r="EPL13" s="314"/>
      <c r="EPM13" s="314"/>
      <c r="EPN13" s="314"/>
      <c r="EPO13" s="314"/>
      <c r="EPP13" s="314"/>
      <c r="EPQ13" s="314"/>
      <c r="EPR13" s="314"/>
      <c r="EPS13" s="314"/>
      <c r="EPT13" s="314"/>
      <c r="EPU13" s="314"/>
      <c r="EPV13" s="314"/>
      <c r="EPW13" s="314"/>
      <c r="EPX13" s="314"/>
      <c r="EPY13" s="314"/>
      <c r="EPZ13" s="314"/>
      <c r="EQA13" s="314"/>
      <c r="EQB13" s="314"/>
      <c r="EQC13" s="314"/>
      <c r="EQD13" s="314"/>
      <c r="EQE13" s="314"/>
      <c r="EQF13" s="314"/>
      <c r="EQG13" s="314"/>
      <c r="EQH13" s="314"/>
      <c r="EQI13" s="314"/>
      <c r="EQJ13" s="314"/>
      <c r="EQK13" s="314"/>
      <c r="EQL13" s="314"/>
      <c r="EQM13" s="314"/>
      <c r="EQN13" s="314"/>
      <c r="EQO13" s="314"/>
      <c r="EQP13" s="314"/>
      <c r="EQQ13" s="314"/>
      <c r="EQR13" s="314"/>
      <c r="EQS13" s="314"/>
      <c r="EQT13" s="314"/>
      <c r="EQU13" s="314"/>
      <c r="EQV13" s="314"/>
      <c r="EQW13" s="314"/>
      <c r="EQX13" s="314"/>
      <c r="EQY13" s="314"/>
      <c r="EQZ13" s="314"/>
      <c r="ERA13" s="314"/>
      <c r="ERB13" s="314"/>
      <c r="ERC13" s="314"/>
      <c r="ERD13" s="314"/>
      <c r="ERE13" s="314"/>
      <c r="ERF13" s="314"/>
      <c r="ERG13" s="314"/>
      <c r="ERH13" s="314"/>
      <c r="ERI13" s="314"/>
      <c r="ERJ13" s="314"/>
      <c r="ERK13" s="314"/>
      <c r="ERL13" s="314"/>
      <c r="ERM13" s="314"/>
      <c r="ERN13" s="314"/>
      <c r="ERO13" s="314"/>
      <c r="ERP13" s="314"/>
      <c r="ERQ13" s="314"/>
      <c r="ERR13" s="314"/>
      <c r="ERS13" s="314"/>
      <c r="ERT13" s="314"/>
      <c r="ERU13" s="314"/>
      <c r="ERV13" s="314"/>
      <c r="ERW13" s="314"/>
      <c r="ERX13" s="314"/>
      <c r="ERY13" s="314"/>
      <c r="ERZ13" s="314"/>
      <c r="ESA13" s="314"/>
      <c r="ESB13" s="314"/>
      <c r="ESC13" s="314"/>
      <c r="ESD13" s="314"/>
      <c r="ESE13" s="314"/>
      <c r="ESF13" s="314"/>
      <c r="ESG13" s="314"/>
      <c r="ESH13" s="314"/>
      <c r="ESI13" s="314"/>
      <c r="ESJ13" s="314"/>
      <c r="ESK13" s="314"/>
      <c r="ESL13" s="314"/>
      <c r="ESM13" s="314"/>
      <c r="ESN13" s="314"/>
      <c r="ESO13" s="314"/>
      <c r="ESP13" s="314"/>
      <c r="ESQ13" s="314"/>
      <c r="ESR13" s="314"/>
      <c r="ESS13" s="314"/>
      <c r="EST13" s="314"/>
      <c r="ESU13" s="314"/>
      <c r="ESV13" s="314"/>
      <c r="ESW13" s="314"/>
      <c r="ESX13" s="314"/>
      <c r="ESY13" s="314"/>
      <c r="ESZ13" s="314"/>
      <c r="ETA13" s="314"/>
      <c r="ETB13" s="314"/>
      <c r="ETC13" s="314"/>
      <c r="ETD13" s="314"/>
      <c r="ETE13" s="314"/>
      <c r="ETF13" s="314"/>
      <c r="ETG13" s="314"/>
      <c r="ETH13" s="314"/>
      <c r="ETI13" s="314"/>
      <c r="ETJ13" s="314"/>
      <c r="ETK13" s="314"/>
      <c r="ETL13" s="314"/>
      <c r="ETM13" s="314"/>
      <c r="ETN13" s="314"/>
      <c r="ETO13" s="314"/>
      <c r="ETP13" s="314"/>
      <c r="ETQ13" s="314"/>
      <c r="ETR13" s="314"/>
      <c r="ETS13" s="314"/>
      <c r="ETT13" s="314"/>
      <c r="ETU13" s="314"/>
      <c r="ETV13" s="314"/>
      <c r="ETW13" s="314"/>
      <c r="ETX13" s="314"/>
      <c r="ETY13" s="314"/>
      <c r="ETZ13" s="314"/>
      <c r="EUA13" s="314"/>
      <c r="EUB13" s="314"/>
      <c r="EUC13" s="314"/>
      <c r="EUD13" s="314"/>
      <c r="EUE13" s="314"/>
      <c r="EUF13" s="314"/>
      <c r="EUG13" s="314"/>
      <c r="EUH13" s="314"/>
      <c r="EUI13" s="314"/>
      <c r="EUJ13" s="314"/>
      <c r="EUK13" s="314"/>
      <c r="EUL13" s="314"/>
      <c r="EUM13" s="314"/>
      <c r="EUN13" s="314"/>
      <c r="EUO13" s="314"/>
      <c r="EUP13" s="314"/>
      <c r="EUQ13" s="314"/>
      <c r="EUR13" s="314"/>
      <c r="EUS13" s="314"/>
      <c r="EUT13" s="314"/>
      <c r="EUU13" s="314"/>
      <c r="EUV13" s="314"/>
      <c r="EUW13" s="314"/>
      <c r="EUX13" s="314"/>
      <c r="EUY13" s="314"/>
      <c r="EUZ13" s="314"/>
      <c r="EVA13" s="314"/>
      <c r="EVB13" s="314"/>
      <c r="EVC13" s="314"/>
      <c r="EVD13" s="314"/>
      <c r="EVE13" s="314"/>
      <c r="EVF13" s="314"/>
      <c r="EVG13" s="314"/>
      <c r="EVH13" s="314"/>
      <c r="EVI13" s="314"/>
      <c r="EVJ13" s="314"/>
      <c r="EVK13" s="314"/>
      <c r="EVL13" s="314"/>
      <c r="EVM13" s="314"/>
      <c r="EVN13" s="314"/>
      <c r="EVO13" s="314"/>
      <c r="EVP13" s="314"/>
      <c r="EVQ13" s="314"/>
      <c r="EVR13" s="314"/>
      <c r="EVS13" s="314"/>
      <c r="EVT13" s="314"/>
      <c r="EVU13" s="314"/>
      <c r="EVV13" s="314"/>
      <c r="EVW13" s="314"/>
      <c r="EVX13" s="314"/>
      <c r="EVY13" s="314"/>
      <c r="EVZ13" s="314"/>
      <c r="EWA13" s="314"/>
      <c r="EWB13" s="314"/>
      <c r="EWC13" s="314"/>
      <c r="EWD13" s="314"/>
      <c r="EWE13" s="314"/>
      <c r="EWF13" s="314"/>
      <c r="EWG13" s="314"/>
      <c r="EWH13" s="314"/>
      <c r="EWI13" s="314"/>
      <c r="EWJ13" s="314"/>
      <c r="EWK13" s="314"/>
      <c r="EWL13" s="314"/>
      <c r="EWM13" s="314"/>
      <c r="EWN13" s="314"/>
      <c r="EWO13" s="314"/>
      <c r="EWP13" s="314"/>
      <c r="EWQ13" s="314"/>
      <c r="EWR13" s="314"/>
      <c r="EWS13" s="314"/>
      <c r="EWT13" s="314"/>
      <c r="EWU13" s="314"/>
      <c r="EWV13" s="314"/>
      <c r="EWW13" s="314"/>
      <c r="EWX13" s="314"/>
      <c r="EWY13" s="314"/>
      <c r="EWZ13" s="314"/>
      <c r="EXA13" s="314"/>
      <c r="EXB13" s="314"/>
      <c r="EXC13" s="314"/>
      <c r="EXD13" s="314"/>
      <c r="EXE13" s="314"/>
      <c r="EXF13" s="314"/>
      <c r="EXG13" s="314"/>
      <c r="EXH13" s="314"/>
      <c r="EXI13" s="314"/>
      <c r="EXJ13" s="314"/>
      <c r="EXK13" s="314"/>
      <c r="EXL13" s="314"/>
      <c r="EXM13" s="314"/>
      <c r="EXN13" s="314"/>
      <c r="EXO13" s="314"/>
      <c r="EXP13" s="314"/>
      <c r="EXQ13" s="314"/>
      <c r="EXR13" s="314"/>
      <c r="EXS13" s="314"/>
      <c r="EXT13" s="314"/>
      <c r="EXU13" s="314"/>
      <c r="EXV13" s="314"/>
      <c r="EXW13" s="314"/>
      <c r="EXX13" s="314"/>
      <c r="EXY13" s="314"/>
      <c r="EXZ13" s="314"/>
      <c r="EYA13" s="314"/>
      <c r="EYB13" s="314"/>
      <c r="EYC13" s="314"/>
      <c r="EYD13" s="314"/>
      <c r="EYE13" s="314"/>
      <c r="EYF13" s="314"/>
      <c r="EYG13" s="314"/>
      <c r="EYH13" s="314"/>
      <c r="EYI13" s="314"/>
      <c r="EYJ13" s="314"/>
      <c r="EYK13" s="314"/>
      <c r="EYL13" s="314"/>
      <c r="EYM13" s="314"/>
      <c r="EYN13" s="314"/>
      <c r="EYO13" s="314"/>
      <c r="EYP13" s="314"/>
      <c r="EYQ13" s="314"/>
      <c r="EYR13" s="314"/>
      <c r="EYS13" s="314"/>
      <c r="EYT13" s="314"/>
      <c r="EYU13" s="314"/>
      <c r="EYV13" s="314"/>
      <c r="EYW13" s="314"/>
      <c r="EYX13" s="314"/>
      <c r="EYY13" s="314"/>
      <c r="EYZ13" s="314"/>
      <c r="EZA13" s="314"/>
      <c r="EZB13" s="314"/>
      <c r="EZC13" s="314"/>
      <c r="EZD13" s="314"/>
      <c r="EZE13" s="314"/>
      <c r="EZF13" s="314"/>
      <c r="EZG13" s="314"/>
      <c r="EZH13" s="314"/>
      <c r="EZI13" s="314"/>
      <c r="EZJ13" s="314"/>
      <c r="EZK13" s="314"/>
      <c r="EZL13" s="314"/>
      <c r="EZM13" s="314"/>
      <c r="EZN13" s="314"/>
      <c r="EZO13" s="314"/>
      <c r="EZP13" s="314"/>
      <c r="EZQ13" s="314"/>
      <c r="EZR13" s="314"/>
      <c r="EZS13" s="314"/>
      <c r="EZT13" s="314"/>
      <c r="EZU13" s="314"/>
      <c r="EZV13" s="314"/>
      <c r="EZW13" s="314"/>
      <c r="EZX13" s="314"/>
      <c r="EZY13" s="314"/>
      <c r="EZZ13" s="314"/>
      <c r="FAA13" s="314"/>
      <c r="FAB13" s="314"/>
      <c r="FAC13" s="314"/>
      <c r="FAD13" s="314"/>
      <c r="FAE13" s="314"/>
      <c r="FAF13" s="314"/>
      <c r="FAG13" s="314"/>
      <c r="FAH13" s="314"/>
      <c r="FAI13" s="314"/>
      <c r="FAJ13" s="314"/>
      <c r="FAK13" s="314"/>
      <c r="FAL13" s="314"/>
      <c r="FAM13" s="314"/>
      <c r="FAN13" s="314"/>
      <c r="FAO13" s="314"/>
      <c r="FAP13" s="314"/>
      <c r="FAQ13" s="314"/>
      <c r="FAR13" s="314"/>
      <c r="FAS13" s="314"/>
      <c r="FAT13" s="314"/>
      <c r="FAU13" s="314"/>
      <c r="FAV13" s="314"/>
      <c r="FAW13" s="314"/>
      <c r="FAX13" s="314"/>
      <c r="FAY13" s="314"/>
      <c r="FAZ13" s="314"/>
      <c r="FBA13" s="314"/>
      <c r="FBB13" s="314"/>
      <c r="FBC13" s="314"/>
      <c r="FBD13" s="314"/>
      <c r="FBE13" s="314"/>
      <c r="FBF13" s="314"/>
      <c r="FBG13" s="314"/>
      <c r="FBH13" s="314"/>
      <c r="FBI13" s="314"/>
      <c r="FBJ13" s="314"/>
      <c r="FBK13" s="314"/>
      <c r="FBL13" s="314"/>
      <c r="FBM13" s="314"/>
      <c r="FBN13" s="314"/>
      <c r="FBO13" s="314"/>
      <c r="FBP13" s="314"/>
      <c r="FBQ13" s="314"/>
      <c r="FBR13" s="314"/>
      <c r="FBS13" s="314"/>
      <c r="FBT13" s="314"/>
      <c r="FBU13" s="314"/>
      <c r="FBV13" s="314"/>
      <c r="FBW13" s="314"/>
      <c r="FBX13" s="314"/>
      <c r="FBY13" s="314"/>
      <c r="FBZ13" s="314"/>
      <c r="FCA13" s="314"/>
      <c r="FCB13" s="314"/>
      <c r="FCC13" s="314"/>
      <c r="FCD13" s="314"/>
      <c r="FCE13" s="314"/>
      <c r="FCF13" s="314"/>
      <c r="FCG13" s="314"/>
      <c r="FCH13" s="314"/>
      <c r="FCI13" s="314"/>
      <c r="FCJ13" s="314"/>
      <c r="FCK13" s="314"/>
      <c r="FCL13" s="314"/>
      <c r="FCM13" s="314"/>
      <c r="FCN13" s="314"/>
      <c r="FCO13" s="314"/>
      <c r="FCP13" s="314"/>
      <c r="FCQ13" s="314"/>
      <c r="FCR13" s="314"/>
      <c r="FCS13" s="314"/>
      <c r="FCT13" s="314"/>
      <c r="FCU13" s="314"/>
      <c r="FCV13" s="314"/>
      <c r="FCW13" s="314"/>
      <c r="FCX13" s="314"/>
      <c r="FCY13" s="314"/>
      <c r="FCZ13" s="314"/>
      <c r="FDA13" s="314"/>
      <c r="FDB13" s="314"/>
      <c r="FDC13" s="314"/>
      <c r="FDD13" s="314"/>
      <c r="FDE13" s="314"/>
      <c r="FDF13" s="314"/>
      <c r="FDG13" s="314"/>
      <c r="FDH13" s="314"/>
      <c r="FDI13" s="314"/>
      <c r="FDJ13" s="314"/>
      <c r="FDK13" s="314"/>
      <c r="FDL13" s="314"/>
      <c r="FDM13" s="314"/>
      <c r="FDN13" s="314"/>
      <c r="FDO13" s="314"/>
      <c r="FDP13" s="314"/>
      <c r="FDQ13" s="314"/>
      <c r="FDR13" s="314"/>
      <c r="FDS13" s="314"/>
      <c r="FDT13" s="314"/>
      <c r="FDU13" s="314"/>
      <c r="FDV13" s="314"/>
      <c r="FDW13" s="314"/>
      <c r="FDX13" s="314"/>
      <c r="FDY13" s="314"/>
      <c r="FDZ13" s="314"/>
      <c r="FEA13" s="314"/>
      <c r="FEB13" s="314"/>
      <c r="FEC13" s="314"/>
      <c r="FED13" s="314"/>
      <c r="FEE13" s="314"/>
      <c r="FEF13" s="314"/>
      <c r="FEG13" s="314"/>
      <c r="FEH13" s="314"/>
      <c r="FEI13" s="314"/>
      <c r="FEJ13" s="314"/>
      <c r="FEK13" s="314"/>
      <c r="FEL13" s="314"/>
      <c r="FEM13" s="314"/>
      <c r="FEN13" s="314"/>
      <c r="FEO13" s="314"/>
      <c r="FEP13" s="314"/>
      <c r="FEQ13" s="314"/>
      <c r="FER13" s="314"/>
      <c r="FES13" s="314"/>
      <c r="FET13" s="314"/>
      <c r="FEU13" s="314"/>
      <c r="FEV13" s="314"/>
      <c r="FEW13" s="314"/>
      <c r="FEX13" s="314"/>
      <c r="FEY13" s="314"/>
      <c r="FEZ13" s="314"/>
      <c r="FFA13" s="314"/>
      <c r="FFB13" s="314"/>
      <c r="FFC13" s="314"/>
      <c r="FFD13" s="314"/>
      <c r="FFE13" s="314"/>
      <c r="FFF13" s="314"/>
      <c r="FFG13" s="314"/>
      <c r="FFH13" s="314"/>
      <c r="FFI13" s="314"/>
      <c r="FFJ13" s="314"/>
      <c r="FFK13" s="314"/>
      <c r="FFL13" s="314"/>
      <c r="FFM13" s="314"/>
      <c r="FFN13" s="314"/>
      <c r="FFO13" s="314"/>
      <c r="FFP13" s="314"/>
      <c r="FFQ13" s="314"/>
      <c r="FFR13" s="314"/>
      <c r="FFS13" s="314"/>
      <c r="FFT13" s="314"/>
      <c r="FFU13" s="314"/>
      <c r="FFV13" s="314"/>
      <c r="FFW13" s="314"/>
      <c r="FFX13" s="314"/>
      <c r="FFY13" s="314"/>
      <c r="FFZ13" s="314"/>
      <c r="FGA13" s="314"/>
      <c r="FGB13" s="314"/>
      <c r="FGC13" s="314"/>
      <c r="FGD13" s="314"/>
      <c r="FGE13" s="314"/>
      <c r="FGF13" s="314"/>
      <c r="FGG13" s="314"/>
      <c r="FGH13" s="314"/>
      <c r="FGI13" s="314"/>
      <c r="FGJ13" s="314"/>
      <c r="FGK13" s="314"/>
      <c r="FGL13" s="314"/>
      <c r="FGM13" s="314"/>
      <c r="FGN13" s="314"/>
      <c r="FGO13" s="314"/>
      <c r="FGP13" s="314"/>
      <c r="FGQ13" s="314"/>
      <c r="FGR13" s="314"/>
      <c r="FGS13" s="314"/>
      <c r="FGT13" s="314"/>
      <c r="FGU13" s="314"/>
      <c r="FGV13" s="314"/>
      <c r="FGW13" s="314"/>
      <c r="FGX13" s="314"/>
      <c r="FGY13" s="314"/>
      <c r="FGZ13" s="314"/>
      <c r="FHA13" s="314"/>
      <c r="FHB13" s="314"/>
      <c r="FHC13" s="314"/>
      <c r="FHD13" s="314"/>
      <c r="FHE13" s="314"/>
      <c r="FHF13" s="314"/>
      <c r="FHG13" s="314"/>
      <c r="FHH13" s="314"/>
      <c r="FHI13" s="314"/>
      <c r="FHJ13" s="314"/>
      <c r="FHK13" s="314"/>
      <c r="FHL13" s="314"/>
      <c r="FHM13" s="314"/>
      <c r="FHN13" s="314"/>
      <c r="FHO13" s="314"/>
      <c r="FHP13" s="314"/>
      <c r="FHQ13" s="314"/>
      <c r="FHR13" s="314"/>
      <c r="FHS13" s="314"/>
      <c r="FHT13" s="314"/>
      <c r="FHU13" s="314"/>
      <c r="FHV13" s="314"/>
      <c r="FHW13" s="314"/>
      <c r="FHX13" s="314"/>
      <c r="FHY13" s="314"/>
      <c r="FHZ13" s="314"/>
      <c r="FIA13" s="314"/>
      <c r="FIB13" s="314"/>
      <c r="FIC13" s="314"/>
      <c r="FID13" s="314"/>
      <c r="FIE13" s="314"/>
      <c r="FIF13" s="314"/>
      <c r="FIG13" s="314"/>
      <c r="FIH13" s="314"/>
      <c r="FII13" s="314"/>
      <c r="FIJ13" s="314"/>
      <c r="FIK13" s="314"/>
      <c r="FIL13" s="314"/>
      <c r="FIM13" s="314"/>
      <c r="FIN13" s="314"/>
      <c r="FIO13" s="314"/>
      <c r="FIP13" s="314"/>
      <c r="FIQ13" s="314"/>
      <c r="FIR13" s="314"/>
      <c r="FIS13" s="314"/>
      <c r="FIT13" s="314"/>
      <c r="FIU13" s="314"/>
      <c r="FIV13" s="314"/>
      <c r="FIW13" s="314"/>
      <c r="FIX13" s="314"/>
      <c r="FIY13" s="314"/>
      <c r="FIZ13" s="314"/>
      <c r="FJA13" s="314"/>
      <c r="FJB13" s="314"/>
      <c r="FJC13" s="314"/>
      <c r="FJD13" s="314"/>
      <c r="FJE13" s="314"/>
      <c r="FJF13" s="314"/>
      <c r="FJG13" s="314"/>
      <c r="FJH13" s="314"/>
      <c r="FJI13" s="314"/>
      <c r="FJJ13" s="314"/>
      <c r="FJK13" s="314"/>
      <c r="FJL13" s="314"/>
      <c r="FJM13" s="314"/>
      <c r="FJN13" s="314"/>
      <c r="FJO13" s="314"/>
      <c r="FJP13" s="314"/>
      <c r="FJQ13" s="314"/>
      <c r="FJR13" s="314"/>
      <c r="FJS13" s="314"/>
      <c r="FJT13" s="314"/>
      <c r="FJU13" s="314"/>
      <c r="FJV13" s="314"/>
      <c r="FJW13" s="314"/>
      <c r="FJX13" s="314"/>
      <c r="FJY13" s="314"/>
      <c r="FJZ13" s="314"/>
      <c r="FKA13" s="314"/>
      <c r="FKB13" s="314"/>
      <c r="FKC13" s="314"/>
      <c r="FKD13" s="314"/>
      <c r="FKE13" s="314"/>
      <c r="FKF13" s="314"/>
      <c r="FKG13" s="314"/>
      <c r="FKH13" s="314"/>
      <c r="FKI13" s="314"/>
      <c r="FKJ13" s="314"/>
      <c r="FKK13" s="314"/>
      <c r="FKL13" s="314"/>
      <c r="FKM13" s="314"/>
      <c r="FKN13" s="314"/>
      <c r="FKO13" s="314"/>
      <c r="FKP13" s="314"/>
      <c r="FKQ13" s="314"/>
      <c r="FKR13" s="314"/>
      <c r="FKS13" s="314"/>
      <c r="FKT13" s="314"/>
      <c r="FKU13" s="314"/>
      <c r="FKV13" s="314"/>
      <c r="FKW13" s="314"/>
      <c r="FKX13" s="314"/>
      <c r="FKY13" s="314"/>
      <c r="FKZ13" s="314"/>
      <c r="FLA13" s="314"/>
      <c r="FLB13" s="314"/>
      <c r="FLC13" s="314"/>
      <c r="FLD13" s="314"/>
      <c r="FLE13" s="314"/>
      <c r="FLF13" s="314"/>
      <c r="FLG13" s="314"/>
      <c r="FLH13" s="314"/>
      <c r="FLI13" s="314"/>
      <c r="FLJ13" s="314"/>
      <c r="FLK13" s="314"/>
      <c r="FLL13" s="314"/>
      <c r="FLM13" s="314"/>
      <c r="FLN13" s="314"/>
      <c r="FLO13" s="314"/>
      <c r="FLP13" s="314"/>
      <c r="FLQ13" s="314"/>
      <c r="FLR13" s="314"/>
      <c r="FLS13" s="314"/>
      <c r="FLT13" s="314"/>
      <c r="FLU13" s="314"/>
      <c r="FLV13" s="314"/>
      <c r="FLW13" s="314"/>
      <c r="FLX13" s="314"/>
      <c r="FLY13" s="314"/>
      <c r="FLZ13" s="314"/>
      <c r="FMA13" s="314"/>
      <c r="FMB13" s="314"/>
      <c r="FMC13" s="314"/>
      <c r="FMD13" s="314"/>
      <c r="FME13" s="314"/>
      <c r="FMF13" s="314"/>
      <c r="FMG13" s="314"/>
      <c r="FMH13" s="314"/>
      <c r="FMI13" s="314"/>
      <c r="FMJ13" s="314"/>
      <c r="FMK13" s="314"/>
      <c r="FML13" s="314"/>
      <c r="FMM13" s="314"/>
      <c r="FMN13" s="314"/>
      <c r="FMO13" s="314"/>
      <c r="FMP13" s="314"/>
      <c r="FMQ13" s="314"/>
      <c r="FMR13" s="314"/>
      <c r="FMS13" s="314"/>
      <c r="FMT13" s="314"/>
      <c r="FMU13" s="314"/>
      <c r="FMV13" s="314"/>
      <c r="FMW13" s="314"/>
      <c r="FMX13" s="314"/>
      <c r="FMY13" s="314"/>
      <c r="FMZ13" s="314"/>
      <c r="FNA13" s="314"/>
      <c r="FNB13" s="314"/>
      <c r="FNC13" s="314"/>
      <c r="FND13" s="314"/>
      <c r="FNE13" s="314"/>
      <c r="FNF13" s="314"/>
      <c r="FNG13" s="314"/>
      <c r="FNH13" s="314"/>
      <c r="FNI13" s="314"/>
      <c r="FNJ13" s="314"/>
      <c r="FNK13" s="314"/>
      <c r="FNL13" s="314"/>
      <c r="FNM13" s="314"/>
      <c r="FNN13" s="314"/>
      <c r="FNO13" s="314"/>
      <c r="FNP13" s="314"/>
      <c r="FNQ13" s="314"/>
      <c r="FNR13" s="314"/>
      <c r="FNS13" s="314"/>
      <c r="FNT13" s="314"/>
      <c r="FNU13" s="314"/>
      <c r="FNV13" s="314"/>
      <c r="FNW13" s="314"/>
      <c r="FNX13" s="314"/>
      <c r="FNY13" s="314"/>
      <c r="FNZ13" s="314"/>
      <c r="FOA13" s="314"/>
      <c r="FOB13" s="314"/>
      <c r="FOC13" s="314"/>
      <c r="FOD13" s="314"/>
      <c r="FOE13" s="314"/>
      <c r="FOF13" s="314"/>
      <c r="FOG13" s="314"/>
      <c r="FOH13" s="314"/>
      <c r="FOI13" s="314"/>
      <c r="FOJ13" s="314"/>
      <c r="FOK13" s="314"/>
      <c r="FOL13" s="314"/>
      <c r="FOM13" s="314"/>
      <c r="FON13" s="314"/>
      <c r="FOO13" s="314"/>
      <c r="FOP13" s="314"/>
      <c r="FOQ13" s="314"/>
      <c r="FOR13" s="314"/>
      <c r="FOS13" s="314"/>
      <c r="FOT13" s="314"/>
      <c r="FOU13" s="314"/>
      <c r="FOV13" s="314"/>
      <c r="FOW13" s="314"/>
      <c r="FOX13" s="314"/>
      <c r="FOY13" s="314"/>
      <c r="FOZ13" s="314"/>
      <c r="FPA13" s="314"/>
      <c r="FPB13" s="314"/>
      <c r="FPC13" s="314"/>
      <c r="FPD13" s="314"/>
      <c r="FPE13" s="314"/>
      <c r="FPF13" s="314"/>
      <c r="FPG13" s="314"/>
      <c r="FPH13" s="314"/>
      <c r="FPI13" s="314"/>
      <c r="FPJ13" s="314"/>
      <c r="FPK13" s="314"/>
      <c r="FPL13" s="314"/>
      <c r="FPM13" s="314"/>
      <c r="FPN13" s="314"/>
      <c r="FPO13" s="314"/>
      <c r="FPP13" s="314"/>
      <c r="FPQ13" s="314"/>
      <c r="FPR13" s="314"/>
      <c r="FPS13" s="314"/>
      <c r="FPT13" s="314"/>
      <c r="FPU13" s="314"/>
      <c r="FPV13" s="314"/>
      <c r="FPW13" s="314"/>
      <c r="FPX13" s="314"/>
      <c r="FPY13" s="314"/>
      <c r="FPZ13" s="314"/>
      <c r="FQA13" s="314"/>
      <c r="FQB13" s="314"/>
      <c r="FQC13" s="314"/>
      <c r="FQD13" s="314"/>
      <c r="FQE13" s="314"/>
      <c r="FQF13" s="314"/>
      <c r="FQG13" s="314"/>
      <c r="FQH13" s="314"/>
      <c r="FQI13" s="314"/>
      <c r="FQJ13" s="314"/>
      <c r="FQK13" s="314"/>
      <c r="FQL13" s="314"/>
      <c r="FQM13" s="314"/>
      <c r="FQN13" s="314"/>
      <c r="FQO13" s="314"/>
      <c r="FQP13" s="314"/>
      <c r="FQQ13" s="314"/>
      <c r="FQR13" s="314"/>
      <c r="FQS13" s="314"/>
      <c r="FQT13" s="314"/>
      <c r="FQU13" s="314"/>
      <c r="FQV13" s="314"/>
      <c r="FQW13" s="314"/>
      <c r="FQX13" s="314"/>
      <c r="FQY13" s="314"/>
      <c r="FQZ13" s="314"/>
      <c r="FRA13" s="314"/>
      <c r="FRB13" s="314"/>
      <c r="FRC13" s="314"/>
      <c r="FRD13" s="314"/>
      <c r="FRE13" s="314"/>
      <c r="FRF13" s="314"/>
      <c r="FRG13" s="314"/>
      <c r="FRH13" s="314"/>
      <c r="FRI13" s="314"/>
      <c r="FRJ13" s="314"/>
      <c r="FRK13" s="314"/>
      <c r="FRL13" s="314"/>
      <c r="FRM13" s="314"/>
      <c r="FRN13" s="314"/>
      <c r="FRO13" s="314"/>
      <c r="FRP13" s="314"/>
      <c r="FRQ13" s="314"/>
      <c r="FRR13" s="314"/>
      <c r="FRS13" s="314"/>
      <c r="FRT13" s="314"/>
      <c r="FRU13" s="314"/>
      <c r="FRV13" s="314"/>
      <c r="FRW13" s="314"/>
      <c r="FRX13" s="314"/>
      <c r="FRY13" s="314"/>
      <c r="FRZ13" s="314"/>
      <c r="FSA13" s="314"/>
      <c r="FSB13" s="314"/>
      <c r="FSC13" s="314"/>
      <c r="FSD13" s="314"/>
      <c r="FSE13" s="314"/>
      <c r="FSF13" s="314"/>
      <c r="FSG13" s="314"/>
      <c r="FSH13" s="314"/>
      <c r="FSI13" s="314"/>
      <c r="FSJ13" s="314"/>
      <c r="FSK13" s="314"/>
      <c r="FSL13" s="314"/>
      <c r="FSM13" s="314"/>
      <c r="FSN13" s="314"/>
      <c r="FSO13" s="314"/>
      <c r="FSP13" s="314"/>
      <c r="FSQ13" s="314"/>
      <c r="FSR13" s="314"/>
      <c r="FSS13" s="314"/>
      <c r="FST13" s="314"/>
      <c r="FSU13" s="314"/>
      <c r="FSV13" s="314"/>
      <c r="FSW13" s="314"/>
      <c r="FSX13" s="314"/>
      <c r="FSY13" s="314"/>
      <c r="FSZ13" s="314"/>
      <c r="FTA13" s="314"/>
      <c r="FTB13" s="314"/>
      <c r="FTC13" s="314"/>
      <c r="FTD13" s="314"/>
      <c r="FTE13" s="314"/>
      <c r="FTF13" s="314"/>
      <c r="FTG13" s="314"/>
      <c r="FTH13" s="314"/>
      <c r="FTI13" s="314"/>
      <c r="FTJ13" s="314"/>
      <c r="FTK13" s="314"/>
      <c r="FTL13" s="314"/>
      <c r="FTM13" s="314"/>
      <c r="FTN13" s="314"/>
      <c r="FTO13" s="314"/>
      <c r="FTP13" s="314"/>
      <c r="FTQ13" s="314"/>
      <c r="FTR13" s="314"/>
      <c r="FTS13" s="314"/>
      <c r="FTT13" s="314"/>
      <c r="FTU13" s="314"/>
      <c r="FTV13" s="314"/>
      <c r="FTW13" s="314"/>
      <c r="FTX13" s="314"/>
      <c r="FTY13" s="314"/>
      <c r="FTZ13" s="314"/>
      <c r="FUA13" s="314"/>
      <c r="FUB13" s="314"/>
      <c r="FUC13" s="314"/>
      <c r="FUD13" s="314"/>
      <c r="FUE13" s="314"/>
      <c r="FUF13" s="314"/>
      <c r="FUG13" s="314"/>
      <c r="FUH13" s="314"/>
      <c r="FUI13" s="314"/>
      <c r="FUJ13" s="314"/>
      <c r="FUK13" s="314"/>
      <c r="FUL13" s="314"/>
      <c r="FUM13" s="314"/>
      <c r="FUN13" s="314"/>
      <c r="FUO13" s="314"/>
      <c r="FUP13" s="314"/>
      <c r="FUQ13" s="314"/>
      <c r="FUR13" s="314"/>
      <c r="FUS13" s="314"/>
      <c r="FUT13" s="314"/>
      <c r="FUU13" s="314"/>
      <c r="FUV13" s="314"/>
      <c r="FUW13" s="314"/>
      <c r="FUX13" s="314"/>
      <c r="FUY13" s="314"/>
      <c r="FUZ13" s="314"/>
      <c r="FVA13" s="314"/>
      <c r="FVB13" s="314"/>
      <c r="FVC13" s="314"/>
      <c r="FVD13" s="314"/>
      <c r="FVE13" s="314"/>
      <c r="FVF13" s="314"/>
      <c r="FVG13" s="314"/>
      <c r="FVH13" s="314"/>
      <c r="FVI13" s="314"/>
      <c r="FVJ13" s="314"/>
      <c r="FVK13" s="314"/>
      <c r="FVL13" s="314"/>
      <c r="FVM13" s="314"/>
      <c r="FVN13" s="314"/>
      <c r="FVO13" s="314"/>
      <c r="FVP13" s="314"/>
      <c r="FVQ13" s="314"/>
      <c r="FVR13" s="314"/>
      <c r="FVS13" s="314"/>
      <c r="FVT13" s="314"/>
      <c r="FVU13" s="314"/>
      <c r="FVV13" s="314"/>
      <c r="FVW13" s="314"/>
      <c r="FVX13" s="314"/>
      <c r="FVY13" s="314"/>
      <c r="FVZ13" s="314"/>
      <c r="FWA13" s="314"/>
      <c r="FWB13" s="314"/>
      <c r="FWC13" s="314"/>
      <c r="FWD13" s="314"/>
      <c r="FWE13" s="314"/>
      <c r="FWF13" s="314"/>
      <c r="FWG13" s="314"/>
      <c r="FWH13" s="314"/>
      <c r="FWI13" s="314"/>
      <c r="FWJ13" s="314"/>
      <c r="FWK13" s="314"/>
      <c r="FWL13" s="314"/>
      <c r="FWM13" s="314"/>
      <c r="FWN13" s="314"/>
      <c r="FWO13" s="314"/>
      <c r="FWP13" s="314"/>
      <c r="FWQ13" s="314"/>
      <c r="FWR13" s="314"/>
      <c r="FWS13" s="314"/>
      <c r="FWT13" s="314"/>
      <c r="FWU13" s="314"/>
      <c r="FWV13" s="314"/>
      <c r="FWW13" s="314"/>
      <c r="FWX13" s="314"/>
      <c r="FWY13" s="314"/>
      <c r="FWZ13" s="314"/>
      <c r="FXA13" s="314"/>
      <c r="FXB13" s="314"/>
      <c r="FXC13" s="314"/>
      <c r="FXD13" s="314"/>
      <c r="FXE13" s="314"/>
      <c r="FXF13" s="314"/>
      <c r="FXG13" s="314"/>
      <c r="FXH13" s="314"/>
      <c r="FXI13" s="314"/>
      <c r="FXJ13" s="314"/>
      <c r="FXK13" s="314"/>
      <c r="FXL13" s="314"/>
      <c r="FXM13" s="314"/>
      <c r="FXN13" s="314"/>
      <c r="FXO13" s="314"/>
      <c r="FXP13" s="314"/>
      <c r="FXQ13" s="314"/>
      <c r="FXR13" s="314"/>
      <c r="FXS13" s="314"/>
      <c r="FXT13" s="314"/>
      <c r="FXU13" s="314"/>
      <c r="FXV13" s="314"/>
      <c r="FXW13" s="314"/>
      <c r="FXX13" s="314"/>
      <c r="FXY13" s="314"/>
      <c r="FXZ13" s="314"/>
      <c r="FYA13" s="314"/>
      <c r="FYB13" s="314"/>
      <c r="FYC13" s="314"/>
      <c r="FYD13" s="314"/>
      <c r="FYE13" s="314"/>
      <c r="FYF13" s="314"/>
      <c r="FYG13" s="314"/>
      <c r="FYH13" s="314"/>
      <c r="FYI13" s="314"/>
      <c r="FYJ13" s="314"/>
      <c r="FYK13" s="314"/>
      <c r="FYL13" s="314"/>
      <c r="FYM13" s="314"/>
      <c r="FYN13" s="314"/>
      <c r="FYO13" s="314"/>
      <c r="FYP13" s="314"/>
      <c r="FYQ13" s="314"/>
      <c r="FYR13" s="314"/>
      <c r="FYS13" s="314"/>
      <c r="FYT13" s="314"/>
      <c r="FYU13" s="314"/>
      <c r="FYV13" s="314"/>
      <c r="FYW13" s="314"/>
      <c r="FYX13" s="314"/>
      <c r="FYY13" s="314"/>
      <c r="FYZ13" s="314"/>
      <c r="FZA13" s="314"/>
      <c r="FZB13" s="314"/>
      <c r="FZC13" s="314"/>
      <c r="FZD13" s="314"/>
      <c r="FZE13" s="314"/>
      <c r="FZF13" s="314"/>
      <c r="FZG13" s="314"/>
      <c r="FZH13" s="314"/>
      <c r="FZI13" s="314"/>
      <c r="FZJ13" s="314"/>
      <c r="FZK13" s="314"/>
      <c r="FZL13" s="314"/>
      <c r="FZM13" s="314"/>
      <c r="FZN13" s="314"/>
      <c r="FZO13" s="314"/>
      <c r="FZP13" s="314"/>
      <c r="FZQ13" s="314"/>
      <c r="FZR13" s="314"/>
      <c r="FZS13" s="314"/>
      <c r="FZT13" s="314"/>
      <c r="FZU13" s="314"/>
      <c r="FZV13" s="314"/>
      <c r="FZW13" s="314"/>
      <c r="FZX13" s="314"/>
      <c r="FZY13" s="314"/>
      <c r="FZZ13" s="314"/>
      <c r="GAA13" s="314"/>
      <c r="GAB13" s="314"/>
      <c r="GAC13" s="314"/>
      <c r="GAD13" s="314"/>
      <c r="GAE13" s="314"/>
      <c r="GAF13" s="314"/>
      <c r="GAG13" s="314"/>
      <c r="GAH13" s="314"/>
      <c r="GAI13" s="314"/>
      <c r="GAJ13" s="314"/>
      <c r="GAK13" s="314"/>
      <c r="GAL13" s="314"/>
      <c r="GAM13" s="314"/>
      <c r="GAN13" s="314"/>
      <c r="GAO13" s="314"/>
      <c r="GAP13" s="314"/>
      <c r="GAQ13" s="314"/>
      <c r="GAR13" s="314"/>
      <c r="GAS13" s="314"/>
      <c r="GAT13" s="314"/>
      <c r="GAU13" s="314"/>
      <c r="GAV13" s="314"/>
      <c r="GAW13" s="314"/>
      <c r="GAX13" s="314"/>
      <c r="GAY13" s="314"/>
      <c r="GAZ13" s="314"/>
      <c r="GBA13" s="314"/>
      <c r="GBB13" s="314"/>
      <c r="GBC13" s="314"/>
      <c r="GBD13" s="314"/>
      <c r="GBE13" s="314"/>
      <c r="GBF13" s="314"/>
      <c r="GBG13" s="314"/>
      <c r="GBH13" s="314"/>
      <c r="GBI13" s="314"/>
      <c r="GBJ13" s="314"/>
      <c r="GBK13" s="314"/>
      <c r="GBL13" s="314"/>
      <c r="GBM13" s="314"/>
      <c r="GBN13" s="314"/>
      <c r="GBO13" s="314"/>
      <c r="GBP13" s="314"/>
      <c r="GBQ13" s="314"/>
      <c r="GBR13" s="314"/>
      <c r="GBS13" s="314"/>
      <c r="GBT13" s="314"/>
      <c r="GBU13" s="314"/>
      <c r="GBV13" s="314"/>
      <c r="GBW13" s="314"/>
      <c r="GBX13" s="314"/>
      <c r="GBY13" s="314"/>
      <c r="GBZ13" s="314"/>
      <c r="GCA13" s="314"/>
      <c r="GCB13" s="314"/>
      <c r="GCC13" s="314"/>
      <c r="GCD13" s="314"/>
      <c r="GCE13" s="314"/>
      <c r="GCF13" s="314"/>
      <c r="GCG13" s="314"/>
      <c r="GCH13" s="314"/>
      <c r="GCI13" s="314"/>
      <c r="GCJ13" s="314"/>
      <c r="GCK13" s="314"/>
      <c r="GCL13" s="314"/>
      <c r="GCM13" s="314"/>
      <c r="GCN13" s="314"/>
      <c r="GCO13" s="314"/>
      <c r="GCP13" s="314"/>
      <c r="GCQ13" s="314"/>
      <c r="GCR13" s="314"/>
      <c r="GCS13" s="314"/>
      <c r="GCT13" s="314"/>
      <c r="GCU13" s="314"/>
      <c r="GCV13" s="314"/>
      <c r="GCW13" s="314"/>
      <c r="GCX13" s="314"/>
      <c r="GCY13" s="314"/>
      <c r="GCZ13" s="314"/>
      <c r="GDA13" s="314"/>
      <c r="GDB13" s="314"/>
      <c r="GDC13" s="314"/>
      <c r="GDD13" s="314"/>
      <c r="GDE13" s="314"/>
      <c r="GDF13" s="314"/>
      <c r="GDG13" s="314"/>
      <c r="GDH13" s="314"/>
      <c r="GDI13" s="314"/>
      <c r="GDJ13" s="314"/>
      <c r="GDK13" s="314"/>
      <c r="GDL13" s="314"/>
      <c r="GDM13" s="314"/>
      <c r="GDN13" s="314"/>
      <c r="GDO13" s="314"/>
      <c r="GDP13" s="314"/>
      <c r="GDQ13" s="314"/>
      <c r="GDR13" s="314"/>
      <c r="GDS13" s="314"/>
      <c r="GDT13" s="314"/>
      <c r="GDU13" s="314"/>
      <c r="GDV13" s="314"/>
      <c r="GDW13" s="314"/>
      <c r="GDX13" s="314"/>
      <c r="GDY13" s="314"/>
      <c r="GDZ13" s="314"/>
      <c r="GEA13" s="314"/>
      <c r="GEB13" s="314"/>
      <c r="GEC13" s="314"/>
      <c r="GED13" s="314"/>
      <c r="GEE13" s="314"/>
      <c r="GEF13" s="314"/>
      <c r="GEG13" s="314"/>
      <c r="GEH13" s="314"/>
      <c r="GEI13" s="314"/>
      <c r="GEJ13" s="314"/>
      <c r="GEK13" s="314"/>
      <c r="GEL13" s="314"/>
      <c r="GEM13" s="314"/>
      <c r="GEN13" s="314"/>
      <c r="GEO13" s="314"/>
      <c r="GEP13" s="314"/>
      <c r="GEQ13" s="314"/>
      <c r="GER13" s="314"/>
      <c r="GES13" s="314"/>
      <c r="GET13" s="314"/>
      <c r="GEU13" s="314"/>
      <c r="GEV13" s="314"/>
      <c r="GEW13" s="314"/>
      <c r="GEX13" s="314"/>
      <c r="GEY13" s="314"/>
      <c r="GEZ13" s="314"/>
      <c r="GFA13" s="314"/>
      <c r="GFB13" s="314"/>
      <c r="GFC13" s="314"/>
      <c r="GFD13" s="314"/>
      <c r="GFE13" s="314"/>
      <c r="GFF13" s="314"/>
      <c r="GFG13" s="314"/>
      <c r="GFH13" s="314"/>
      <c r="GFI13" s="314"/>
      <c r="GFJ13" s="314"/>
      <c r="GFK13" s="314"/>
      <c r="GFL13" s="314"/>
      <c r="GFM13" s="314"/>
      <c r="GFN13" s="314"/>
      <c r="GFO13" s="314"/>
      <c r="GFP13" s="314"/>
      <c r="GFQ13" s="314"/>
      <c r="GFR13" s="314"/>
      <c r="GFS13" s="314"/>
      <c r="GFT13" s="314"/>
      <c r="GFU13" s="314"/>
      <c r="GFV13" s="314"/>
      <c r="GFW13" s="314"/>
      <c r="GFX13" s="314"/>
      <c r="GFY13" s="314"/>
      <c r="GFZ13" s="314"/>
      <c r="GGA13" s="314"/>
      <c r="GGB13" s="314"/>
      <c r="GGC13" s="314"/>
      <c r="GGD13" s="314"/>
      <c r="GGE13" s="314"/>
      <c r="GGF13" s="314"/>
      <c r="GGG13" s="314"/>
      <c r="GGH13" s="314"/>
      <c r="GGI13" s="314"/>
      <c r="GGJ13" s="314"/>
      <c r="GGK13" s="314"/>
      <c r="GGL13" s="314"/>
      <c r="GGM13" s="314"/>
      <c r="GGN13" s="314"/>
      <c r="GGO13" s="314"/>
      <c r="GGP13" s="314"/>
      <c r="GGQ13" s="314"/>
      <c r="GGR13" s="314"/>
      <c r="GGS13" s="314"/>
      <c r="GGT13" s="314"/>
      <c r="GGU13" s="314"/>
      <c r="GGV13" s="314"/>
      <c r="GGW13" s="314"/>
      <c r="GGX13" s="314"/>
      <c r="GGY13" s="314"/>
      <c r="GGZ13" s="314"/>
      <c r="GHA13" s="314"/>
      <c r="GHB13" s="314"/>
      <c r="GHC13" s="314"/>
      <c r="GHD13" s="314"/>
      <c r="GHE13" s="314"/>
      <c r="GHF13" s="314"/>
      <c r="GHG13" s="314"/>
      <c r="GHH13" s="314"/>
      <c r="GHI13" s="314"/>
      <c r="GHJ13" s="314"/>
      <c r="GHK13" s="314"/>
      <c r="GHL13" s="314"/>
      <c r="GHM13" s="314"/>
      <c r="GHN13" s="314"/>
      <c r="GHO13" s="314"/>
      <c r="GHP13" s="314"/>
      <c r="GHQ13" s="314"/>
      <c r="GHR13" s="314"/>
      <c r="GHS13" s="314"/>
      <c r="GHT13" s="314"/>
      <c r="GHU13" s="314"/>
      <c r="GHV13" s="314"/>
      <c r="GHW13" s="314"/>
      <c r="GHX13" s="314"/>
      <c r="GHY13" s="314"/>
      <c r="GHZ13" s="314"/>
      <c r="GIA13" s="314"/>
      <c r="GIB13" s="314"/>
      <c r="GIC13" s="314"/>
      <c r="GID13" s="314"/>
      <c r="GIE13" s="314"/>
      <c r="GIF13" s="314"/>
      <c r="GIG13" s="314"/>
      <c r="GIH13" s="314"/>
      <c r="GII13" s="314"/>
      <c r="GIJ13" s="314"/>
      <c r="GIK13" s="314"/>
      <c r="GIL13" s="314"/>
      <c r="GIM13" s="314"/>
      <c r="GIN13" s="314"/>
      <c r="GIO13" s="314"/>
      <c r="GIP13" s="314"/>
      <c r="GIQ13" s="314"/>
      <c r="GIR13" s="314"/>
      <c r="GIS13" s="314"/>
      <c r="GIT13" s="314"/>
      <c r="GIU13" s="314"/>
      <c r="GIV13" s="314"/>
      <c r="GIW13" s="314"/>
      <c r="GIX13" s="314"/>
      <c r="GIY13" s="314"/>
      <c r="GIZ13" s="314"/>
      <c r="GJA13" s="314"/>
      <c r="GJB13" s="314"/>
      <c r="GJC13" s="314"/>
      <c r="GJD13" s="314"/>
      <c r="GJE13" s="314"/>
      <c r="GJF13" s="314"/>
      <c r="GJG13" s="314"/>
      <c r="GJH13" s="314"/>
      <c r="GJI13" s="314"/>
      <c r="GJJ13" s="314"/>
      <c r="GJK13" s="314"/>
      <c r="GJL13" s="314"/>
      <c r="GJM13" s="314"/>
      <c r="GJN13" s="314"/>
      <c r="GJO13" s="314"/>
      <c r="GJP13" s="314"/>
      <c r="GJQ13" s="314"/>
      <c r="GJR13" s="314"/>
      <c r="GJS13" s="314"/>
      <c r="GJT13" s="314"/>
      <c r="GJU13" s="314"/>
      <c r="GJV13" s="314"/>
      <c r="GJW13" s="314"/>
      <c r="GJX13" s="314"/>
      <c r="GJY13" s="314"/>
      <c r="GJZ13" s="314"/>
      <c r="GKA13" s="314"/>
      <c r="GKB13" s="314"/>
      <c r="GKC13" s="314"/>
      <c r="GKD13" s="314"/>
      <c r="GKE13" s="314"/>
      <c r="GKF13" s="314"/>
      <c r="GKG13" s="314"/>
      <c r="GKH13" s="314"/>
      <c r="GKI13" s="314"/>
      <c r="GKJ13" s="314"/>
      <c r="GKK13" s="314"/>
      <c r="GKL13" s="314"/>
      <c r="GKM13" s="314"/>
      <c r="GKN13" s="314"/>
      <c r="GKO13" s="314"/>
      <c r="GKP13" s="314"/>
      <c r="GKQ13" s="314"/>
      <c r="GKR13" s="314"/>
      <c r="GKS13" s="314"/>
      <c r="GKT13" s="314"/>
      <c r="GKU13" s="314"/>
      <c r="GKV13" s="314"/>
      <c r="GKW13" s="314"/>
      <c r="GKX13" s="314"/>
      <c r="GKY13" s="314"/>
      <c r="GKZ13" s="314"/>
      <c r="GLA13" s="314"/>
      <c r="GLB13" s="314"/>
      <c r="GLC13" s="314"/>
      <c r="GLD13" s="314"/>
      <c r="GLE13" s="314"/>
      <c r="GLF13" s="314"/>
      <c r="GLG13" s="314"/>
      <c r="GLH13" s="314"/>
      <c r="GLI13" s="314"/>
      <c r="GLJ13" s="314"/>
      <c r="GLK13" s="314"/>
      <c r="GLL13" s="314"/>
      <c r="GLM13" s="314"/>
      <c r="GLN13" s="314"/>
      <c r="GLO13" s="314"/>
      <c r="GLP13" s="314"/>
      <c r="GLQ13" s="314"/>
      <c r="GLR13" s="314"/>
      <c r="GLS13" s="314"/>
      <c r="GLT13" s="314"/>
      <c r="GLU13" s="314"/>
      <c r="GLV13" s="314"/>
      <c r="GLW13" s="314"/>
      <c r="GLX13" s="314"/>
      <c r="GLY13" s="314"/>
      <c r="GLZ13" s="314"/>
      <c r="GMA13" s="314"/>
      <c r="GMB13" s="314"/>
      <c r="GMC13" s="314"/>
      <c r="GMD13" s="314"/>
      <c r="GME13" s="314"/>
      <c r="GMF13" s="314"/>
      <c r="GMG13" s="314"/>
      <c r="GMH13" s="314"/>
      <c r="GMI13" s="314"/>
      <c r="GMJ13" s="314"/>
      <c r="GMK13" s="314"/>
      <c r="GML13" s="314"/>
      <c r="GMM13" s="314"/>
      <c r="GMN13" s="314"/>
      <c r="GMO13" s="314"/>
      <c r="GMP13" s="314"/>
      <c r="GMQ13" s="314"/>
      <c r="GMR13" s="314"/>
      <c r="GMS13" s="314"/>
      <c r="GMT13" s="314"/>
      <c r="GMU13" s="314"/>
      <c r="GMV13" s="314"/>
      <c r="GMW13" s="314"/>
      <c r="GMX13" s="314"/>
      <c r="GMY13" s="314"/>
      <c r="GMZ13" s="314"/>
      <c r="GNA13" s="314"/>
      <c r="GNB13" s="314"/>
      <c r="GNC13" s="314"/>
      <c r="GND13" s="314"/>
      <c r="GNE13" s="314"/>
      <c r="GNF13" s="314"/>
      <c r="GNG13" s="314"/>
      <c r="GNH13" s="314"/>
      <c r="GNI13" s="314"/>
      <c r="GNJ13" s="314"/>
      <c r="GNK13" s="314"/>
      <c r="GNL13" s="314"/>
      <c r="GNM13" s="314"/>
      <c r="GNN13" s="314"/>
      <c r="GNO13" s="314"/>
      <c r="GNP13" s="314"/>
      <c r="GNQ13" s="314"/>
      <c r="GNR13" s="314"/>
      <c r="GNS13" s="314"/>
      <c r="GNT13" s="314"/>
      <c r="GNU13" s="314"/>
      <c r="GNV13" s="314"/>
      <c r="GNW13" s="314"/>
      <c r="GNX13" s="314"/>
      <c r="GNY13" s="314"/>
      <c r="GNZ13" s="314"/>
      <c r="GOA13" s="314"/>
      <c r="GOB13" s="314"/>
      <c r="GOC13" s="314"/>
      <c r="GOD13" s="314"/>
      <c r="GOE13" s="314"/>
      <c r="GOF13" s="314"/>
      <c r="GOG13" s="314"/>
      <c r="GOH13" s="314"/>
      <c r="GOI13" s="314"/>
      <c r="GOJ13" s="314"/>
      <c r="GOK13" s="314"/>
      <c r="GOL13" s="314"/>
      <c r="GOM13" s="314"/>
      <c r="GON13" s="314"/>
      <c r="GOO13" s="314"/>
      <c r="GOP13" s="314"/>
      <c r="GOQ13" s="314"/>
      <c r="GOR13" s="314"/>
      <c r="GOS13" s="314"/>
      <c r="GOT13" s="314"/>
      <c r="GOU13" s="314"/>
      <c r="GOV13" s="314"/>
      <c r="GOW13" s="314"/>
      <c r="GOX13" s="314"/>
      <c r="GOY13" s="314"/>
      <c r="GOZ13" s="314"/>
      <c r="GPA13" s="314"/>
      <c r="GPB13" s="314"/>
      <c r="GPC13" s="314"/>
      <c r="GPD13" s="314"/>
      <c r="GPE13" s="314"/>
      <c r="GPF13" s="314"/>
      <c r="GPG13" s="314"/>
      <c r="GPH13" s="314"/>
      <c r="GPI13" s="314"/>
      <c r="GPJ13" s="314"/>
      <c r="GPK13" s="314"/>
      <c r="GPL13" s="314"/>
      <c r="GPM13" s="314"/>
      <c r="GPN13" s="314"/>
      <c r="GPO13" s="314"/>
      <c r="GPP13" s="314"/>
      <c r="GPQ13" s="314"/>
      <c r="GPR13" s="314"/>
      <c r="GPS13" s="314"/>
      <c r="GPT13" s="314"/>
      <c r="GPU13" s="314"/>
      <c r="GPV13" s="314"/>
      <c r="GPW13" s="314"/>
      <c r="GPX13" s="314"/>
      <c r="GPY13" s="314"/>
      <c r="GPZ13" s="314"/>
      <c r="GQA13" s="314"/>
      <c r="GQB13" s="314"/>
      <c r="GQC13" s="314"/>
      <c r="GQD13" s="314"/>
      <c r="GQE13" s="314"/>
      <c r="GQF13" s="314"/>
      <c r="GQG13" s="314"/>
      <c r="GQH13" s="314"/>
      <c r="GQI13" s="314"/>
      <c r="GQJ13" s="314"/>
      <c r="GQK13" s="314"/>
      <c r="GQL13" s="314"/>
      <c r="GQM13" s="314"/>
      <c r="GQN13" s="314"/>
      <c r="GQO13" s="314"/>
      <c r="GQP13" s="314"/>
      <c r="GQQ13" s="314"/>
      <c r="GQR13" s="314"/>
      <c r="GQS13" s="314"/>
      <c r="GQT13" s="314"/>
      <c r="GQU13" s="314"/>
      <c r="GQV13" s="314"/>
      <c r="GQW13" s="314"/>
      <c r="GQX13" s="314"/>
      <c r="GQY13" s="314"/>
      <c r="GQZ13" s="314"/>
      <c r="GRA13" s="314"/>
      <c r="GRB13" s="314"/>
      <c r="GRC13" s="314"/>
      <c r="GRD13" s="314"/>
      <c r="GRE13" s="314"/>
      <c r="GRF13" s="314"/>
      <c r="GRG13" s="314"/>
      <c r="GRH13" s="314"/>
      <c r="GRI13" s="314"/>
      <c r="GRJ13" s="314"/>
      <c r="GRK13" s="314"/>
      <c r="GRL13" s="314"/>
      <c r="GRM13" s="314"/>
      <c r="GRN13" s="314"/>
      <c r="GRO13" s="314"/>
      <c r="GRP13" s="314"/>
      <c r="GRQ13" s="314"/>
      <c r="GRR13" s="314"/>
      <c r="GRS13" s="314"/>
      <c r="GRT13" s="314"/>
      <c r="GRU13" s="314"/>
      <c r="GRV13" s="314"/>
      <c r="GRW13" s="314"/>
      <c r="GRX13" s="314"/>
      <c r="GRY13" s="314"/>
      <c r="GRZ13" s="314"/>
      <c r="GSA13" s="314"/>
      <c r="GSB13" s="314"/>
      <c r="GSC13" s="314"/>
      <c r="GSD13" s="314"/>
      <c r="GSE13" s="314"/>
      <c r="GSF13" s="314"/>
      <c r="GSG13" s="314"/>
      <c r="GSH13" s="314"/>
      <c r="GSI13" s="314"/>
      <c r="GSJ13" s="314"/>
      <c r="GSK13" s="314"/>
      <c r="GSL13" s="314"/>
      <c r="GSM13" s="314"/>
      <c r="GSN13" s="314"/>
      <c r="GSO13" s="314"/>
      <c r="GSP13" s="314"/>
      <c r="GSQ13" s="314"/>
      <c r="GSR13" s="314"/>
      <c r="GSS13" s="314"/>
      <c r="GST13" s="314"/>
      <c r="GSU13" s="314"/>
      <c r="GSV13" s="314"/>
      <c r="GSW13" s="314"/>
      <c r="GSX13" s="314"/>
      <c r="GSY13" s="314"/>
      <c r="GSZ13" s="314"/>
      <c r="GTA13" s="314"/>
      <c r="GTB13" s="314"/>
      <c r="GTC13" s="314"/>
      <c r="GTD13" s="314"/>
      <c r="GTE13" s="314"/>
      <c r="GTF13" s="314"/>
      <c r="GTG13" s="314"/>
      <c r="GTH13" s="314"/>
      <c r="GTI13" s="314"/>
      <c r="GTJ13" s="314"/>
      <c r="GTK13" s="314"/>
      <c r="GTL13" s="314"/>
      <c r="GTM13" s="314"/>
      <c r="GTN13" s="314"/>
      <c r="GTO13" s="314"/>
      <c r="GTP13" s="314"/>
      <c r="GTQ13" s="314"/>
      <c r="GTR13" s="314"/>
      <c r="GTS13" s="314"/>
      <c r="GTT13" s="314"/>
      <c r="GTU13" s="314"/>
      <c r="GTV13" s="314"/>
      <c r="GTW13" s="314"/>
      <c r="GTX13" s="314"/>
      <c r="GTY13" s="314"/>
      <c r="GTZ13" s="314"/>
      <c r="GUA13" s="314"/>
      <c r="GUB13" s="314"/>
      <c r="GUC13" s="314"/>
      <c r="GUD13" s="314"/>
      <c r="GUE13" s="314"/>
      <c r="GUF13" s="314"/>
      <c r="GUG13" s="314"/>
      <c r="GUH13" s="314"/>
      <c r="GUI13" s="314"/>
      <c r="GUJ13" s="314"/>
      <c r="GUK13" s="314"/>
      <c r="GUL13" s="314"/>
      <c r="GUM13" s="314"/>
      <c r="GUN13" s="314"/>
      <c r="GUO13" s="314"/>
      <c r="GUP13" s="314"/>
      <c r="GUQ13" s="314"/>
      <c r="GUR13" s="314"/>
      <c r="GUS13" s="314"/>
      <c r="GUT13" s="314"/>
      <c r="GUU13" s="314"/>
      <c r="GUV13" s="314"/>
      <c r="GUW13" s="314"/>
      <c r="GUX13" s="314"/>
      <c r="GUY13" s="314"/>
      <c r="GUZ13" s="314"/>
      <c r="GVA13" s="314"/>
      <c r="GVB13" s="314"/>
      <c r="GVC13" s="314"/>
      <c r="GVD13" s="314"/>
      <c r="GVE13" s="314"/>
      <c r="GVF13" s="314"/>
      <c r="GVG13" s="314"/>
      <c r="GVH13" s="314"/>
      <c r="GVI13" s="314"/>
      <c r="GVJ13" s="314"/>
      <c r="GVK13" s="314"/>
      <c r="GVL13" s="314"/>
      <c r="GVM13" s="314"/>
      <c r="GVN13" s="314"/>
      <c r="GVO13" s="314"/>
      <c r="GVP13" s="314"/>
      <c r="GVQ13" s="314"/>
      <c r="GVR13" s="314"/>
      <c r="GVS13" s="314"/>
      <c r="GVT13" s="314"/>
      <c r="GVU13" s="314"/>
      <c r="GVV13" s="314"/>
      <c r="GVW13" s="314"/>
      <c r="GVX13" s="314"/>
      <c r="GVY13" s="314"/>
      <c r="GVZ13" s="314"/>
      <c r="GWA13" s="314"/>
      <c r="GWB13" s="314"/>
      <c r="GWC13" s="314"/>
      <c r="GWD13" s="314"/>
      <c r="GWE13" s="314"/>
      <c r="GWF13" s="314"/>
      <c r="GWG13" s="314"/>
      <c r="GWH13" s="314"/>
      <c r="GWI13" s="314"/>
      <c r="GWJ13" s="314"/>
      <c r="GWK13" s="314"/>
      <c r="GWL13" s="314"/>
      <c r="GWM13" s="314"/>
      <c r="GWN13" s="314"/>
      <c r="GWO13" s="314"/>
      <c r="GWP13" s="314"/>
      <c r="GWQ13" s="314"/>
      <c r="GWR13" s="314"/>
      <c r="GWS13" s="314"/>
      <c r="GWT13" s="314"/>
      <c r="GWU13" s="314"/>
      <c r="GWV13" s="314"/>
      <c r="GWW13" s="314"/>
      <c r="GWX13" s="314"/>
      <c r="GWY13" s="314"/>
      <c r="GWZ13" s="314"/>
      <c r="GXA13" s="314"/>
      <c r="GXB13" s="314"/>
      <c r="GXC13" s="314"/>
      <c r="GXD13" s="314"/>
      <c r="GXE13" s="314"/>
      <c r="GXF13" s="314"/>
      <c r="GXG13" s="314"/>
      <c r="GXH13" s="314"/>
      <c r="GXI13" s="314"/>
      <c r="GXJ13" s="314"/>
      <c r="GXK13" s="314"/>
      <c r="GXL13" s="314"/>
      <c r="GXM13" s="314"/>
      <c r="GXN13" s="314"/>
      <c r="GXO13" s="314"/>
      <c r="GXP13" s="314"/>
      <c r="GXQ13" s="314"/>
      <c r="GXR13" s="314"/>
      <c r="GXS13" s="314"/>
      <c r="GXT13" s="314"/>
      <c r="GXU13" s="314"/>
      <c r="GXV13" s="314"/>
      <c r="GXW13" s="314"/>
      <c r="GXX13" s="314"/>
      <c r="GXY13" s="314"/>
      <c r="GXZ13" s="314"/>
      <c r="GYA13" s="314"/>
      <c r="GYB13" s="314"/>
      <c r="GYC13" s="314"/>
      <c r="GYD13" s="314"/>
      <c r="GYE13" s="314"/>
      <c r="GYF13" s="314"/>
      <c r="GYG13" s="314"/>
      <c r="GYH13" s="314"/>
      <c r="GYI13" s="314"/>
      <c r="GYJ13" s="314"/>
      <c r="GYK13" s="314"/>
      <c r="GYL13" s="314"/>
      <c r="GYM13" s="314"/>
      <c r="GYN13" s="314"/>
      <c r="GYO13" s="314"/>
      <c r="GYP13" s="314"/>
      <c r="GYQ13" s="314"/>
      <c r="GYR13" s="314"/>
      <c r="GYS13" s="314"/>
      <c r="GYT13" s="314"/>
      <c r="GYU13" s="314"/>
      <c r="GYV13" s="314"/>
      <c r="GYW13" s="314"/>
      <c r="GYX13" s="314"/>
      <c r="GYY13" s="314"/>
      <c r="GYZ13" s="314"/>
      <c r="GZA13" s="314"/>
      <c r="GZB13" s="314"/>
      <c r="GZC13" s="314"/>
      <c r="GZD13" s="314"/>
      <c r="GZE13" s="314"/>
      <c r="GZF13" s="314"/>
      <c r="GZG13" s="314"/>
      <c r="GZH13" s="314"/>
      <c r="GZI13" s="314"/>
      <c r="GZJ13" s="314"/>
      <c r="GZK13" s="314"/>
      <c r="GZL13" s="314"/>
      <c r="GZM13" s="314"/>
      <c r="GZN13" s="314"/>
      <c r="GZO13" s="314"/>
      <c r="GZP13" s="314"/>
      <c r="GZQ13" s="314"/>
      <c r="GZR13" s="314"/>
      <c r="GZS13" s="314"/>
      <c r="GZT13" s="314"/>
      <c r="GZU13" s="314"/>
      <c r="GZV13" s="314"/>
      <c r="GZW13" s="314"/>
      <c r="GZX13" s="314"/>
      <c r="GZY13" s="314"/>
      <c r="GZZ13" s="314"/>
      <c r="HAA13" s="314"/>
      <c r="HAB13" s="314"/>
      <c r="HAC13" s="314"/>
      <c r="HAD13" s="314"/>
      <c r="HAE13" s="314"/>
      <c r="HAF13" s="314"/>
      <c r="HAG13" s="314"/>
      <c r="HAH13" s="314"/>
      <c r="HAI13" s="314"/>
      <c r="HAJ13" s="314"/>
      <c r="HAK13" s="314"/>
      <c r="HAL13" s="314"/>
      <c r="HAM13" s="314"/>
      <c r="HAN13" s="314"/>
      <c r="HAO13" s="314"/>
      <c r="HAP13" s="314"/>
      <c r="HAQ13" s="314"/>
      <c r="HAR13" s="314"/>
      <c r="HAS13" s="314"/>
      <c r="HAT13" s="314"/>
      <c r="HAU13" s="314"/>
      <c r="HAV13" s="314"/>
      <c r="HAW13" s="314"/>
      <c r="HAX13" s="314"/>
      <c r="HAY13" s="314"/>
      <c r="HAZ13" s="314"/>
      <c r="HBA13" s="314"/>
      <c r="HBB13" s="314"/>
      <c r="HBC13" s="314"/>
      <c r="HBD13" s="314"/>
      <c r="HBE13" s="314"/>
      <c r="HBF13" s="314"/>
      <c r="HBG13" s="314"/>
      <c r="HBH13" s="314"/>
      <c r="HBI13" s="314"/>
      <c r="HBJ13" s="314"/>
      <c r="HBK13" s="314"/>
      <c r="HBL13" s="314"/>
      <c r="HBM13" s="314"/>
      <c r="HBN13" s="314"/>
      <c r="HBO13" s="314"/>
      <c r="HBP13" s="314"/>
      <c r="HBQ13" s="314"/>
      <c r="HBR13" s="314"/>
      <c r="HBS13" s="314"/>
      <c r="HBT13" s="314"/>
      <c r="HBU13" s="314"/>
      <c r="HBV13" s="314"/>
      <c r="HBW13" s="314"/>
      <c r="HBX13" s="314"/>
      <c r="HBY13" s="314"/>
      <c r="HBZ13" s="314"/>
      <c r="HCA13" s="314"/>
      <c r="HCB13" s="314"/>
      <c r="HCC13" s="314"/>
      <c r="HCD13" s="314"/>
      <c r="HCE13" s="314"/>
      <c r="HCF13" s="314"/>
      <c r="HCG13" s="314"/>
      <c r="HCH13" s="314"/>
      <c r="HCI13" s="314"/>
      <c r="HCJ13" s="314"/>
      <c r="HCK13" s="314"/>
      <c r="HCL13" s="314"/>
      <c r="HCM13" s="314"/>
      <c r="HCN13" s="314"/>
      <c r="HCO13" s="314"/>
      <c r="HCP13" s="314"/>
      <c r="HCQ13" s="314"/>
      <c r="HCR13" s="314"/>
      <c r="HCS13" s="314"/>
      <c r="HCT13" s="314"/>
      <c r="HCU13" s="314"/>
      <c r="HCV13" s="314"/>
      <c r="HCW13" s="314"/>
      <c r="HCX13" s="314"/>
      <c r="HCY13" s="314"/>
      <c r="HCZ13" s="314"/>
      <c r="HDA13" s="314"/>
      <c r="HDB13" s="314"/>
      <c r="HDC13" s="314"/>
      <c r="HDD13" s="314"/>
      <c r="HDE13" s="314"/>
      <c r="HDF13" s="314"/>
      <c r="HDG13" s="314"/>
      <c r="HDH13" s="314"/>
      <c r="HDI13" s="314"/>
      <c r="HDJ13" s="314"/>
      <c r="HDK13" s="314"/>
      <c r="HDL13" s="314"/>
      <c r="HDM13" s="314"/>
      <c r="HDN13" s="314"/>
      <c r="HDO13" s="314"/>
      <c r="HDP13" s="314"/>
      <c r="HDQ13" s="314"/>
      <c r="HDR13" s="314"/>
      <c r="HDS13" s="314"/>
      <c r="HDT13" s="314"/>
      <c r="HDU13" s="314"/>
      <c r="HDV13" s="314"/>
      <c r="HDW13" s="314"/>
      <c r="HDX13" s="314"/>
      <c r="HDY13" s="314"/>
      <c r="HDZ13" s="314"/>
      <c r="HEA13" s="314"/>
      <c r="HEB13" s="314"/>
      <c r="HEC13" s="314"/>
      <c r="HED13" s="314"/>
      <c r="HEE13" s="314"/>
      <c r="HEF13" s="314"/>
      <c r="HEG13" s="314"/>
      <c r="HEH13" s="314"/>
      <c r="HEI13" s="314"/>
      <c r="HEJ13" s="314"/>
      <c r="HEK13" s="314"/>
      <c r="HEL13" s="314"/>
      <c r="HEM13" s="314"/>
      <c r="HEN13" s="314"/>
      <c r="HEO13" s="314"/>
      <c r="HEP13" s="314"/>
      <c r="HEQ13" s="314"/>
      <c r="HER13" s="314"/>
      <c r="HES13" s="314"/>
      <c r="HET13" s="314"/>
      <c r="HEU13" s="314"/>
      <c r="HEV13" s="314"/>
      <c r="HEW13" s="314"/>
      <c r="HEX13" s="314"/>
      <c r="HEY13" s="314"/>
      <c r="HEZ13" s="314"/>
      <c r="HFA13" s="314"/>
      <c r="HFB13" s="314"/>
      <c r="HFC13" s="314"/>
      <c r="HFD13" s="314"/>
      <c r="HFE13" s="314"/>
      <c r="HFF13" s="314"/>
      <c r="HFG13" s="314"/>
      <c r="HFH13" s="314"/>
      <c r="HFI13" s="314"/>
      <c r="HFJ13" s="314"/>
      <c r="HFK13" s="314"/>
      <c r="HFL13" s="314"/>
      <c r="HFM13" s="314"/>
      <c r="HFN13" s="314"/>
      <c r="HFO13" s="314"/>
      <c r="HFP13" s="314"/>
      <c r="HFQ13" s="314"/>
      <c r="HFR13" s="314"/>
      <c r="HFS13" s="314"/>
      <c r="HFT13" s="314"/>
      <c r="HFU13" s="314"/>
      <c r="HFV13" s="314"/>
      <c r="HFW13" s="314"/>
      <c r="HFX13" s="314"/>
      <c r="HFY13" s="314"/>
      <c r="HFZ13" s="314"/>
      <c r="HGA13" s="314"/>
      <c r="HGB13" s="314"/>
      <c r="HGC13" s="314"/>
      <c r="HGD13" s="314"/>
      <c r="HGE13" s="314"/>
      <c r="HGF13" s="314"/>
      <c r="HGG13" s="314"/>
      <c r="HGH13" s="314"/>
      <c r="HGI13" s="314"/>
      <c r="HGJ13" s="314"/>
      <c r="HGK13" s="314"/>
      <c r="HGL13" s="314"/>
      <c r="HGM13" s="314"/>
      <c r="HGN13" s="314"/>
      <c r="HGO13" s="314"/>
      <c r="HGP13" s="314"/>
      <c r="HGQ13" s="314"/>
      <c r="HGR13" s="314"/>
      <c r="HGS13" s="314"/>
      <c r="HGT13" s="314"/>
      <c r="HGU13" s="314"/>
      <c r="HGV13" s="314"/>
      <c r="HGW13" s="314"/>
      <c r="HGX13" s="314"/>
      <c r="HGY13" s="314"/>
      <c r="HGZ13" s="314"/>
      <c r="HHA13" s="314"/>
      <c r="HHB13" s="314"/>
      <c r="HHC13" s="314"/>
      <c r="HHD13" s="314"/>
      <c r="HHE13" s="314"/>
      <c r="HHF13" s="314"/>
      <c r="HHG13" s="314"/>
      <c r="HHH13" s="314"/>
      <c r="HHI13" s="314"/>
      <c r="HHJ13" s="314"/>
      <c r="HHK13" s="314"/>
      <c r="HHL13" s="314"/>
      <c r="HHM13" s="314"/>
      <c r="HHN13" s="314"/>
      <c r="HHO13" s="314"/>
      <c r="HHP13" s="314"/>
      <c r="HHQ13" s="314"/>
      <c r="HHR13" s="314"/>
      <c r="HHS13" s="314"/>
      <c r="HHT13" s="314"/>
      <c r="HHU13" s="314"/>
      <c r="HHV13" s="314"/>
      <c r="HHW13" s="314"/>
      <c r="HHX13" s="314"/>
      <c r="HHY13" s="314"/>
      <c r="HHZ13" s="314"/>
      <c r="HIA13" s="314"/>
      <c r="HIB13" s="314"/>
      <c r="HIC13" s="314"/>
      <c r="HID13" s="314"/>
      <c r="HIE13" s="314"/>
      <c r="HIF13" s="314"/>
      <c r="HIG13" s="314"/>
      <c r="HIH13" s="314"/>
      <c r="HII13" s="314"/>
      <c r="HIJ13" s="314"/>
      <c r="HIK13" s="314"/>
      <c r="HIL13" s="314"/>
      <c r="HIM13" s="314"/>
      <c r="HIN13" s="314"/>
      <c r="HIO13" s="314"/>
      <c r="HIP13" s="314"/>
      <c r="HIQ13" s="314"/>
      <c r="HIR13" s="314"/>
      <c r="HIS13" s="314"/>
      <c r="HIT13" s="314"/>
      <c r="HIU13" s="314"/>
      <c r="HIV13" s="314"/>
      <c r="HIW13" s="314"/>
      <c r="HIX13" s="314"/>
      <c r="HIY13" s="314"/>
      <c r="HIZ13" s="314"/>
      <c r="HJA13" s="314"/>
      <c r="HJB13" s="314"/>
      <c r="HJC13" s="314"/>
      <c r="HJD13" s="314"/>
      <c r="HJE13" s="314"/>
      <c r="HJF13" s="314"/>
      <c r="HJG13" s="314"/>
      <c r="HJH13" s="314"/>
      <c r="HJI13" s="314"/>
      <c r="HJJ13" s="314"/>
      <c r="HJK13" s="314"/>
      <c r="HJL13" s="314"/>
      <c r="HJM13" s="314"/>
      <c r="HJN13" s="314"/>
      <c r="HJO13" s="314"/>
      <c r="HJP13" s="314"/>
      <c r="HJQ13" s="314"/>
      <c r="HJR13" s="314"/>
      <c r="HJS13" s="314"/>
      <c r="HJT13" s="314"/>
      <c r="HJU13" s="314"/>
      <c r="HJV13" s="314"/>
      <c r="HJW13" s="314"/>
      <c r="HJX13" s="314"/>
      <c r="HJY13" s="314"/>
      <c r="HJZ13" s="314"/>
      <c r="HKA13" s="314"/>
      <c r="HKB13" s="314"/>
      <c r="HKC13" s="314"/>
      <c r="HKD13" s="314"/>
      <c r="HKE13" s="314"/>
      <c r="HKF13" s="314"/>
      <c r="HKG13" s="314"/>
      <c r="HKH13" s="314"/>
      <c r="HKI13" s="314"/>
      <c r="HKJ13" s="314"/>
      <c r="HKK13" s="314"/>
      <c r="HKL13" s="314"/>
      <c r="HKM13" s="314"/>
      <c r="HKN13" s="314"/>
      <c r="HKO13" s="314"/>
      <c r="HKP13" s="314"/>
      <c r="HKQ13" s="314"/>
      <c r="HKR13" s="314"/>
      <c r="HKS13" s="314"/>
      <c r="HKT13" s="314"/>
      <c r="HKU13" s="314"/>
      <c r="HKV13" s="314"/>
      <c r="HKW13" s="314"/>
      <c r="HKX13" s="314"/>
      <c r="HKY13" s="314"/>
      <c r="HKZ13" s="314"/>
      <c r="HLA13" s="314"/>
      <c r="HLB13" s="314"/>
      <c r="HLC13" s="314"/>
      <c r="HLD13" s="314"/>
      <c r="HLE13" s="314"/>
      <c r="HLF13" s="314"/>
      <c r="HLG13" s="314"/>
      <c r="HLH13" s="314"/>
      <c r="HLI13" s="314"/>
      <c r="HLJ13" s="314"/>
      <c r="HLK13" s="314"/>
      <c r="HLL13" s="314"/>
      <c r="HLM13" s="314"/>
      <c r="HLN13" s="314"/>
      <c r="HLO13" s="314"/>
      <c r="HLP13" s="314"/>
      <c r="HLQ13" s="314"/>
      <c r="HLR13" s="314"/>
      <c r="HLS13" s="314"/>
      <c r="HLT13" s="314"/>
      <c r="HLU13" s="314"/>
      <c r="HLV13" s="314"/>
      <c r="HLW13" s="314"/>
      <c r="HLX13" s="314"/>
      <c r="HLY13" s="314"/>
      <c r="HLZ13" s="314"/>
      <c r="HMA13" s="314"/>
      <c r="HMB13" s="314"/>
      <c r="HMC13" s="314"/>
      <c r="HMD13" s="314"/>
      <c r="HME13" s="314"/>
      <c r="HMF13" s="314"/>
      <c r="HMG13" s="314"/>
      <c r="HMH13" s="314"/>
      <c r="HMI13" s="314"/>
      <c r="HMJ13" s="314"/>
      <c r="HMK13" s="314"/>
      <c r="HML13" s="314"/>
      <c r="HMM13" s="314"/>
      <c r="HMN13" s="314"/>
      <c r="HMO13" s="314"/>
      <c r="HMP13" s="314"/>
      <c r="HMQ13" s="314"/>
      <c r="HMR13" s="314"/>
      <c r="HMS13" s="314"/>
      <c r="HMT13" s="314"/>
      <c r="HMU13" s="314"/>
      <c r="HMV13" s="314"/>
      <c r="HMW13" s="314"/>
      <c r="HMX13" s="314"/>
      <c r="HMY13" s="314"/>
      <c r="HMZ13" s="314"/>
      <c r="HNA13" s="314"/>
      <c r="HNB13" s="314"/>
      <c r="HNC13" s="314"/>
      <c r="HND13" s="314"/>
      <c r="HNE13" s="314"/>
      <c r="HNF13" s="314"/>
      <c r="HNG13" s="314"/>
      <c r="HNH13" s="314"/>
      <c r="HNI13" s="314"/>
      <c r="HNJ13" s="314"/>
      <c r="HNK13" s="314"/>
      <c r="HNL13" s="314"/>
      <c r="HNM13" s="314"/>
      <c r="HNN13" s="314"/>
      <c r="HNO13" s="314"/>
      <c r="HNP13" s="314"/>
      <c r="HNQ13" s="314"/>
      <c r="HNR13" s="314"/>
      <c r="HNS13" s="314"/>
      <c r="HNT13" s="314"/>
      <c r="HNU13" s="314"/>
      <c r="HNV13" s="314"/>
      <c r="HNW13" s="314"/>
      <c r="HNX13" s="314"/>
      <c r="HNY13" s="314"/>
      <c r="HNZ13" s="314"/>
      <c r="HOA13" s="314"/>
      <c r="HOB13" s="314"/>
      <c r="HOC13" s="314"/>
      <c r="HOD13" s="314"/>
      <c r="HOE13" s="314"/>
      <c r="HOF13" s="314"/>
      <c r="HOG13" s="314"/>
      <c r="HOH13" s="314"/>
      <c r="HOI13" s="314"/>
      <c r="HOJ13" s="314"/>
      <c r="HOK13" s="314"/>
      <c r="HOL13" s="314"/>
      <c r="HOM13" s="314"/>
      <c r="HON13" s="314"/>
      <c r="HOO13" s="314"/>
      <c r="HOP13" s="314"/>
      <c r="HOQ13" s="314"/>
      <c r="HOR13" s="314"/>
      <c r="HOS13" s="314"/>
      <c r="HOT13" s="314"/>
      <c r="HOU13" s="314"/>
      <c r="HOV13" s="314"/>
      <c r="HOW13" s="314"/>
      <c r="HOX13" s="314"/>
      <c r="HOY13" s="314"/>
      <c r="HOZ13" s="314"/>
      <c r="HPA13" s="314"/>
      <c r="HPB13" s="314"/>
      <c r="HPC13" s="314"/>
      <c r="HPD13" s="314"/>
      <c r="HPE13" s="314"/>
      <c r="HPF13" s="314"/>
      <c r="HPG13" s="314"/>
      <c r="HPH13" s="314"/>
      <c r="HPI13" s="314"/>
      <c r="HPJ13" s="314"/>
      <c r="HPK13" s="314"/>
      <c r="HPL13" s="314"/>
      <c r="HPM13" s="314"/>
      <c r="HPN13" s="314"/>
      <c r="HPO13" s="314"/>
      <c r="HPP13" s="314"/>
      <c r="HPQ13" s="314"/>
      <c r="HPR13" s="314"/>
      <c r="HPS13" s="314"/>
      <c r="HPT13" s="314"/>
      <c r="HPU13" s="314"/>
      <c r="HPV13" s="314"/>
      <c r="HPW13" s="314"/>
      <c r="HPX13" s="314"/>
      <c r="HPY13" s="314"/>
      <c r="HPZ13" s="314"/>
      <c r="HQA13" s="314"/>
      <c r="HQB13" s="314"/>
      <c r="HQC13" s="314"/>
      <c r="HQD13" s="314"/>
      <c r="HQE13" s="314"/>
      <c r="HQF13" s="314"/>
      <c r="HQG13" s="314"/>
      <c r="HQH13" s="314"/>
      <c r="HQI13" s="314"/>
      <c r="HQJ13" s="314"/>
      <c r="HQK13" s="314"/>
      <c r="HQL13" s="314"/>
      <c r="HQM13" s="314"/>
      <c r="HQN13" s="314"/>
      <c r="HQO13" s="314"/>
      <c r="HQP13" s="314"/>
      <c r="HQQ13" s="314"/>
      <c r="HQR13" s="314"/>
      <c r="HQS13" s="314"/>
      <c r="HQT13" s="314"/>
      <c r="HQU13" s="314"/>
      <c r="HQV13" s="314"/>
      <c r="HQW13" s="314"/>
      <c r="HQX13" s="314"/>
      <c r="HQY13" s="314"/>
      <c r="HQZ13" s="314"/>
      <c r="HRA13" s="314"/>
      <c r="HRB13" s="314"/>
      <c r="HRC13" s="314"/>
      <c r="HRD13" s="314"/>
      <c r="HRE13" s="314"/>
      <c r="HRF13" s="314"/>
      <c r="HRG13" s="314"/>
      <c r="HRH13" s="314"/>
      <c r="HRI13" s="314"/>
      <c r="HRJ13" s="314"/>
      <c r="HRK13" s="314"/>
      <c r="HRL13" s="314"/>
      <c r="HRM13" s="314"/>
      <c r="HRN13" s="314"/>
      <c r="HRO13" s="314"/>
      <c r="HRP13" s="314"/>
      <c r="HRQ13" s="314"/>
      <c r="HRR13" s="314"/>
      <c r="HRS13" s="314"/>
      <c r="HRT13" s="314"/>
      <c r="HRU13" s="314"/>
      <c r="HRV13" s="314"/>
      <c r="HRW13" s="314"/>
      <c r="HRX13" s="314"/>
      <c r="HRY13" s="314"/>
      <c r="HRZ13" s="314"/>
      <c r="HSA13" s="314"/>
      <c r="HSB13" s="314"/>
      <c r="HSC13" s="314"/>
      <c r="HSD13" s="314"/>
      <c r="HSE13" s="314"/>
      <c r="HSF13" s="314"/>
      <c r="HSG13" s="314"/>
      <c r="HSH13" s="314"/>
      <c r="HSI13" s="314"/>
      <c r="HSJ13" s="314"/>
      <c r="HSK13" s="314"/>
      <c r="HSL13" s="314"/>
      <c r="HSM13" s="314"/>
      <c r="HSN13" s="314"/>
      <c r="HSO13" s="314"/>
      <c r="HSP13" s="314"/>
      <c r="HSQ13" s="314"/>
      <c r="HSR13" s="314"/>
      <c r="HSS13" s="314"/>
      <c r="HST13" s="314"/>
      <c r="HSU13" s="314"/>
      <c r="HSV13" s="314"/>
      <c r="HSW13" s="314"/>
      <c r="HSX13" s="314"/>
      <c r="HSY13" s="314"/>
      <c r="HSZ13" s="314"/>
      <c r="HTA13" s="314"/>
      <c r="HTB13" s="314"/>
      <c r="HTC13" s="314"/>
      <c r="HTD13" s="314"/>
      <c r="HTE13" s="314"/>
      <c r="HTF13" s="314"/>
      <c r="HTG13" s="314"/>
      <c r="HTH13" s="314"/>
      <c r="HTI13" s="314"/>
      <c r="HTJ13" s="314"/>
      <c r="HTK13" s="314"/>
      <c r="HTL13" s="314"/>
      <c r="HTM13" s="314"/>
      <c r="HTN13" s="314"/>
      <c r="HTO13" s="314"/>
      <c r="HTP13" s="314"/>
      <c r="HTQ13" s="314"/>
      <c r="HTR13" s="314"/>
      <c r="HTS13" s="314"/>
      <c r="HTT13" s="314"/>
      <c r="HTU13" s="314"/>
      <c r="HTV13" s="314"/>
      <c r="HTW13" s="314"/>
      <c r="HTX13" s="314"/>
      <c r="HTY13" s="314"/>
      <c r="HTZ13" s="314"/>
      <c r="HUA13" s="314"/>
      <c r="HUB13" s="314"/>
      <c r="HUC13" s="314"/>
      <c r="HUD13" s="314"/>
      <c r="HUE13" s="314"/>
      <c r="HUF13" s="314"/>
      <c r="HUG13" s="314"/>
      <c r="HUH13" s="314"/>
      <c r="HUI13" s="314"/>
      <c r="HUJ13" s="314"/>
      <c r="HUK13" s="314"/>
      <c r="HUL13" s="314"/>
      <c r="HUM13" s="314"/>
      <c r="HUN13" s="314"/>
      <c r="HUO13" s="314"/>
      <c r="HUP13" s="314"/>
      <c r="HUQ13" s="314"/>
      <c r="HUR13" s="314"/>
      <c r="HUS13" s="314"/>
      <c r="HUT13" s="314"/>
      <c r="HUU13" s="314"/>
      <c r="HUV13" s="314"/>
      <c r="HUW13" s="314"/>
      <c r="HUX13" s="314"/>
      <c r="HUY13" s="314"/>
      <c r="HUZ13" s="314"/>
      <c r="HVA13" s="314"/>
      <c r="HVB13" s="314"/>
      <c r="HVC13" s="314"/>
      <c r="HVD13" s="314"/>
      <c r="HVE13" s="314"/>
      <c r="HVF13" s="314"/>
      <c r="HVG13" s="314"/>
      <c r="HVH13" s="314"/>
      <c r="HVI13" s="314"/>
      <c r="HVJ13" s="314"/>
      <c r="HVK13" s="314"/>
      <c r="HVL13" s="314"/>
      <c r="HVM13" s="314"/>
      <c r="HVN13" s="314"/>
      <c r="HVO13" s="314"/>
      <c r="HVP13" s="314"/>
      <c r="HVQ13" s="314"/>
      <c r="HVR13" s="314"/>
      <c r="HVS13" s="314"/>
      <c r="HVT13" s="314"/>
      <c r="HVU13" s="314"/>
      <c r="HVV13" s="314"/>
      <c r="HVW13" s="314"/>
      <c r="HVX13" s="314"/>
      <c r="HVY13" s="314"/>
      <c r="HVZ13" s="314"/>
      <c r="HWA13" s="314"/>
      <c r="HWB13" s="314"/>
      <c r="HWC13" s="314"/>
      <c r="HWD13" s="314"/>
      <c r="HWE13" s="314"/>
      <c r="HWF13" s="314"/>
      <c r="HWG13" s="314"/>
      <c r="HWH13" s="314"/>
      <c r="HWI13" s="314"/>
      <c r="HWJ13" s="314"/>
      <c r="HWK13" s="314"/>
      <c r="HWL13" s="314"/>
      <c r="HWM13" s="314"/>
      <c r="HWN13" s="314"/>
      <c r="HWO13" s="314"/>
      <c r="HWP13" s="314"/>
      <c r="HWQ13" s="314"/>
      <c r="HWR13" s="314"/>
      <c r="HWS13" s="314"/>
      <c r="HWT13" s="314"/>
      <c r="HWU13" s="314"/>
      <c r="HWV13" s="314"/>
      <c r="HWW13" s="314"/>
      <c r="HWX13" s="314"/>
      <c r="HWY13" s="314"/>
      <c r="HWZ13" s="314"/>
      <c r="HXA13" s="314"/>
      <c r="HXB13" s="314"/>
      <c r="HXC13" s="314"/>
      <c r="HXD13" s="314"/>
      <c r="HXE13" s="314"/>
      <c r="HXF13" s="314"/>
      <c r="HXG13" s="314"/>
      <c r="HXH13" s="314"/>
      <c r="HXI13" s="314"/>
      <c r="HXJ13" s="314"/>
      <c r="HXK13" s="314"/>
      <c r="HXL13" s="314"/>
      <c r="HXM13" s="314"/>
      <c r="HXN13" s="314"/>
      <c r="HXO13" s="314"/>
      <c r="HXP13" s="314"/>
      <c r="HXQ13" s="314"/>
      <c r="HXR13" s="314"/>
      <c r="HXS13" s="314"/>
      <c r="HXT13" s="314"/>
      <c r="HXU13" s="314"/>
      <c r="HXV13" s="314"/>
      <c r="HXW13" s="314"/>
      <c r="HXX13" s="314"/>
      <c r="HXY13" s="314"/>
      <c r="HXZ13" s="314"/>
      <c r="HYA13" s="314"/>
      <c r="HYB13" s="314"/>
      <c r="HYC13" s="314"/>
      <c r="HYD13" s="314"/>
      <c r="HYE13" s="314"/>
      <c r="HYF13" s="314"/>
      <c r="HYG13" s="314"/>
      <c r="HYH13" s="314"/>
      <c r="HYI13" s="314"/>
      <c r="HYJ13" s="314"/>
      <c r="HYK13" s="314"/>
      <c r="HYL13" s="314"/>
      <c r="HYM13" s="314"/>
      <c r="HYN13" s="314"/>
      <c r="HYO13" s="314"/>
      <c r="HYP13" s="314"/>
      <c r="HYQ13" s="314"/>
      <c r="HYR13" s="314"/>
      <c r="HYS13" s="314"/>
      <c r="HYT13" s="314"/>
      <c r="HYU13" s="314"/>
      <c r="HYV13" s="314"/>
      <c r="HYW13" s="314"/>
      <c r="HYX13" s="314"/>
      <c r="HYY13" s="314"/>
      <c r="HYZ13" s="314"/>
      <c r="HZA13" s="314"/>
      <c r="HZB13" s="314"/>
      <c r="HZC13" s="314"/>
      <c r="HZD13" s="314"/>
      <c r="HZE13" s="314"/>
      <c r="HZF13" s="314"/>
      <c r="HZG13" s="314"/>
      <c r="HZH13" s="314"/>
      <c r="HZI13" s="314"/>
      <c r="HZJ13" s="314"/>
      <c r="HZK13" s="314"/>
      <c r="HZL13" s="314"/>
      <c r="HZM13" s="314"/>
      <c r="HZN13" s="314"/>
      <c r="HZO13" s="314"/>
      <c r="HZP13" s="314"/>
      <c r="HZQ13" s="314"/>
      <c r="HZR13" s="314"/>
      <c r="HZS13" s="314"/>
      <c r="HZT13" s="314"/>
      <c r="HZU13" s="314"/>
      <c r="HZV13" s="314"/>
      <c r="HZW13" s="314"/>
      <c r="HZX13" s="314"/>
      <c r="HZY13" s="314"/>
      <c r="HZZ13" s="314"/>
      <c r="IAA13" s="314"/>
      <c r="IAB13" s="314"/>
      <c r="IAC13" s="314"/>
      <c r="IAD13" s="314"/>
      <c r="IAE13" s="314"/>
      <c r="IAF13" s="314"/>
      <c r="IAG13" s="314"/>
      <c r="IAH13" s="314"/>
      <c r="IAI13" s="314"/>
      <c r="IAJ13" s="314"/>
      <c r="IAK13" s="314"/>
      <c r="IAL13" s="314"/>
      <c r="IAM13" s="314"/>
      <c r="IAN13" s="314"/>
      <c r="IAO13" s="314"/>
      <c r="IAP13" s="314"/>
      <c r="IAQ13" s="314"/>
      <c r="IAR13" s="314"/>
      <c r="IAS13" s="314"/>
      <c r="IAT13" s="314"/>
      <c r="IAU13" s="314"/>
      <c r="IAV13" s="314"/>
      <c r="IAW13" s="314"/>
      <c r="IAX13" s="314"/>
      <c r="IAY13" s="314"/>
      <c r="IAZ13" s="314"/>
      <c r="IBA13" s="314"/>
      <c r="IBB13" s="314"/>
      <c r="IBC13" s="314"/>
      <c r="IBD13" s="314"/>
      <c r="IBE13" s="314"/>
      <c r="IBF13" s="314"/>
      <c r="IBG13" s="314"/>
      <c r="IBH13" s="314"/>
      <c r="IBI13" s="314"/>
      <c r="IBJ13" s="314"/>
      <c r="IBK13" s="314"/>
      <c r="IBL13" s="314"/>
      <c r="IBM13" s="314"/>
      <c r="IBN13" s="314"/>
      <c r="IBO13" s="314"/>
      <c r="IBP13" s="314"/>
      <c r="IBQ13" s="314"/>
      <c r="IBR13" s="314"/>
      <c r="IBS13" s="314"/>
      <c r="IBT13" s="314"/>
      <c r="IBU13" s="314"/>
      <c r="IBV13" s="314"/>
      <c r="IBW13" s="314"/>
      <c r="IBX13" s="314"/>
      <c r="IBY13" s="314"/>
      <c r="IBZ13" s="314"/>
      <c r="ICA13" s="314"/>
      <c r="ICB13" s="314"/>
      <c r="ICC13" s="314"/>
      <c r="ICD13" s="314"/>
      <c r="ICE13" s="314"/>
      <c r="ICF13" s="314"/>
      <c r="ICG13" s="314"/>
      <c r="ICH13" s="314"/>
      <c r="ICI13" s="314"/>
      <c r="ICJ13" s="314"/>
      <c r="ICK13" s="314"/>
      <c r="ICL13" s="314"/>
      <c r="ICM13" s="314"/>
      <c r="ICN13" s="314"/>
      <c r="ICO13" s="314"/>
      <c r="ICP13" s="314"/>
      <c r="ICQ13" s="314"/>
      <c r="ICR13" s="314"/>
      <c r="ICS13" s="314"/>
      <c r="ICT13" s="314"/>
      <c r="ICU13" s="314"/>
      <c r="ICV13" s="314"/>
      <c r="ICW13" s="314"/>
      <c r="ICX13" s="314"/>
      <c r="ICY13" s="314"/>
      <c r="ICZ13" s="314"/>
      <c r="IDA13" s="314"/>
      <c r="IDB13" s="314"/>
      <c r="IDC13" s="314"/>
      <c r="IDD13" s="314"/>
      <c r="IDE13" s="314"/>
      <c r="IDF13" s="314"/>
      <c r="IDG13" s="314"/>
      <c r="IDH13" s="314"/>
      <c r="IDI13" s="314"/>
      <c r="IDJ13" s="314"/>
      <c r="IDK13" s="314"/>
      <c r="IDL13" s="314"/>
      <c r="IDM13" s="314"/>
      <c r="IDN13" s="314"/>
      <c r="IDO13" s="314"/>
      <c r="IDP13" s="314"/>
      <c r="IDQ13" s="314"/>
      <c r="IDR13" s="314"/>
      <c r="IDS13" s="314"/>
      <c r="IDT13" s="314"/>
      <c r="IDU13" s="314"/>
      <c r="IDV13" s="314"/>
      <c r="IDW13" s="314"/>
      <c r="IDX13" s="314"/>
      <c r="IDY13" s="314"/>
      <c r="IDZ13" s="314"/>
      <c r="IEA13" s="314"/>
      <c r="IEB13" s="314"/>
      <c r="IEC13" s="314"/>
      <c r="IED13" s="314"/>
      <c r="IEE13" s="314"/>
      <c r="IEF13" s="314"/>
      <c r="IEG13" s="314"/>
      <c r="IEH13" s="314"/>
      <c r="IEI13" s="314"/>
      <c r="IEJ13" s="314"/>
      <c r="IEK13" s="314"/>
      <c r="IEL13" s="314"/>
      <c r="IEM13" s="314"/>
      <c r="IEN13" s="314"/>
      <c r="IEO13" s="314"/>
      <c r="IEP13" s="314"/>
      <c r="IEQ13" s="314"/>
      <c r="IER13" s="314"/>
      <c r="IES13" s="314"/>
      <c r="IET13" s="314"/>
      <c r="IEU13" s="314"/>
      <c r="IEV13" s="314"/>
      <c r="IEW13" s="314"/>
      <c r="IEX13" s="314"/>
      <c r="IEY13" s="314"/>
      <c r="IEZ13" s="314"/>
      <c r="IFA13" s="314"/>
      <c r="IFB13" s="314"/>
      <c r="IFC13" s="314"/>
      <c r="IFD13" s="314"/>
      <c r="IFE13" s="314"/>
      <c r="IFF13" s="314"/>
      <c r="IFG13" s="314"/>
      <c r="IFH13" s="314"/>
      <c r="IFI13" s="314"/>
      <c r="IFJ13" s="314"/>
      <c r="IFK13" s="314"/>
      <c r="IFL13" s="314"/>
      <c r="IFM13" s="314"/>
      <c r="IFN13" s="314"/>
      <c r="IFO13" s="314"/>
      <c r="IFP13" s="314"/>
      <c r="IFQ13" s="314"/>
      <c r="IFR13" s="314"/>
      <c r="IFS13" s="314"/>
      <c r="IFT13" s="314"/>
      <c r="IFU13" s="314"/>
      <c r="IFV13" s="314"/>
      <c r="IFW13" s="314"/>
      <c r="IFX13" s="314"/>
      <c r="IFY13" s="314"/>
      <c r="IFZ13" s="314"/>
      <c r="IGA13" s="314"/>
      <c r="IGB13" s="314"/>
      <c r="IGC13" s="314"/>
      <c r="IGD13" s="314"/>
      <c r="IGE13" s="314"/>
      <c r="IGF13" s="314"/>
      <c r="IGG13" s="314"/>
      <c r="IGH13" s="314"/>
      <c r="IGI13" s="314"/>
      <c r="IGJ13" s="314"/>
      <c r="IGK13" s="314"/>
      <c r="IGL13" s="314"/>
      <c r="IGM13" s="314"/>
      <c r="IGN13" s="314"/>
      <c r="IGO13" s="314"/>
      <c r="IGP13" s="314"/>
      <c r="IGQ13" s="314"/>
      <c r="IGR13" s="314"/>
      <c r="IGS13" s="314"/>
      <c r="IGT13" s="314"/>
      <c r="IGU13" s="314"/>
      <c r="IGV13" s="314"/>
      <c r="IGW13" s="314"/>
      <c r="IGX13" s="314"/>
      <c r="IGY13" s="314"/>
      <c r="IGZ13" s="314"/>
      <c r="IHA13" s="314"/>
      <c r="IHB13" s="314"/>
      <c r="IHC13" s="314"/>
      <c r="IHD13" s="314"/>
      <c r="IHE13" s="314"/>
      <c r="IHF13" s="314"/>
      <c r="IHG13" s="314"/>
      <c r="IHH13" s="314"/>
      <c r="IHI13" s="314"/>
      <c r="IHJ13" s="314"/>
      <c r="IHK13" s="314"/>
      <c r="IHL13" s="314"/>
      <c r="IHM13" s="314"/>
      <c r="IHN13" s="314"/>
      <c r="IHO13" s="314"/>
      <c r="IHP13" s="314"/>
      <c r="IHQ13" s="314"/>
      <c r="IHR13" s="314"/>
      <c r="IHS13" s="314"/>
      <c r="IHT13" s="314"/>
      <c r="IHU13" s="314"/>
      <c r="IHV13" s="314"/>
      <c r="IHW13" s="314"/>
      <c r="IHX13" s="314"/>
      <c r="IHY13" s="314"/>
      <c r="IHZ13" s="314"/>
      <c r="IIA13" s="314"/>
      <c r="IIB13" s="314"/>
      <c r="IIC13" s="314"/>
      <c r="IID13" s="314"/>
      <c r="IIE13" s="314"/>
      <c r="IIF13" s="314"/>
      <c r="IIG13" s="314"/>
      <c r="IIH13" s="314"/>
      <c r="III13" s="314"/>
      <c r="IIJ13" s="314"/>
      <c r="IIK13" s="314"/>
      <c r="IIL13" s="314"/>
      <c r="IIM13" s="314"/>
      <c r="IIN13" s="314"/>
      <c r="IIO13" s="314"/>
      <c r="IIP13" s="314"/>
      <c r="IIQ13" s="314"/>
      <c r="IIR13" s="314"/>
      <c r="IIS13" s="314"/>
      <c r="IIT13" s="314"/>
      <c r="IIU13" s="314"/>
      <c r="IIV13" s="314"/>
      <c r="IIW13" s="314"/>
      <c r="IIX13" s="314"/>
      <c r="IIY13" s="314"/>
      <c r="IIZ13" s="314"/>
      <c r="IJA13" s="314"/>
      <c r="IJB13" s="314"/>
      <c r="IJC13" s="314"/>
      <c r="IJD13" s="314"/>
      <c r="IJE13" s="314"/>
      <c r="IJF13" s="314"/>
      <c r="IJG13" s="314"/>
      <c r="IJH13" s="314"/>
      <c r="IJI13" s="314"/>
      <c r="IJJ13" s="314"/>
      <c r="IJK13" s="314"/>
      <c r="IJL13" s="314"/>
      <c r="IJM13" s="314"/>
      <c r="IJN13" s="314"/>
      <c r="IJO13" s="314"/>
      <c r="IJP13" s="314"/>
      <c r="IJQ13" s="314"/>
      <c r="IJR13" s="314"/>
      <c r="IJS13" s="314"/>
      <c r="IJT13" s="314"/>
      <c r="IJU13" s="314"/>
      <c r="IJV13" s="314"/>
      <c r="IJW13" s="314"/>
      <c r="IJX13" s="314"/>
      <c r="IJY13" s="314"/>
      <c r="IJZ13" s="314"/>
      <c r="IKA13" s="314"/>
      <c r="IKB13" s="314"/>
      <c r="IKC13" s="314"/>
      <c r="IKD13" s="314"/>
      <c r="IKE13" s="314"/>
      <c r="IKF13" s="314"/>
      <c r="IKG13" s="314"/>
      <c r="IKH13" s="314"/>
      <c r="IKI13" s="314"/>
      <c r="IKJ13" s="314"/>
      <c r="IKK13" s="314"/>
      <c r="IKL13" s="314"/>
      <c r="IKM13" s="314"/>
      <c r="IKN13" s="314"/>
      <c r="IKO13" s="314"/>
      <c r="IKP13" s="314"/>
      <c r="IKQ13" s="314"/>
      <c r="IKR13" s="314"/>
      <c r="IKS13" s="314"/>
      <c r="IKT13" s="314"/>
      <c r="IKU13" s="314"/>
      <c r="IKV13" s="314"/>
      <c r="IKW13" s="314"/>
      <c r="IKX13" s="314"/>
      <c r="IKY13" s="314"/>
      <c r="IKZ13" s="314"/>
      <c r="ILA13" s="314"/>
      <c r="ILB13" s="314"/>
      <c r="ILC13" s="314"/>
      <c r="ILD13" s="314"/>
      <c r="ILE13" s="314"/>
      <c r="ILF13" s="314"/>
      <c r="ILG13" s="314"/>
      <c r="ILH13" s="314"/>
      <c r="ILI13" s="314"/>
      <c r="ILJ13" s="314"/>
      <c r="ILK13" s="314"/>
      <c r="ILL13" s="314"/>
      <c r="ILM13" s="314"/>
      <c r="ILN13" s="314"/>
      <c r="ILO13" s="314"/>
      <c r="ILP13" s="314"/>
      <c r="ILQ13" s="314"/>
      <c r="ILR13" s="314"/>
      <c r="ILS13" s="314"/>
      <c r="ILT13" s="314"/>
      <c r="ILU13" s="314"/>
      <c r="ILV13" s="314"/>
      <c r="ILW13" s="314"/>
      <c r="ILX13" s="314"/>
      <c r="ILY13" s="314"/>
      <c r="ILZ13" s="314"/>
      <c r="IMA13" s="314"/>
      <c r="IMB13" s="314"/>
      <c r="IMC13" s="314"/>
      <c r="IMD13" s="314"/>
      <c r="IME13" s="314"/>
      <c r="IMF13" s="314"/>
      <c r="IMG13" s="314"/>
      <c r="IMH13" s="314"/>
      <c r="IMI13" s="314"/>
      <c r="IMJ13" s="314"/>
      <c r="IMK13" s="314"/>
      <c r="IML13" s="314"/>
      <c r="IMM13" s="314"/>
      <c r="IMN13" s="314"/>
      <c r="IMO13" s="314"/>
      <c r="IMP13" s="314"/>
      <c r="IMQ13" s="314"/>
      <c r="IMR13" s="314"/>
      <c r="IMS13" s="314"/>
      <c r="IMT13" s="314"/>
      <c r="IMU13" s="314"/>
      <c r="IMV13" s="314"/>
      <c r="IMW13" s="314"/>
      <c r="IMX13" s="314"/>
      <c r="IMY13" s="314"/>
      <c r="IMZ13" s="314"/>
      <c r="INA13" s="314"/>
      <c r="INB13" s="314"/>
      <c r="INC13" s="314"/>
      <c r="IND13" s="314"/>
      <c r="INE13" s="314"/>
      <c r="INF13" s="314"/>
      <c r="ING13" s="314"/>
      <c r="INH13" s="314"/>
      <c r="INI13" s="314"/>
      <c r="INJ13" s="314"/>
      <c r="INK13" s="314"/>
      <c r="INL13" s="314"/>
      <c r="INM13" s="314"/>
      <c r="INN13" s="314"/>
      <c r="INO13" s="314"/>
      <c r="INP13" s="314"/>
      <c r="INQ13" s="314"/>
      <c r="INR13" s="314"/>
      <c r="INS13" s="314"/>
      <c r="INT13" s="314"/>
      <c r="INU13" s="314"/>
      <c r="INV13" s="314"/>
      <c r="INW13" s="314"/>
      <c r="INX13" s="314"/>
      <c r="INY13" s="314"/>
      <c r="INZ13" s="314"/>
      <c r="IOA13" s="314"/>
      <c r="IOB13" s="314"/>
      <c r="IOC13" s="314"/>
      <c r="IOD13" s="314"/>
      <c r="IOE13" s="314"/>
      <c r="IOF13" s="314"/>
      <c r="IOG13" s="314"/>
      <c r="IOH13" s="314"/>
      <c r="IOI13" s="314"/>
      <c r="IOJ13" s="314"/>
      <c r="IOK13" s="314"/>
      <c r="IOL13" s="314"/>
      <c r="IOM13" s="314"/>
      <c r="ION13" s="314"/>
      <c r="IOO13" s="314"/>
      <c r="IOP13" s="314"/>
      <c r="IOQ13" s="314"/>
      <c r="IOR13" s="314"/>
      <c r="IOS13" s="314"/>
      <c r="IOT13" s="314"/>
      <c r="IOU13" s="314"/>
      <c r="IOV13" s="314"/>
      <c r="IOW13" s="314"/>
      <c r="IOX13" s="314"/>
      <c r="IOY13" s="314"/>
      <c r="IOZ13" s="314"/>
      <c r="IPA13" s="314"/>
      <c r="IPB13" s="314"/>
      <c r="IPC13" s="314"/>
      <c r="IPD13" s="314"/>
      <c r="IPE13" s="314"/>
      <c r="IPF13" s="314"/>
      <c r="IPG13" s="314"/>
      <c r="IPH13" s="314"/>
      <c r="IPI13" s="314"/>
      <c r="IPJ13" s="314"/>
      <c r="IPK13" s="314"/>
      <c r="IPL13" s="314"/>
      <c r="IPM13" s="314"/>
      <c r="IPN13" s="314"/>
      <c r="IPO13" s="314"/>
      <c r="IPP13" s="314"/>
      <c r="IPQ13" s="314"/>
      <c r="IPR13" s="314"/>
      <c r="IPS13" s="314"/>
      <c r="IPT13" s="314"/>
      <c r="IPU13" s="314"/>
      <c r="IPV13" s="314"/>
      <c r="IPW13" s="314"/>
      <c r="IPX13" s="314"/>
      <c r="IPY13" s="314"/>
      <c r="IPZ13" s="314"/>
      <c r="IQA13" s="314"/>
      <c r="IQB13" s="314"/>
      <c r="IQC13" s="314"/>
      <c r="IQD13" s="314"/>
      <c r="IQE13" s="314"/>
      <c r="IQF13" s="314"/>
      <c r="IQG13" s="314"/>
      <c r="IQH13" s="314"/>
      <c r="IQI13" s="314"/>
      <c r="IQJ13" s="314"/>
      <c r="IQK13" s="314"/>
      <c r="IQL13" s="314"/>
      <c r="IQM13" s="314"/>
      <c r="IQN13" s="314"/>
      <c r="IQO13" s="314"/>
      <c r="IQP13" s="314"/>
      <c r="IQQ13" s="314"/>
      <c r="IQR13" s="314"/>
      <c r="IQS13" s="314"/>
      <c r="IQT13" s="314"/>
      <c r="IQU13" s="314"/>
      <c r="IQV13" s="314"/>
      <c r="IQW13" s="314"/>
      <c r="IQX13" s="314"/>
      <c r="IQY13" s="314"/>
      <c r="IQZ13" s="314"/>
      <c r="IRA13" s="314"/>
      <c r="IRB13" s="314"/>
      <c r="IRC13" s="314"/>
      <c r="IRD13" s="314"/>
      <c r="IRE13" s="314"/>
      <c r="IRF13" s="314"/>
      <c r="IRG13" s="314"/>
      <c r="IRH13" s="314"/>
      <c r="IRI13" s="314"/>
      <c r="IRJ13" s="314"/>
      <c r="IRK13" s="314"/>
      <c r="IRL13" s="314"/>
      <c r="IRM13" s="314"/>
      <c r="IRN13" s="314"/>
      <c r="IRO13" s="314"/>
      <c r="IRP13" s="314"/>
      <c r="IRQ13" s="314"/>
      <c r="IRR13" s="314"/>
      <c r="IRS13" s="314"/>
      <c r="IRT13" s="314"/>
      <c r="IRU13" s="314"/>
      <c r="IRV13" s="314"/>
      <c r="IRW13" s="314"/>
      <c r="IRX13" s="314"/>
      <c r="IRY13" s="314"/>
      <c r="IRZ13" s="314"/>
      <c r="ISA13" s="314"/>
      <c r="ISB13" s="314"/>
      <c r="ISC13" s="314"/>
      <c r="ISD13" s="314"/>
      <c r="ISE13" s="314"/>
      <c r="ISF13" s="314"/>
      <c r="ISG13" s="314"/>
      <c r="ISH13" s="314"/>
      <c r="ISI13" s="314"/>
      <c r="ISJ13" s="314"/>
      <c r="ISK13" s="314"/>
      <c r="ISL13" s="314"/>
      <c r="ISM13" s="314"/>
      <c r="ISN13" s="314"/>
      <c r="ISO13" s="314"/>
      <c r="ISP13" s="314"/>
      <c r="ISQ13" s="314"/>
      <c r="ISR13" s="314"/>
      <c r="ISS13" s="314"/>
      <c r="IST13" s="314"/>
      <c r="ISU13" s="314"/>
      <c r="ISV13" s="314"/>
      <c r="ISW13" s="314"/>
      <c r="ISX13" s="314"/>
      <c r="ISY13" s="314"/>
      <c r="ISZ13" s="314"/>
      <c r="ITA13" s="314"/>
      <c r="ITB13" s="314"/>
      <c r="ITC13" s="314"/>
      <c r="ITD13" s="314"/>
      <c r="ITE13" s="314"/>
      <c r="ITF13" s="314"/>
      <c r="ITG13" s="314"/>
      <c r="ITH13" s="314"/>
      <c r="ITI13" s="314"/>
      <c r="ITJ13" s="314"/>
      <c r="ITK13" s="314"/>
      <c r="ITL13" s="314"/>
      <c r="ITM13" s="314"/>
      <c r="ITN13" s="314"/>
      <c r="ITO13" s="314"/>
      <c r="ITP13" s="314"/>
      <c r="ITQ13" s="314"/>
      <c r="ITR13" s="314"/>
      <c r="ITS13" s="314"/>
      <c r="ITT13" s="314"/>
      <c r="ITU13" s="314"/>
      <c r="ITV13" s="314"/>
      <c r="ITW13" s="314"/>
      <c r="ITX13" s="314"/>
      <c r="ITY13" s="314"/>
      <c r="ITZ13" s="314"/>
      <c r="IUA13" s="314"/>
      <c r="IUB13" s="314"/>
      <c r="IUC13" s="314"/>
      <c r="IUD13" s="314"/>
      <c r="IUE13" s="314"/>
      <c r="IUF13" s="314"/>
      <c r="IUG13" s="314"/>
      <c r="IUH13" s="314"/>
      <c r="IUI13" s="314"/>
      <c r="IUJ13" s="314"/>
      <c r="IUK13" s="314"/>
      <c r="IUL13" s="314"/>
      <c r="IUM13" s="314"/>
      <c r="IUN13" s="314"/>
      <c r="IUO13" s="314"/>
      <c r="IUP13" s="314"/>
      <c r="IUQ13" s="314"/>
      <c r="IUR13" s="314"/>
      <c r="IUS13" s="314"/>
      <c r="IUT13" s="314"/>
      <c r="IUU13" s="314"/>
      <c r="IUV13" s="314"/>
      <c r="IUW13" s="314"/>
      <c r="IUX13" s="314"/>
      <c r="IUY13" s="314"/>
      <c r="IUZ13" s="314"/>
      <c r="IVA13" s="314"/>
      <c r="IVB13" s="314"/>
      <c r="IVC13" s="314"/>
      <c r="IVD13" s="314"/>
      <c r="IVE13" s="314"/>
      <c r="IVF13" s="314"/>
      <c r="IVG13" s="314"/>
      <c r="IVH13" s="314"/>
      <c r="IVI13" s="314"/>
      <c r="IVJ13" s="314"/>
      <c r="IVK13" s="314"/>
      <c r="IVL13" s="314"/>
      <c r="IVM13" s="314"/>
      <c r="IVN13" s="314"/>
      <c r="IVO13" s="314"/>
      <c r="IVP13" s="314"/>
      <c r="IVQ13" s="314"/>
      <c r="IVR13" s="314"/>
      <c r="IVS13" s="314"/>
      <c r="IVT13" s="314"/>
      <c r="IVU13" s="314"/>
      <c r="IVV13" s="314"/>
      <c r="IVW13" s="314"/>
      <c r="IVX13" s="314"/>
      <c r="IVY13" s="314"/>
      <c r="IVZ13" s="314"/>
      <c r="IWA13" s="314"/>
      <c r="IWB13" s="314"/>
      <c r="IWC13" s="314"/>
      <c r="IWD13" s="314"/>
      <c r="IWE13" s="314"/>
      <c r="IWF13" s="314"/>
      <c r="IWG13" s="314"/>
      <c r="IWH13" s="314"/>
      <c r="IWI13" s="314"/>
      <c r="IWJ13" s="314"/>
      <c r="IWK13" s="314"/>
      <c r="IWL13" s="314"/>
      <c r="IWM13" s="314"/>
      <c r="IWN13" s="314"/>
      <c r="IWO13" s="314"/>
      <c r="IWP13" s="314"/>
      <c r="IWQ13" s="314"/>
      <c r="IWR13" s="314"/>
      <c r="IWS13" s="314"/>
      <c r="IWT13" s="314"/>
      <c r="IWU13" s="314"/>
      <c r="IWV13" s="314"/>
      <c r="IWW13" s="314"/>
      <c r="IWX13" s="314"/>
      <c r="IWY13" s="314"/>
      <c r="IWZ13" s="314"/>
      <c r="IXA13" s="314"/>
      <c r="IXB13" s="314"/>
      <c r="IXC13" s="314"/>
      <c r="IXD13" s="314"/>
      <c r="IXE13" s="314"/>
      <c r="IXF13" s="314"/>
      <c r="IXG13" s="314"/>
      <c r="IXH13" s="314"/>
      <c r="IXI13" s="314"/>
      <c r="IXJ13" s="314"/>
      <c r="IXK13" s="314"/>
      <c r="IXL13" s="314"/>
      <c r="IXM13" s="314"/>
      <c r="IXN13" s="314"/>
      <c r="IXO13" s="314"/>
      <c r="IXP13" s="314"/>
      <c r="IXQ13" s="314"/>
      <c r="IXR13" s="314"/>
      <c r="IXS13" s="314"/>
      <c r="IXT13" s="314"/>
      <c r="IXU13" s="314"/>
      <c r="IXV13" s="314"/>
      <c r="IXW13" s="314"/>
      <c r="IXX13" s="314"/>
      <c r="IXY13" s="314"/>
      <c r="IXZ13" s="314"/>
      <c r="IYA13" s="314"/>
      <c r="IYB13" s="314"/>
      <c r="IYC13" s="314"/>
      <c r="IYD13" s="314"/>
      <c r="IYE13" s="314"/>
      <c r="IYF13" s="314"/>
      <c r="IYG13" s="314"/>
      <c r="IYH13" s="314"/>
      <c r="IYI13" s="314"/>
      <c r="IYJ13" s="314"/>
      <c r="IYK13" s="314"/>
      <c r="IYL13" s="314"/>
      <c r="IYM13" s="314"/>
      <c r="IYN13" s="314"/>
      <c r="IYO13" s="314"/>
      <c r="IYP13" s="314"/>
      <c r="IYQ13" s="314"/>
      <c r="IYR13" s="314"/>
      <c r="IYS13" s="314"/>
      <c r="IYT13" s="314"/>
      <c r="IYU13" s="314"/>
      <c r="IYV13" s="314"/>
      <c r="IYW13" s="314"/>
      <c r="IYX13" s="314"/>
      <c r="IYY13" s="314"/>
      <c r="IYZ13" s="314"/>
      <c r="IZA13" s="314"/>
      <c r="IZB13" s="314"/>
      <c r="IZC13" s="314"/>
      <c r="IZD13" s="314"/>
      <c r="IZE13" s="314"/>
      <c r="IZF13" s="314"/>
      <c r="IZG13" s="314"/>
      <c r="IZH13" s="314"/>
      <c r="IZI13" s="314"/>
      <c r="IZJ13" s="314"/>
      <c r="IZK13" s="314"/>
      <c r="IZL13" s="314"/>
      <c r="IZM13" s="314"/>
      <c r="IZN13" s="314"/>
      <c r="IZO13" s="314"/>
      <c r="IZP13" s="314"/>
      <c r="IZQ13" s="314"/>
      <c r="IZR13" s="314"/>
      <c r="IZS13" s="314"/>
      <c r="IZT13" s="314"/>
      <c r="IZU13" s="314"/>
      <c r="IZV13" s="314"/>
      <c r="IZW13" s="314"/>
      <c r="IZX13" s="314"/>
      <c r="IZY13" s="314"/>
      <c r="IZZ13" s="314"/>
      <c r="JAA13" s="314"/>
      <c r="JAB13" s="314"/>
      <c r="JAC13" s="314"/>
      <c r="JAD13" s="314"/>
      <c r="JAE13" s="314"/>
      <c r="JAF13" s="314"/>
      <c r="JAG13" s="314"/>
      <c r="JAH13" s="314"/>
      <c r="JAI13" s="314"/>
      <c r="JAJ13" s="314"/>
      <c r="JAK13" s="314"/>
      <c r="JAL13" s="314"/>
      <c r="JAM13" s="314"/>
      <c r="JAN13" s="314"/>
      <c r="JAO13" s="314"/>
      <c r="JAP13" s="314"/>
      <c r="JAQ13" s="314"/>
      <c r="JAR13" s="314"/>
      <c r="JAS13" s="314"/>
      <c r="JAT13" s="314"/>
      <c r="JAU13" s="314"/>
      <c r="JAV13" s="314"/>
      <c r="JAW13" s="314"/>
      <c r="JAX13" s="314"/>
      <c r="JAY13" s="314"/>
      <c r="JAZ13" s="314"/>
      <c r="JBA13" s="314"/>
      <c r="JBB13" s="314"/>
      <c r="JBC13" s="314"/>
      <c r="JBD13" s="314"/>
      <c r="JBE13" s="314"/>
      <c r="JBF13" s="314"/>
      <c r="JBG13" s="314"/>
      <c r="JBH13" s="314"/>
      <c r="JBI13" s="314"/>
      <c r="JBJ13" s="314"/>
      <c r="JBK13" s="314"/>
      <c r="JBL13" s="314"/>
      <c r="JBM13" s="314"/>
      <c r="JBN13" s="314"/>
      <c r="JBO13" s="314"/>
      <c r="JBP13" s="314"/>
      <c r="JBQ13" s="314"/>
      <c r="JBR13" s="314"/>
      <c r="JBS13" s="314"/>
      <c r="JBT13" s="314"/>
      <c r="JBU13" s="314"/>
      <c r="JBV13" s="314"/>
      <c r="JBW13" s="314"/>
      <c r="JBX13" s="314"/>
      <c r="JBY13" s="314"/>
      <c r="JBZ13" s="314"/>
      <c r="JCA13" s="314"/>
      <c r="JCB13" s="314"/>
      <c r="JCC13" s="314"/>
      <c r="JCD13" s="314"/>
      <c r="JCE13" s="314"/>
      <c r="JCF13" s="314"/>
      <c r="JCG13" s="314"/>
      <c r="JCH13" s="314"/>
      <c r="JCI13" s="314"/>
      <c r="JCJ13" s="314"/>
      <c r="JCK13" s="314"/>
      <c r="JCL13" s="314"/>
      <c r="JCM13" s="314"/>
      <c r="JCN13" s="314"/>
      <c r="JCO13" s="314"/>
      <c r="JCP13" s="314"/>
      <c r="JCQ13" s="314"/>
      <c r="JCR13" s="314"/>
      <c r="JCS13" s="314"/>
      <c r="JCT13" s="314"/>
      <c r="JCU13" s="314"/>
      <c r="JCV13" s="314"/>
      <c r="JCW13" s="314"/>
      <c r="JCX13" s="314"/>
      <c r="JCY13" s="314"/>
      <c r="JCZ13" s="314"/>
      <c r="JDA13" s="314"/>
      <c r="JDB13" s="314"/>
      <c r="JDC13" s="314"/>
      <c r="JDD13" s="314"/>
      <c r="JDE13" s="314"/>
      <c r="JDF13" s="314"/>
      <c r="JDG13" s="314"/>
      <c r="JDH13" s="314"/>
      <c r="JDI13" s="314"/>
      <c r="JDJ13" s="314"/>
      <c r="JDK13" s="314"/>
      <c r="JDL13" s="314"/>
      <c r="JDM13" s="314"/>
      <c r="JDN13" s="314"/>
      <c r="JDO13" s="314"/>
      <c r="JDP13" s="314"/>
      <c r="JDQ13" s="314"/>
      <c r="JDR13" s="314"/>
      <c r="JDS13" s="314"/>
      <c r="JDT13" s="314"/>
      <c r="JDU13" s="314"/>
      <c r="JDV13" s="314"/>
      <c r="JDW13" s="314"/>
      <c r="JDX13" s="314"/>
      <c r="JDY13" s="314"/>
      <c r="JDZ13" s="314"/>
      <c r="JEA13" s="314"/>
      <c r="JEB13" s="314"/>
      <c r="JEC13" s="314"/>
      <c r="JED13" s="314"/>
      <c r="JEE13" s="314"/>
      <c r="JEF13" s="314"/>
      <c r="JEG13" s="314"/>
      <c r="JEH13" s="314"/>
      <c r="JEI13" s="314"/>
      <c r="JEJ13" s="314"/>
      <c r="JEK13" s="314"/>
      <c r="JEL13" s="314"/>
      <c r="JEM13" s="314"/>
      <c r="JEN13" s="314"/>
      <c r="JEO13" s="314"/>
      <c r="JEP13" s="314"/>
      <c r="JEQ13" s="314"/>
      <c r="JER13" s="314"/>
      <c r="JES13" s="314"/>
      <c r="JET13" s="314"/>
      <c r="JEU13" s="314"/>
      <c r="JEV13" s="314"/>
      <c r="JEW13" s="314"/>
      <c r="JEX13" s="314"/>
      <c r="JEY13" s="314"/>
      <c r="JEZ13" s="314"/>
      <c r="JFA13" s="314"/>
      <c r="JFB13" s="314"/>
      <c r="JFC13" s="314"/>
      <c r="JFD13" s="314"/>
      <c r="JFE13" s="314"/>
      <c r="JFF13" s="314"/>
      <c r="JFG13" s="314"/>
      <c r="JFH13" s="314"/>
      <c r="JFI13" s="314"/>
      <c r="JFJ13" s="314"/>
      <c r="JFK13" s="314"/>
      <c r="JFL13" s="314"/>
      <c r="JFM13" s="314"/>
      <c r="JFN13" s="314"/>
      <c r="JFO13" s="314"/>
      <c r="JFP13" s="314"/>
      <c r="JFQ13" s="314"/>
      <c r="JFR13" s="314"/>
      <c r="JFS13" s="314"/>
      <c r="JFT13" s="314"/>
      <c r="JFU13" s="314"/>
      <c r="JFV13" s="314"/>
      <c r="JFW13" s="314"/>
      <c r="JFX13" s="314"/>
      <c r="JFY13" s="314"/>
      <c r="JFZ13" s="314"/>
      <c r="JGA13" s="314"/>
      <c r="JGB13" s="314"/>
      <c r="JGC13" s="314"/>
      <c r="JGD13" s="314"/>
      <c r="JGE13" s="314"/>
      <c r="JGF13" s="314"/>
      <c r="JGG13" s="314"/>
      <c r="JGH13" s="314"/>
      <c r="JGI13" s="314"/>
      <c r="JGJ13" s="314"/>
      <c r="JGK13" s="314"/>
      <c r="JGL13" s="314"/>
      <c r="JGM13" s="314"/>
      <c r="JGN13" s="314"/>
      <c r="JGO13" s="314"/>
      <c r="JGP13" s="314"/>
      <c r="JGQ13" s="314"/>
      <c r="JGR13" s="314"/>
      <c r="JGS13" s="314"/>
      <c r="JGT13" s="314"/>
      <c r="JGU13" s="314"/>
      <c r="JGV13" s="314"/>
      <c r="JGW13" s="314"/>
      <c r="JGX13" s="314"/>
      <c r="JGY13" s="314"/>
      <c r="JGZ13" s="314"/>
      <c r="JHA13" s="314"/>
      <c r="JHB13" s="314"/>
      <c r="JHC13" s="314"/>
      <c r="JHD13" s="314"/>
      <c r="JHE13" s="314"/>
      <c r="JHF13" s="314"/>
      <c r="JHG13" s="314"/>
      <c r="JHH13" s="314"/>
      <c r="JHI13" s="314"/>
      <c r="JHJ13" s="314"/>
      <c r="JHK13" s="314"/>
      <c r="JHL13" s="314"/>
      <c r="JHM13" s="314"/>
      <c r="JHN13" s="314"/>
      <c r="JHO13" s="314"/>
      <c r="JHP13" s="314"/>
      <c r="JHQ13" s="314"/>
      <c r="JHR13" s="314"/>
      <c r="JHS13" s="314"/>
      <c r="JHT13" s="314"/>
      <c r="JHU13" s="314"/>
      <c r="JHV13" s="314"/>
      <c r="JHW13" s="314"/>
      <c r="JHX13" s="314"/>
      <c r="JHY13" s="314"/>
      <c r="JHZ13" s="314"/>
      <c r="JIA13" s="314"/>
      <c r="JIB13" s="314"/>
      <c r="JIC13" s="314"/>
      <c r="JID13" s="314"/>
      <c r="JIE13" s="314"/>
      <c r="JIF13" s="314"/>
      <c r="JIG13" s="314"/>
      <c r="JIH13" s="314"/>
      <c r="JII13" s="314"/>
      <c r="JIJ13" s="314"/>
      <c r="JIK13" s="314"/>
      <c r="JIL13" s="314"/>
      <c r="JIM13" s="314"/>
      <c r="JIN13" s="314"/>
      <c r="JIO13" s="314"/>
      <c r="JIP13" s="314"/>
      <c r="JIQ13" s="314"/>
      <c r="JIR13" s="314"/>
      <c r="JIS13" s="314"/>
      <c r="JIT13" s="314"/>
      <c r="JIU13" s="314"/>
      <c r="JIV13" s="314"/>
      <c r="JIW13" s="314"/>
      <c r="JIX13" s="314"/>
      <c r="JIY13" s="314"/>
      <c r="JIZ13" s="314"/>
      <c r="JJA13" s="314"/>
      <c r="JJB13" s="314"/>
      <c r="JJC13" s="314"/>
      <c r="JJD13" s="314"/>
      <c r="JJE13" s="314"/>
      <c r="JJF13" s="314"/>
      <c r="JJG13" s="314"/>
      <c r="JJH13" s="314"/>
      <c r="JJI13" s="314"/>
      <c r="JJJ13" s="314"/>
      <c r="JJK13" s="314"/>
      <c r="JJL13" s="314"/>
      <c r="JJM13" s="314"/>
      <c r="JJN13" s="314"/>
      <c r="JJO13" s="314"/>
      <c r="JJP13" s="314"/>
      <c r="JJQ13" s="314"/>
      <c r="JJR13" s="314"/>
      <c r="JJS13" s="314"/>
      <c r="JJT13" s="314"/>
      <c r="JJU13" s="314"/>
      <c r="JJV13" s="314"/>
      <c r="JJW13" s="314"/>
      <c r="JJX13" s="314"/>
      <c r="JJY13" s="314"/>
      <c r="JJZ13" s="314"/>
      <c r="JKA13" s="314"/>
      <c r="JKB13" s="314"/>
      <c r="JKC13" s="314"/>
      <c r="JKD13" s="314"/>
      <c r="JKE13" s="314"/>
      <c r="JKF13" s="314"/>
      <c r="JKG13" s="314"/>
      <c r="JKH13" s="314"/>
      <c r="JKI13" s="314"/>
      <c r="JKJ13" s="314"/>
      <c r="JKK13" s="314"/>
      <c r="JKL13" s="314"/>
      <c r="JKM13" s="314"/>
      <c r="JKN13" s="314"/>
      <c r="JKO13" s="314"/>
      <c r="JKP13" s="314"/>
      <c r="JKQ13" s="314"/>
      <c r="JKR13" s="314"/>
      <c r="JKS13" s="314"/>
      <c r="JKT13" s="314"/>
      <c r="JKU13" s="314"/>
      <c r="JKV13" s="314"/>
      <c r="JKW13" s="314"/>
      <c r="JKX13" s="314"/>
      <c r="JKY13" s="314"/>
      <c r="JKZ13" s="314"/>
      <c r="JLA13" s="314"/>
      <c r="JLB13" s="314"/>
      <c r="JLC13" s="314"/>
      <c r="JLD13" s="314"/>
      <c r="JLE13" s="314"/>
      <c r="JLF13" s="314"/>
      <c r="JLG13" s="314"/>
      <c r="JLH13" s="314"/>
      <c r="JLI13" s="314"/>
      <c r="JLJ13" s="314"/>
      <c r="JLK13" s="314"/>
      <c r="JLL13" s="314"/>
      <c r="JLM13" s="314"/>
      <c r="JLN13" s="314"/>
      <c r="JLO13" s="314"/>
      <c r="JLP13" s="314"/>
      <c r="JLQ13" s="314"/>
      <c r="JLR13" s="314"/>
      <c r="JLS13" s="314"/>
      <c r="JLT13" s="314"/>
      <c r="JLU13" s="314"/>
      <c r="JLV13" s="314"/>
      <c r="JLW13" s="314"/>
      <c r="JLX13" s="314"/>
      <c r="JLY13" s="314"/>
      <c r="JLZ13" s="314"/>
      <c r="JMA13" s="314"/>
      <c r="JMB13" s="314"/>
      <c r="JMC13" s="314"/>
      <c r="JMD13" s="314"/>
      <c r="JME13" s="314"/>
      <c r="JMF13" s="314"/>
      <c r="JMG13" s="314"/>
      <c r="JMH13" s="314"/>
      <c r="JMI13" s="314"/>
      <c r="JMJ13" s="314"/>
      <c r="JMK13" s="314"/>
      <c r="JML13" s="314"/>
      <c r="JMM13" s="314"/>
      <c r="JMN13" s="314"/>
      <c r="JMO13" s="314"/>
      <c r="JMP13" s="314"/>
      <c r="JMQ13" s="314"/>
      <c r="JMR13" s="314"/>
      <c r="JMS13" s="314"/>
      <c r="JMT13" s="314"/>
      <c r="JMU13" s="314"/>
      <c r="JMV13" s="314"/>
      <c r="JMW13" s="314"/>
      <c r="JMX13" s="314"/>
      <c r="JMY13" s="314"/>
      <c r="JMZ13" s="314"/>
      <c r="JNA13" s="314"/>
      <c r="JNB13" s="314"/>
      <c r="JNC13" s="314"/>
      <c r="JND13" s="314"/>
      <c r="JNE13" s="314"/>
      <c r="JNF13" s="314"/>
      <c r="JNG13" s="314"/>
      <c r="JNH13" s="314"/>
      <c r="JNI13" s="314"/>
      <c r="JNJ13" s="314"/>
      <c r="JNK13" s="314"/>
      <c r="JNL13" s="314"/>
      <c r="JNM13" s="314"/>
      <c r="JNN13" s="314"/>
      <c r="JNO13" s="314"/>
      <c r="JNP13" s="314"/>
      <c r="JNQ13" s="314"/>
      <c r="JNR13" s="314"/>
      <c r="JNS13" s="314"/>
      <c r="JNT13" s="314"/>
      <c r="JNU13" s="314"/>
      <c r="JNV13" s="314"/>
      <c r="JNW13" s="314"/>
      <c r="JNX13" s="314"/>
      <c r="JNY13" s="314"/>
      <c r="JNZ13" s="314"/>
      <c r="JOA13" s="314"/>
      <c r="JOB13" s="314"/>
      <c r="JOC13" s="314"/>
      <c r="JOD13" s="314"/>
      <c r="JOE13" s="314"/>
      <c r="JOF13" s="314"/>
      <c r="JOG13" s="314"/>
      <c r="JOH13" s="314"/>
      <c r="JOI13" s="314"/>
      <c r="JOJ13" s="314"/>
      <c r="JOK13" s="314"/>
      <c r="JOL13" s="314"/>
      <c r="JOM13" s="314"/>
      <c r="JON13" s="314"/>
      <c r="JOO13" s="314"/>
      <c r="JOP13" s="314"/>
      <c r="JOQ13" s="314"/>
      <c r="JOR13" s="314"/>
      <c r="JOS13" s="314"/>
      <c r="JOT13" s="314"/>
      <c r="JOU13" s="314"/>
      <c r="JOV13" s="314"/>
      <c r="JOW13" s="314"/>
      <c r="JOX13" s="314"/>
      <c r="JOY13" s="314"/>
      <c r="JOZ13" s="314"/>
      <c r="JPA13" s="314"/>
      <c r="JPB13" s="314"/>
      <c r="JPC13" s="314"/>
      <c r="JPD13" s="314"/>
      <c r="JPE13" s="314"/>
      <c r="JPF13" s="314"/>
      <c r="JPG13" s="314"/>
      <c r="JPH13" s="314"/>
      <c r="JPI13" s="314"/>
      <c r="JPJ13" s="314"/>
      <c r="JPK13" s="314"/>
      <c r="JPL13" s="314"/>
      <c r="JPM13" s="314"/>
      <c r="JPN13" s="314"/>
      <c r="JPO13" s="314"/>
      <c r="JPP13" s="314"/>
      <c r="JPQ13" s="314"/>
      <c r="JPR13" s="314"/>
      <c r="JPS13" s="314"/>
      <c r="JPT13" s="314"/>
      <c r="JPU13" s="314"/>
      <c r="JPV13" s="314"/>
      <c r="JPW13" s="314"/>
      <c r="JPX13" s="314"/>
      <c r="JPY13" s="314"/>
      <c r="JPZ13" s="314"/>
      <c r="JQA13" s="314"/>
      <c r="JQB13" s="314"/>
      <c r="JQC13" s="314"/>
      <c r="JQD13" s="314"/>
      <c r="JQE13" s="314"/>
      <c r="JQF13" s="314"/>
      <c r="JQG13" s="314"/>
      <c r="JQH13" s="314"/>
      <c r="JQI13" s="314"/>
      <c r="JQJ13" s="314"/>
      <c r="JQK13" s="314"/>
      <c r="JQL13" s="314"/>
      <c r="JQM13" s="314"/>
      <c r="JQN13" s="314"/>
      <c r="JQO13" s="314"/>
      <c r="JQP13" s="314"/>
      <c r="JQQ13" s="314"/>
      <c r="JQR13" s="314"/>
      <c r="JQS13" s="314"/>
      <c r="JQT13" s="314"/>
      <c r="JQU13" s="314"/>
      <c r="JQV13" s="314"/>
      <c r="JQW13" s="314"/>
      <c r="JQX13" s="314"/>
      <c r="JQY13" s="314"/>
      <c r="JQZ13" s="314"/>
      <c r="JRA13" s="314"/>
      <c r="JRB13" s="314"/>
      <c r="JRC13" s="314"/>
      <c r="JRD13" s="314"/>
      <c r="JRE13" s="314"/>
      <c r="JRF13" s="314"/>
      <c r="JRG13" s="314"/>
      <c r="JRH13" s="314"/>
      <c r="JRI13" s="314"/>
      <c r="JRJ13" s="314"/>
      <c r="JRK13" s="314"/>
      <c r="JRL13" s="314"/>
      <c r="JRM13" s="314"/>
      <c r="JRN13" s="314"/>
      <c r="JRO13" s="314"/>
      <c r="JRP13" s="314"/>
      <c r="JRQ13" s="314"/>
      <c r="JRR13" s="314"/>
      <c r="JRS13" s="314"/>
      <c r="JRT13" s="314"/>
      <c r="JRU13" s="314"/>
      <c r="JRV13" s="314"/>
      <c r="JRW13" s="314"/>
      <c r="JRX13" s="314"/>
      <c r="JRY13" s="314"/>
      <c r="JRZ13" s="314"/>
      <c r="JSA13" s="314"/>
      <c r="JSB13" s="314"/>
      <c r="JSC13" s="314"/>
      <c r="JSD13" s="314"/>
      <c r="JSE13" s="314"/>
      <c r="JSF13" s="314"/>
      <c r="JSG13" s="314"/>
      <c r="JSH13" s="314"/>
      <c r="JSI13" s="314"/>
      <c r="JSJ13" s="314"/>
      <c r="JSK13" s="314"/>
      <c r="JSL13" s="314"/>
      <c r="JSM13" s="314"/>
      <c r="JSN13" s="314"/>
      <c r="JSO13" s="314"/>
      <c r="JSP13" s="314"/>
      <c r="JSQ13" s="314"/>
      <c r="JSR13" s="314"/>
      <c r="JSS13" s="314"/>
      <c r="JST13" s="314"/>
      <c r="JSU13" s="314"/>
      <c r="JSV13" s="314"/>
      <c r="JSW13" s="314"/>
      <c r="JSX13" s="314"/>
      <c r="JSY13" s="314"/>
      <c r="JSZ13" s="314"/>
      <c r="JTA13" s="314"/>
      <c r="JTB13" s="314"/>
      <c r="JTC13" s="314"/>
      <c r="JTD13" s="314"/>
      <c r="JTE13" s="314"/>
      <c r="JTF13" s="314"/>
      <c r="JTG13" s="314"/>
      <c r="JTH13" s="314"/>
      <c r="JTI13" s="314"/>
      <c r="JTJ13" s="314"/>
      <c r="JTK13" s="314"/>
      <c r="JTL13" s="314"/>
      <c r="JTM13" s="314"/>
      <c r="JTN13" s="314"/>
      <c r="JTO13" s="314"/>
      <c r="JTP13" s="314"/>
      <c r="JTQ13" s="314"/>
      <c r="JTR13" s="314"/>
      <c r="JTS13" s="314"/>
      <c r="JTT13" s="314"/>
      <c r="JTU13" s="314"/>
      <c r="JTV13" s="314"/>
      <c r="JTW13" s="314"/>
      <c r="JTX13" s="314"/>
      <c r="JTY13" s="314"/>
      <c r="JTZ13" s="314"/>
      <c r="JUA13" s="314"/>
      <c r="JUB13" s="314"/>
      <c r="JUC13" s="314"/>
      <c r="JUD13" s="314"/>
      <c r="JUE13" s="314"/>
      <c r="JUF13" s="314"/>
      <c r="JUG13" s="314"/>
      <c r="JUH13" s="314"/>
      <c r="JUI13" s="314"/>
      <c r="JUJ13" s="314"/>
      <c r="JUK13" s="314"/>
      <c r="JUL13" s="314"/>
      <c r="JUM13" s="314"/>
      <c r="JUN13" s="314"/>
      <c r="JUO13" s="314"/>
      <c r="JUP13" s="314"/>
      <c r="JUQ13" s="314"/>
      <c r="JUR13" s="314"/>
      <c r="JUS13" s="314"/>
      <c r="JUT13" s="314"/>
      <c r="JUU13" s="314"/>
      <c r="JUV13" s="314"/>
      <c r="JUW13" s="314"/>
      <c r="JUX13" s="314"/>
      <c r="JUY13" s="314"/>
      <c r="JUZ13" s="314"/>
      <c r="JVA13" s="314"/>
      <c r="JVB13" s="314"/>
      <c r="JVC13" s="314"/>
      <c r="JVD13" s="314"/>
      <c r="JVE13" s="314"/>
      <c r="JVF13" s="314"/>
      <c r="JVG13" s="314"/>
      <c r="JVH13" s="314"/>
      <c r="JVI13" s="314"/>
      <c r="JVJ13" s="314"/>
      <c r="JVK13" s="314"/>
      <c r="JVL13" s="314"/>
      <c r="JVM13" s="314"/>
      <c r="JVN13" s="314"/>
      <c r="JVO13" s="314"/>
      <c r="JVP13" s="314"/>
      <c r="JVQ13" s="314"/>
      <c r="JVR13" s="314"/>
      <c r="JVS13" s="314"/>
      <c r="JVT13" s="314"/>
      <c r="JVU13" s="314"/>
      <c r="JVV13" s="314"/>
      <c r="JVW13" s="314"/>
      <c r="JVX13" s="314"/>
      <c r="JVY13" s="314"/>
      <c r="JVZ13" s="314"/>
      <c r="JWA13" s="314"/>
      <c r="JWB13" s="314"/>
      <c r="JWC13" s="314"/>
      <c r="JWD13" s="314"/>
      <c r="JWE13" s="314"/>
      <c r="JWF13" s="314"/>
      <c r="JWG13" s="314"/>
      <c r="JWH13" s="314"/>
      <c r="JWI13" s="314"/>
      <c r="JWJ13" s="314"/>
      <c r="JWK13" s="314"/>
      <c r="JWL13" s="314"/>
      <c r="JWM13" s="314"/>
      <c r="JWN13" s="314"/>
      <c r="JWO13" s="314"/>
      <c r="JWP13" s="314"/>
      <c r="JWQ13" s="314"/>
      <c r="JWR13" s="314"/>
      <c r="JWS13" s="314"/>
      <c r="JWT13" s="314"/>
      <c r="JWU13" s="314"/>
      <c r="JWV13" s="314"/>
      <c r="JWW13" s="314"/>
      <c r="JWX13" s="314"/>
      <c r="JWY13" s="314"/>
      <c r="JWZ13" s="314"/>
      <c r="JXA13" s="314"/>
      <c r="JXB13" s="314"/>
      <c r="JXC13" s="314"/>
      <c r="JXD13" s="314"/>
      <c r="JXE13" s="314"/>
      <c r="JXF13" s="314"/>
      <c r="JXG13" s="314"/>
      <c r="JXH13" s="314"/>
      <c r="JXI13" s="314"/>
      <c r="JXJ13" s="314"/>
      <c r="JXK13" s="314"/>
      <c r="JXL13" s="314"/>
      <c r="JXM13" s="314"/>
      <c r="JXN13" s="314"/>
      <c r="JXO13" s="314"/>
      <c r="JXP13" s="314"/>
      <c r="JXQ13" s="314"/>
      <c r="JXR13" s="314"/>
      <c r="JXS13" s="314"/>
      <c r="JXT13" s="314"/>
      <c r="JXU13" s="314"/>
      <c r="JXV13" s="314"/>
      <c r="JXW13" s="314"/>
      <c r="JXX13" s="314"/>
      <c r="JXY13" s="314"/>
      <c r="JXZ13" s="314"/>
      <c r="JYA13" s="314"/>
      <c r="JYB13" s="314"/>
      <c r="JYC13" s="314"/>
      <c r="JYD13" s="314"/>
      <c r="JYE13" s="314"/>
      <c r="JYF13" s="314"/>
      <c r="JYG13" s="314"/>
      <c r="JYH13" s="314"/>
      <c r="JYI13" s="314"/>
      <c r="JYJ13" s="314"/>
      <c r="JYK13" s="314"/>
      <c r="JYL13" s="314"/>
      <c r="JYM13" s="314"/>
      <c r="JYN13" s="314"/>
      <c r="JYO13" s="314"/>
      <c r="JYP13" s="314"/>
      <c r="JYQ13" s="314"/>
      <c r="JYR13" s="314"/>
      <c r="JYS13" s="314"/>
      <c r="JYT13" s="314"/>
      <c r="JYU13" s="314"/>
      <c r="JYV13" s="314"/>
      <c r="JYW13" s="314"/>
      <c r="JYX13" s="314"/>
      <c r="JYY13" s="314"/>
      <c r="JYZ13" s="314"/>
      <c r="JZA13" s="314"/>
      <c r="JZB13" s="314"/>
      <c r="JZC13" s="314"/>
      <c r="JZD13" s="314"/>
      <c r="JZE13" s="314"/>
      <c r="JZF13" s="314"/>
      <c r="JZG13" s="314"/>
      <c r="JZH13" s="314"/>
      <c r="JZI13" s="314"/>
      <c r="JZJ13" s="314"/>
      <c r="JZK13" s="314"/>
      <c r="JZL13" s="314"/>
      <c r="JZM13" s="314"/>
      <c r="JZN13" s="314"/>
      <c r="JZO13" s="314"/>
      <c r="JZP13" s="314"/>
      <c r="JZQ13" s="314"/>
      <c r="JZR13" s="314"/>
      <c r="JZS13" s="314"/>
      <c r="JZT13" s="314"/>
      <c r="JZU13" s="314"/>
      <c r="JZV13" s="314"/>
      <c r="JZW13" s="314"/>
      <c r="JZX13" s="314"/>
      <c r="JZY13" s="314"/>
      <c r="JZZ13" s="314"/>
      <c r="KAA13" s="314"/>
      <c r="KAB13" s="314"/>
      <c r="KAC13" s="314"/>
      <c r="KAD13" s="314"/>
      <c r="KAE13" s="314"/>
      <c r="KAF13" s="314"/>
      <c r="KAG13" s="314"/>
      <c r="KAH13" s="314"/>
      <c r="KAI13" s="314"/>
      <c r="KAJ13" s="314"/>
      <c r="KAK13" s="314"/>
      <c r="KAL13" s="314"/>
      <c r="KAM13" s="314"/>
      <c r="KAN13" s="314"/>
      <c r="KAO13" s="314"/>
      <c r="KAP13" s="314"/>
      <c r="KAQ13" s="314"/>
      <c r="KAR13" s="314"/>
      <c r="KAS13" s="314"/>
      <c r="KAT13" s="314"/>
      <c r="KAU13" s="314"/>
      <c r="KAV13" s="314"/>
      <c r="KAW13" s="314"/>
      <c r="KAX13" s="314"/>
      <c r="KAY13" s="314"/>
      <c r="KAZ13" s="314"/>
      <c r="KBA13" s="314"/>
      <c r="KBB13" s="314"/>
      <c r="KBC13" s="314"/>
      <c r="KBD13" s="314"/>
      <c r="KBE13" s="314"/>
      <c r="KBF13" s="314"/>
      <c r="KBG13" s="314"/>
      <c r="KBH13" s="314"/>
      <c r="KBI13" s="314"/>
      <c r="KBJ13" s="314"/>
      <c r="KBK13" s="314"/>
      <c r="KBL13" s="314"/>
      <c r="KBM13" s="314"/>
      <c r="KBN13" s="314"/>
      <c r="KBO13" s="314"/>
      <c r="KBP13" s="314"/>
      <c r="KBQ13" s="314"/>
      <c r="KBR13" s="314"/>
      <c r="KBS13" s="314"/>
      <c r="KBT13" s="314"/>
      <c r="KBU13" s="314"/>
      <c r="KBV13" s="314"/>
      <c r="KBW13" s="314"/>
      <c r="KBX13" s="314"/>
      <c r="KBY13" s="314"/>
      <c r="KBZ13" s="314"/>
      <c r="KCA13" s="314"/>
      <c r="KCB13" s="314"/>
      <c r="KCC13" s="314"/>
      <c r="KCD13" s="314"/>
      <c r="KCE13" s="314"/>
      <c r="KCF13" s="314"/>
      <c r="KCG13" s="314"/>
      <c r="KCH13" s="314"/>
      <c r="KCI13" s="314"/>
      <c r="KCJ13" s="314"/>
      <c r="KCK13" s="314"/>
      <c r="KCL13" s="314"/>
      <c r="KCM13" s="314"/>
      <c r="KCN13" s="314"/>
      <c r="KCO13" s="314"/>
      <c r="KCP13" s="314"/>
      <c r="KCQ13" s="314"/>
      <c r="KCR13" s="314"/>
      <c r="KCS13" s="314"/>
      <c r="KCT13" s="314"/>
      <c r="KCU13" s="314"/>
      <c r="KCV13" s="314"/>
      <c r="KCW13" s="314"/>
      <c r="KCX13" s="314"/>
      <c r="KCY13" s="314"/>
      <c r="KCZ13" s="314"/>
      <c r="KDA13" s="314"/>
      <c r="KDB13" s="314"/>
      <c r="KDC13" s="314"/>
      <c r="KDD13" s="314"/>
      <c r="KDE13" s="314"/>
      <c r="KDF13" s="314"/>
      <c r="KDG13" s="314"/>
      <c r="KDH13" s="314"/>
      <c r="KDI13" s="314"/>
      <c r="KDJ13" s="314"/>
      <c r="KDK13" s="314"/>
      <c r="KDL13" s="314"/>
      <c r="KDM13" s="314"/>
      <c r="KDN13" s="314"/>
      <c r="KDO13" s="314"/>
      <c r="KDP13" s="314"/>
      <c r="KDQ13" s="314"/>
      <c r="KDR13" s="314"/>
      <c r="KDS13" s="314"/>
      <c r="KDT13" s="314"/>
      <c r="KDU13" s="314"/>
      <c r="KDV13" s="314"/>
      <c r="KDW13" s="314"/>
      <c r="KDX13" s="314"/>
      <c r="KDY13" s="314"/>
      <c r="KDZ13" s="314"/>
      <c r="KEA13" s="314"/>
      <c r="KEB13" s="314"/>
      <c r="KEC13" s="314"/>
      <c r="KED13" s="314"/>
      <c r="KEE13" s="314"/>
      <c r="KEF13" s="314"/>
      <c r="KEG13" s="314"/>
      <c r="KEH13" s="314"/>
      <c r="KEI13" s="314"/>
      <c r="KEJ13" s="314"/>
      <c r="KEK13" s="314"/>
      <c r="KEL13" s="314"/>
      <c r="KEM13" s="314"/>
      <c r="KEN13" s="314"/>
      <c r="KEO13" s="314"/>
      <c r="KEP13" s="314"/>
      <c r="KEQ13" s="314"/>
      <c r="KER13" s="314"/>
      <c r="KES13" s="314"/>
      <c r="KET13" s="314"/>
      <c r="KEU13" s="314"/>
      <c r="KEV13" s="314"/>
      <c r="KEW13" s="314"/>
      <c r="KEX13" s="314"/>
      <c r="KEY13" s="314"/>
      <c r="KEZ13" s="314"/>
      <c r="KFA13" s="314"/>
      <c r="KFB13" s="314"/>
      <c r="KFC13" s="314"/>
      <c r="KFD13" s="314"/>
      <c r="KFE13" s="314"/>
      <c r="KFF13" s="314"/>
      <c r="KFG13" s="314"/>
      <c r="KFH13" s="314"/>
      <c r="KFI13" s="314"/>
      <c r="KFJ13" s="314"/>
      <c r="KFK13" s="314"/>
      <c r="KFL13" s="314"/>
      <c r="KFM13" s="314"/>
      <c r="KFN13" s="314"/>
      <c r="KFO13" s="314"/>
      <c r="KFP13" s="314"/>
      <c r="KFQ13" s="314"/>
      <c r="KFR13" s="314"/>
      <c r="KFS13" s="314"/>
      <c r="KFT13" s="314"/>
      <c r="KFU13" s="314"/>
      <c r="KFV13" s="314"/>
      <c r="KFW13" s="314"/>
      <c r="KFX13" s="314"/>
      <c r="KFY13" s="314"/>
      <c r="KFZ13" s="314"/>
      <c r="KGA13" s="314"/>
      <c r="KGB13" s="314"/>
      <c r="KGC13" s="314"/>
      <c r="KGD13" s="314"/>
      <c r="KGE13" s="314"/>
      <c r="KGF13" s="314"/>
      <c r="KGG13" s="314"/>
      <c r="KGH13" s="314"/>
      <c r="KGI13" s="314"/>
      <c r="KGJ13" s="314"/>
      <c r="KGK13" s="314"/>
      <c r="KGL13" s="314"/>
      <c r="KGM13" s="314"/>
      <c r="KGN13" s="314"/>
      <c r="KGO13" s="314"/>
      <c r="KGP13" s="314"/>
      <c r="KGQ13" s="314"/>
      <c r="KGR13" s="314"/>
      <c r="KGS13" s="314"/>
      <c r="KGT13" s="314"/>
      <c r="KGU13" s="314"/>
      <c r="KGV13" s="314"/>
      <c r="KGW13" s="314"/>
      <c r="KGX13" s="314"/>
      <c r="KGY13" s="314"/>
      <c r="KGZ13" s="314"/>
      <c r="KHA13" s="314"/>
      <c r="KHB13" s="314"/>
      <c r="KHC13" s="314"/>
      <c r="KHD13" s="314"/>
      <c r="KHE13" s="314"/>
      <c r="KHF13" s="314"/>
      <c r="KHG13" s="314"/>
      <c r="KHH13" s="314"/>
      <c r="KHI13" s="314"/>
      <c r="KHJ13" s="314"/>
      <c r="KHK13" s="314"/>
      <c r="KHL13" s="314"/>
      <c r="KHM13" s="314"/>
      <c r="KHN13" s="314"/>
      <c r="KHO13" s="314"/>
      <c r="KHP13" s="314"/>
      <c r="KHQ13" s="314"/>
      <c r="KHR13" s="314"/>
      <c r="KHS13" s="314"/>
      <c r="KHT13" s="314"/>
      <c r="KHU13" s="314"/>
      <c r="KHV13" s="314"/>
      <c r="KHW13" s="314"/>
      <c r="KHX13" s="314"/>
      <c r="KHY13" s="314"/>
      <c r="KHZ13" s="314"/>
      <c r="KIA13" s="314"/>
      <c r="KIB13" s="314"/>
      <c r="KIC13" s="314"/>
      <c r="KID13" s="314"/>
      <c r="KIE13" s="314"/>
      <c r="KIF13" s="314"/>
      <c r="KIG13" s="314"/>
      <c r="KIH13" s="314"/>
      <c r="KII13" s="314"/>
      <c r="KIJ13" s="314"/>
      <c r="KIK13" s="314"/>
      <c r="KIL13" s="314"/>
      <c r="KIM13" s="314"/>
      <c r="KIN13" s="314"/>
      <c r="KIO13" s="314"/>
      <c r="KIP13" s="314"/>
      <c r="KIQ13" s="314"/>
      <c r="KIR13" s="314"/>
      <c r="KIS13" s="314"/>
      <c r="KIT13" s="314"/>
      <c r="KIU13" s="314"/>
      <c r="KIV13" s="314"/>
      <c r="KIW13" s="314"/>
      <c r="KIX13" s="314"/>
      <c r="KIY13" s="314"/>
      <c r="KIZ13" s="314"/>
      <c r="KJA13" s="314"/>
      <c r="KJB13" s="314"/>
      <c r="KJC13" s="314"/>
      <c r="KJD13" s="314"/>
      <c r="KJE13" s="314"/>
      <c r="KJF13" s="314"/>
      <c r="KJG13" s="314"/>
      <c r="KJH13" s="314"/>
      <c r="KJI13" s="314"/>
      <c r="KJJ13" s="314"/>
      <c r="KJK13" s="314"/>
      <c r="KJL13" s="314"/>
      <c r="KJM13" s="314"/>
      <c r="KJN13" s="314"/>
      <c r="KJO13" s="314"/>
      <c r="KJP13" s="314"/>
      <c r="KJQ13" s="314"/>
      <c r="KJR13" s="314"/>
      <c r="KJS13" s="314"/>
      <c r="KJT13" s="314"/>
      <c r="KJU13" s="314"/>
      <c r="KJV13" s="314"/>
      <c r="KJW13" s="314"/>
      <c r="KJX13" s="314"/>
      <c r="KJY13" s="314"/>
      <c r="KJZ13" s="314"/>
      <c r="KKA13" s="314"/>
      <c r="KKB13" s="314"/>
      <c r="KKC13" s="314"/>
      <c r="KKD13" s="314"/>
      <c r="KKE13" s="314"/>
      <c r="KKF13" s="314"/>
      <c r="KKG13" s="314"/>
      <c r="KKH13" s="314"/>
      <c r="KKI13" s="314"/>
      <c r="KKJ13" s="314"/>
      <c r="KKK13" s="314"/>
      <c r="KKL13" s="314"/>
      <c r="KKM13" s="314"/>
      <c r="KKN13" s="314"/>
      <c r="KKO13" s="314"/>
      <c r="KKP13" s="314"/>
      <c r="KKQ13" s="314"/>
      <c r="KKR13" s="314"/>
      <c r="KKS13" s="314"/>
      <c r="KKT13" s="314"/>
      <c r="KKU13" s="314"/>
      <c r="KKV13" s="314"/>
      <c r="KKW13" s="314"/>
      <c r="KKX13" s="314"/>
      <c r="KKY13" s="314"/>
      <c r="KKZ13" s="314"/>
      <c r="KLA13" s="314"/>
      <c r="KLB13" s="314"/>
      <c r="KLC13" s="314"/>
      <c r="KLD13" s="314"/>
      <c r="KLE13" s="314"/>
      <c r="KLF13" s="314"/>
      <c r="KLG13" s="314"/>
      <c r="KLH13" s="314"/>
      <c r="KLI13" s="314"/>
      <c r="KLJ13" s="314"/>
      <c r="KLK13" s="314"/>
      <c r="KLL13" s="314"/>
      <c r="KLM13" s="314"/>
      <c r="KLN13" s="314"/>
      <c r="KLO13" s="314"/>
      <c r="KLP13" s="314"/>
      <c r="KLQ13" s="314"/>
      <c r="KLR13" s="314"/>
      <c r="KLS13" s="314"/>
      <c r="KLT13" s="314"/>
      <c r="KLU13" s="314"/>
      <c r="KLV13" s="314"/>
      <c r="KLW13" s="314"/>
      <c r="KLX13" s="314"/>
      <c r="KLY13" s="314"/>
      <c r="KLZ13" s="314"/>
      <c r="KMA13" s="314"/>
      <c r="KMB13" s="314"/>
      <c r="KMC13" s="314"/>
      <c r="KMD13" s="314"/>
      <c r="KME13" s="314"/>
      <c r="KMF13" s="314"/>
      <c r="KMG13" s="314"/>
      <c r="KMH13" s="314"/>
      <c r="KMI13" s="314"/>
      <c r="KMJ13" s="314"/>
      <c r="KMK13" s="314"/>
      <c r="KML13" s="314"/>
      <c r="KMM13" s="314"/>
      <c r="KMN13" s="314"/>
      <c r="KMO13" s="314"/>
      <c r="KMP13" s="314"/>
      <c r="KMQ13" s="314"/>
      <c r="KMR13" s="314"/>
      <c r="KMS13" s="314"/>
      <c r="KMT13" s="314"/>
      <c r="KMU13" s="314"/>
      <c r="KMV13" s="314"/>
      <c r="KMW13" s="314"/>
      <c r="KMX13" s="314"/>
      <c r="KMY13" s="314"/>
      <c r="KMZ13" s="314"/>
      <c r="KNA13" s="314"/>
      <c r="KNB13" s="314"/>
      <c r="KNC13" s="314"/>
      <c r="KND13" s="314"/>
      <c r="KNE13" s="314"/>
      <c r="KNF13" s="314"/>
      <c r="KNG13" s="314"/>
      <c r="KNH13" s="314"/>
      <c r="KNI13" s="314"/>
      <c r="KNJ13" s="314"/>
      <c r="KNK13" s="314"/>
      <c r="KNL13" s="314"/>
      <c r="KNM13" s="314"/>
      <c r="KNN13" s="314"/>
      <c r="KNO13" s="314"/>
      <c r="KNP13" s="314"/>
      <c r="KNQ13" s="314"/>
      <c r="KNR13" s="314"/>
      <c r="KNS13" s="314"/>
      <c r="KNT13" s="314"/>
      <c r="KNU13" s="314"/>
      <c r="KNV13" s="314"/>
      <c r="KNW13" s="314"/>
      <c r="KNX13" s="314"/>
      <c r="KNY13" s="314"/>
      <c r="KNZ13" s="314"/>
      <c r="KOA13" s="314"/>
      <c r="KOB13" s="314"/>
      <c r="KOC13" s="314"/>
      <c r="KOD13" s="314"/>
      <c r="KOE13" s="314"/>
      <c r="KOF13" s="314"/>
      <c r="KOG13" s="314"/>
      <c r="KOH13" s="314"/>
      <c r="KOI13" s="314"/>
      <c r="KOJ13" s="314"/>
      <c r="KOK13" s="314"/>
      <c r="KOL13" s="314"/>
      <c r="KOM13" s="314"/>
      <c r="KON13" s="314"/>
      <c r="KOO13" s="314"/>
      <c r="KOP13" s="314"/>
      <c r="KOQ13" s="314"/>
      <c r="KOR13" s="314"/>
      <c r="KOS13" s="314"/>
      <c r="KOT13" s="314"/>
      <c r="KOU13" s="314"/>
      <c r="KOV13" s="314"/>
      <c r="KOW13" s="314"/>
      <c r="KOX13" s="314"/>
      <c r="KOY13" s="314"/>
      <c r="KOZ13" s="314"/>
      <c r="KPA13" s="314"/>
      <c r="KPB13" s="314"/>
      <c r="KPC13" s="314"/>
      <c r="KPD13" s="314"/>
      <c r="KPE13" s="314"/>
      <c r="KPF13" s="314"/>
      <c r="KPG13" s="314"/>
      <c r="KPH13" s="314"/>
      <c r="KPI13" s="314"/>
      <c r="KPJ13" s="314"/>
      <c r="KPK13" s="314"/>
      <c r="KPL13" s="314"/>
      <c r="KPM13" s="314"/>
      <c r="KPN13" s="314"/>
      <c r="KPO13" s="314"/>
      <c r="KPP13" s="314"/>
      <c r="KPQ13" s="314"/>
      <c r="KPR13" s="314"/>
      <c r="KPS13" s="314"/>
      <c r="KPT13" s="314"/>
      <c r="KPU13" s="314"/>
      <c r="KPV13" s="314"/>
      <c r="KPW13" s="314"/>
      <c r="KPX13" s="314"/>
      <c r="KPY13" s="314"/>
      <c r="KPZ13" s="314"/>
      <c r="KQA13" s="314"/>
      <c r="KQB13" s="314"/>
      <c r="KQC13" s="314"/>
      <c r="KQD13" s="314"/>
      <c r="KQE13" s="314"/>
      <c r="KQF13" s="314"/>
      <c r="KQG13" s="314"/>
      <c r="KQH13" s="314"/>
      <c r="KQI13" s="314"/>
      <c r="KQJ13" s="314"/>
      <c r="KQK13" s="314"/>
      <c r="KQL13" s="314"/>
      <c r="KQM13" s="314"/>
      <c r="KQN13" s="314"/>
      <c r="KQO13" s="314"/>
      <c r="KQP13" s="314"/>
      <c r="KQQ13" s="314"/>
      <c r="KQR13" s="314"/>
      <c r="KQS13" s="314"/>
      <c r="KQT13" s="314"/>
      <c r="KQU13" s="314"/>
      <c r="KQV13" s="314"/>
      <c r="KQW13" s="314"/>
      <c r="KQX13" s="314"/>
      <c r="KQY13" s="314"/>
      <c r="KQZ13" s="314"/>
      <c r="KRA13" s="314"/>
      <c r="KRB13" s="314"/>
      <c r="KRC13" s="314"/>
      <c r="KRD13" s="314"/>
      <c r="KRE13" s="314"/>
      <c r="KRF13" s="314"/>
      <c r="KRG13" s="314"/>
      <c r="KRH13" s="314"/>
      <c r="KRI13" s="314"/>
      <c r="KRJ13" s="314"/>
      <c r="KRK13" s="314"/>
      <c r="KRL13" s="314"/>
      <c r="KRM13" s="314"/>
      <c r="KRN13" s="314"/>
      <c r="KRO13" s="314"/>
      <c r="KRP13" s="314"/>
      <c r="KRQ13" s="314"/>
      <c r="KRR13" s="314"/>
      <c r="KRS13" s="314"/>
      <c r="KRT13" s="314"/>
      <c r="KRU13" s="314"/>
      <c r="KRV13" s="314"/>
      <c r="KRW13" s="314"/>
      <c r="KRX13" s="314"/>
      <c r="KRY13" s="314"/>
      <c r="KRZ13" s="314"/>
      <c r="KSA13" s="314"/>
      <c r="KSB13" s="314"/>
      <c r="KSC13" s="314"/>
      <c r="KSD13" s="314"/>
      <c r="KSE13" s="314"/>
      <c r="KSF13" s="314"/>
      <c r="KSG13" s="314"/>
      <c r="KSH13" s="314"/>
      <c r="KSI13" s="314"/>
      <c r="KSJ13" s="314"/>
      <c r="KSK13" s="314"/>
      <c r="KSL13" s="314"/>
      <c r="KSM13" s="314"/>
      <c r="KSN13" s="314"/>
      <c r="KSO13" s="314"/>
      <c r="KSP13" s="314"/>
      <c r="KSQ13" s="314"/>
      <c r="KSR13" s="314"/>
      <c r="KSS13" s="314"/>
      <c r="KST13" s="314"/>
      <c r="KSU13" s="314"/>
      <c r="KSV13" s="314"/>
      <c r="KSW13" s="314"/>
      <c r="KSX13" s="314"/>
      <c r="KSY13" s="314"/>
      <c r="KSZ13" s="314"/>
      <c r="KTA13" s="314"/>
      <c r="KTB13" s="314"/>
      <c r="KTC13" s="314"/>
      <c r="KTD13" s="314"/>
      <c r="KTE13" s="314"/>
      <c r="KTF13" s="314"/>
      <c r="KTG13" s="314"/>
      <c r="KTH13" s="314"/>
      <c r="KTI13" s="314"/>
      <c r="KTJ13" s="314"/>
      <c r="KTK13" s="314"/>
      <c r="KTL13" s="314"/>
      <c r="KTM13" s="314"/>
      <c r="KTN13" s="314"/>
      <c r="KTO13" s="314"/>
      <c r="KTP13" s="314"/>
      <c r="KTQ13" s="314"/>
      <c r="KTR13" s="314"/>
      <c r="KTS13" s="314"/>
      <c r="KTT13" s="314"/>
      <c r="KTU13" s="314"/>
      <c r="KTV13" s="314"/>
      <c r="KTW13" s="314"/>
      <c r="KTX13" s="314"/>
      <c r="KTY13" s="314"/>
      <c r="KTZ13" s="314"/>
      <c r="KUA13" s="314"/>
      <c r="KUB13" s="314"/>
      <c r="KUC13" s="314"/>
      <c r="KUD13" s="314"/>
      <c r="KUE13" s="314"/>
      <c r="KUF13" s="314"/>
      <c r="KUG13" s="314"/>
      <c r="KUH13" s="314"/>
      <c r="KUI13" s="314"/>
      <c r="KUJ13" s="314"/>
      <c r="KUK13" s="314"/>
      <c r="KUL13" s="314"/>
      <c r="KUM13" s="314"/>
      <c r="KUN13" s="314"/>
      <c r="KUO13" s="314"/>
      <c r="KUP13" s="314"/>
      <c r="KUQ13" s="314"/>
      <c r="KUR13" s="314"/>
      <c r="KUS13" s="314"/>
      <c r="KUT13" s="314"/>
      <c r="KUU13" s="314"/>
      <c r="KUV13" s="314"/>
      <c r="KUW13" s="314"/>
      <c r="KUX13" s="314"/>
      <c r="KUY13" s="314"/>
      <c r="KUZ13" s="314"/>
      <c r="KVA13" s="314"/>
      <c r="KVB13" s="314"/>
      <c r="KVC13" s="314"/>
      <c r="KVD13" s="314"/>
      <c r="KVE13" s="314"/>
      <c r="KVF13" s="314"/>
      <c r="KVG13" s="314"/>
      <c r="KVH13" s="314"/>
      <c r="KVI13" s="314"/>
      <c r="KVJ13" s="314"/>
      <c r="KVK13" s="314"/>
      <c r="KVL13" s="314"/>
      <c r="KVM13" s="314"/>
      <c r="KVN13" s="314"/>
      <c r="KVO13" s="314"/>
      <c r="KVP13" s="314"/>
      <c r="KVQ13" s="314"/>
      <c r="KVR13" s="314"/>
      <c r="KVS13" s="314"/>
      <c r="KVT13" s="314"/>
      <c r="KVU13" s="314"/>
      <c r="KVV13" s="314"/>
      <c r="KVW13" s="314"/>
      <c r="KVX13" s="314"/>
      <c r="KVY13" s="314"/>
      <c r="KVZ13" s="314"/>
      <c r="KWA13" s="314"/>
      <c r="KWB13" s="314"/>
      <c r="KWC13" s="314"/>
      <c r="KWD13" s="314"/>
      <c r="KWE13" s="314"/>
      <c r="KWF13" s="314"/>
      <c r="KWG13" s="314"/>
      <c r="KWH13" s="314"/>
      <c r="KWI13" s="314"/>
      <c r="KWJ13" s="314"/>
      <c r="KWK13" s="314"/>
      <c r="KWL13" s="314"/>
      <c r="KWM13" s="314"/>
      <c r="KWN13" s="314"/>
      <c r="KWO13" s="314"/>
      <c r="KWP13" s="314"/>
      <c r="KWQ13" s="314"/>
      <c r="KWR13" s="314"/>
      <c r="KWS13" s="314"/>
      <c r="KWT13" s="314"/>
      <c r="KWU13" s="314"/>
      <c r="KWV13" s="314"/>
      <c r="KWW13" s="314"/>
      <c r="KWX13" s="314"/>
      <c r="KWY13" s="314"/>
      <c r="KWZ13" s="314"/>
      <c r="KXA13" s="314"/>
      <c r="KXB13" s="314"/>
      <c r="KXC13" s="314"/>
      <c r="KXD13" s="314"/>
      <c r="KXE13" s="314"/>
      <c r="KXF13" s="314"/>
      <c r="KXG13" s="314"/>
      <c r="KXH13" s="314"/>
      <c r="KXI13" s="314"/>
      <c r="KXJ13" s="314"/>
      <c r="KXK13" s="314"/>
      <c r="KXL13" s="314"/>
      <c r="KXM13" s="314"/>
      <c r="KXN13" s="314"/>
      <c r="KXO13" s="314"/>
      <c r="KXP13" s="314"/>
      <c r="KXQ13" s="314"/>
      <c r="KXR13" s="314"/>
      <c r="KXS13" s="314"/>
      <c r="KXT13" s="314"/>
      <c r="KXU13" s="314"/>
      <c r="KXV13" s="314"/>
      <c r="KXW13" s="314"/>
      <c r="KXX13" s="314"/>
      <c r="KXY13" s="314"/>
      <c r="KXZ13" s="314"/>
      <c r="KYA13" s="314"/>
      <c r="KYB13" s="314"/>
      <c r="KYC13" s="314"/>
      <c r="KYD13" s="314"/>
      <c r="KYE13" s="314"/>
      <c r="KYF13" s="314"/>
      <c r="KYG13" s="314"/>
      <c r="KYH13" s="314"/>
      <c r="KYI13" s="314"/>
      <c r="KYJ13" s="314"/>
      <c r="KYK13" s="314"/>
      <c r="KYL13" s="314"/>
      <c r="KYM13" s="314"/>
      <c r="KYN13" s="314"/>
      <c r="KYO13" s="314"/>
      <c r="KYP13" s="314"/>
      <c r="KYQ13" s="314"/>
      <c r="KYR13" s="314"/>
      <c r="KYS13" s="314"/>
      <c r="KYT13" s="314"/>
      <c r="KYU13" s="314"/>
      <c r="KYV13" s="314"/>
      <c r="KYW13" s="314"/>
      <c r="KYX13" s="314"/>
      <c r="KYY13" s="314"/>
      <c r="KYZ13" s="314"/>
      <c r="KZA13" s="314"/>
      <c r="KZB13" s="314"/>
      <c r="KZC13" s="314"/>
      <c r="KZD13" s="314"/>
      <c r="KZE13" s="314"/>
      <c r="KZF13" s="314"/>
      <c r="KZG13" s="314"/>
      <c r="KZH13" s="314"/>
      <c r="KZI13" s="314"/>
      <c r="KZJ13" s="314"/>
      <c r="KZK13" s="314"/>
      <c r="KZL13" s="314"/>
      <c r="KZM13" s="314"/>
      <c r="KZN13" s="314"/>
      <c r="KZO13" s="314"/>
      <c r="KZP13" s="314"/>
      <c r="KZQ13" s="314"/>
      <c r="KZR13" s="314"/>
      <c r="KZS13" s="314"/>
      <c r="KZT13" s="314"/>
      <c r="KZU13" s="314"/>
      <c r="KZV13" s="314"/>
      <c r="KZW13" s="314"/>
      <c r="KZX13" s="314"/>
      <c r="KZY13" s="314"/>
      <c r="KZZ13" s="314"/>
      <c r="LAA13" s="314"/>
      <c r="LAB13" s="314"/>
      <c r="LAC13" s="314"/>
      <c r="LAD13" s="314"/>
      <c r="LAE13" s="314"/>
      <c r="LAF13" s="314"/>
      <c r="LAG13" s="314"/>
      <c r="LAH13" s="314"/>
      <c r="LAI13" s="314"/>
      <c r="LAJ13" s="314"/>
      <c r="LAK13" s="314"/>
      <c r="LAL13" s="314"/>
      <c r="LAM13" s="314"/>
      <c r="LAN13" s="314"/>
      <c r="LAO13" s="314"/>
      <c r="LAP13" s="314"/>
      <c r="LAQ13" s="314"/>
      <c r="LAR13" s="314"/>
      <c r="LAS13" s="314"/>
      <c r="LAT13" s="314"/>
      <c r="LAU13" s="314"/>
      <c r="LAV13" s="314"/>
      <c r="LAW13" s="314"/>
      <c r="LAX13" s="314"/>
      <c r="LAY13" s="314"/>
      <c r="LAZ13" s="314"/>
      <c r="LBA13" s="314"/>
      <c r="LBB13" s="314"/>
      <c r="LBC13" s="314"/>
      <c r="LBD13" s="314"/>
      <c r="LBE13" s="314"/>
      <c r="LBF13" s="314"/>
      <c r="LBG13" s="314"/>
      <c r="LBH13" s="314"/>
      <c r="LBI13" s="314"/>
      <c r="LBJ13" s="314"/>
      <c r="LBK13" s="314"/>
      <c r="LBL13" s="314"/>
      <c r="LBM13" s="314"/>
      <c r="LBN13" s="314"/>
      <c r="LBO13" s="314"/>
      <c r="LBP13" s="314"/>
      <c r="LBQ13" s="314"/>
      <c r="LBR13" s="314"/>
      <c r="LBS13" s="314"/>
      <c r="LBT13" s="314"/>
      <c r="LBU13" s="314"/>
      <c r="LBV13" s="314"/>
      <c r="LBW13" s="314"/>
      <c r="LBX13" s="314"/>
      <c r="LBY13" s="314"/>
      <c r="LBZ13" s="314"/>
      <c r="LCA13" s="314"/>
      <c r="LCB13" s="314"/>
      <c r="LCC13" s="314"/>
      <c r="LCD13" s="314"/>
      <c r="LCE13" s="314"/>
      <c r="LCF13" s="314"/>
      <c r="LCG13" s="314"/>
      <c r="LCH13" s="314"/>
      <c r="LCI13" s="314"/>
      <c r="LCJ13" s="314"/>
      <c r="LCK13" s="314"/>
      <c r="LCL13" s="314"/>
      <c r="LCM13" s="314"/>
      <c r="LCN13" s="314"/>
      <c r="LCO13" s="314"/>
      <c r="LCP13" s="314"/>
      <c r="LCQ13" s="314"/>
      <c r="LCR13" s="314"/>
      <c r="LCS13" s="314"/>
      <c r="LCT13" s="314"/>
      <c r="LCU13" s="314"/>
      <c r="LCV13" s="314"/>
      <c r="LCW13" s="314"/>
      <c r="LCX13" s="314"/>
      <c r="LCY13" s="314"/>
      <c r="LCZ13" s="314"/>
      <c r="LDA13" s="314"/>
      <c r="LDB13" s="314"/>
      <c r="LDC13" s="314"/>
      <c r="LDD13" s="314"/>
      <c r="LDE13" s="314"/>
      <c r="LDF13" s="314"/>
      <c r="LDG13" s="314"/>
      <c r="LDH13" s="314"/>
      <c r="LDI13" s="314"/>
      <c r="LDJ13" s="314"/>
      <c r="LDK13" s="314"/>
      <c r="LDL13" s="314"/>
      <c r="LDM13" s="314"/>
      <c r="LDN13" s="314"/>
      <c r="LDO13" s="314"/>
      <c r="LDP13" s="314"/>
      <c r="LDQ13" s="314"/>
      <c r="LDR13" s="314"/>
      <c r="LDS13" s="314"/>
      <c r="LDT13" s="314"/>
      <c r="LDU13" s="314"/>
      <c r="LDV13" s="314"/>
      <c r="LDW13" s="314"/>
      <c r="LDX13" s="314"/>
      <c r="LDY13" s="314"/>
      <c r="LDZ13" s="314"/>
      <c r="LEA13" s="314"/>
      <c r="LEB13" s="314"/>
      <c r="LEC13" s="314"/>
      <c r="LED13" s="314"/>
      <c r="LEE13" s="314"/>
      <c r="LEF13" s="314"/>
      <c r="LEG13" s="314"/>
      <c r="LEH13" s="314"/>
      <c r="LEI13" s="314"/>
      <c r="LEJ13" s="314"/>
      <c r="LEK13" s="314"/>
      <c r="LEL13" s="314"/>
      <c r="LEM13" s="314"/>
      <c r="LEN13" s="314"/>
      <c r="LEO13" s="314"/>
      <c r="LEP13" s="314"/>
      <c r="LEQ13" s="314"/>
      <c r="LER13" s="314"/>
      <c r="LES13" s="314"/>
      <c r="LET13" s="314"/>
      <c r="LEU13" s="314"/>
      <c r="LEV13" s="314"/>
      <c r="LEW13" s="314"/>
      <c r="LEX13" s="314"/>
      <c r="LEY13" s="314"/>
      <c r="LEZ13" s="314"/>
      <c r="LFA13" s="314"/>
      <c r="LFB13" s="314"/>
      <c r="LFC13" s="314"/>
      <c r="LFD13" s="314"/>
      <c r="LFE13" s="314"/>
      <c r="LFF13" s="314"/>
      <c r="LFG13" s="314"/>
      <c r="LFH13" s="314"/>
      <c r="LFI13" s="314"/>
      <c r="LFJ13" s="314"/>
      <c r="LFK13" s="314"/>
      <c r="LFL13" s="314"/>
      <c r="LFM13" s="314"/>
      <c r="LFN13" s="314"/>
      <c r="LFO13" s="314"/>
      <c r="LFP13" s="314"/>
      <c r="LFQ13" s="314"/>
      <c r="LFR13" s="314"/>
      <c r="LFS13" s="314"/>
      <c r="LFT13" s="314"/>
      <c r="LFU13" s="314"/>
      <c r="LFV13" s="314"/>
      <c r="LFW13" s="314"/>
      <c r="LFX13" s="314"/>
      <c r="LFY13" s="314"/>
      <c r="LFZ13" s="314"/>
      <c r="LGA13" s="314"/>
      <c r="LGB13" s="314"/>
      <c r="LGC13" s="314"/>
      <c r="LGD13" s="314"/>
      <c r="LGE13" s="314"/>
      <c r="LGF13" s="314"/>
      <c r="LGG13" s="314"/>
      <c r="LGH13" s="314"/>
      <c r="LGI13" s="314"/>
      <c r="LGJ13" s="314"/>
      <c r="LGK13" s="314"/>
      <c r="LGL13" s="314"/>
      <c r="LGM13" s="314"/>
      <c r="LGN13" s="314"/>
      <c r="LGO13" s="314"/>
      <c r="LGP13" s="314"/>
      <c r="LGQ13" s="314"/>
      <c r="LGR13" s="314"/>
      <c r="LGS13" s="314"/>
      <c r="LGT13" s="314"/>
      <c r="LGU13" s="314"/>
      <c r="LGV13" s="314"/>
      <c r="LGW13" s="314"/>
      <c r="LGX13" s="314"/>
      <c r="LGY13" s="314"/>
      <c r="LGZ13" s="314"/>
      <c r="LHA13" s="314"/>
      <c r="LHB13" s="314"/>
      <c r="LHC13" s="314"/>
      <c r="LHD13" s="314"/>
      <c r="LHE13" s="314"/>
      <c r="LHF13" s="314"/>
      <c r="LHG13" s="314"/>
      <c r="LHH13" s="314"/>
      <c r="LHI13" s="314"/>
      <c r="LHJ13" s="314"/>
      <c r="LHK13" s="314"/>
      <c r="LHL13" s="314"/>
      <c r="LHM13" s="314"/>
      <c r="LHN13" s="314"/>
      <c r="LHO13" s="314"/>
      <c r="LHP13" s="314"/>
      <c r="LHQ13" s="314"/>
      <c r="LHR13" s="314"/>
      <c r="LHS13" s="314"/>
      <c r="LHT13" s="314"/>
      <c r="LHU13" s="314"/>
      <c r="LHV13" s="314"/>
      <c r="LHW13" s="314"/>
      <c r="LHX13" s="314"/>
      <c r="LHY13" s="314"/>
      <c r="LHZ13" s="314"/>
      <c r="LIA13" s="314"/>
      <c r="LIB13" s="314"/>
      <c r="LIC13" s="314"/>
      <c r="LID13" s="314"/>
      <c r="LIE13" s="314"/>
      <c r="LIF13" s="314"/>
      <c r="LIG13" s="314"/>
      <c r="LIH13" s="314"/>
      <c r="LII13" s="314"/>
      <c r="LIJ13" s="314"/>
      <c r="LIK13" s="314"/>
      <c r="LIL13" s="314"/>
      <c r="LIM13" s="314"/>
      <c r="LIN13" s="314"/>
      <c r="LIO13" s="314"/>
      <c r="LIP13" s="314"/>
      <c r="LIQ13" s="314"/>
      <c r="LIR13" s="314"/>
      <c r="LIS13" s="314"/>
      <c r="LIT13" s="314"/>
      <c r="LIU13" s="314"/>
      <c r="LIV13" s="314"/>
      <c r="LIW13" s="314"/>
      <c r="LIX13" s="314"/>
      <c r="LIY13" s="314"/>
      <c r="LIZ13" s="314"/>
      <c r="LJA13" s="314"/>
      <c r="LJB13" s="314"/>
      <c r="LJC13" s="314"/>
      <c r="LJD13" s="314"/>
      <c r="LJE13" s="314"/>
      <c r="LJF13" s="314"/>
      <c r="LJG13" s="314"/>
      <c r="LJH13" s="314"/>
      <c r="LJI13" s="314"/>
      <c r="LJJ13" s="314"/>
      <c r="LJK13" s="314"/>
      <c r="LJL13" s="314"/>
      <c r="LJM13" s="314"/>
      <c r="LJN13" s="314"/>
      <c r="LJO13" s="314"/>
      <c r="LJP13" s="314"/>
      <c r="LJQ13" s="314"/>
      <c r="LJR13" s="314"/>
      <c r="LJS13" s="314"/>
      <c r="LJT13" s="314"/>
      <c r="LJU13" s="314"/>
      <c r="LJV13" s="314"/>
      <c r="LJW13" s="314"/>
      <c r="LJX13" s="314"/>
      <c r="LJY13" s="314"/>
      <c r="LJZ13" s="314"/>
      <c r="LKA13" s="314"/>
      <c r="LKB13" s="314"/>
      <c r="LKC13" s="314"/>
      <c r="LKD13" s="314"/>
      <c r="LKE13" s="314"/>
      <c r="LKF13" s="314"/>
      <c r="LKG13" s="314"/>
      <c r="LKH13" s="314"/>
      <c r="LKI13" s="314"/>
      <c r="LKJ13" s="314"/>
      <c r="LKK13" s="314"/>
      <c r="LKL13" s="314"/>
      <c r="LKM13" s="314"/>
      <c r="LKN13" s="314"/>
      <c r="LKO13" s="314"/>
      <c r="LKP13" s="314"/>
      <c r="LKQ13" s="314"/>
      <c r="LKR13" s="314"/>
      <c r="LKS13" s="314"/>
      <c r="LKT13" s="314"/>
      <c r="LKU13" s="314"/>
      <c r="LKV13" s="314"/>
      <c r="LKW13" s="314"/>
      <c r="LKX13" s="314"/>
      <c r="LKY13" s="314"/>
      <c r="LKZ13" s="314"/>
      <c r="LLA13" s="314"/>
      <c r="LLB13" s="314"/>
      <c r="LLC13" s="314"/>
      <c r="LLD13" s="314"/>
      <c r="LLE13" s="314"/>
      <c r="LLF13" s="314"/>
      <c r="LLG13" s="314"/>
      <c r="LLH13" s="314"/>
      <c r="LLI13" s="314"/>
      <c r="LLJ13" s="314"/>
      <c r="LLK13" s="314"/>
      <c r="LLL13" s="314"/>
      <c r="LLM13" s="314"/>
      <c r="LLN13" s="314"/>
      <c r="LLO13" s="314"/>
      <c r="LLP13" s="314"/>
      <c r="LLQ13" s="314"/>
      <c r="LLR13" s="314"/>
      <c r="LLS13" s="314"/>
      <c r="LLT13" s="314"/>
      <c r="LLU13" s="314"/>
      <c r="LLV13" s="314"/>
      <c r="LLW13" s="314"/>
      <c r="LLX13" s="314"/>
      <c r="LLY13" s="314"/>
      <c r="LLZ13" s="314"/>
      <c r="LMA13" s="314"/>
      <c r="LMB13" s="314"/>
      <c r="LMC13" s="314"/>
      <c r="LMD13" s="314"/>
      <c r="LME13" s="314"/>
      <c r="LMF13" s="314"/>
      <c r="LMG13" s="314"/>
      <c r="LMH13" s="314"/>
      <c r="LMI13" s="314"/>
      <c r="LMJ13" s="314"/>
      <c r="LMK13" s="314"/>
      <c r="LML13" s="314"/>
      <c r="LMM13" s="314"/>
      <c r="LMN13" s="314"/>
      <c r="LMO13" s="314"/>
      <c r="LMP13" s="314"/>
      <c r="LMQ13" s="314"/>
      <c r="LMR13" s="314"/>
      <c r="LMS13" s="314"/>
      <c r="LMT13" s="314"/>
      <c r="LMU13" s="314"/>
      <c r="LMV13" s="314"/>
      <c r="LMW13" s="314"/>
      <c r="LMX13" s="314"/>
      <c r="LMY13" s="314"/>
      <c r="LMZ13" s="314"/>
      <c r="LNA13" s="314"/>
      <c r="LNB13" s="314"/>
      <c r="LNC13" s="314"/>
      <c r="LND13" s="314"/>
      <c r="LNE13" s="314"/>
      <c r="LNF13" s="314"/>
      <c r="LNG13" s="314"/>
      <c r="LNH13" s="314"/>
      <c r="LNI13" s="314"/>
      <c r="LNJ13" s="314"/>
      <c r="LNK13" s="314"/>
      <c r="LNL13" s="314"/>
      <c r="LNM13" s="314"/>
      <c r="LNN13" s="314"/>
      <c r="LNO13" s="314"/>
      <c r="LNP13" s="314"/>
      <c r="LNQ13" s="314"/>
      <c r="LNR13" s="314"/>
      <c r="LNS13" s="314"/>
      <c r="LNT13" s="314"/>
      <c r="LNU13" s="314"/>
      <c r="LNV13" s="314"/>
      <c r="LNW13" s="314"/>
      <c r="LNX13" s="314"/>
      <c r="LNY13" s="314"/>
      <c r="LNZ13" s="314"/>
      <c r="LOA13" s="314"/>
      <c r="LOB13" s="314"/>
      <c r="LOC13" s="314"/>
      <c r="LOD13" s="314"/>
      <c r="LOE13" s="314"/>
      <c r="LOF13" s="314"/>
      <c r="LOG13" s="314"/>
      <c r="LOH13" s="314"/>
      <c r="LOI13" s="314"/>
      <c r="LOJ13" s="314"/>
      <c r="LOK13" s="314"/>
      <c r="LOL13" s="314"/>
      <c r="LOM13" s="314"/>
      <c r="LON13" s="314"/>
      <c r="LOO13" s="314"/>
      <c r="LOP13" s="314"/>
      <c r="LOQ13" s="314"/>
      <c r="LOR13" s="314"/>
      <c r="LOS13" s="314"/>
      <c r="LOT13" s="314"/>
      <c r="LOU13" s="314"/>
      <c r="LOV13" s="314"/>
      <c r="LOW13" s="314"/>
      <c r="LOX13" s="314"/>
      <c r="LOY13" s="314"/>
      <c r="LOZ13" s="314"/>
      <c r="LPA13" s="314"/>
      <c r="LPB13" s="314"/>
      <c r="LPC13" s="314"/>
      <c r="LPD13" s="314"/>
      <c r="LPE13" s="314"/>
      <c r="LPF13" s="314"/>
      <c r="LPG13" s="314"/>
      <c r="LPH13" s="314"/>
      <c r="LPI13" s="314"/>
      <c r="LPJ13" s="314"/>
      <c r="LPK13" s="314"/>
      <c r="LPL13" s="314"/>
      <c r="LPM13" s="314"/>
      <c r="LPN13" s="314"/>
      <c r="LPO13" s="314"/>
      <c r="LPP13" s="314"/>
      <c r="LPQ13" s="314"/>
      <c r="LPR13" s="314"/>
      <c r="LPS13" s="314"/>
      <c r="LPT13" s="314"/>
      <c r="LPU13" s="314"/>
      <c r="LPV13" s="314"/>
      <c r="LPW13" s="314"/>
      <c r="LPX13" s="314"/>
      <c r="LPY13" s="314"/>
      <c r="LPZ13" s="314"/>
      <c r="LQA13" s="314"/>
      <c r="LQB13" s="314"/>
      <c r="LQC13" s="314"/>
      <c r="LQD13" s="314"/>
      <c r="LQE13" s="314"/>
      <c r="LQF13" s="314"/>
      <c r="LQG13" s="314"/>
      <c r="LQH13" s="314"/>
      <c r="LQI13" s="314"/>
      <c r="LQJ13" s="314"/>
      <c r="LQK13" s="314"/>
      <c r="LQL13" s="314"/>
      <c r="LQM13" s="314"/>
      <c r="LQN13" s="314"/>
      <c r="LQO13" s="314"/>
      <c r="LQP13" s="314"/>
      <c r="LQQ13" s="314"/>
      <c r="LQR13" s="314"/>
      <c r="LQS13" s="314"/>
      <c r="LQT13" s="314"/>
      <c r="LQU13" s="314"/>
      <c r="LQV13" s="314"/>
      <c r="LQW13" s="314"/>
      <c r="LQX13" s="314"/>
      <c r="LQY13" s="314"/>
      <c r="LQZ13" s="314"/>
      <c r="LRA13" s="314"/>
      <c r="LRB13" s="314"/>
      <c r="LRC13" s="314"/>
      <c r="LRD13" s="314"/>
      <c r="LRE13" s="314"/>
      <c r="LRF13" s="314"/>
      <c r="LRG13" s="314"/>
      <c r="LRH13" s="314"/>
      <c r="LRI13" s="314"/>
      <c r="LRJ13" s="314"/>
      <c r="LRK13" s="314"/>
      <c r="LRL13" s="314"/>
      <c r="LRM13" s="314"/>
      <c r="LRN13" s="314"/>
      <c r="LRO13" s="314"/>
      <c r="LRP13" s="314"/>
      <c r="LRQ13" s="314"/>
      <c r="LRR13" s="314"/>
      <c r="LRS13" s="314"/>
      <c r="LRT13" s="314"/>
      <c r="LRU13" s="314"/>
      <c r="LRV13" s="314"/>
      <c r="LRW13" s="314"/>
      <c r="LRX13" s="314"/>
      <c r="LRY13" s="314"/>
      <c r="LRZ13" s="314"/>
      <c r="LSA13" s="314"/>
      <c r="LSB13" s="314"/>
      <c r="LSC13" s="314"/>
      <c r="LSD13" s="314"/>
      <c r="LSE13" s="314"/>
      <c r="LSF13" s="314"/>
      <c r="LSG13" s="314"/>
      <c r="LSH13" s="314"/>
      <c r="LSI13" s="314"/>
      <c r="LSJ13" s="314"/>
      <c r="LSK13" s="314"/>
      <c r="LSL13" s="314"/>
      <c r="LSM13" s="314"/>
      <c r="LSN13" s="314"/>
      <c r="LSO13" s="314"/>
      <c r="LSP13" s="314"/>
      <c r="LSQ13" s="314"/>
      <c r="LSR13" s="314"/>
      <c r="LSS13" s="314"/>
      <c r="LST13" s="314"/>
      <c r="LSU13" s="314"/>
      <c r="LSV13" s="314"/>
      <c r="LSW13" s="314"/>
      <c r="LSX13" s="314"/>
      <c r="LSY13" s="314"/>
      <c r="LSZ13" s="314"/>
      <c r="LTA13" s="314"/>
      <c r="LTB13" s="314"/>
      <c r="LTC13" s="314"/>
      <c r="LTD13" s="314"/>
      <c r="LTE13" s="314"/>
      <c r="LTF13" s="314"/>
      <c r="LTG13" s="314"/>
      <c r="LTH13" s="314"/>
      <c r="LTI13" s="314"/>
      <c r="LTJ13" s="314"/>
      <c r="LTK13" s="314"/>
      <c r="LTL13" s="314"/>
      <c r="LTM13" s="314"/>
      <c r="LTN13" s="314"/>
      <c r="LTO13" s="314"/>
      <c r="LTP13" s="314"/>
      <c r="LTQ13" s="314"/>
      <c r="LTR13" s="314"/>
      <c r="LTS13" s="314"/>
      <c r="LTT13" s="314"/>
      <c r="LTU13" s="314"/>
      <c r="LTV13" s="314"/>
      <c r="LTW13" s="314"/>
      <c r="LTX13" s="314"/>
      <c r="LTY13" s="314"/>
      <c r="LTZ13" s="314"/>
      <c r="LUA13" s="314"/>
      <c r="LUB13" s="314"/>
      <c r="LUC13" s="314"/>
      <c r="LUD13" s="314"/>
      <c r="LUE13" s="314"/>
      <c r="LUF13" s="314"/>
      <c r="LUG13" s="314"/>
      <c r="LUH13" s="314"/>
      <c r="LUI13" s="314"/>
      <c r="LUJ13" s="314"/>
      <c r="LUK13" s="314"/>
      <c r="LUL13" s="314"/>
      <c r="LUM13" s="314"/>
      <c r="LUN13" s="314"/>
      <c r="LUO13" s="314"/>
      <c r="LUP13" s="314"/>
      <c r="LUQ13" s="314"/>
      <c r="LUR13" s="314"/>
      <c r="LUS13" s="314"/>
      <c r="LUT13" s="314"/>
      <c r="LUU13" s="314"/>
      <c r="LUV13" s="314"/>
      <c r="LUW13" s="314"/>
      <c r="LUX13" s="314"/>
      <c r="LUY13" s="314"/>
      <c r="LUZ13" s="314"/>
      <c r="LVA13" s="314"/>
      <c r="LVB13" s="314"/>
      <c r="LVC13" s="314"/>
      <c r="LVD13" s="314"/>
      <c r="LVE13" s="314"/>
      <c r="LVF13" s="314"/>
      <c r="LVG13" s="314"/>
      <c r="LVH13" s="314"/>
      <c r="LVI13" s="314"/>
      <c r="LVJ13" s="314"/>
      <c r="LVK13" s="314"/>
      <c r="LVL13" s="314"/>
      <c r="LVM13" s="314"/>
      <c r="LVN13" s="314"/>
      <c r="LVO13" s="314"/>
      <c r="LVP13" s="314"/>
      <c r="LVQ13" s="314"/>
      <c r="LVR13" s="314"/>
      <c r="LVS13" s="314"/>
      <c r="LVT13" s="314"/>
      <c r="LVU13" s="314"/>
      <c r="LVV13" s="314"/>
      <c r="LVW13" s="314"/>
      <c r="LVX13" s="314"/>
      <c r="LVY13" s="314"/>
      <c r="LVZ13" s="314"/>
      <c r="LWA13" s="314"/>
      <c r="LWB13" s="314"/>
      <c r="LWC13" s="314"/>
      <c r="LWD13" s="314"/>
      <c r="LWE13" s="314"/>
      <c r="LWF13" s="314"/>
      <c r="LWG13" s="314"/>
      <c r="LWH13" s="314"/>
      <c r="LWI13" s="314"/>
      <c r="LWJ13" s="314"/>
      <c r="LWK13" s="314"/>
      <c r="LWL13" s="314"/>
      <c r="LWM13" s="314"/>
      <c r="LWN13" s="314"/>
      <c r="LWO13" s="314"/>
      <c r="LWP13" s="314"/>
      <c r="LWQ13" s="314"/>
      <c r="LWR13" s="314"/>
      <c r="LWS13" s="314"/>
      <c r="LWT13" s="314"/>
      <c r="LWU13" s="314"/>
      <c r="LWV13" s="314"/>
      <c r="LWW13" s="314"/>
      <c r="LWX13" s="314"/>
      <c r="LWY13" s="314"/>
      <c r="LWZ13" s="314"/>
      <c r="LXA13" s="314"/>
      <c r="LXB13" s="314"/>
      <c r="LXC13" s="314"/>
      <c r="LXD13" s="314"/>
      <c r="LXE13" s="314"/>
      <c r="LXF13" s="314"/>
      <c r="LXG13" s="314"/>
      <c r="LXH13" s="314"/>
      <c r="LXI13" s="314"/>
      <c r="LXJ13" s="314"/>
      <c r="LXK13" s="314"/>
      <c r="LXL13" s="314"/>
      <c r="LXM13" s="314"/>
      <c r="LXN13" s="314"/>
      <c r="LXO13" s="314"/>
      <c r="LXP13" s="314"/>
      <c r="LXQ13" s="314"/>
      <c r="LXR13" s="314"/>
      <c r="LXS13" s="314"/>
      <c r="LXT13" s="314"/>
      <c r="LXU13" s="314"/>
      <c r="LXV13" s="314"/>
      <c r="LXW13" s="314"/>
      <c r="LXX13" s="314"/>
      <c r="LXY13" s="314"/>
      <c r="LXZ13" s="314"/>
      <c r="LYA13" s="314"/>
      <c r="LYB13" s="314"/>
      <c r="LYC13" s="314"/>
      <c r="LYD13" s="314"/>
      <c r="LYE13" s="314"/>
      <c r="LYF13" s="314"/>
      <c r="LYG13" s="314"/>
      <c r="LYH13" s="314"/>
      <c r="LYI13" s="314"/>
      <c r="LYJ13" s="314"/>
      <c r="LYK13" s="314"/>
      <c r="LYL13" s="314"/>
      <c r="LYM13" s="314"/>
      <c r="LYN13" s="314"/>
      <c r="LYO13" s="314"/>
      <c r="LYP13" s="314"/>
      <c r="LYQ13" s="314"/>
      <c r="LYR13" s="314"/>
      <c r="LYS13" s="314"/>
      <c r="LYT13" s="314"/>
      <c r="LYU13" s="314"/>
      <c r="LYV13" s="314"/>
      <c r="LYW13" s="314"/>
      <c r="LYX13" s="314"/>
      <c r="LYY13" s="314"/>
      <c r="LYZ13" s="314"/>
      <c r="LZA13" s="314"/>
      <c r="LZB13" s="314"/>
      <c r="LZC13" s="314"/>
      <c r="LZD13" s="314"/>
      <c r="LZE13" s="314"/>
      <c r="LZF13" s="314"/>
      <c r="LZG13" s="314"/>
      <c r="LZH13" s="314"/>
      <c r="LZI13" s="314"/>
      <c r="LZJ13" s="314"/>
      <c r="LZK13" s="314"/>
      <c r="LZL13" s="314"/>
      <c r="LZM13" s="314"/>
      <c r="LZN13" s="314"/>
      <c r="LZO13" s="314"/>
      <c r="LZP13" s="314"/>
      <c r="LZQ13" s="314"/>
      <c r="LZR13" s="314"/>
      <c r="LZS13" s="314"/>
      <c r="LZT13" s="314"/>
      <c r="LZU13" s="314"/>
      <c r="LZV13" s="314"/>
      <c r="LZW13" s="314"/>
      <c r="LZX13" s="314"/>
      <c r="LZY13" s="314"/>
      <c r="LZZ13" s="314"/>
      <c r="MAA13" s="314"/>
      <c r="MAB13" s="314"/>
      <c r="MAC13" s="314"/>
      <c r="MAD13" s="314"/>
      <c r="MAE13" s="314"/>
      <c r="MAF13" s="314"/>
      <c r="MAG13" s="314"/>
      <c r="MAH13" s="314"/>
      <c r="MAI13" s="314"/>
      <c r="MAJ13" s="314"/>
      <c r="MAK13" s="314"/>
      <c r="MAL13" s="314"/>
      <c r="MAM13" s="314"/>
      <c r="MAN13" s="314"/>
      <c r="MAO13" s="314"/>
      <c r="MAP13" s="314"/>
      <c r="MAQ13" s="314"/>
      <c r="MAR13" s="314"/>
      <c r="MAS13" s="314"/>
      <c r="MAT13" s="314"/>
      <c r="MAU13" s="314"/>
      <c r="MAV13" s="314"/>
      <c r="MAW13" s="314"/>
      <c r="MAX13" s="314"/>
      <c r="MAY13" s="314"/>
      <c r="MAZ13" s="314"/>
      <c r="MBA13" s="314"/>
      <c r="MBB13" s="314"/>
      <c r="MBC13" s="314"/>
      <c r="MBD13" s="314"/>
      <c r="MBE13" s="314"/>
      <c r="MBF13" s="314"/>
      <c r="MBG13" s="314"/>
      <c r="MBH13" s="314"/>
      <c r="MBI13" s="314"/>
      <c r="MBJ13" s="314"/>
      <c r="MBK13" s="314"/>
      <c r="MBL13" s="314"/>
      <c r="MBM13" s="314"/>
      <c r="MBN13" s="314"/>
      <c r="MBO13" s="314"/>
      <c r="MBP13" s="314"/>
      <c r="MBQ13" s="314"/>
      <c r="MBR13" s="314"/>
      <c r="MBS13" s="314"/>
      <c r="MBT13" s="314"/>
      <c r="MBU13" s="314"/>
      <c r="MBV13" s="314"/>
      <c r="MBW13" s="314"/>
      <c r="MBX13" s="314"/>
      <c r="MBY13" s="314"/>
      <c r="MBZ13" s="314"/>
      <c r="MCA13" s="314"/>
      <c r="MCB13" s="314"/>
      <c r="MCC13" s="314"/>
      <c r="MCD13" s="314"/>
      <c r="MCE13" s="314"/>
      <c r="MCF13" s="314"/>
      <c r="MCG13" s="314"/>
      <c r="MCH13" s="314"/>
      <c r="MCI13" s="314"/>
      <c r="MCJ13" s="314"/>
      <c r="MCK13" s="314"/>
      <c r="MCL13" s="314"/>
      <c r="MCM13" s="314"/>
      <c r="MCN13" s="314"/>
      <c r="MCO13" s="314"/>
      <c r="MCP13" s="314"/>
      <c r="MCQ13" s="314"/>
      <c r="MCR13" s="314"/>
      <c r="MCS13" s="314"/>
      <c r="MCT13" s="314"/>
      <c r="MCU13" s="314"/>
      <c r="MCV13" s="314"/>
      <c r="MCW13" s="314"/>
      <c r="MCX13" s="314"/>
      <c r="MCY13" s="314"/>
      <c r="MCZ13" s="314"/>
      <c r="MDA13" s="314"/>
      <c r="MDB13" s="314"/>
      <c r="MDC13" s="314"/>
      <c r="MDD13" s="314"/>
      <c r="MDE13" s="314"/>
      <c r="MDF13" s="314"/>
      <c r="MDG13" s="314"/>
      <c r="MDH13" s="314"/>
      <c r="MDI13" s="314"/>
      <c r="MDJ13" s="314"/>
      <c r="MDK13" s="314"/>
      <c r="MDL13" s="314"/>
      <c r="MDM13" s="314"/>
      <c r="MDN13" s="314"/>
      <c r="MDO13" s="314"/>
      <c r="MDP13" s="314"/>
      <c r="MDQ13" s="314"/>
      <c r="MDR13" s="314"/>
      <c r="MDS13" s="314"/>
      <c r="MDT13" s="314"/>
      <c r="MDU13" s="314"/>
      <c r="MDV13" s="314"/>
      <c r="MDW13" s="314"/>
      <c r="MDX13" s="314"/>
      <c r="MDY13" s="314"/>
      <c r="MDZ13" s="314"/>
      <c r="MEA13" s="314"/>
      <c r="MEB13" s="314"/>
      <c r="MEC13" s="314"/>
      <c r="MED13" s="314"/>
      <c r="MEE13" s="314"/>
      <c r="MEF13" s="314"/>
      <c r="MEG13" s="314"/>
      <c r="MEH13" s="314"/>
      <c r="MEI13" s="314"/>
      <c r="MEJ13" s="314"/>
      <c r="MEK13" s="314"/>
      <c r="MEL13" s="314"/>
      <c r="MEM13" s="314"/>
      <c r="MEN13" s="314"/>
      <c r="MEO13" s="314"/>
      <c r="MEP13" s="314"/>
      <c r="MEQ13" s="314"/>
      <c r="MER13" s="314"/>
      <c r="MES13" s="314"/>
      <c r="MET13" s="314"/>
      <c r="MEU13" s="314"/>
      <c r="MEV13" s="314"/>
      <c r="MEW13" s="314"/>
      <c r="MEX13" s="314"/>
      <c r="MEY13" s="314"/>
      <c r="MEZ13" s="314"/>
      <c r="MFA13" s="314"/>
      <c r="MFB13" s="314"/>
      <c r="MFC13" s="314"/>
      <c r="MFD13" s="314"/>
      <c r="MFE13" s="314"/>
      <c r="MFF13" s="314"/>
      <c r="MFG13" s="314"/>
      <c r="MFH13" s="314"/>
      <c r="MFI13" s="314"/>
      <c r="MFJ13" s="314"/>
      <c r="MFK13" s="314"/>
      <c r="MFL13" s="314"/>
      <c r="MFM13" s="314"/>
      <c r="MFN13" s="314"/>
      <c r="MFO13" s="314"/>
      <c r="MFP13" s="314"/>
      <c r="MFQ13" s="314"/>
      <c r="MFR13" s="314"/>
      <c r="MFS13" s="314"/>
      <c r="MFT13" s="314"/>
      <c r="MFU13" s="314"/>
      <c r="MFV13" s="314"/>
      <c r="MFW13" s="314"/>
      <c r="MFX13" s="314"/>
      <c r="MFY13" s="314"/>
      <c r="MFZ13" s="314"/>
      <c r="MGA13" s="314"/>
      <c r="MGB13" s="314"/>
      <c r="MGC13" s="314"/>
      <c r="MGD13" s="314"/>
      <c r="MGE13" s="314"/>
      <c r="MGF13" s="314"/>
      <c r="MGG13" s="314"/>
      <c r="MGH13" s="314"/>
      <c r="MGI13" s="314"/>
      <c r="MGJ13" s="314"/>
      <c r="MGK13" s="314"/>
      <c r="MGL13" s="314"/>
      <c r="MGM13" s="314"/>
      <c r="MGN13" s="314"/>
      <c r="MGO13" s="314"/>
      <c r="MGP13" s="314"/>
      <c r="MGQ13" s="314"/>
      <c r="MGR13" s="314"/>
      <c r="MGS13" s="314"/>
      <c r="MGT13" s="314"/>
      <c r="MGU13" s="314"/>
      <c r="MGV13" s="314"/>
      <c r="MGW13" s="314"/>
      <c r="MGX13" s="314"/>
      <c r="MGY13" s="314"/>
      <c r="MGZ13" s="314"/>
      <c r="MHA13" s="314"/>
      <c r="MHB13" s="314"/>
      <c r="MHC13" s="314"/>
      <c r="MHD13" s="314"/>
      <c r="MHE13" s="314"/>
      <c r="MHF13" s="314"/>
      <c r="MHG13" s="314"/>
      <c r="MHH13" s="314"/>
      <c r="MHI13" s="314"/>
      <c r="MHJ13" s="314"/>
      <c r="MHK13" s="314"/>
      <c r="MHL13" s="314"/>
      <c r="MHM13" s="314"/>
      <c r="MHN13" s="314"/>
      <c r="MHO13" s="314"/>
      <c r="MHP13" s="314"/>
      <c r="MHQ13" s="314"/>
      <c r="MHR13" s="314"/>
      <c r="MHS13" s="314"/>
      <c r="MHT13" s="314"/>
      <c r="MHU13" s="314"/>
      <c r="MHV13" s="314"/>
      <c r="MHW13" s="314"/>
      <c r="MHX13" s="314"/>
      <c r="MHY13" s="314"/>
      <c r="MHZ13" s="314"/>
      <c r="MIA13" s="314"/>
      <c r="MIB13" s="314"/>
      <c r="MIC13" s="314"/>
      <c r="MID13" s="314"/>
      <c r="MIE13" s="314"/>
      <c r="MIF13" s="314"/>
      <c r="MIG13" s="314"/>
      <c r="MIH13" s="314"/>
      <c r="MII13" s="314"/>
      <c r="MIJ13" s="314"/>
      <c r="MIK13" s="314"/>
      <c r="MIL13" s="314"/>
      <c r="MIM13" s="314"/>
      <c r="MIN13" s="314"/>
      <c r="MIO13" s="314"/>
      <c r="MIP13" s="314"/>
      <c r="MIQ13" s="314"/>
      <c r="MIR13" s="314"/>
      <c r="MIS13" s="314"/>
      <c r="MIT13" s="314"/>
      <c r="MIU13" s="314"/>
      <c r="MIV13" s="314"/>
      <c r="MIW13" s="314"/>
      <c r="MIX13" s="314"/>
      <c r="MIY13" s="314"/>
      <c r="MIZ13" s="314"/>
      <c r="MJA13" s="314"/>
      <c r="MJB13" s="314"/>
      <c r="MJC13" s="314"/>
      <c r="MJD13" s="314"/>
      <c r="MJE13" s="314"/>
      <c r="MJF13" s="314"/>
      <c r="MJG13" s="314"/>
      <c r="MJH13" s="314"/>
      <c r="MJI13" s="314"/>
      <c r="MJJ13" s="314"/>
      <c r="MJK13" s="314"/>
      <c r="MJL13" s="314"/>
      <c r="MJM13" s="314"/>
      <c r="MJN13" s="314"/>
      <c r="MJO13" s="314"/>
      <c r="MJP13" s="314"/>
      <c r="MJQ13" s="314"/>
      <c r="MJR13" s="314"/>
      <c r="MJS13" s="314"/>
      <c r="MJT13" s="314"/>
      <c r="MJU13" s="314"/>
      <c r="MJV13" s="314"/>
      <c r="MJW13" s="314"/>
      <c r="MJX13" s="314"/>
      <c r="MJY13" s="314"/>
      <c r="MJZ13" s="314"/>
      <c r="MKA13" s="314"/>
      <c r="MKB13" s="314"/>
      <c r="MKC13" s="314"/>
      <c r="MKD13" s="314"/>
      <c r="MKE13" s="314"/>
      <c r="MKF13" s="314"/>
      <c r="MKG13" s="314"/>
      <c r="MKH13" s="314"/>
      <c r="MKI13" s="314"/>
      <c r="MKJ13" s="314"/>
      <c r="MKK13" s="314"/>
      <c r="MKL13" s="314"/>
      <c r="MKM13" s="314"/>
      <c r="MKN13" s="314"/>
      <c r="MKO13" s="314"/>
      <c r="MKP13" s="314"/>
      <c r="MKQ13" s="314"/>
      <c r="MKR13" s="314"/>
      <c r="MKS13" s="314"/>
      <c r="MKT13" s="314"/>
      <c r="MKU13" s="314"/>
      <c r="MKV13" s="314"/>
      <c r="MKW13" s="314"/>
      <c r="MKX13" s="314"/>
      <c r="MKY13" s="314"/>
      <c r="MKZ13" s="314"/>
      <c r="MLA13" s="314"/>
      <c r="MLB13" s="314"/>
      <c r="MLC13" s="314"/>
      <c r="MLD13" s="314"/>
      <c r="MLE13" s="314"/>
      <c r="MLF13" s="314"/>
      <c r="MLG13" s="314"/>
      <c r="MLH13" s="314"/>
      <c r="MLI13" s="314"/>
      <c r="MLJ13" s="314"/>
      <c r="MLK13" s="314"/>
      <c r="MLL13" s="314"/>
      <c r="MLM13" s="314"/>
      <c r="MLN13" s="314"/>
      <c r="MLO13" s="314"/>
      <c r="MLP13" s="314"/>
      <c r="MLQ13" s="314"/>
      <c r="MLR13" s="314"/>
      <c r="MLS13" s="314"/>
      <c r="MLT13" s="314"/>
      <c r="MLU13" s="314"/>
      <c r="MLV13" s="314"/>
      <c r="MLW13" s="314"/>
      <c r="MLX13" s="314"/>
      <c r="MLY13" s="314"/>
      <c r="MLZ13" s="314"/>
      <c r="MMA13" s="314"/>
      <c r="MMB13" s="314"/>
      <c r="MMC13" s="314"/>
      <c r="MMD13" s="314"/>
      <c r="MME13" s="314"/>
      <c r="MMF13" s="314"/>
      <c r="MMG13" s="314"/>
      <c r="MMH13" s="314"/>
      <c r="MMI13" s="314"/>
      <c r="MMJ13" s="314"/>
      <c r="MMK13" s="314"/>
      <c r="MML13" s="314"/>
      <c r="MMM13" s="314"/>
      <c r="MMN13" s="314"/>
      <c r="MMO13" s="314"/>
      <c r="MMP13" s="314"/>
      <c r="MMQ13" s="314"/>
      <c r="MMR13" s="314"/>
      <c r="MMS13" s="314"/>
      <c r="MMT13" s="314"/>
      <c r="MMU13" s="314"/>
      <c r="MMV13" s="314"/>
      <c r="MMW13" s="314"/>
      <c r="MMX13" s="314"/>
      <c r="MMY13" s="314"/>
      <c r="MMZ13" s="314"/>
      <c r="MNA13" s="314"/>
      <c r="MNB13" s="314"/>
      <c r="MNC13" s="314"/>
      <c r="MND13" s="314"/>
      <c r="MNE13" s="314"/>
      <c r="MNF13" s="314"/>
      <c r="MNG13" s="314"/>
      <c r="MNH13" s="314"/>
      <c r="MNI13" s="314"/>
      <c r="MNJ13" s="314"/>
      <c r="MNK13" s="314"/>
      <c r="MNL13" s="314"/>
      <c r="MNM13" s="314"/>
      <c r="MNN13" s="314"/>
      <c r="MNO13" s="314"/>
      <c r="MNP13" s="314"/>
      <c r="MNQ13" s="314"/>
      <c r="MNR13" s="314"/>
      <c r="MNS13" s="314"/>
      <c r="MNT13" s="314"/>
      <c r="MNU13" s="314"/>
      <c r="MNV13" s="314"/>
      <c r="MNW13" s="314"/>
      <c r="MNX13" s="314"/>
      <c r="MNY13" s="314"/>
      <c r="MNZ13" s="314"/>
      <c r="MOA13" s="314"/>
      <c r="MOB13" s="314"/>
      <c r="MOC13" s="314"/>
      <c r="MOD13" s="314"/>
      <c r="MOE13" s="314"/>
      <c r="MOF13" s="314"/>
      <c r="MOG13" s="314"/>
      <c r="MOH13" s="314"/>
      <c r="MOI13" s="314"/>
      <c r="MOJ13" s="314"/>
      <c r="MOK13" s="314"/>
      <c r="MOL13" s="314"/>
      <c r="MOM13" s="314"/>
      <c r="MON13" s="314"/>
      <c r="MOO13" s="314"/>
      <c r="MOP13" s="314"/>
      <c r="MOQ13" s="314"/>
      <c r="MOR13" s="314"/>
      <c r="MOS13" s="314"/>
      <c r="MOT13" s="314"/>
      <c r="MOU13" s="314"/>
      <c r="MOV13" s="314"/>
      <c r="MOW13" s="314"/>
      <c r="MOX13" s="314"/>
      <c r="MOY13" s="314"/>
      <c r="MOZ13" s="314"/>
      <c r="MPA13" s="314"/>
      <c r="MPB13" s="314"/>
      <c r="MPC13" s="314"/>
      <c r="MPD13" s="314"/>
      <c r="MPE13" s="314"/>
      <c r="MPF13" s="314"/>
      <c r="MPG13" s="314"/>
      <c r="MPH13" s="314"/>
      <c r="MPI13" s="314"/>
      <c r="MPJ13" s="314"/>
      <c r="MPK13" s="314"/>
      <c r="MPL13" s="314"/>
      <c r="MPM13" s="314"/>
      <c r="MPN13" s="314"/>
      <c r="MPO13" s="314"/>
      <c r="MPP13" s="314"/>
      <c r="MPQ13" s="314"/>
      <c r="MPR13" s="314"/>
      <c r="MPS13" s="314"/>
      <c r="MPT13" s="314"/>
      <c r="MPU13" s="314"/>
      <c r="MPV13" s="314"/>
      <c r="MPW13" s="314"/>
      <c r="MPX13" s="314"/>
      <c r="MPY13" s="314"/>
      <c r="MPZ13" s="314"/>
      <c r="MQA13" s="314"/>
      <c r="MQB13" s="314"/>
      <c r="MQC13" s="314"/>
      <c r="MQD13" s="314"/>
      <c r="MQE13" s="314"/>
      <c r="MQF13" s="314"/>
      <c r="MQG13" s="314"/>
      <c r="MQH13" s="314"/>
      <c r="MQI13" s="314"/>
      <c r="MQJ13" s="314"/>
      <c r="MQK13" s="314"/>
      <c r="MQL13" s="314"/>
      <c r="MQM13" s="314"/>
      <c r="MQN13" s="314"/>
      <c r="MQO13" s="314"/>
      <c r="MQP13" s="314"/>
      <c r="MQQ13" s="314"/>
      <c r="MQR13" s="314"/>
      <c r="MQS13" s="314"/>
      <c r="MQT13" s="314"/>
      <c r="MQU13" s="314"/>
      <c r="MQV13" s="314"/>
      <c r="MQW13" s="314"/>
      <c r="MQX13" s="314"/>
      <c r="MQY13" s="314"/>
      <c r="MQZ13" s="314"/>
      <c r="MRA13" s="314"/>
      <c r="MRB13" s="314"/>
      <c r="MRC13" s="314"/>
      <c r="MRD13" s="314"/>
      <c r="MRE13" s="314"/>
      <c r="MRF13" s="314"/>
      <c r="MRG13" s="314"/>
      <c r="MRH13" s="314"/>
      <c r="MRI13" s="314"/>
      <c r="MRJ13" s="314"/>
      <c r="MRK13" s="314"/>
      <c r="MRL13" s="314"/>
      <c r="MRM13" s="314"/>
      <c r="MRN13" s="314"/>
      <c r="MRO13" s="314"/>
      <c r="MRP13" s="314"/>
      <c r="MRQ13" s="314"/>
      <c r="MRR13" s="314"/>
      <c r="MRS13" s="314"/>
      <c r="MRT13" s="314"/>
      <c r="MRU13" s="314"/>
      <c r="MRV13" s="314"/>
      <c r="MRW13" s="314"/>
      <c r="MRX13" s="314"/>
      <c r="MRY13" s="314"/>
      <c r="MRZ13" s="314"/>
      <c r="MSA13" s="314"/>
      <c r="MSB13" s="314"/>
      <c r="MSC13" s="314"/>
      <c r="MSD13" s="314"/>
      <c r="MSE13" s="314"/>
      <c r="MSF13" s="314"/>
      <c r="MSG13" s="314"/>
      <c r="MSH13" s="314"/>
      <c r="MSI13" s="314"/>
      <c r="MSJ13" s="314"/>
      <c r="MSK13" s="314"/>
      <c r="MSL13" s="314"/>
      <c r="MSM13" s="314"/>
      <c r="MSN13" s="314"/>
      <c r="MSO13" s="314"/>
      <c r="MSP13" s="314"/>
      <c r="MSQ13" s="314"/>
      <c r="MSR13" s="314"/>
      <c r="MSS13" s="314"/>
      <c r="MST13" s="314"/>
      <c r="MSU13" s="314"/>
      <c r="MSV13" s="314"/>
      <c r="MSW13" s="314"/>
      <c r="MSX13" s="314"/>
      <c r="MSY13" s="314"/>
      <c r="MSZ13" s="314"/>
      <c r="MTA13" s="314"/>
      <c r="MTB13" s="314"/>
      <c r="MTC13" s="314"/>
      <c r="MTD13" s="314"/>
      <c r="MTE13" s="314"/>
      <c r="MTF13" s="314"/>
      <c r="MTG13" s="314"/>
      <c r="MTH13" s="314"/>
      <c r="MTI13" s="314"/>
      <c r="MTJ13" s="314"/>
      <c r="MTK13" s="314"/>
      <c r="MTL13" s="314"/>
      <c r="MTM13" s="314"/>
      <c r="MTN13" s="314"/>
      <c r="MTO13" s="314"/>
      <c r="MTP13" s="314"/>
      <c r="MTQ13" s="314"/>
      <c r="MTR13" s="314"/>
      <c r="MTS13" s="314"/>
      <c r="MTT13" s="314"/>
      <c r="MTU13" s="314"/>
      <c r="MTV13" s="314"/>
      <c r="MTW13" s="314"/>
      <c r="MTX13" s="314"/>
      <c r="MTY13" s="314"/>
      <c r="MTZ13" s="314"/>
      <c r="MUA13" s="314"/>
      <c r="MUB13" s="314"/>
      <c r="MUC13" s="314"/>
      <c r="MUD13" s="314"/>
      <c r="MUE13" s="314"/>
      <c r="MUF13" s="314"/>
      <c r="MUG13" s="314"/>
      <c r="MUH13" s="314"/>
      <c r="MUI13" s="314"/>
      <c r="MUJ13" s="314"/>
      <c r="MUK13" s="314"/>
      <c r="MUL13" s="314"/>
      <c r="MUM13" s="314"/>
      <c r="MUN13" s="314"/>
      <c r="MUO13" s="314"/>
      <c r="MUP13" s="314"/>
      <c r="MUQ13" s="314"/>
      <c r="MUR13" s="314"/>
      <c r="MUS13" s="314"/>
      <c r="MUT13" s="314"/>
      <c r="MUU13" s="314"/>
      <c r="MUV13" s="314"/>
      <c r="MUW13" s="314"/>
      <c r="MUX13" s="314"/>
      <c r="MUY13" s="314"/>
      <c r="MUZ13" s="314"/>
      <c r="MVA13" s="314"/>
      <c r="MVB13" s="314"/>
      <c r="MVC13" s="314"/>
      <c r="MVD13" s="314"/>
      <c r="MVE13" s="314"/>
      <c r="MVF13" s="314"/>
      <c r="MVG13" s="314"/>
      <c r="MVH13" s="314"/>
      <c r="MVI13" s="314"/>
      <c r="MVJ13" s="314"/>
      <c r="MVK13" s="314"/>
      <c r="MVL13" s="314"/>
      <c r="MVM13" s="314"/>
      <c r="MVN13" s="314"/>
      <c r="MVO13" s="314"/>
      <c r="MVP13" s="314"/>
      <c r="MVQ13" s="314"/>
      <c r="MVR13" s="314"/>
      <c r="MVS13" s="314"/>
      <c r="MVT13" s="314"/>
      <c r="MVU13" s="314"/>
      <c r="MVV13" s="314"/>
      <c r="MVW13" s="314"/>
      <c r="MVX13" s="314"/>
      <c r="MVY13" s="314"/>
      <c r="MVZ13" s="314"/>
      <c r="MWA13" s="314"/>
      <c r="MWB13" s="314"/>
      <c r="MWC13" s="314"/>
      <c r="MWD13" s="314"/>
      <c r="MWE13" s="314"/>
      <c r="MWF13" s="314"/>
      <c r="MWG13" s="314"/>
      <c r="MWH13" s="314"/>
      <c r="MWI13" s="314"/>
      <c r="MWJ13" s="314"/>
      <c r="MWK13" s="314"/>
      <c r="MWL13" s="314"/>
      <c r="MWM13" s="314"/>
      <c r="MWN13" s="314"/>
      <c r="MWO13" s="314"/>
      <c r="MWP13" s="314"/>
      <c r="MWQ13" s="314"/>
      <c r="MWR13" s="314"/>
      <c r="MWS13" s="314"/>
      <c r="MWT13" s="314"/>
      <c r="MWU13" s="314"/>
      <c r="MWV13" s="314"/>
      <c r="MWW13" s="314"/>
      <c r="MWX13" s="314"/>
      <c r="MWY13" s="314"/>
      <c r="MWZ13" s="314"/>
      <c r="MXA13" s="314"/>
      <c r="MXB13" s="314"/>
      <c r="MXC13" s="314"/>
      <c r="MXD13" s="314"/>
      <c r="MXE13" s="314"/>
      <c r="MXF13" s="314"/>
      <c r="MXG13" s="314"/>
      <c r="MXH13" s="314"/>
      <c r="MXI13" s="314"/>
      <c r="MXJ13" s="314"/>
      <c r="MXK13" s="314"/>
      <c r="MXL13" s="314"/>
      <c r="MXM13" s="314"/>
      <c r="MXN13" s="314"/>
      <c r="MXO13" s="314"/>
      <c r="MXP13" s="314"/>
      <c r="MXQ13" s="314"/>
      <c r="MXR13" s="314"/>
      <c r="MXS13" s="314"/>
      <c r="MXT13" s="314"/>
      <c r="MXU13" s="314"/>
      <c r="MXV13" s="314"/>
      <c r="MXW13" s="314"/>
      <c r="MXX13" s="314"/>
      <c r="MXY13" s="314"/>
      <c r="MXZ13" s="314"/>
      <c r="MYA13" s="314"/>
      <c r="MYB13" s="314"/>
      <c r="MYC13" s="314"/>
      <c r="MYD13" s="314"/>
      <c r="MYE13" s="314"/>
      <c r="MYF13" s="314"/>
      <c r="MYG13" s="314"/>
      <c r="MYH13" s="314"/>
      <c r="MYI13" s="314"/>
      <c r="MYJ13" s="314"/>
      <c r="MYK13" s="314"/>
      <c r="MYL13" s="314"/>
      <c r="MYM13" s="314"/>
      <c r="MYN13" s="314"/>
      <c r="MYO13" s="314"/>
      <c r="MYP13" s="314"/>
      <c r="MYQ13" s="314"/>
      <c r="MYR13" s="314"/>
      <c r="MYS13" s="314"/>
      <c r="MYT13" s="314"/>
      <c r="MYU13" s="314"/>
      <c r="MYV13" s="314"/>
      <c r="MYW13" s="314"/>
      <c r="MYX13" s="314"/>
      <c r="MYY13" s="314"/>
      <c r="MYZ13" s="314"/>
      <c r="MZA13" s="314"/>
      <c r="MZB13" s="314"/>
      <c r="MZC13" s="314"/>
      <c r="MZD13" s="314"/>
      <c r="MZE13" s="314"/>
      <c r="MZF13" s="314"/>
      <c r="MZG13" s="314"/>
      <c r="MZH13" s="314"/>
      <c r="MZI13" s="314"/>
      <c r="MZJ13" s="314"/>
      <c r="MZK13" s="314"/>
      <c r="MZL13" s="314"/>
      <c r="MZM13" s="314"/>
      <c r="MZN13" s="314"/>
      <c r="MZO13" s="314"/>
      <c r="MZP13" s="314"/>
      <c r="MZQ13" s="314"/>
      <c r="MZR13" s="314"/>
      <c r="MZS13" s="314"/>
      <c r="MZT13" s="314"/>
      <c r="MZU13" s="314"/>
      <c r="MZV13" s="314"/>
      <c r="MZW13" s="314"/>
      <c r="MZX13" s="314"/>
      <c r="MZY13" s="314"/>
      <c r="MZZ13" s="314"/>
      <c r="NAA13" s="314"/>
      <c r="NAB13" s="314"/>
      <c r="NAC13" s="314"/>
      <c r="NAD13" s="314"/>
      <c r="NAE13" s="314"/>
      <c r="NAF13" s="314"/>
      <c r="NAG13" s="314"/>
      <c r="NAH13" s="314"/>
      <c r="NAI13" s="314"/>
      <c r="NAJ13" s="314"/>
      <c r="NAK13" s="314"/>
      <c r="NAL13" s="314"/>
      <c r="NAM13" s="314"/>
      <c r="NAN13" s="314"/>
      <c r="NAO13" s="314"/>
      <c r="NAP13" s="314"/>
      <c r="NAQ13" s="314"/>
      <c r="NAR13" s="314"/>
      <c r="NAS13" s="314"/>
      <c r="NAT13" s="314"/>
      <c r="NAU13" s="314"/>
      <c r="NAV13" s="314"/>
      <c r="NAW13" s="314"/>
      <c r="NAX13" s="314"/>
      <c r="NAY13" s="314"/>
      <c r="NAZ13" s="314"/>
      <c r="NBA13" s="314"/>
      <c r="NBB13" s="314"/>
      <c r="NBC13" s="314"/>
      <c r="NBD13" s="314"/>
      <c r="NBE13" s="314"/>
      <c r="NBF13" s="314"/>
      <c r="NBG13" s="314"/>
      <c r="NBH13" s="314"/>
      <c r="NBI13" s="314"/>
      <c r="NBJ13" s="314"/>
      <c r="NBK13" s="314"/>
      <c r="NBL13" s="314"/>
      <c r="NBM13" s="314"/>
      <c r="NBN13" s="314"/>
      <c r="NBO13" s="314"/>
      <c r="NBP13" s="314"/>
      <c r="NBQ13" s="314"/>
      <c r="NBR13" s="314"/>
      <c r="NBS13" s="314"/>
      <c r="NBT13" s="314"/>
      <c r="NBU13" s="314"/>
      <c r="NBV13" s="314"/>
      <c r="NBW13" s="314"/>
      <c r="NBX13" s="314"/>
      <c r="NBY13" s="314"/>
      <c r="NBZ13" s="314"/>
      <c r="NCA13" s="314"/>
      <c r="NCB13" s="314"/>
      <c r="NCC13" s="314"/>
      <c r="NCD13" s="314"/>
      <c r="NCE13" s="314"/>
      <c r="NCF13" s="314"/>
      <c r="NCG13" s="314"/>
      <c r="NCH13" s="314"/>
      <c r="NCI13" s="314"/>
      <c r="NCJ13" s="314"/>
      <c r="NCK13" s="314"/>
      <c r="NCL13" s="314"/>
      <c r="NCM13" s="314"/>
      <c r="NCN13" s="314"/>
      <c r="NCO13" s="314"/>
      <c r="NCP13" s="314"/>
      <c r="NCQ13" s="314"/>
      <c r="NCR13" s="314"/>
      <c r="NCS13" s="314"/>
      <c r="NCT13" s="314"/>
      <c r="NCU13" s="314"/>
      <c r="NCV13" s="314"/>
      <c r="NCW13" s="314"/>
      <c r="NCX13" s="314"/>
      <c r="NCY13" s="314"/>
      <c r="NCZ13" s="314"/>
      <c r="NDA13" s="314"/>
      <c r="NDB13" s="314"/>
      <c r="NDC13" s="314"/>
      <c r="NDD13" s="314"/>
      <c r="NDE13" s="314"/>
      <c r="NDF13" s="314"/>
      <c r="NDG13" s="314"/>
      <c r="NDH13" s="314"/>
      <c r="NDI13" s="314"/>
      <c r="NDJ13" s="314"/>
      <c r="NDK13" s="314"/>
      <c r="NDL13" s="314"/>
      <c r="NDM13" s="314"/>
      <c r="NDN13" s="314"/>
      <c r="NDO13" s="314"/>
      <c r="NDP13" s="314"/>
      <c r="NDQ13" s="314"/>
      <c r="NDR13" s="314"/>
      <c r="NDS13" s="314"/>
      <c r="NDT13" s="314"/>
      <c r="NDU13" s="314"/>
      <c r="NDV13" s="314"/>
      <c r="NDW13" s="314"/>
      <c r="NDX13" s="314"/>
      <c r="NDY13" s="314"/>
      <c r="NDZ13" s="314"/>
      <c r="NEA13" s="314"/>
      <c r="NEB13" s="314"/>
      <c r="NEC13" s="314"/>
      <c r="NED13" s="314"/>
      <c r="NEE13" s="314"/>
      <c r="NEF13" s="314"/>
      <c r="NEG13" s="314"/>
      <c r="NEH13" s="314"/>
      <c r="NEI13" s="314"/>
      <c r="NEJ13" s="314"/>
      <c r="NEK13" s="314"/>
      <c r="NEL13" s="314"/>
      <c r="NEM13" s="314"/>
      <c r="NEN13" s="314"/>
      <c r="NEO13" s="314"/>
      <c r="NEP13" s="314"/>
      <c r="NEQ13" s="314"/>
      <c r="NER13" s="314"/>
      <c r="NES13" s="314"/>
      <c r="NET13" s="314"/>
      <c r="NEU13" s="314"/>
      <c r="NEV13" s="314"/>
      <c r="NEW13" s="314"/>
      <c r="NEX13" s="314"/>
      <c r="NEY13" s="314"/>
      <c r="NEZ13" s="314"/>
      <c r="NFA13" s="314"/>
      <c r="NFB13" s="314"/>
      <c r="NFC13" s="314"/>
      <c r="NFD13" s="314"/>
      <c r="NFE13" s="314"/>
      <c r="NFF13" s="314"/>
      <c r="NFG13" s="314"/>
      <c r="NFH13" s="314"/>
      <c r="NFI13" s="314"/>
      <c r="NFJ13" s="314"/>
      <c r="NFK13" s="314"/>
      <c r="NFL13" s="314"/>
      <c r="NFM13" s="314"/>
      <c r="NFN13" s="314"/>
      <c r="NFO13" s="314"/>
      <c r="NFP13" s="314"/>
      <c r="NFQ13" s="314"/>
      <c r="NFR13" s="314"/>
      <c r="NFS13" s="314"/>
      <c r="NFT13" s="314"/>
      <c r="NFU13" s="314"/>
      <c r="NFV13" s="314"/>
      <c r="NFW13" s="314"/>
      <c r="NFX13" s="314"/>
      <c r="NFY13" s="314"/>
      <c r="NFZ13" s="314"/>
      <c r="NGA13" s="314"/>
      <c r="NGB13" s="314"/>
      <c r="NGC13" s="314"/>
      <c r="NGD13" s="314"/>
      <c r="NGE13" s="314"/>
      <c r="NGF13" s="314"/>
      <c r="NGG13" s="314"/>
      <c r="NGH13" s="314"/>
      <c r="NGI13" s="314"/>
      <c r="NGJ13" s="314"/>
      <c r="NGK13" s="314"/>
      <c r="NGL13" s="314"/>
      <c r="NGM13" s="314"/>
      <c r="NGN13" s="314"/>
      <c r="NGO13" s="314"/>
      <c r="NGP13" s="314"/>
      <c r="NGQ13" s="314"/>
      <c r="NGR13" s="314"/>
      <c r="NGS13" s="314"/>
      <c r="NGT13" s="314"/>
      <c r="NGU13" s="314"/>
      <c r="NGV13" s="314"/>
      <c r="NGW13" s="314"/>
      <c r="NGX13" s="314"/>
      <c r="NGY13" s="314"/>
      <c r="NGZ13" s="314"/>
      <c r="NHA13" s="314"/>
      <c r="NHB13" s="314"/>
      <c r="NHC13" s="314"/>
      <c r="NHD13" s="314"/>
      <c r="NHE13" s="314"/>
      <c r="NHF13" s="314"/>
      <c r="NHG13" s="314"/>
      <c r="NHH13" s="314"/>
      <c r="NHI13" s="314"/>
      <c r="NHJ13" s="314"/>
      <c r="NHK13" s="314"/>
      <c r="NHL13" s="314"/>
      <c r="NHM13" s="314"/>
      <c r="NHN13" s="314"/>
      <c r="NHO13" s="314"/>
      <c r="NHP13" s="314"/>
      <c r="NHQ13" s="314"/>
      <c r="NHR13" s="314"/>
      <c r="NHS13" s="314"/>
      <c r="NHT13" s="314"/>
      <c r="NHU13" s="314"/>
      <c r="NHV13" s="314"/>
      <c r="NHW13" s="314"/>
      <c r="NHX13" s="314"/>
      <c r="NHY13" s="314"/>
      <c r="NHZ13" s="314"/>
      <c r="NIA13" s="314"/>
      <c r="NIB13" s="314"/>
      <c r="NIC13" s="314"/>
      <c r="NID13" s="314"/>
      <c r="NIE13" s="314"/>
      <c r="NIF13" s="314"/>
      <c r="NIG13" s="314"/>
      <c r="NIH13" s="314"/>
      <c r="NII13" s="314"/>
      <c r="NIJ13" s="314"/>
      <c r="NIK13" s="314"/>
      <c r="NIL13" s="314"/>
      <c r="NIM13" s="314"/>
      <c r="NIN13" s="314"/>
      <c r="NIO13" s="314"/>
      <c r="NIP13" s="314"/>
      <c r="NIQ13" s="314"/>
      <c r="NIR13" s="314"/>
      <c r="NIS13" s="314"/>
      <c r="NIT13" s="314"/>
      <c r="NIU13" s="314"/>
      <c r="NIV13" s="314"/>
      <c r="NIW13" s="314"/>
      <c r="NIX13" s="314"/>
      <c r="NIY13" s="314"/>
      <c r="NIZ13" s="314"/>
      <c r="NJA13" s="314"/>
      <c r="NJB13" s="314"/>
      <c r="NJC13" s="314"/>
      <c r="NJD13" s="314"/>
      <c r="NJE13" s="314"/>
      <c r="NJF13" s="314"/>
      <c r="NJG13" s="314"/>
      <c r="NJH13" s="314"/>
      <c r="NJI13" s="314"/>
      <c r="NJJ13" s="314"/>
      <c r="NJK13" s="314"/>
      <c r="NJL13" s="314"/>
      <c r="NJM13" s="314"/>
      <c r="NJN13" s="314"/>
      <c r="NJO13" s="314"/>
      <c r="NJP13" s="314"/>
      <c r="NJQ13" s="314"/>
      <c r="NJR13" s="314"/>
      <c r="NJS13" s="314"/>
      <c r="NJT13" s="314"/>
      <c r="NJU13" s="314"/>
      <c r="NJV13" s="314"/>
      <c r="NJW13" s="314"/>
      <c r="NJX13" s="314"/>
      <c r="NJY13" s="314"/>
      <c r="NJZ13" s="314"/>
      <c r="NKA13" s="314"/>
      <c r="NKB13" s="314"/>
      <c r="NKC13" s="314"/>
      <c r="NKD13" s="314"/>
      <c r="NKE13" s="314"/>
      <c r="NKF13" s="314"/>
      <c r="NKG13" s="314"/>
      <c r="NKH13" s="314"/>
      <c r="NKI13" s="314"/>
      <c r="NKJ13" s="314"/>
      <c r="NKK13" s="314"/>
      <c r="NKL13" s="314"/>
      <c r="NKM13" s="314"/>
      <c r="NKN13" s="314"/>
      <c r="NKO13" s="314"/>
      <c r="NKP13" s="314"/>
      <c r="NKQ13" s="314"/>
      <c r="NKR13" s="314"/>
      <c r="NKS13" s="314"/>
      <c r="NKT13" s="314"/>
      <c r="NKU13" s="314"/>
      <c r="NKV13" s="314"/>
      <c r="NKW13" s="314"/>
      <c r="NKX13" s="314"/>
      <c r="NKY13" s="314"/>
      <c r="NKZ13" s="314"/>
      <c r="NLA13" s="314"/>
      <c r="NLB13" s="314"/>
      <c r="NLC13" s="314"/>
      <c r="NLD13" s="314"/>
      <c r="NLE13" s="314"/>
      <c r="NLF13" s="314"/>
      <c r="NLG13" s="314"/>
      <c r="NLH13" s="314"/>
      <c r="NLI13" s="314"/>
      <c r="NLJ13" s="314"/>
      <c r="NLK13" s="314"/>
      <c r="NLL13" s="314"/>
      <c r="NLM13" s="314"/>
      <c r="NLN13" s="314"/>
      <c r="NLO13" s="314"/>
      <c r="NLP13" s="314"/>
      <c r="NLQ13" s="314"/>
      <c r="NLR13" s="314"/>
      <c r="NLS13" s="314"/>
      <c r="NLT13" s="314"/>
      <c r="NLU13" s="314"/>
      <c r="NLV13" s="314"/>
      <c r="NLW13" s="314"/>
      <c r="NLX13" s="314"/>
      <c r="NLY13" s="314"/>
      <c r="NLZ13" s="314"/>
      <c r="NMA13" s="314"/>
      <c r="NMB13" s="314"/>
      <c r="NMC13" s="314"/>
      <c r="NMD13" s="314"/>
      <c r="NME13" s="314"/>
      <c r="NMF13" s="314"/>
      <c r="NMG13" s="314"/>
      <c r="NMH13" s="314"/>
      <c r="NMI13" s="314"/>
      <c r="NMJ13" s="314"/>
      <c r="NMK13" s="314"/>
      <c r="NML13" s="314"/>
      <c r="NMM13" s="314"/>
      <c r="NMN13" s="314"/>
      <c r="NMO13" s="314"/>
      <c r="NMP13" s="314"/>
      <c r="NMQ13" s="314"/>
      <c r="NMR13" s="314"/>
      <c r="NMS13" s="314"/>
      <c r="NMT13" s="314"/>
      <c r="NMU13" s="314"/>
      <c r="NMV13" s="314"/>
      <c r="NMW13" s="314"/>
      <c r="NMX13" s="314"/>
      <c r="NMY13" s="314"/>
      <c r="NMZ13" s="314"/>
      <c r="NNA13" s="314"/>
      <c r="NNB13" s="314"/>
      <c r="NNC13" s="314"/>
      <c r="NND13" s="314"/>
      <c r="NNE13" s="314"/>
      <c r="NNF13" s="314"/>
      <c r="NNG13" s="314"/>
      <c r="NNH13" s="314"/>
      <c r="NNI13" s="314"/>
      <c r="NNJ13" s="314"/>
      <c r="NNK13" s="314"/>
      <c r="NNL13" s="314"/>
      <c r="NNM13" s="314"/>
      <c r="NNN13" s="314"/>
      <c r="NNO13" s="314"/>
      <c r="NNP13" s="314"/>
      <c r="NNQ13" s="314"/>
      <c r="NNR13" s="314"/>
      <c r="NNS13" s="314"/>
      <c r="NNT13" s="314"/>
      <c r="NNU13" s="314"/>
      <c r="NNV13" s="314"/>
      <c r="NNW13" s="314"/>
      <c r="NNX13" s="314"/>
      <c r="NNY13" s="314"/>
      <c r="NNZ13" s="314"/>
      <c r="NOA13" s="314"/>
      <c r="NOB13" s="314"/>
      <c r="NOC13" s="314"/>
      <c r="NOD13" s="314"/>
      <c r="NOE13" s="314"/>
      <c r="NOF13" s="314"/>
      <c r="NOG13" s="314"/>
      <c r="NOH13" s="314"/>
      <c r="NOI13" s="314"/>
      <c r="NOJ13" s="314"/>
      <c r="NOK13" s="314"/>
      <c r="NOL13" s="314"/>
      <c r="NOM13" s="314"/>
      <c r="NON13" s="314"/>
      <c r="NOO13" s="314"/>
      <c r="NOP13" s="314"/>
      <c r="NOQ13" s="314"/>
      <c r="NOR13" s="314"/>
      <c r="NOS13" s="314"/>
      <c r="NOT13" s="314"/>
      <c r="NOU13" s="314"/>
      <c r="NOV13" s="314"/>
      <c r="NOW13" s="314"/>
      <c r="NOX13" s="314"/>
      <c r="NOY13" s="314"/>
      <c r="NOZ13" s="314"/>
      <c r="NPA13" s="314"/>
      <c r="NPB13" s="314"/>
      <c r="NPC13" s="314"/>
      <c r="NPD13" s="314"/>
      <c r="NPE13" s="314"/>
      <c r="NPF13" s="314"/>
      <c r="NPG13" s="314"/>
      <c r="NPH13" s="314"/>
      <c r="NPI13" s="314"/>
      <c r="NPJ13" s="314"/>
      <c r="NPK13" s="314"/>
      <c r="NPL13" s="314"/>
      <c r="NPM13" s="314"/>
      <c r="NPN13" s="314"/>
      <c r="NPO13" s="314"/>
      <c r="NPP13" s="314"/>
      <c r="NPQ13" s="314"/>
      <c r="NPR13" s="314"/>
      <c r="NPS13" s="314"/>
      <c r="NPT13" s="314"/>
      <c r="NPU13" s="314"/>
      <c r="NPV13" s="314"/>
      <c r="NPW13" s="314"/>
      <c r="NPX13" s="314"/>
      <c r="NPY13" s="314"/>
      <c r="NPZ13" s="314"/>
      <c r="NQA13" s="314"/>
      <c r="NQB13" s="314"/>
      <c r="NQC13" s="314"/>
      <c r="NQD13" s="314"/>
      <c r="NQE13" s="314"/>
      <c r="NQF13" s="314"/>
      <c r="NQG13" s="314"/>
      <c r="NQH13" s="314"/>
      <c r="NQI13" s="314"/>
      <c r="NQJ13" s="314"/>
      <c r="NQK13" s="314"/>
      <c r="NQL13" s="314"/>
      <c r="NQM13" s="314"/>
      <c r="NQN13" s="314"/>
      <c r="NQO13" s="314"/>
      <c r="NQP13" s="314"/>
      <c r="NQQ13" s="314"/>
      <c r="NQR13" s="314"/>
      <c r="NQS13" s="314"/>
      <c r="NQT13" s="314"/>
      <c r="NQU13" s="314"/>
      <c r="NQV13" s="314"/>
      <c r="NQW13" s="314"/>
      <c r="NQX13" s="314"/>
      <c r="NQY13" s="314"/>
      <c r="NQZ13" s="314"/>
      <c r="NRA13" s="314"/>
      <c r="NRB13" s="314"/>
      <c r="NRC13" s="314"/>
      <c r="NRD13" s="314"/>
      <c r="NRE13" s="314"/>
      <c r="NRF13" s="314"/>
      <c r="NRG13" s="314"/>
      <c r="NRH13" s="314"/>
      <c r="NRI13" s="314"/>
      <c r="NRJ13" s="314"/>
      <c r="NRK13" s="314"/>
      <c r="NRL13" s="314"/>
      <c r="NRM13" s="314"/>
      <c r="NRN13" s="314"/>
      <c r="NRO13" s="314"/>
      <c r="NRP13" s="314"/>
      <c r="NRQ13" s="314"/>
      <c r="NRR13" s="314"/>
      <c r="NRS13" s="314"/>
      <c r="NRT13" s="314"/>
      <c r="NRU13" s="314"/>
      <c r="NRV13" s="314"/>
      <c r="NRW13" s="314"/>
      <c r="NRX13" s="314"/>
      <c r="NRY13" s="314"/>
      <c r="NRZ13" s="314"/>
      <c r="NSA13" s="314"/>
      <c r="NSB13" s="314"/>
      <c r="NSC13" s="314"/>
      <c r="NSD13" s="314"/>
      <c r="NSE13" s="314"/>
      <c r="NSF13" s="314"/>
      <c r="NSG13" s="314"/>
      <c r="NSH13" s="314"/>
      <c r="NSI13" s="314"/>
      <c r="NSJ13" s="314"/>
      <c r="NSK13" s="314"/>
      <c r="NSL13" s="314"/>
      <c r="NSM13" s="314"/>
      <c r="NSN13" s="314"/>
      <c r="NSO13" s="314"/>
      <c r="NSP13" s="314"/>
      <c r="NSQ13" s="314"/>
      <c r="NSR13" s="314"/>
      <c r="NSS13" s="314"/>
      <c r="NST13" s="314"/>
      <c r="NSU13" s="314"/>
      <c r="NSV13" s="314"/>
      <c r="NSW13" s="314"/>
      <c r="NSX13" s="314"/>
      <c r="NSY13" s="314"/>
      <c r="NSZ13" s="314"/>
      <c r="NTA13" s="314"/>
      <c r="NTB13" s="314"/>
      <c r="NTC13" s="314"/>
      <c r="NTD13" s="314"/>
      <c r="NTE13" s="314"/>
      <c r="NTF13" s="314"/>
      <c r="NTG13" s="314"/>
      <c r="NTH13" s="314"/>
      <c r="NTI13" s="314"/>
      <c r="NTJ13" s="314"/>
      <c r="NTK13" s="314"/>
      <c r="NTL13" s="314"/>
      <c r="NTM13" s="314"/>
      <c r="NTN13" s="314"/>
      <c r="NTO13" s="314"/>
      <c r="NTP13" s="314"/>
      <c r="NTQ13" s="314"/>
      <c r="NTR13" s="314"/>
      <c r="NTS13" s="314"/>
      <c r="NTT13" s="314"/>
      <c r="NTU13" s="314"/>
      <c r="NTV13" s="314"/>
      <c r="NTW13" s="314"/>
      <c r="NTX13" s="314"/>
      <c r="NTY13" s="314"/>
      <c r="NTZ13" s="314"/>
      <c r="NUA13" s="314"/>
      <c r="NUB13" s="314"/>
      <c r="NUC13" s="314"/>
      <c r="NUD13" s="314"/>
      <c r="NUE13" s="314"/>
      <c r="NUF13" s="314"/>
      <c r="NUG13" s="314"/>
      <c r="NUH13" s="314"/>
      <c r="NUI13" s="314"/>
      <c r="NUJ13" s="314"/>
      <c r="NUK13" s="314"/>
      <c r="NUL13" s="314"/>
      <c r="NUM13" s="314"/>
      <c r="NUN13" s="314"/>
      <c r="NUO13" s="314"/>
      <c r="NUP13" s="314"/>
      <c r="NUQ13" s="314"/>
      <c r="NUR13" s="314"/>
      <c r="NUS13" s="314"/>
      <c r="NUT13" s="314"/>
      <c r="NUU13" s="314"/>
      <c r="NUV13" s="314"/>
      <c r="NUW13" s="314"/>
      <c r="NUX13" s="314"/>
      <c r="NUY13" s="314"/>
      <c r="NUZ13" s="314"/>
      <c r="NVA13" s="314"/>
      <c r="NVB13" s="314"/>
      <c r="NVC13" s="314"/>
      <c r="NVD13" s="314"/>
      <c r="NVE13" s="314"/>
      <c r="NVF13" s="314"/>
      <c r="NVG13" s="314"/>
      <c r="NVH13" s="314"/>
      <c r="NVI13" s="314"/>
      <c r="NVJ13" s="314"/>
      <c r="NVK13" s="314"/>
      <c r="NVL13" s="314"/>
      <c r="NVM13" s="314"/>
      <c r="NVN13" s="314"/>
      <c r="NVO13" s="314"/>
      <c r="NVP13" s="314"/>
      <c r="NVQ13" s="314"/>
      <c r="NVR13" s="314"/>
      <c r="NVS13" s="314"/>
      <c r="NVT13" s="314"/>
      <c r="NVU13" s="314"/>
      <c r="NVV13" s="314"/>
      <c r="NVW13" s="314"/>
      <c r="NVX13" s="314"/>
      <c r="NVY13" s="314"/>
      <c r="NVZ13" s="314"/>
      <c r="NWA13" s="314"/>
      <c r="NWB13" s="314"/>
      <c r="NWC13" s="314"/>
      <c r="NWD13" s="314"/>
      <c r="NWE13" s="314"/>
      <c r="NWF13" s="314"/>
      <c r="NWG13" s="314"/>
      <c r="NWH13" s="314"/>
      <c r="NWI13" s="314"/>
      <c r="NWJ13" s="314"/>
      <c r="NWK13" s="314"/>
      <c r="NWL13" s="314"/>
      <c r="NWM13" s="314"/>
      <c r="NWN13" s="314"/>
      <c r="NWO13" s="314"/>
      <c r="NWP13" s="314"/>
      <c r="NWQ13" s="314"/>
      <c r="NWR13" s="314"/>
      <c r="NWS13" s="314"/>
      <c r="NWT13" s="314"/>
      <c r="NWU13" s="314"/>
      <c r="NWV13" s="314"/>
      <c r="NWW13" s="314"/>
      <c r="NWX13" s="314"/>
      <c r="NWY13" s="314"/>
      <c r="NWZ13" s="314"/>
      <c r="NXA13" s="314"/>
      <c r="NXB13" s="314"/>
      <c r="NXC13" s="314"/>
      <c r="NXD13" s="314"/>
      <c r="NXE13" s="314"/>
      <c r="NXF13" s="314"/>
      <c r="NXG13" s="314"/>
      <c r="NXH13" s="314"/>
      <c r="NXI13" s="314"/>
      <c r="NXJ13" s="314"/>
      <c r="NXK13" s="314"/>
      <c r="NXL13" s="314"/>
      <c r="NXM13" s="314"/>
      <c r="NXN13" s="314"/>
      <c r="NXO13" s="314"/>
      <c r="NXP13" s="314"/>
      <c r="NXQ13" s="314"/>
      <c r="NXR13" s="314"/>
      <c r="NXS13" s="314"/>
      <c r="NXT13" s="314"/>
      <c r="NXU13" s="314"/>
      <c r="NXV13" s="314"/>
      <c r="NXW13" s="314"/>
      <c r="NXX13" s="314"/>
      <c r="NXY13" s="314"/>
      <c r="NXZ13" s="314"/>
      <c r="NYA13" s="314"/>
      <c r="NYB13" s="314"/>
      <c r="NYC13" s="314"/>
      <c r="NYD13" s="314"/>
      <c r="NYE13" s="314"/>
      <c r="NYF13" s="314"/>
      <c r="NYG13" s="314"/>
      <c r="NYH13" s="314"/>
      <c r="NYI13" s="314"/>
      <c r="NYJ13" s="314"/>
      <c r="NYK13" s="314"/>
      <c r="NYL13" s="314"/>
      <c r="NYM13" s="314"/>
      <c r="NYN13" s="314"/>
      <c r="NYO13" s="314"/>
      <c r="NYP13" s="314"/>
      <c r="NYQ13" s="314"/>
      <c r="NYR13" s="314"/>
      <c r="NYS13" s="314"/>
      <c r="NYT13" s="314"/>
      <c r="NYU13" s="314"/>
      <c r="NYV13" s="314"/>
      <c r="NYW13" s="314"/>
      <c r="NYX13" s="314"/>
      <c r="NYY13" s="314"/>
      <c r="NYZ13" s="314"/>
      <c r="NZA13" s="314"/>
      <c r="NZB13" s="314"/>
      <c r="NZC13" s="314"/>
      <c r="NZD13" s="314"/>
      <c r="NZE13" s="314"/>
      <c r="NZF13" s="314"/>
      <c r="NZG13" s="314"/>
      <c r="NZH13" s="314"/>
      <c r="NZI13" s="314"/>
      <c r="NZJ13" s="314"/>
      <c r="NZK13" s="314"/>
      <c r="NZL13" s="314"/>
      <c r="NZM13" s="314"/>
      <c r="NZN13" s="314"/>
      <c r="NZO13" s="314"/>
      <c r="NZP13" s="314"/>
      <c r="NZQ13" s="314"/>
      <c r="NZR13" s="314"/>
      <c r="NZS13" s="314"/>
      <c r="NZT13" s="314"/>
      <c r="NZU13" s="314"/>
      <c r="NZV13" s="314"/>
      <c r="NZW13" s="314"/>
      <c r="NZX13" s="314"/>
      <c r="NZY13" s="314"/>
      <c r="NZZ13" s="314"/>
      <c r="OAA13" s="314"/>
      <c r="OAB13" s="314"/>
      <c r="OAC13" s="314"/>
      <c r="OAD13" s="314"/>
      <c r="OAE13" s="314"/>
      <c r="OAF13" s="314"/>
      <c r="OAG13" s="314"/>
      <c r="OAH13" s="314"/>
      <c r="OAI13" s="314"/>
      <c r="OAJ13" s="314"/>
      <c r="OAK13" s="314"/>
      <c r="OAL13" s="314"/>
      <c r="OAM13" s="314"/>
      <c r="OAN13" s="314"/>
      <c r="OAO13" s="314"/>
      <c r="OAP13" s="314"/>
      <c r="OAQ13" s="314"/>
      <c r="OAR13" s="314"/>
      <c r="OAS13" s="314"/>
      <c r="OAT13" s="314"/>
      <c r="OAU13" s="314"/>
      <c r="OAV13" s="314"/>
      <c r="OAW13" s="314"/>
      <c r="OAX13" s="314"/>
      <c r="OAY13" s="314"/>
      <c r="OAZ13" s="314"/>
      <c r="OBA13" s="314"/>
      <c r="OBB13" s="314"/>
      <c r="OBC13" s="314"/>
      <c r="OBD13" s="314"/>
      <c r="OBE13" s="314"/>
      <c r="OBF13" s="314"/>
      <c r="OBG13" s="314"/>
      <c r="OBH13" s="314"/>
      <c r="OBI13" s="314"/>
      <c r="OBJ13" s="314"/>
      <c r="OBK13" s="314"/>
      <c r="OBL13" s="314"/>
      <c r="OBM13" s="314"/>
      <c r="OBN13" s="314"/>
      <c r="OBO13" s="314"/>
      <c r="OBP13" s="314"/>
      <c r="OBQ13" s="314"/>
      <c r="OBR13" s="314"/>
      <c r="OBS13" s="314"/>
      <c r="OBT13" s="314"/>
      <c r="OBU13" s="314"/>
      <c r="OBV13" s="314"/>
      <c r="OBW13" s="314"/>
      <c r="OBX13" s="314"/>
      <c r="OBY13" s="314"/>
      <c r="OBZ13" s="314"/>
      <c r="OCA13" s="314"/>
      <c r="OCB13" s="314"/>
      <c r="OCC13" s="314"/>
      <c r="OCD13" s="314"/>
      <c r="OCE13" s="314"/>
      <c r="OCF13" s="314"/>
      <c r="OCG13" s="314"/>
      <c r="OCH13" s="314"/>
      <c r="OCI13" s="314"/>
      <c r="OCJ13" s="314"/>
      <c r="OCK13" s="314"/>
      <c r="OCL13" s="314"/>
      <c r="OCM13" s="314"/>
      <c r="OCN13" s="314"/>
      <c r="OCO13" s="314"/>
      <c r="OCP13" s="314"/>
      <c r="OCQ13" s="314"/>
      <c r="OCR13" s="314"/>
      <c r="OCS13" s="314"/>
      <c r="OCT13" s="314"/>
      <c r="OCU13" s="314"/>
      <c r="OCV13" s="314"/>
      <c r="OCW13" s="314"/>
      <c r="OCX13" s="314"/>
      <c r="OCY13" s="314"/>
      <c r="OCZ13" s="314"/>
      <c r="ODA13" s="314"/>
      <c r="ODB13" s="314"/>
      <c r="ODC13" s="314"/>
      <c r="ODD13" s="314"/>
      <c r="ODE13" s="314"/>
      <c r="ODF13" s="314"/>
      <c r="ODG13" s="314"/>
      <c r="ODH13" s="314"/>
      <c r="ODI13" s="314"/>
      <c r="ODJ13" s="314"/>
      <c r="ODK13" s="314"/>
      <c r="ODL13" s="314"/>
      <c r="ODM13" s="314"/>
      <c r="ODN13" s="314"/>
      <c r="ODO13" s="314"/>
      <c r="ODP13" s="314"/>
      <c r="ODQ13" s="314"/>
      <c r="ODR13" s="314"/>
      <c r="ODS13" s="314"/>
      <c r="ODT13" s="314"/>
      <c r="ODU13" s="314"/>
      <c r="ODV13" s="314"/>
      <c r="ODW13" s="314"/>
      <c r="ODX13" s="314"/>
      <c r="ODY13" s="314"/>
      <c r="ODZ13" s="314"/>
      <c r="OEA13" s="314"/>
      <c r="OEB13" s="314"/>
      <c r="OEC13" s="314"/>
      <c r="OED13" s="314"/>
      <c r="OEE13" s="314"/>
      <c r="OEF13" s="314"/>
      <c r="OEG13" s="314"/>
      <c r="OEH13" s="314"/>
      <c r="OEI13" s="314"/>
      <c r="OEJ13" s="314"/>
      <c r="OEK13" s="314"/>
      <c r="OEL13" s="314"/>
      <c r="OEM13" s="314"/>
      <c r="OEN13" s="314"/>
      <c r="OEO13" s="314"/>
      <c r="OEP13" s="314"/>
      <c r="OEQ13" s="314"/>
      <c r="OER13" s="314"/>
      <c r="OES13" s="314"/>
      <c r="OET13" s="314"/>
      <c r="OEU13" s="314"/>
      <c r="OEV13" s="314"/>
      <c r="OEW13" s="314"/>
      <c r="OEX13" s="314"/>
      <c r="OEY13" s="314"/>
      <c r="OEZ13" s="314"/>
      <c r="OFA13" s="314"/>
      <c r="OFB13" s="314"/>
      <c r="OFC13" s="314"/>
      <c r="OFD13" s="314"/>
      <c r="OFE13" s="314"/>
      <c r="OFF13" s="314"/>
      <c r="OFG13" s="314"/>
      <c r="OFH13" s="314"/>
      <c r="OFI13" s="314"/>
      <c r="OFJ13" s="314"/>
      <c r="OFK13" s="314"/>
      <c r="OFL13" s="314"/>
      <c r="OFM13" s="314"/>
      <c r="OFN13" s="314"/>
      <c r="OFO13" s="314"/>
      <c r="OFP13" s="314"/>
      <c r="OFQ13" s="314"/>
      <c r="OFR13" s="314"/>
      <c r="OFS13" s="314"/>
      <c r="OFT13" s="314"/>
      <c r="OFU13" s="314"/>
      <c r="OFV13" s="314"/>
      <c r="OFW13" s="314"/>
      <c r="OFX13" s="314"/>
      <c r="OFY13" s="314"/>
      <c r="OFZ13" s="314"/>
      <c r="OGA13" s="314"/>
      <c r="OGB13" s="314"/>
      <c r="OGC13" s="314"/>
      <c r="OGD13" s="314"/>
      <c r="OGE13" s="314"/>
      <c r="OGF13" s="314"/>
      <c r="OGG13" s="314"/>
      <c r="OGH13" s="314"/>
      <c r="OGI13" s="314"/>
      <c r="OGJ13" s="314"/>
      <c r="OGK13" s="314"/>
      <c r="OGL13" s="314"/>
      <c r="OGM13" s="314"/>
      <c r="OGN13" s="314"/>
      <c r="OGO13" s="314"/>
      <c r="OGP13" s="314"/>
      <c r="OGQ13" s="314"/>
      <c r="OGR13" s="314"/>
      <c r="OGS13" s="314"/>
      <c r="OGT13" s="314"/>
      <c r="OGU13" s="314"/>
      <c r="OGV13" s="314"/>
      <c r="OGW13" s="314"/>
      <c r="OGX13" s="314"/>
      <c r="OGY13" s="314"/>
      <c r="OGZ13" s="314"/>
      <c r="OHA13" s="314"/>
      <c r="OHB13" s="314"/>
      <c r="OHC13" s="314"/>
      <c r="OHD13" s="314"/>
      <c r="OHE13" s="314"/>
      <c r="OHF13" s="314"/>
      <c r="OHG13" s="314"/>
      <c r="OHH13" s="314"/>
      <c r="OHI13" s="314"/>
      <c r="OHJ13" s="314"/>
      <c r="OHK13" s="314"/>
      <c r="OHL13" s="314"/>
      <c r="OHM13" s="314"/>
      <c r="OHN13" s="314"/>
      <c r="OHO13" s="314"/>
      <c r="OHP13" s="314"/>
      <c r="OHQ13" s="314"/>
      <c r="OHR13" s="314"/>
      <c r="OHS13" s="314"/>
      <c r="OHT13" s="314"/>
      <c r="OHU13" s="314"/>
      <c r="OHV13" s="314"/>
      <c r="OHW13" s="314"/>
      <c r="OHX13" s="314"/>
      <c r="OHY13" s="314"/>
      <c r="OHZ13" s="314"/>
      <c r="OIA13" s="314"/>
      <c r="OIB13" s="314"/>
      <c r="OIC13" s="314"/>
      <c r="OID13" s="314"/>
      <c r="OIE13" s="314"/>
      <c r="OIF13" s="314"/>
      <c r="OIG13" s="314"/>
      <c r="OIH13" s="314"/>
      <c r="OII13" s="314"/>
      <c r="OIJ13" s="314"/>
      <c r="OIK13" s="314"/>
      <c r="OIL13" s="314"/>
      <c r="OIM13" s="314"/>
      <c r="OIN13" s="314"/>
      <c r="OIO13" s="314"/>
      <c r="OIP13" s="314"/>
      <c r="OIQ13" s="314"/>
      <c r="OIR13" s="314"/>
      <c r="OIS13" s="314"/>
      <c r="OIT13" s="314"/>
      <c r="OIU13" s="314"/>
      <c r="OIV13" s="314"/>
      <c r="OIW13" s="314"/>
      <c r="OIX13" s="314"/>
      <c r="OIY13" s="314"/>
      <c r="OIZ13" s="314"/>
      <c r="OJA13" s="314"/>
      <c r="OJB13" s="314"/>
      <c r="OJC13" s="314"/>
      <c r="OJD13" s="314"/>
      <c r="OJE13" s="314"/>
      <c r="OJF13" s="314"/>
      <c r="OJG13" s="314"/>
      <c r="OJH13" s="314"/>
      <c r="OJI13" s="314"/>
      <c r="OJJ13" s="314"/>
      <c r="OJK13" s="314"/>
      <c r="OJL13" s="314"/>
      <c r="OJM13" s="314"/>
      <c r="OJN13" s="314"/>
      <c r="OJO13" s="314"/>
      <c r="OJP13" s="314"/>
      <c r="OJQ13" s="314"/>
      <c r="OJR13" s="314"/>
      <c r="OJS13" s="314"/>
      <c r="OJT13" s="314"/>
      <c r="OJU13" s="314"/>
      <c r="OJV13" s="314"/>
      <c r="OJW13" s="314"/>
      <c r="OJX13" s="314"/>
      <c r="OJY13" s="314"/>
      <c r="OJZ13" s="314"/>
      <c r="OKA13" s="314"/>
      <c r="OKB13" s="314"/>
      <c r="OKC13" s="314"/>
      <c r="OKD13" s="314"/>
      <c r="OKE13" s="314"/>
      <c r="OKF13" s="314"/>
      <c r="OKG13" s="314"/>
      <c r="OKH13" s="314"/>
      <c r="OKI13" s="314"/>
      <c r="OKJ13" s="314"/>
      <c r="OKK13" s="314"/>
      <c r="OKL13" s="314"/>
      <c r="OKM13" s="314"/>
      <c r="OKN13" s="314"/>
      <c r="OKO13" s="314"/>
      <c r="OKP13" s="314"/>
      <c r="OKQ13" s="314"/>
      <c r="OKR13" s="314"/>
      <c r="OKS13" s="314"/>
      <c r="OKT13" s="314"/>
      <c r="OKU13" s="314"/>
      <c r="OKV13" s="314"/>
      <c r="OKW13" s="314"/>
      <c r="OKX13" s="314"/>
      <c r="OKY13" s="314"/>
      <c r="OKZ13" s="314"/>
      <c r="OLA13" s="314"/>
      <c r="OLB13" s="314"/>
      <c r="OLC13" s="314"/>
      <c r="OLD13" s="314"/>
      <c r="OLE13" s="314"/>
      <c r="OLF13" s="314"/>
      <c r="OLG13" s="314"/>
      <c r="OLH13" s="314"/>
      <c r="OLI13" s="314"/>
      <c r="OLJ13" s="314"/>
      <c r="OLK13" s="314"/>
      <c r="OLL13" s="314"/>
      <c r="OLM13" s="314"/>
      <c r="OLN13" s="314"/>
      <c r="OLO13" s="314"/>
      <c r="OLP13" s="314"/>
      <c r="OLQ13" s="314"/>
      <c r="OLR13" s="314"/>
      <c r="OLS13" s="314"/>
      <c r="OLT13" s="314"/>
      <c r="OLU13" s="314"/>
      <c r="OLV13" s="314"/>
      <c r="OLW13" s="314"/>
      <c r="OLX13" s="314"/>
      <c r="OLY13" s="314"/>
      <c r="OLZ13" s="314"/>
      <c r="OMA13" s="314"/>
      <c r="OMB13" s="314"/>
      <c r="OMC13" s="314"/>
      <c r="OMD13" s="314"/>
      <c r="OME13" s="314"/>
      <c r="OMF13" s="314"/>
      <c r="OMG13" s="314"/>
      <c r="OMH13" s="314"/>
      <c r="OMI13" s="314"/>
      <c r="OMJ13" s="314"/>
      <c r="OMK13" s="314"/>
      <c r="OML13" s="314"/>
      <c r="OMM13" s="314"/>
      <c r="OMN13" s="314"/>
      <c r="OMO13" s="314"/>
      <c r="OMP13" s="314"/>
      <c r="OMQ13" s="314"/>
      <c r="OMR13" s="314"/>
      <c r="OMS13" s="314"/>
      <c r="OMT13" s="314"/>
      <c r="OMU13" s="314"/>
      <c r="OMV13" s="314"/>
      <c r="OMW13" s="314"/>
      <c r="OMX13" s="314"/>
      <c r="OMY13" s="314"/>
      <c r="OMZ13" s="314"/>
      <c r="ONA13" s="314"/>
      <c r="ONB13" s="314"/>
      <c r="ONC13" s="314"/>
      <c r="OND13" s="314"/>
      <c r="ONE13" s="314"/>
      <c r="ONF13" s="314"/>
      <c r="ONG13" s="314"/>
      <c r="ONH13" s="314"/>
      <c r="ONI13" s="314"/>
      <c r="ONJ13" s="314"/>
      <c r="ONK13" s="314"/>
      <c r="ONL13" s="314"/>
      <c r="ONM13" s="314"/>
      <c r="ONN13" s="314"/>
      <c r="ONO13" s="314"/>
      <c r="ONP13" s="314"/>
      <c r="ONQ13" s="314"/>
      <c r="ONR13" s="314"/>
      <c r="ONS13" s="314"/>
      <c r="ONT13" s="314"/>
      <c r="ONU13" s="314"/>
      <c r="ONV13" s="314"/>
      <c r="ONW13" s="314"/>
      <c r="ONX13" s="314"/>
      <c r="ONY13" s="314"/>
      <c r="ONZ13" s="314"/>
      <c r="OOA13" s="314"/>
      <c r="OOB13" s="314"/>
      <c r="OOC13" s="314"/>
      <c r="OOD13" s="314"/>
      <c r="OOE13" s="314"/>
      <c r="OOF13" s="314"/>
      <c r="OOG13" s="314"/>
      <c r="OOH13" s="314"/>
      <c r="OOI13" s="314"/>
      <c r="OOJ13" s="314"/>
      <c r="OOK13" s="314"/>
      <c r="OOL13" s="314"/>
      <c r="OOM13" s="314"/>
      <c r="OON13" s="314"/>
      <c r="OOO13" s="314"/>
      <c r="OOP13" s="314"/>
      <c r="OOQ13" s="314"/>
      <c r="OOR13" s="314"/>
      <c r="OOS13" s="314"/>
      <c r="OOT13" s="314"/>
      <c r="OOU13" s="314"/>
      <c r="OOV13" s="314"/>
      <c r="OOW13" s="314"/>
      <c r="OOX13" s="314"/>
      <c r="OOY13" s="314"/>
      <c r="OOZ13" s="314"/>
      <c r="OPA13" s="314"/>
      <c r="OPB13" s="314"/>
      <c r="OPC13" s="314"/>
      <c r="OPD13" s="314"/>
      <c r="OPE13" s="314"/>
      <c r="OPF13" s="314"/>
      <c r="OPG13" s="314"/>
      <c r="OPH13" s="314"/>
      <c r="OPI13" s="314"/>
      <c r="OPJ13" s="314"/>
      <c r="OPK13" s="314"/>
      <c r="OPL13" s="314"/>
      <c r="OPM13" s="314"/>
      <c r="OPN13" s="314"/>
      <c r="OPO13" s="314"/>
      <c r="OPP13" s="314"/>
      <c r="OPQ13" s="314"/>
      <c r="OPR13" s="314"/>
      <c r="OPS13" s="314"/>
      <c r="OPT13" s="314"/>
      <c r="OPU13" s="314"/>
      <c r="OPV13" s="314"/>
      <c r="OPW13" s="314"/>
      <c r="OPX13" s="314"/>
      <c r="OPY13" s="314"/>
      <c r="OPZ13" s="314"/>
      <c r="OQA13" s="314"/>
      <c r="OQB13" s="314"/>
      <c r="OQC13" s="314"/>
      <c r="OQD13" s="314"/>
      <c r="OQE13" s="314"/>
      <c r="OQF13" s="314"/>
      <c r="OQG13" s="314"/>
      <c r="OQH13" s="314"/>
      <c r="OQI13" s="314"/>
      <c r="OQJ13" s="314"/>
      <c r="OQK13" s="314"/>
      <c r="OQL13" s="314"/>
      <c r="OQM13" s="314"/>
      <c r="OQN13" s="314"/>
      <c r="OQO13" s="314"/>
      <c r="OQP13" s="314"/>
      <c r="OQQ13" s="314"/>
      <c r="OQR13" s="314"/>
      <c r="OQS13" s="314"/>
      <c r="OQT13" s="314"/>
      <c r="OQU13" s="314"/>
      <c r="OQV13" s="314"/>
      <c r="OQW13" s="314"/>
      <c r="OQX13" s="314"/>
      <c r="OQY13" s="314"/>
      <c r="OQZ13" s="314"/>
      <c r="ORA13" s="314"/>
      <c r="ORB13" s="314"/>
      <c r="ORC13" s="314"/>
      <c r="ORD13" s="314"/>
      <c r="ORE13" s="314"/>
      <c r="ORF13" s="314"/>
      <c r="ORG13" s="314"/>
      <c r="ORH13" s="314"/>
      <c r="ORI13" s="314"/>
      <c r="ORJ13" s="314"/>
      <c r="ORK13" s="314"/>
      <c r="ORL13" s="314"/>
      <c r="ORM13" s="314"/>
      <c r="ORN13" s="314"/>
      <c r="ORO13" s="314"/>
      <c r="ORP13" s="314"/>
      <c r="ORQ13" s="314"/>
      <c r="ORR13" s="314"/>
      <c r="ORS13" s="314"/>
      <c r="ORT13" s="314"/>
      <c r="ORU13" s="314"/>
      <c r="ORV13" s="314"/>
      <c r="ORW13" s="314"/>
      <c r="ORX13" s="314"/>
      <c r="ORY13" s="314"/>
      <c r="ORZ13" s="314"/>
      <c r="OSA13" s="314"/>
      <c r="OSB13" s="314"/>
      <c r="OSC13" s="314"/>
      <c r="OSD13" s="314"/>
      <c r="OSE13" s="314"/>
      <c r="OSF13" s="314"/>
      <c r="OSG13" s="314"/>
      <c r="OSH13" s="314"/>
      <c r="OSI13" s="314"/>
      <c r="OSJ13" s="314"/>
      <c r="OSK13" s="314"/>
      <c r="OSL13" s="314"/>
      <c r="OSM13" s="314"/>
      <c r="OSN13" s="314"/>
      <c r="OSO13" s="314"/>
      <c r="OSP13" s="314"/>
      <c r="OSQ13" s="314"/>
      <c r="OSR13" s="314"/>
      <c r="OSS13" s="314"/>
      <c r="OST13" s="314"/>
      <c r="OSU13" s="314"/>
      <c r="OSV13" s="314"/>
      <c r="OSW13" s="314"/>
      <c r="OSX13" s="314"/>
      <c r="OSY13" s="314"/>
      <c r="OSZ13" s="314"/>
      <c r="OTA13" s="314"/>
      <c r="OTB13" s="314"/>
      <c r="OTC13" s="314"/>
      <c r="OTD13" s="314"/>
      <c r="OTE13" s="314"/>
      <c r="OTF13" s="314"/>
      <c r="OTG13" s="314"/>
      <c r="OTH13" s="314"/>
      <c r="OTI13" s="314"/>
      <c r="OTJ13" s="314"/>
      <c r="OTK13" s="314"/>
      <c r="OTL13" s="314"/>
      <c r="OTM13" s="314"/>
      <c r="OTN13" s="314"/>
      <c r="OTO13" s="314"/>
      <c r="OTP13" s="314"/>
      <c r="OTQ13" s="314"/>
      <c r="OTR13" s="314"/>
      <c r="OTS13" s="314"/>
      <c r="OTT13" s="314"/>
      <c r="OTU13" s="314"/>
      <c r="OTV13" s="314"/>
      <c r="OTW13" s="314"/>
      <c r="OTX13" s="314"/>
      <c r="OTY13" s="314"/>
      <c r="OTZ13" s="314"/>
      <c r="OUA13" s="314"/>
      <c r="OUB13" s="314"/>
      <c r="OUC13" s="314"/>
      <c r="OUD13" s="314"/>
      <c r="OUE13" s="314"/>
      <c r="OUF13" s="314"/>
      <c r="OUG13" s="314"/>
      <c r="OUH13" s="314"/>
      <c r="OUI13" s="314"/>
      <c r="OUJ13" s="314"/>
      <c r="OUK13" s="314"/>
      <c r="OUL13" s="314"/>
      <c r="OUM13" s="314"/>
      <c r="OUN13" s="314"/>
      <c r="OUO13" s="314"/>
      <c r="OUP13" s="314"/>
      <c r="OUQ13" s="314"/>
      <c r="OUR13" s="314"/>
      <c r="OUS13" s="314"/>
      <c r="OUT13" s="314"/>
      <c r="OUU13" s="314"/>
      <c r="OUV13" s="314"/>
      <c r="OUW13" s="314"/>
      <c r="OUX13" s="314"/>
      <c r="OUY13" s="314"/>
      <c r="OUZ13" s="314"/>
      <c r="OVA13" s="314"/>
      <c r="OVB13" s="314"/>
      <c r="OVC13" s="314"/>
      <c r="OVD13" s="314"/>
      <c r="OVE13" s="314"/>
      <c r="OVF13" s="314"/>
      <c r="OVG13" s="314"/>
      <c r="OVH13" s="314"/>
      <c r="OVI13" s="314"/>
      <c r="OVJ13" s="314"/>
      <c r="OVK13" s="314"/>
      <c r="OVL13" s="314"/>
      <c r="OVM13" s="314"/>
      <c r="OVN13" s="314"/>
      <c r="OVO13" s="314"/>
      <c r="OVP13" s="314"/>
      <c r="OVQ13" s="314"/>
      <c r="OVR13" s="314"/>
      <c r="OVS13" s="314"/>
      <c r="OVT13" s="314"/>
      <c r="OVU13" s="314"/>
      <c r="OVV13" s="314"/>
      <c r="OVW13" s="314"/>
      <c r="OVX13" s="314"/>
      <c r="OVY13" s="314"/>
      <c r="OVZ13" s="314"/>
      <c r="OWA13" s="314"/>
      <c r="OWB13" s="314"/>
      <c r="OWC13" s="314"/>
      <c r="OWD13" s="314"/>
      <c r="OWE13" s="314"/>
      <c r="OWF13" s="314"/>
      <c r="OWG13" s="314"/>
      <c r="OWH13" s="314"/>
      <c r="OWI13" s="314"/>
      <c r="OWJ13" s="314"/>
      <c r="OWK13" s="314"/>
      <c r="OWL13" s="314"/>
      <c r="OWM13" s="314"/>
      <c r="OWN13" s="314"/>
      <c r="OWO13" s="314"/>
      <c r="OWP13" s="314"/>
      <c r="OWQ13" s="314"/>
      <c r="OWR13" s="314"/>
      <c r="OWS13" s="314"/>
      <c r="OWT13" s="314"/>
      <c r="OWU13" s="314"/>
      <c r="OWV13" s="314"/>
      <c r="OWW13" s="314"/>
      <c r="OWX13" s="314"/>
      <c r="OWY13" s="314"/>
      <c r="OWZ13" s="314"/>
      <c r="OXA13" s="314"/>
      <c r="OXB13" s="314"/>
      <c r="OXC13" s="314"/>
      <c r="OXD13" s="314"/>
      <c r="OXE13" s="314"/>
      <c r="OXF13" s="314"/>
      <c r="OXG13" s="314"/>
      <c r="OXH13" s="314"/>
      <c r="OXI13" s="314"/>
      <c r="OXJ13" s="314"/>
      <c r="OXK13" s="314"/>
      <c r="OXL13" s="314"/>
      <c r="OXM13" s="314"/>
      <c r="OXN13" s="314"/>
      <c r="OXO13" s="314"/>
      <c r="OXP13" s="314"/>
      <c r="OXQ13" s="314"/>
      <c r="OXR13" s="314"/>
      <c r="OXS13" s="314"/>
      <c r="OXT13" s="314"/>
      <c r="OXU13" s="314"/>
      <c r="OXV13" s="314"/>
      <c r="OXW13" s="314"/>
      <c r="OXX13" s="314"/>
      <c r="OXY13" s="314"/>
      <c r="OXZ13" s="314"/>
      <c r="OYA13" s="314"/>
      <c r="OYB13" s="314"/>
      <c r="OYC13" s="314"/>
      <c r="OYD13" s="314"/>
      <c r="OYE13" s="314"/>
      <c r="OYF13" s="314"/>
      <c r="OYG13" s="314"/>
      <c r="OYH13" s="314"/>
      <c r="OYI13" s="314"/>
      <c r="OYJ13" s="314"/>
      <c r="OYK13" s="314"/>
      <c r="OYL13" s="314"/>
      <c r="OYM13" s="314"/>
      <c r="OYN13" s="314"/>
      <c r="OYO13" s="314"/>
      <c r="OYP13" s="314"/>
      <c r="OYQ13" s="314"/>
      <c r="OYR13" s="314"/>
      <c r="OYS13" s="314"/>
      <c r="OYT13" s="314"/>
      <c r="OYU13" s="314"/>
      <c r="OYV13" s="314"/>
      <c r="OYW13" s="314"/>
      <c r="OYX13" s="314"/>
      <c r="OYY13" s="314"/>
      <c r="OYZ13" s="314"/>
      <c r="OZA13" s="314"/>
      <c r="OZB13" s="314"/>
      <c r="OZC13" s="314"/>
      <c r="OZD13" s="314"/>
      <c r="OZE13" s="314"/>
      <c r="OZF13" s="314"/>
      <c r="OZG13" s="314"/>
      <c r="OZH13" s="314"/>
      <c r="OZI13" s="314"/>
      <c r="OZJ13" s="314"/>
      <c r="OZK13" s="314"/>
      <c r="OZL13" s="314"/>
      <c r="OZM13" s="314"/>
      <c r="OZN13" s="314"/>
      <c r="OZO13" s="314"/>
      <c r="OZP13" s="314"/>
      <c r="OZQ13" s="314"/>
      <c r="OZR13" s="314"/>
      <c r="OZS13" s="314"/>
      <c r="OZT13" s="314"/>
      <c r="OZU13" s="314"/>
      <c r="OZV13" s="314"/>
      <c r="OZW13" s="314"/>
      <c r="OZX13" s="314"/>
      <c r="OZY13" s="314"/>
      <c r="OZZ13" s="314"/>
      <c r="PAA13" s="314"/>
      <c r="PAB13" s="314"/>
      <c r="PAC13" s="314"/>
      <c r="PAD13" s="314"/>
      <c r="PAE13" s="314"/>
      <c r="PAF13" s="314"/>
      <c r="PAG13" s="314"/>
      <c r="PAH13" s="314"/>
      <c r="PAI13" s="314"/>
      <c r="PAJ13" s="314"/>
      <c r="PAK13" s="314"/>
      <c r="PAL13" s="314"/>
      <c r="PAM13" s="314"/>
      <c r="PAN13" s="314"/>
      <c r="PAO13" s="314"/>
      <c r="PAP13" s="314"/>
      <c r="PAQ13" s="314"/>
      <c r="PAR13" s="314"/>
      <c r="PAS13" s="314"/>
      <c r="PAT13" s="314"/>
      <c r="PAU13" s="314"/>
      <c r="PAV13" s="314"/>
      <c r="PAW13" s="314"/>
      <c r="PAX13" s="314"/>
      <c r="PAY13" s="314"/>
      <c r="PAZ13" s="314"/>
      <c r="PBA13" s="314"/>
      <c r="PBB13" s="314"/>
      <c r="PBC13" s="314"/>
      <c r="PBD13" s="314"/>
      <c r="PBE13" s="314"/>
      <c r="PBF13" s="314"/>
      <c r="PBG13" s="314"/>
      <c r="PBH13" s="314"/>
      <c r="PBI13" s="314"/>
      <c r="PBJ13" s="314"/>
      <c r="PBK13" s="314"/>
      <c r="PBL13" s="314"/>
      <c r="PBM13" s="314"/>
      <c r="PBN13" s="314"/>
      <c r="PBO13" s="314"/>
      <c r="PBP13" s="314"/>
      <c r="PBQ13" s="314"/>
      <c r="PBR13" s="314"/>
      <c r="PBS13" s="314"/>
      <c r="PBT13" s="314"/>
      <c r="PBU13" s="314"/>
      <c r="PBV13" s="314"/>
      <c r="PBW13" s="314"/>
      <c r="PBX13" s="314"/>
      <c r="PBY13" s="314"/>
      <c r="PBZ13" s="314"/>
      <c r="PCA13" s="314"/>
      <c r="PCB13" s="314"/>
      <c r="PCC13" s="314"/>
      <c r="PCD13" s="314"/>
      <c r="PCE13" s="314"/>
      <c r="PCF13" s="314"/>
      <c r="PCG13" s="314"/>
      <c r="PCH13" s="314"/>
      <c r="PCI13" s="314"/>
      <c r="PCJ13" s="314"/>
      <c r="PCK13" s="314"/>
      <c r="PCL13" s="314"/>
      <c r="PCM13" s="314"/>
      <c r="PCN13" s="314"/>
      <c r="PCO13" s="314"/>
      <c r="PCP13" s="314"/>
      <c r="PCQ13" s="314"/>
      <c r="PCR13" s="314"/>
      <c r="PCS13" s="314"/>
      <c r="PCT13" s="314"/>
      <c r="PCU13" s="314"/>
      <c r="PCV13" s="314"/>
      <c r="PCW13" s="314"/>
      <c r="PCX13" s="314"/>
      <c r="PCY13" s="314"/>
      <c r="PCZ13" s="314"/>
      <c r="PDA13" s="314"/>
      <c r="PDB13" s="314"/>
      <c r="PDC13" s="314"/>
      <c r="PDD13" s="314"/>
      <c r="PDE13" s="314"/>
      <c r="PDF13" s="314"/>
      <c r="PDG13" s="314"/>
      <c r="PDH13" s="314"/>
      <c r="PDI13" s="314"/>
      <c r="PDJ13" s="314"/>
      <c r="PDK13" s="314"/>
      <c r="PDL13" s="314"/>
      <c r="PDM13" s="314"/>
      <c r="PDN13" s="314"/>
      <c r="PDO13" s="314"/>
      <c r="PDP13" s="314"/>
      <c r="PDQ13" s="314"/>
      <c r="PDR13" s="314"/>
      <c r="PDS13" s="314"/>
      <c r="PDT13" s="314"/>
      <c r="PDU13" s="314"/>
      <c r="PDV13" s="314"/>
      <c r="PDW13" s="314"/>
      <c r="PDX13" s="314"/>
      <c r="PDY13" s="314"/>
      <c r="PDZ13" s="314"/>
      <c r="PEA13" s="314"/>
      <c r="PEB13" s="314"/>
      <c r="PEC13" s="314"/>
      <c r="PED13" s="314"/>
      <c r="PEE13" s="314"/>
      <c r="PEF13" s="314"/>
      <c r="PEG13" s="314"/>
      <c r="PEH13" s="314"/>
      <c r="PEI13" s="314"/>
      <c r="PEJ13" s="314"/>
      <c r="PEK13" s="314"/>
      <c r="PEL13" s="314"/>
      <c r="PEM13" s="314"/>
      <c r="PEN13" s="314"/>
      <c r="PEO13" s="314"/>
      <c r="PEP13" s="314"/>
      <c r="PEQ13" s="314"/>
      <c r="PER13" s="314"/>
      <c r="PES13" s="314"/>
      <c r="PET13" s="314"/>
      <c r="PEU13" s="314"/>
      <c r="PEV13" s="314"/>
      <c r="PEW13" s="314"/>
      <c r="PEX13" s="314"/>
      <c r="PEY13" s="314"/>
      <c r="PEZ13" s="314"/>
      <c r="PFA13" s="314"/>
      <c r="PFB13" s="314"/>
      <c r="PFC13" s="314"/>
      <c r="PFD13" s="314"/>
      <c r="PFE13" s="314"/>
      <c r="PFF13" s="314"/>
      <c r="PFG13" s="314"/>
      <c r="PFH13" s="314"/>
      <c r="PFI13" s="314"/>
      <c r="PFJ13" s="314"/>
      <c r="PFK13" s="314"/>
      <c r="PFL13" s="314"/>
      <c r="PFM13" s="314"/>
      <c r="PFN13" s="314"/>
      <c r="PFO13" s="314"/>
      <c r="PFP13" s="314"/>
      <c r="PFQ13" s="314"/>
      <c r="PFR13" s="314"/>
      <c r="PFS13" s="314"/>
      <c r="PFT13" s="314"/>
      <c r="PFU13" s="314"/>
      <c r="PFV13" s="314"/>
      <c r="PFW13" s="314"/>
      <c r="PFX13" s="314"/>
      <c r="PFY13" s="314"/>
      <c r="PFZ13" s="314"/>
      <c r="PGA13" s="314"/>
      <c r="PGB13" s="314"/>
      <c r="PGC13" s="314"/>
      <c r="PGD13" s="314"/>
      <c r="PGE13" s="314"/>
      <c r="PGF13" s="314"/>
      <c r="PGG13" s="314"/>
      <c r="PGH13" s="314"/>
      <c r="PGI13" s="314"/>
      <c r="PGJ13" s="314"/>
      <c r="PGK13" s="314"/>
      <c r="PGL13" s="314"/>
      <c r="PGM13" s="314"/>
      <c r="PGN13" s="314"/>
      <c r="PGO13" s="314"/>
      <c r="PGP13" s="314"/>
      <c r="PGQ13" s="314"/>
      <c r="PGR13" s="314"/>
      <c r="PGS13" s="314"/>
      <c r="PGT13" s="314"/>
      <c r="PGU13" s="314"/>
      <c r="PGV13" s="314"/>
      <c r="PGW13" s="314"/>
      <c r="PGX13" s="314"/>
      <c r="PGY13" s="314"/>
      <c r="PGZ13" s="314"/>
      <c r="PHA13" s="314"/>
      <c r="PHB13" s="314"/>
      <c r="PHC13" s="314"/>
      <c r="PHD13" s="314"/>
      <c r="PHE13" s="314"/>
      <c r="PHF13" s="314"/>
      <c r="PHG13" s="314"/>
      <c r="PHH13" s="314"/>
      <c r="PHI13" s="314"/>
      <c r="PHJ13" s="314"/>
      <c r="PHK13" s="314"/>
      <c r="PHL13" s="314"/>
      <c r="PHM13" s="314"/>
      <c r="PHN13" s="314"/>
      <c r="PHO13" s="314"/>
      <c r="PHP13" s="314"/>
      <c r="PHQ13" s="314"/>
      <c r="PHR13" s="314"/>
      <c r="PHS13" s="314"/>
      <c r="PHT13" s="314"/>
      <c r="PHU13" s="314"/>
      <c r="PHV13" s="314"/>
      <c r="PHW13" s="314"/>
      <c r="PHX13" s="314"/>
      <c r="PHY13" s="314"/>
      <c r="PHZ13" s="314"/>
      <c r="PIA13" s="314"/>
      <c r="PIB13" s="314"/>
      <c r="PIC13" s="314"/>
      <c r="PID13" s="314"/>
      <c r="PIE13" s="314"/>
      <c r="PIF13" s="314"/>
      <c r="PIG13" s="314"/>
      <c r="PIH13" s="314"/>
      <c r="PII13" s="314"/>
      <c r="PIJ13" s="314"/>
      <c r="PIK13" s="314"/>
      <c r="PIL13" s="314"/>
      <c r="PIM13" s="314"/>
      <c r="PIN13" s="314"/>
      <c r="PIO13" s="314"/>
      <c r="PIP13" s="314"/>
      <c r="PIQ13" s="314"/>
      <c r="PIR13" s="314"/>
      <c r="PIS13" s="314"/>
      <c r="PIT13" s="314"/>
      <c r="PIU13" s="314"/>
      <c r="PIV13" s="314"/>
      <c r="PIW13" s="314"/>
      <c r="PIX13" s="314"/>
      <c r="PIY13" s="314"/>
      <c r="PIZ13" s="314"/>
      <c r="PJA13" s="314"/>
      <c r="PJB13" s="314"/>
      <c r="PJC13" s="314"/>
      <c r="PJD13" s="314"/>
      <c r="PJE13" s="314"/>
      <c r="PJF13" s="314"/>
      <c r="PJG13" s="314"/>
      <c r="PJH13" s="314"/>
      <c r="PJI13" s="314"/>
      <c r="PJJ13" s="314"/>
      <c r="PJK13" s="314"/>
      <c r="PJL13" s="314"/>
      <c r="PJM13" s="314"/>
      <c r="PJN13" s="314"/>
      <c r="PJO13" s="314"/>
      <c r="PJP13" s="314"/>
      <c r="PJQ13" s="314"/>
      <c r="PJR13" s="314"/>
      <c r="PJS13" s="314"/>
      <c r="PJT13" s="314"/>
      <c r="PJU13" s="314"/>
      <c r="PJV13" s="314"/>
      <c r="PJW13" s="314"/>
      <c r="PJX13" s="314"/>
      <c r="PJY13" s="314"/>
      <c r="PJZ13" s="314"/>
      <c r="PKA13" s="314"/>
      <c r="PKB13" s="314"/>
      <c r="PKC13" s="314"/>
      <c r="PKD13" s="314"/>
      <c r="PKE13" s="314"/>
      <c r="PKF13" s="314"/>
      <c r="PKG13" s="314"/>
      <c r="PKH13" s="314"/>
      <c r="PKI13" s="314"/>
      <c r="PKJ13" s="314"/>
      <c r="PKK13" s="314"/>
      <c r="PKL13" s="314"/>
      <c r="PKM13" s="314"/>
      <c r="PKN13" s="314"/>
      <c r="PKO13" s="314"/>
      <c r="PKP13" s="314"/>
      <c r="PKQ13" s="314"/>
      <c r="PKR13" s="314"/>
      <c r="PKS13" s="314"/>
      <c r="PKT13" s="314"/>
      <c r="PKU13" s="314"/>
      <c r="PKV13" s="314"/>
      <c r="PKW13" s="314"/>
      <c r="PKX13" s="314"/>
      <c r="PKY13" s="314"/>
      <c r="PKZ13" s="314"/>
      <c r="PLA13" s="314"/>
      <c r="PLB13" s="314"/>
      <c r="PLC13" s="314"/>
      <c r="PLD13" s="314"/>
      <c r="PLE13" s="314"/>
      <c r="PLF13" s="314"/>
      <c r="PLG13" s="314"/>
      <c r="PLH13" s="314"/>
      <c r="PLI13" s="314"/>
      <c r="PLJ13" s="314"/>
      <c r="PLK13" s="314"/>
      <c r="PLL13" s="314"/>
      <c r="PLM13" s="314"/>
      <c r="PLN13" s="314"/>
      <c r="PLO13" s="314"/>
      <c r="PLP13" s="314"/>
      <c r="PLQ13" s="314"/>
      <c r="PLR13" s="314"/>
      <c r="PLS13" s="314"/>
      <c r="PLT13" s="314"/>
      <c r="PLU13" s="314"/>
      <c r="PLV13" s="314"/>
      <c r="PLW13" s="314"/>
      <c r="PLX13" s="314"/>
      <c r="PLY13" s="314"/>
      <c r="PLZ13" s="314"/>
      <c r="PMA13" s="314"/>
      <c r="PMB13" s="314"/>
      <c r="PMC13" s="314"/>
      <c r="PMD13" s="314"/>
      <c r="PME13" s="314"/>
      <c r="PMF13" s="314"/>
      <c r="PMG13" s="314"/>
      <c r="PMH13" s="314"/>
      <c r="PMI13" s="314"/>
      <c r="PMJ13" s="314"/>
      <c r="PMK13" s="314"/>
      <c r="PML13" s="314"/>
      <c r="PMM13" s="314"/>
      <c r="PMN13" s="314"/>
      <c r="PMO13" s="314"/>
      <c r="PMP13" s="314"/>
      <c r="PMQ13" s="314"/>
      <c r="PMR13" s="314"/>
      <c r="PMS13" s="314"/>
      <c r="PMT13" s="314"/>
      <c r="PMU13" s="314"/>
      <c r="PMV13" s="314"/>
      <c r="PMW13" s="314"/>
      <c r="PMX13" s="314"/>
      <c r="PMY13" s="314"/>
      <c r="PMZ13" s="314"/>
      <c r="PNA13" s="314"/>
      <c r="PNB13" s="314"/>
      <c r="PNC13" s="314"/>
      <c r="PND13" s="314"/>
      <c r="PNE13" s="314"/>
      <c r="PNF13" s="314"/>
      <c r="PNG13" s="314"/>
      <c r="PNH13" s="314"/>
      <c r="PNI13" s="314"/>
      <c r="PNJ13" s="314"/>
      <c r="PNK13" s="314"/>
      <c r="PNL13" s="314"/>
      <c r="PNM13" s="314"/>
      <c r="PNN13" s="314"/>
      <c r="PNO13" s="314"/>
      <c r="PNP13" s="314"/>
      <c r="PNQ13" s="314"/>
      <c r="PNR13" s="314"/>
      <c r="PNS13" s="314"/>
      <c r="PNT13" s="314"/>
      <c r="PNU13" s="314"/>
      <c r="PNV13" s="314"/>
      <c r="PNW13" s="314"/>
      <c r="PNX13" s="314"/>
      <c r="PNY13" s="314"/>
      <c r="PNZ13" s="314"/>
      <c r="POA13" s="314"/>
      <c r="POB13" s="314"/>
      <c r="POC13" s="314"/>
      <c r="POD13" s="314"/>
      <c r="POE13" s="314"/>
      <c r="POF13" s="314"/>
      <c r="POG13" s="314"/>
      <c r="POH13" s="314"/>
      <c r="POI13" s="314"/>
      <c r="POJ13" s="314"/>
      <c r="POK13" s="314"/>
      <c r="POL13" s="314"/>
      <c r="POM13" s="314"/>
      <c r="PON13" s="314"/>
      <c r="POO13" s="314"/>
      <c r="POP13" s="314"/>
      <c r="POQ13" s="314"/>
      <c r="POR13" s="314"/>
      <c r="POS13" s="314"/>
      <c r="POT13" s="314"/>
      <c r="POU13" s="314"/>
      <c r="POV13" s="314"/>
      <c r="POW13" s="314"/>
      <c r="POX13" s="314"/>
      <c r="POY13" s="314"/>
      <c r="POZ13" s="314"/>
      <c r="PPA13" s="314"/>
      <c r="PPB13" s="314"/>
      <c r="PPC13" s="314"/>
      <c r="PPD13" s="314"/>
      <c r="PPE13" s="314"/>
      <c r="PPF13" s="314"/>
      <c r="PPG13" s="314"/>
      <c r="PPH13" s="314"/>
      <c r="PPI13" s="314"/>
      <c r="PPJ13" s="314"/>
      <c r="PPK13" s="314"/>
      <c r="PPL13" s="314"/>
      <c r="PPM13" s="314"/>
      <c r="PPN13" s="314"/>
      <c r="PPO13" s="314"/>
      <c r="PPP13" s="314"/>
      <c r="PPQ13" s="314"/>
      <c r="PPR13" s="314"/>
      <c r="PPS13" s="314"/>
      <c r="PPT13" s="314"/>
      <c r="PPU13" s="314"/>
      <c r="PPV13" s="314"/>
      <c r="PPW13" s="314"/>
      <c r="PPX13" s="314"/>
      <c r="PPY13" s="314"/>
      <c r="PPZ13" s="314"/>
      <c r="PQA13" s="314"/>
      <c r="PQB13" s="314"/>
      <c r="PQC13" s="314"/>
      <c r="PQD13" s="314"/>
      <c r="PQE13" s="314"/>
      <c r="PQF13" s="314"/>
      <c r="PQG13" s="314"/>
      <c r="PQH13" s="314"/>
      <c r="PQI13" s="314"/>
      <c r="PQJ13" s="314"/>
      <c r="PQK13" s="314"/>
      <c r="PQL13" s="314"/>
      <c r="PQM13" s="314"/>
      <c r="PQN13" s="314"/>
      <c r="PQO13" s="314"/>
      <c r="PQP13" s="314"/>
      <c r="PQQ13" s="314"/>
      <c r="PQR13" s="314"/>
      <c r="PQS13" s="314"/>
      <c r="PQT13" s="314"/>
      <c r="PQU13" s="314"/>
      <c r="PQV13" s="314"/>
      <c r="PQW13" s="314"/>
      <c r="PQX13" s="314"/>
      <c r="PQY13" s="314"/>
      <c r="PQZ13" s="314"/>
      <c r="PRA13" s="314"/>
      <c r="PRB13" s="314"/>
      <c r="PRC13" s="314"/>
      <c r="PRD13" s="314"/>
      <c r="PRE13" s="314"/>
      <c r="PRF13" s="314"/>
      <c r="PRG13" s="314"/>
      <c r="PRH13" s="314"/>
      <c r="PRI13" s="314"/>
      <c r="PRJ13" s="314"/>
      <c r="PRK13" s="314"/>
      <c r="PRL13" s="314"/>
      <c r="PRM13" s="314"/>
      <c r="PRN13" s="314"/>
      <c r="PRO13" s="314"/>
      <c r="PRP13" s="314"/>
      <c r="PRQ13" s="314"/>
      <c r="PRR13" s="314"/>
      <c r="PRS13" s="314"/>
      <c r="PRT13" s="314"/>
      <c r="PRU13" s="314"/>
      <c r="PRV13" s="314"/>
      <c r="PRW13" s="314"/>
      <c r="PRX13" s="314"/>
      <c r="PRY13" s="314"/>
      <c r="PRZ13" s="314"/>
      <c r="PSA13" s="314"/>
      <c r="PSB13" s="314"/>
      <c r="PSC13" s="314"/>
      <c r="PSD13" s="314"/>
      <c r="PSE13" s="314"/>
      <c r="PSF13" s="314"/>
      <c r="PSG13" s="314"/>
      <c r="PSH13" s="314"/>
      <c r="PSI13" s="314"/>
      <c r="PSJ13" s="314"/>
      <c r="PSK13" s="314"/>
      <c r="PSL13" s="314"/>
      <c r="PSM13" s="314"/>
      <c r="PSN13" s="314"/>
      <c r="PSO13" s="314"/>
      <c r="PSP13" s="314"/>
      <c r="PSQ13" s="314"/>
      <c r="PSR13" s="314"/>
      <c r="PSS13" s="314"/>
      <c r="PST13" s="314"/>
      <c r="PSU13" s="314"/>
      <c r="PSV13" s="314"/>
      <c r="PSW13" s="314"/>
      <c r="PSX13" s="314"/>
      <c r="PSY13" s="314"/>
      <c r="PSZ13" s="314"/>
      <c r="PTA13" s="314"/>
      <c r="PTB13" s="314"/>
      <c r="PTC13" s="314"/>
      <c r="PTD13" s="314"/>
      <c r="PTE13" s="314"/>
      <c r="PTF13" s="314"/>
      <c r="PTG13" s="314"/>
      <c r="PTH13" s="314"/>
      <c r="PTI13" s="314"/>
      <c r="PTJ13" s="314"/>
      <c r="PTK13" s="314"/>
      <c r="PTL13" s="314"/>
      <c r="PTM13" s="314"/>
      <c r="PTN13" s="314"/>
      <c r="PTO13" s="314"/>
      <c r="PTP13" s="314"/>
      <c r="PTQ13" s="314"/>
      <c r="PTR13" s="314"/>
      <c r="PTS13" s="314"/>
      <c r="PTT13" s="314"/>
      <c r="PTU13" s="314"/>
      <c r="PTV13" s="314"/>
      <c r="PTW13" s="314"/>
      <c r="PTX13" s="314"/>
      <c r="PTY13" s="314"/>
      <c r="PTZ13" s="314"/>
      <c r="PUA13" s="314"/>
      <c r="PUB13" s="314"/>
      <c r="PUC13" s="314"/>
      <c r="PUD13" s="314"/>
      <c r="PUE13" s="314"/>
      <c r="PUF13" s="314"/>
      <c r="PUG13" s="314"/>
      <c r="PUH13" s="314"/>
      <c r="PUI13" s="314"/>
      <c r="PUJ13" s="314"/>
      <c r="PUK13" s="314"/>
      <c r="PUL13" s="314"/>
      <c r="PUM13" s="314"/>
      <c r="PUN13" s="314"/>
      <c r="PUO13" s="314"/>
      <c r="PUP13" s="314"/>
      <c r="PUQ13" s="314"/>
      <c r="PUR13" s="314"/>
      <c r="PUS13" s="314"/>
      <c r="PUT13" s="314"/>
      <c r="PUU13" s="314"/>
      <c r="PUV13" s="314"/>
      <c r="PUW13" s="314"/>
      <c r="PUX13" s="314"/>
      <c r="PUY13" s="314"/>
      <c r="PUZ13" s="314"/>
      <c r="PVA13" s="314"/>
      <c r="PVB13" s="314"/>
      <c r="PVC13" s="314"/>
      <c r="PVD13" s="314"/>
      <c r="PVE13" s="314"/>
      <c r="PVF13" s="314"/>
      <c r="PVG13" s="314"/>
      <c r="PVH13" s="314"/>
      <c r="PVI13" s="314"/>
      <c r="PVJ13" s="314"/>
      <c r="PVK13" s="314"/>
      <c r="PVL13" s="314"/>
      <c r="PVM13" s="314"/>
      <c r="PVN13" s="314"/>
      <c r="PVO13" s="314"/>
      <c r="PVP13" s="314"/>
      <c r="PVQ13" s="314"/>
      <c r="PVR13" s="314"/>
      <c r="PVS13" s="314"/>
      <c r="PVT13" s="314"/>
      <c r="PVU13" s="314"/>
      <c r="PVV13" s="314"/>
      <c r="PVW13" s="314"/>
      <c r="PVX13" s="314"/>
      <c r="PVY13" s="314"/>
      <c r="PVZ13" s="314"/>
      <c r="PWA13" s="314"/>
      <c r="PWB13" s="314"/>
      <c r="PWC13" s="314"/>
      <c r="PWD13" s="314"/>
      <c r="PWE13" s="314"/>
      <c r="PWF13" s="314"/>
      <c r="PWG13" s="314"/>
      <c r="PWH13" s="314"/>
      <c r="PWI13" s="314"/>
      <c r="PWJ13" s="314"/>
      <c r="PWK13" s="314"/>
      <c r="PWL13" s="314"/>
      <c r="PWM13" s="314"/>
      <c r="PWN13" s="314"/>
      <c r="PWO13" s="314"/>
      <c r="PWP13" s="314"/>
      <c r="PWQ13" s="314"/>
      <c r="PWR13" s="314"/>
      <c r="PWS13" s="314"/>
      <c r="PWT13" s="314"/>
      <c r="PWU13" s="314"/>
      <c r="PWV13" s="314"/>
      <c r="PWW13" s="314"/>
      <c r="PWX13" s="314"/>
      <c r="PWY13" s="314"/>
      <c r="PWZ13" s="314"/>
      <c r="PXA13" s="314"/>
      <c r="PXB13" s="314"/>
      <c r="PXC13" s="314"/>
      <c r="PXD13" s="314"/>
      <c r="PXE13" s="314"/>
      <c r="PXF13" s="314"/>
      <c r="PXG13" s="314"/>
      <c r="PXH13" s="314"/>
      <c r="PXI13" s="314"/>
      <c r="PXJ13" s="314"/>
      <c r="PXK13" s="314"/>
      <c r="PXL13" s="314"/>
      <c r="PXM13" s="314"/>
      <c r="PXN13" s="314"/>
      <c r="PXO13" s="314"/>
      <c r="PXP13" s="314"/>
      <c r="PXQ13" s="314"/>
      <c r="PXR13" s="314"/>
      <c r="PXS13" s="314"/>
      <c r="PXT13" s="314"/>
      <c r="PXU13" s="314"/>
      <c r="PXV13" s="314"/>
      <c r="PXW13" s="314"/>
      <c r="PXX13" s="314"/>
      <c r="PXY13" s="314"/>
      <c r="PXZ13" s="314"/>
      <c r="PYA13" s="314"/>
      <c r="PYB13" s="314"/>
      <c r="PYC13" s="314"/>
      <c r="PYD13" s="314"/>
      <c r="PYE13" s="314"/>
      <c r="PYF13" s="314"/>
      <c r="PYG13" s="314"/>
      <c r="PYH13" s="314"/>
      <c r="PYI13" s="314"/>
      <c r="PYJ13" s="314"/>
      <c r="PYK13" s="314"/>
      <c r="PYL13" s="314"/>
      <c r="PYM13" s="314"/>
      <c r="PYN13" s="314"/>
      <c r="PYO13" s="314"/>
      <c r="PYP13" s="314"/>
      <c r="PYQ13" s="314"/>
      <c r="PYR13" s="314"/>
      <c r="PYS13" s="314"/>
      <c r="PYT13" s="314"/>
      <c r="PYU13" s="314"/>
      <c r="PYV13" s="314"/>
      <c r="PYW13" s="314"/>
      <c r="PYX13" s="314"/>
      <c r="PYY13" s="314"/>
      <c r="PYZ13" s="314"/>
      <c r="PZA13" s="314"/>
      <c r="PZB13" s="314"/>
      <c r="PZC13" s="314"/>
      <c r="PZD13" s="314"/>
      <c r="PZE13" s="314"/>
      <c r="PZF13" s="314"/>
      <c r="PZG13" s="314"/>
      <c r="PZH13" s="314"/>
      <c r="PZI13" s="314"/>
      <c r="PZJ13" s="314"/>
      <c r="PZK13" s="314"/>
      <c r="PZL13" s="314"/>
      <c r="PZM13" s="314"/>
      <c r="PZN13" s="314"/>
      <c r="PZO13" s="314"/>
      <c r="PZP13" s="314"/>
      <c r="PZQ13" s="314"/>
      <c r="PZR13" s="314"/>
      <c r="PZS13" s="314"/>
      <c r="PZT13" s="314"/>
      <c r="PZU13" s="314"/>
      <c r="PZV13" s="314"/>
      <c r="PZW13" s="314"/>
      <c r="PZX13" s="314"/>
      <c r="PZY13" s="314"/>
      <c r="PZZ13" s="314"/>
      <c r="QAA13" s="314"/>
      <c r="QAB13" s="314"/>
      <c r="QAC13" s="314"/>
      <c r="QAD13" s="314"/>
      <c r="QAE13" s="314"/>
      <c r="QAF13" s="314"/>
      <c r="QAG13" s="314"/>
      <c r="QAH13" s="314"/>
      <c r="QAI13" s="314"/>
      <c r="QAJ13" s="314"/>
      <c r="QAK13" s="314"/>
      <c r="QAL13" s="314"/>
      <c r="QAM13" s="314"/>
      <c r="QAN13" s="314"/>
      <c r="QAO13" s="314"/>
      <c r="QAP13" s="314"/>
      <c r="QAQ13" s="314"/>
      <c r="QAR13" s="314"/>
      <c r="QAS13" s="314"/>
      <c r="QAT13" s="314"/>
      <c r="QAU13" s="314"/>
      <c r="QAV13" s="314"/>
      <c r="QAW13" s="314"/>
      <c r="QAX13" s="314"/>
      <c r="QAY13" s="314"/>
      <c r="QAZ13" s="314"/>
      <c r="QBA13" s="314"/>
      <c r="QBB13" s="314"/>
      <c r="QBC13" s="314"/>
      <c r="QBD13" s="314"/>
      <c r="QBE13" s="314"/>
      <c r="QBF13" s="314"/>
      <c r="QBG13" s="314"/>
      <c r="QBH13" s="314"/>
      <c r="QBI13" s="314"/>
      <c r="QBJ13" s="314"/>
      <c r="QBK13" s="314"/>
      <c r="QBL13" s="314"/>
      <c r="QBM13" s="314"/>
      <c r="QBN13" s="314"/>
      <c r="QBO13" s="314"/>
      <c r="QBP13" s="314"/>
      <c r="QBQ13" s="314"/>
      <c r="QBR13" s="314"/>
      <c r="QBS13" s="314"/>
      <c r="QBT13" s="314"/>
      <c r="QBU13" s="314"/>
      <c r="QBV13" s="314"/>
      <c r="QBW13" s="314"/>
      <c r="QBX13" s="314"/>
      <c r="QBY13" s="314"/>
      <c r="QBZ13" s="314"/>
      <c r="QCA13" s="314"/>
      <c r="QCB13" s="314"/>
      <c r="QCC13" s="314"/>
      <c r="QCD13" s="314"/>
      <c r="QCE13" s="314"/>
      <c r="QCF13" s="314"/>
      <c r="QCG13" s="314"/>
      <c r="QCH13" s="314"/>
      <c r="QCI13" s="314"/>
      <c r="QCJ13" s="314"/>
      <c r="QCK13" s="314"/>
      <c r="QCL13" s="314"/>
      <c r="QCM13" s="314"/>
      <c r="QCN13" s="314"/>
      <c r="QCO13" s="314"/>
      <c r="QCP13" s="314"/>
      <c r="QCQ13" s="314"/>
      <c r="QCR13" s="314"/>
      <c r="QCS13" s="314"/>
      <c r="QCT13" s="314"/>
      <c r="QCU13" s="314"/>
      <c r="QCV13" s="314"/>
      <c r="QCW13" s="314"/>
      <c r="QCX13" s="314"/>
      <c r="QCY13" s="314"/>
      <c r="QCZ13" s="314"/>
      <c r="QDA13" s="314"/>
      <c r="QDB13" s="314"/>
      <c r="QDC13" s="314"/>
      <c r="QDD13" s="314"/>
      <c r="QDE13" s="314"/>
      <c r="QDF13" s="314"/>
      <c r="QDG13" s="314"/>
      <c r="QDH13" s="314"/>
      <c r="QDI13" s="314"/>
      <c r="QDJ13" s="314"/>
      <c r="QDK13" s="314"/>
      <c r="QDL13" s="314"/>
      <c r="QDM13" s="314"/>
      <c r="QDN13" s="314"/>
      <c r="QDO13" s="314"/>
      <c r="QDP13" s="314"/>
      <c r="QDQ13" s="314"/>
      <c r="QDR13" s="314"/>
      <c r="QDS13" s="314"/>
      <c r="QDT13" s="314"/>
      <c r="QDU13" s="314"/>
      <c r="QDV13" s="314"/>
      <c r="QDW13" s="314"/>
      <c r="QDX13" s="314"/>
      <c r="QDY13" s="314"/>
      <c r="QDZ13" s="314"/>
      <c r="QEA13" s="314"/>
      <c r="QEB13" s="314"/>
      <c r="QEC13" s="314"/>
      <c r="QED13" s="314"/>
      <c r="QEE13" s="314"/>
      <c r="QEF13" s="314"/>
      <c r="QEG13" s="314"/>
      <c r="QEH13" s="314"/>
      <c r="QEI13" s="314"/>
      <c r="QEJ13" s="314"/>
      <c r="QEK13" s="314"/>
      <c r="QEL13" s="314"/>
      <c r="QEM13" s="314"/>
      <c r="QEN13" s="314"/>
      <c r="QEO13" s="314"/>
      <c r="QEP13" s="314"/>
      <c r="QEQ13" s="314"/>
      <c r="QER13" s="314"/>
      <c r="QES13" s="314"/>
      <c r="QET13" s="314"/>
      <c r="QEU13" s="314"/>
      <c r="QEV13" s="314"/>
      <c r="QEW13" s="314"/>
      <c r="QEX13" s="314"/>
      <c r="QEY13" s="314"/>
      <c r="QEZ13" s="314"/>
      <c r="QFA13" s="314"/>
      <c r="QFB13" s="314"/>
      <c r="QFC13" s="314"/>
      <c r="QFD13" s="314"/>
      <c r="QFE13" s="314"/>
      <c r="QFF13" s="314"/>
      <c r="QFG13" s="314"/>
      <c r="QFH13" s="314"/>
      <c r="QFI13" s="314"/>
      <c r="QFJ13" s="314"/>
      <c r="QFK13" s="314"/>
      <c r="QFL13" s="314"/>
      <c r="QFM13" s="314"/>
      <c r="QFN13" s="314"/>
      <c r="QFO13" s="314"/>
      <c r="QFP13" s="314"/>
      <c r="QFQ13" s="314"/>
      <c r="QFR13" s="314"/>
      <c r="QFS13" s="314"/>
      <c r="QFT13" s="314"/>
      <c r="QFU13" s="314"/>
      <c r="QFV13" s="314"/>
      <c r="QFW13" s="314"/>
      <c r="QFX13" s="314"/>
      <c r="QFY13" s="314"/>
      <c r="QFZ13" s="314"/>
      <c r="QGA13" s="314"/>
      <c r="QGB13" s="314"/>
      <c r="QGC13" s="314"/>
      <c r="QGD13" s="314"/>
      <c r="QGE13" s="314"/>
      <c r="QGF13" s="314"/>
      <c r="QGG13" s="314"/>
      <c r="QGH13" s="314"/>
      <c r="QGI13" s="314"/>
      <c r="QGJ13" s="314"/>
      <c r="QGK13" s="314"/>
      <c r="QGL13" s="314"/>
      <c r="QGM13" s="314"/>
      <c r="QGN13" s="314"/>
      <c r="QGO13" s="314"/>
      <c r="QGP13" s="314"/>
      <c r="QGQ13" s="314"/>
      <c r="QGR13" s="314"/>
      <c r="QGS13" s="314"/>
      <c r="QGT13" s="314"/>
      <c r="QGU13" s="314"/>
      <c r="QGV13" s="314"/>
      <c r="QGW13" s="314"/>
      <c r="QGX13" s="314"/>
      <c r="QGY13" s="314"/>
      <c r="QGZ13" s="314"/>
      <c r="QHA13" s="314"/>
      <c r="QHB13" s="314"/>
      <c r="QHC13" s="314"/>
      <c r="QHD13" s="314"/>
      <c r="QHE13" s="314"/>
      <c r="QHF13" s="314"/>
      <c r="QHG13" s="314"/>
      <c r="QHH13" s="314"/>
      <c r="QHI13" s="314"/>
      <c r="QHJ13" s="314"/>
      <c r="QHK13" s="314"/>
      <c r="QHL13" s="314"/>
      <c r="QHM13" s="314"/>
      <c r="QHN13" s="314"/>
      <c r="QHO13" s="314"/>
      <c r="QHP13" s="314"/>
      <c r="QHQ13" s="314"/>
      <c r="QHR13" s="314"/>
      <c r="QHS13" s="314"/>
      <c r="QHT13" s="314"/>
      <c r="QHU13" s="314"/>
      <c r="QHV13" s="314"/>
      <c r="QHW13" s="314"/>
      <c r="QHX13" s="314"/>
      <c r="QHY13" s="314"/>
      <c r="QHZ13" s="314"/>
      <c r="QIA13" s="314"/>
      <c r="QIB13" s="314"/>
      <c r="QIC13" s="314"/>
      <c r="QID13" s="314"/>
      <c r="QIE13" s="314"/>
      <c r="QIF13" s="314"/>
      <c r="QIG13" s="314"/>
      <c r="QIH13" s="314"/>
      <c r="QII13" s="314"/>
      <c r="QIJ13" s="314"/>
      <c r="QIK13" s="314"/>
      <c r="QIL13" s="314"/>
      <c r="QIM13" s="314"/>
      <c r="QIN13" s="314"/>
      <c r="QIO13" s="314"/>
      <c r="QIP13" s="314"/>
      <c r="QIQ13" s="314"/>
      <c r="QIR13" s="314"/>
      <c r="QIS13" s="314"/>
      <c r="QIT13" s="314"/>
      <c r="QIU13" s="314"/>
      <c r="QIV13" s="314"/>
      <c r="QIW13" s="314"/>
      <c r="QIX13" s="314"/>
      <c r="QIY13" s="314"/>
      <c r="QIZ13" s="314"/>
      <c r="QJA13" s="314"/>
      <c r="QJB13" s="314"/>
      <c r="QJC13" s="314"/>
      <c r="QJD13" s="314"/>
      <c r="QJE13" s="314"/>
      <c r="QJF13" s="314"/>
      <c r="QJG13" s="314"/>
      <c r="QJH13" s="314"/>
      <c r="QJI13" s="314"/>
      <c r="QJJ13" s="314"/>
      <c r="QJK13" s="314"/>
      <c r="QJL13" s="314"/>
      <c r="QJM13" s="314"/>
      <c r="QJN13" s="314"/>
      <c r="QJO13" s="314"/>
      <c r="QJP13" s="314"/>
      <c r="QJQ13" s="314"/>
      <c r="QJR13" s="314"/>
      <c r="QJS13" s="314"/>
      <c r="QJT13" s="314"/>
      <c r="QJU13" s="314"/>
      <c r="QJV13" s="314"/>
      <c r="QJW13" s="314"/>
      <c r="QJX13" s="314"/>
      <c r="QJY13" s="314"/>
      <c r="QJZ13" s="314"/>
      <c r="QKA13" s="314"/>
      <c r="QKB13" s="314"/>
      <c r="QKC13" s="314"/>
      <c r="QKD13" s="314"/>
      <c r="QKE13" s="314"/>
      <c r="QKF13" s="314"/>
      <c r="QKG13" s="314"/>
      <c r="QKH13" s="314"/>
      <c r="QKI13" s="314"/>
      <c r="QKJ13" s="314"/>
      <c r="QKK13" s="314"/>
      <c r="QKL13" s="314"/>
      <c r="QKM13" s="314"/>
      <c r="QKN13" s="314"/>
      <c r="QKO13" s="314"/>
      <c r="QKP13" s="314"/>
      <c r="QKQ13" s="314"/>
      <c r="QKR13" s="314"/>
      <c r="QKS13" s="314"/>
      <c r="QKT13" s="314"/>
      <c r="QKU13" s="314"/>
      <c r="QKV13" s="314"/>
      <c r="QKW13" s="314"/>
      <c r="QKX13" s="314"/>
      <c r="QKY13" s="314"/>
      <c r="QKZ13" s="314"/>
      <c r="QLA13" s="314"/>
      <c r="QLB13" s="314"/>
      <c r="QLC13" s="314"/>
      <c r="QLD13" s="314"/>
      <c r="QLE13" s="314"/>
      <c r="QLF13" s="314"/>
      <c r="QLG13" s="314"/>
      <c r="QLH13" s="314"/>
      <c r="QLI13" s="314"/>
      <c r="QLJ13" s="314"/>
      <c r="QLK13" s="314"/>
      <c r="QLL13" s="314"/>
      <c r="QLM13" s="314"/>
      <c r="QLN13" s="314"/>
      <c r="QLO13" s="314"/>
      <c r="QLP13" s="314"/>
      <c r="QLQ13" s="314"/>
      <c r="QLR13" s="314"/>
      <c r="QLS13" s="314"/>
      <c r="QLT13" s="314"/>
      <c r="QLU13" s="314"/>
      <c r="QLV13" s="314"/>
      <c r="QLW13" s="314"/>
      <c r="QLX13" s="314"/>
      <c r="QLY13" s="314"/>
      <c r="QLZ13" s="314"/>
      <c r="QMA13" s="314"/>
      <c r="QMB13" s="314"/>
      <c r="QMC13" s="314"/>
      <c r="QMD13" s="314"/>
      <c r="QME13" s="314"/>
      <c r="QMF13" s="314"/>
      <c r="QMG13" s="314"/>
      <c r="QMH13" s="314"/>
      <c r="QMI13" s="314"/>
      <c r="QMJ13" s="314"/>
      <c r="QMK13" s="314"/>
      <c r="QML13" s="314"/>
      <c r="QMM13" s="314"/>
      <c r="QMN13" s="314"/>
      <c r="QMO13" s="314"/>
      <c r="QMP13" s="314"/>
      <c r="QMQ13" s="314"/>
      <c r="QMR13" s="314"/>
      <c r="QMS13" s="314"/>
      <c r="QMT13" s="314"/>
      <c r="QMU13" s="314"/>
      <c r="QMV13" s="314"/>
      <c r="QMW13" s="314"/>
      <c r="QMX13" s="314"/>
      <c r="QMY13" s="314"/>
      <c r="QMZ13" s="314"/>
      <c r="QNA13" s="314"/>
      <c r="QNB13" s="314"/>
      <c r="QNC13" s="314"/>
      <c r="QND13" s="314"/>
      <c r="QNE13" s="314"/>
      <c r="QNF13" s="314"/>
      <c r="QNG13" s="314"/>
      <c r="QNH13" s="314"/>
      <c r="QNI13" s="314"/>
      <c r="QNJ13" s="314"/>
      <c r="QNK13" s="314"/>
      <c r="QNL13" s="314"/>
      <c r="QNM13" s="314"/>
      <c r="QNN13" s="314"/>
      <c r="QNO13" s="314"/>
      <c r="QNP13" s="314"/>
      <c r="QNQ13" s="314"/>
      <c r="QNR13" s="314"/>
      <c r="QNS13" s="314"/>
      <c r="QNT13" s="314"/>
      <c r="QNU13" s="314"/>
      <c r="QNV13" s="314"/>
      <c r="QNW13" s="314"/>
      <c r="QNX13" s="314"/>
      <c r="QNY13" s="314"/>
      <c r="QNZ13" s="314"/>
      <c r="QOA13" s="314"/>
      <c r="QOB13" s="314"/>
      <c r="QOC13" s="314"/>
      <c r="QOD13" s="314"/>
      <c r="QOE13" s="314"/>
      <c r="QOF13" s="314"/>
      <c r="QOG13" s="314"/>
      <c r="QOH13" s="314"/>
      <c r="QOI13" s="314"/>
      <c r="QOJ13" s="314"/>
      <c r="QOK13" s="314"/>
      <c r="QOL13" s="314"/>
      <c r="QOM13" s="314"/>
      <c r="QON13" s="314"/>
      <c r="QOO13" s="314"/>
      <c r="QOP13" s="314"/>
      <c r="QOQ13" s="314"/>
      <c r="QOR13" s="314"/>
      <c r="QOS13" s="314"/>
      <c r="QOT13" s="314"/>
      <c r="QOU13" s="314"/>
      <c r="QOV13" s="314"/>
      <c r="QOW13" s="314"/>
      <c r="QOX13" s="314"/>
      <c r="QOY13" s="314"/>
      <c r="QOZ13" s="314"/>
      <c r="QPA13" s="314"/>
      <c r="QPB13" s="314"/>
      <c r="QPC13" s="314"/>
      <c r="QPD13" s="314"/>
      <c r="QPE13" s="314"/>
      <c r="QPF13" s="314"/>
      <c r="QPG13" s="314"/>
      <c r="QPH13" s="314"/>
      <c r="QPI13" s="314"/>
      <c r="QPJ13" s="314"/>
      <c r="QPK13" s="314"/>
      <c r="QPL13" s="314"/>
      <c r="QPM13" s="314"/>
      <c r="QPN13" s="314"/>
      <c r="QPO13" s="314"/>
      <c r="QPP13" s="314"/>
      <c r="QPQ13" s="314"/>
      <c r="QPR13" s="314"/>
      <c r="QPS13" s="314"/>
      <c r="QPT13" s="314"/>
      <c r="QPU13" s="314"/>
      <c r="QPV13" s="314"/>
      <c r="QPW13" s="314"/>
      <c r="QPX13" s="314"/>
      <c r="QPY13" s="314"/>
      <c r="QPZ13" s="314"/>
      <c r="QQA13" s="314"/>
      <c r="QQB13" s="314"/>
      <c r="QQC13" s="314"/>
      <c r="QQD13" s="314"/>
      <c r="QQE13" s="314"/>
      <c r="QQF13" s="314"/>
      <c r="QQG13" s="314"/>
      <c r="QQH13" s="314"/>
      <c r="QQI13" s="314"/>
      <c r="QQJ13" s="314"/>
      <c r="QQK13" s="314"/>
      <c r="QQL13" s="314"/>
      <c r="QQM13" s="314"/>
      <c r="QQN13" s="314"/>
      <c r="QQO13" s="314"/>
      <c r="QQP13" s="314"/>
      <c r="QQQ13" s="314"/>
      <c r="QQR13" s="314"/>
      <c r="QQS13" s="314"/>
      <c r="QQT13" s="314"/>
      <c r="QQU13" s="314"/>
      <c r="QQV13" s="314"/>
      <c r="QQW13" s="314"/>
      <c r="QQX13" s="314"/>
      <c r="QQY13" s="314"/>
      <c r="QQZ13" s="314"/>
      <c r="QRA13" s="314"/>
      <c r="QRB13" s="314"/>
      <c r="QRC13" s="314"/>
      <c r="QRD13" s="314"/>
      <c r="QRE13" s="314"/>
      <c r="QRF13" s="314"/>
      <c r="QRG13" s="314"/>
      <c r="QRH13" s="314"/>
      <c r="QRI13" s="314"/>
      <c r="QRJ13" s="314"/>
      <c r="QRK13" s="314"/>
      <c r="QRL13" s="314"/>
      <c r="QRM13" s="314"/>
      <c r="QRN13" s="314"/>
      <c r="QRO13" s="314"/>
      <c r="QRP13" s="314"/>
      <c r="QRQ13" s="314"/>
      <c r="QRR13" s="314"/>
      <c r="QRS13" s="314"/>
      <c r="QRT13" s="314"/>
      <c r="QRU13" s="314"/>
      <c r="QRV13" s="314"/>
      <c r="QRW13" s="314"/>
      <c r="QRX13" s="314"/>
      <c r="QRY13" s="314"/>
      <c r="QRZ13" s="314"/>
      <c r="QSA13" s="314"/>
      <c r="QSB13" s="314"/>
      <c r="QSC13" s="314"/>
      <c r="QSD13" s="314"/>
      <c r="QSE13" s="314"/>
      <c r="QSF13" s="314"/>
      <c r="QSG13" s="314"/>
      <c r="QSH13" s="314"/>
      <c r="QSI13" s="314"/>
      <c r="QSJ13" s="314"/>
      <c r="QSK13" s="314"/>
      <c r="QSL13" s="314"/>
      <c r="QSM13" s="314"/>
      <c r="QSN13" s="314"/>
      <c r="QSO13" s="314"/>
      <c r="QSP13" s="314"/>
      <c r="QSQ13" s="314"/>
      <c r="QSR13" s="314"/>
      <c r="QSS13" s="314"/>
      <c r="QST13" s="314"/>
      <c r="QSU13" s="314"/>
      <c r="QSV13" s="314"/>
      <c r="QSW13" s="314"/>
      <c r="QSX13" s="314"/>
      <c r="QSY13" s="314"/>
      <c r="QSZ13" s="314"/>
      <c r="QTA13" s="314"/>
      <c r="QTB13" s="314"/>
      <c r="QTC13" s="314"/>
      <c r="QTD13" s="314"/>
      <c r="QTE13" s="314"/>
      <c r="QTF13" s="314"/>
      <c r="QTG13" s="314"/>
      <c r="QTH13" s="314"/>
      <c r="QTI13" s="314"/>
      <c r="QTJ13" s="314"/>
      <c r="QTK13" s="314"/>
      <c r="QTL13" s="314"/>
      <c r="QTM13" s="314"/>
      <c r="QTN13" s="314"/>
      <c r="QTO13" s="314"/>
      <c r="QTP13" s="314"/>
      <c r="QTQ13" s="314"/>
      <c r="QTR13" s="314"/>
      <c r="QTS13" s="314"/>
      <c r="QTT13" s="314"/>
      <c r="QTU13" s="314"/>
      <c r="QTV13" s="314"/>
      <c r="QTW13" s="314"/>
      <c r="QTX13" s="314"/>
      <c r="QTY13" s="314"/>
      <c r="QTZ13" s="314"/>
      <c r="QUA13" s="314"/>
      <c r="QUB13" s="314"/>
      <c r="QUC13" s="314"/>
      <c r="QUD13" s="314"/>
      <c r="QUE13" s="314"/>
      <c r="QUF13" s="314"/>
      <c r="QUG13" s="314"/>
      <c r="QUH13" s="314"/>
      <c r="QUI13" s="314"/>
      <c r="QUJ13" s="314"/>
      <c r="QUK13" s="314"/>
      <c r="QUL13" s="314"/>
      <c r="QUM13" s="314"/>
      <c r="QUN13" s="314"/>
      <c r="QUO13" s="314"/>
      <c r="QUP13" s="314"/>
      <c r="QUQ13" s="314"/>
      <c r="QUR13" s="314"/>
      <c r="QUS13" s="314"/>
      <c r="QUT13" s="314"/>
      <c r="QUU13" s="314"/>
      <c r="QUV13" s="314"/>
      <c r="QUW13" s="314"/>
      <c r="QUX13" s="314"/>
      <c r="QUY13" s="314"/>
      <c r="QUZ13" s="314"/>
      <c r="QVA13" s="314"/>
      <c r="QVB13" s="314"/>
      <c r="QVC13" s="314"/>
      <c r="QVD13" s="314"/>
      <c r="QVE13" s="314"/>
      <c r="QVF13" s="314"/>
      <c r="QVG13" s="314"/>
      <c r="QVH13" s="314"/>
      <c r="QVI13" s="314"/>
      <c r="QVJ13" s="314"/>
      <c r="QVK13" s="314"/>
      <c r="QVL13" s="314"/>
      <c r="QVM13" s="314"/>
      <c r="QVN13" s="314"/>
      <c r="QVO13" s="314"/>
      <c r="QVP13" s="314"/>
      <c r="QVQ13" s="314"/>
      <c r="QVR13" s="314"/>
      <c r="QVS13" s="314"/>
      <c r="QVT13" s="314"/>
      <c r="QVU13" s="314"/>
      <c r="QVV13" s="314"/>
      <c r="QVW13" s="314"/>
      <c r="QVX13" s="314"/>
      <c r="QVY13" s="314"/>
      <c r="QVZ13" s="314"/>
      <c r="QWA13" s="314"/>
      <c r="QWB13" s="314"/>
      <c r="QWC13" s="314"/>
      <c r="QWD13" s="314"/>
      <c r="QWE13" s="314"/>
      <c r="QWF13" s="314"/>
      <c r="QWG13" s="314"/>
      <c r="QWH13" s="314"/>
      <c r="QWI13" s="314"/>
      <c r="QWJ13" s="314"/>
      <c r="QWK13" s="314"/>
      <c r="QWL13" s="314"/>
      <c r="QWM13" s="314"/>
      <c r="QWN13" s="314"/>
      <c r="QWO13" s="314"/>
      <c r="QWP13" s="314"/>
      <c r="QWQ13" s="314"/>
      <c r="QWR13" s="314"/>
      <c r="QWS13" s="314"/>
      <c r="QWT13" s="314"/>
      <c r="QWU13" s="314"/>
      <c r="QWV13" s="314"/>
      <c r="QWW13" s="314"/>
      <c r="QWX13" s="314"/>
      <c r="QWY13" s="314"/>
      <c r="QWZ13" s="314"/>
      <c r="QXA13" s="314"/>
      <c r="QXB13" s="314"/>
      <c r="QXC13" s="314"/>
      <c r="QXD13" s="314"/>
      <c r="QXE13" s="314"/>
      <c r="QXF13" s="314"/>
      <c r="QXG13" s="314"/>
      <c r="QXH13" s="314"/>
      <c r="QXI13" s="314"/>
      <c r="QXJ13" s="314"/>
      <c r="QXK13" s="314"/>
      <c r="QXL13" s="314"/>
      <c r="QXM13" s="314"/>
      <c r="QXN13" s="314"/>
      <c r="QXO13" s="314"/>
      <c r="QXP13" s="314"/>
      <c r="QXQ13" s="314"/>
      <c r="QXR13" s="314"/>
      <c r="QXS13" s="314"/>
      <c r="QXT13" s="314"/>
      <c r="QXU13" s="314"/>
      <c r="QXV13" s="314"/>
      <c r="QXW13" s="314"/>
      <c r="QXX13" s="314"/>
      <c r="QXY13" s="314"/>
      <c r="QXZ13" s="314"/>
      <c r="QYA13" s="314"/>
      <c r="QYB13" s="314"/>
      <c r="QYC13" s="314"/>
      <c r="QYD13" s="314"/>
      <c r="QYE13" s="314"/>
      <c r="QYF13" s="314"/>
      <c r="QYG13" s="314"/>
      <c r="QYH13" s="314"/>
      <c r="QYI13" s="314"/>
      <c r="QYJ13" s="314"/>
      <c r="QYK13" s="314"/>
      <c r="QYL13" s="314"/>
      <c r="QYM13" s="314"/>
      <c r="QYN13" s="314"/>
      <c r="QYO13" s="314"/>
      <c r="QYP13" s="314"/>
      <c r="QYQ13" s="314"/>
      <c r="QYR13" s="314"/>
      <c r="QYS13" s="314"/>
      <c r="QYT13" s="314"/>
      <c r="QYU13" s="314"/>
      <c r="QYV13" s="314"/>
      <c r="QYW13" s="314"/>
      <c r="QYX13" s="314"/>
      <c r="QYY13" s="314"/>
      <c r="QYZ13" s="314"/>
      <c r="QZA13" s="314"/>
      <c r="QZB13" s="314"/>
      <c r="QZC13" s="314"/>
      <c r="QZD13" s="314"/>
      <c r="QZE13" s="314"/>
      <c r="QZF13" s="314"/>
      <c r="QZG13" s="314"/>
      <c r="QZH13" s="314"/>
      <c r="QZI13" s="314"/>
      <c r="QZJ13" s="314"/>
      <c r="QZK13" s="314"/>
      <c r="QZL13" s="314"/>
      <c r="QZM13" s="314"/>
      <c r="QZN13" s="314"/>
      <c r="QZO13" s="314"/>
      <c r="QZP13" s="314"/>
      <c r="QZQ13" s="314"/>
      <c r="QZR13" s="314"/>
      <c r="QZS13" s="314"/>
      <c r="QZT13" s="314"/>
      <c r="QZU13" s="314"/>
      <c r="QZV13" s="314"/>
      <c r="QZW13" s="314"/>
      <c r="QZX13" s="314"/>
      <c r="QZY13" s="314"/>
      <c r="QZZ13" s="314"/>
      <c r="RAA13" s="314"/>
      <c r="RAB13" s="314"/>
      <c r="RAC13" s="314"/>
      <c r="RAD13" s="314"/>
      <c r="RAE13" s="314"/>
      <c r="RAF13" s="314"/>
      <c r="RAG13" s="314"/>
      <c r="RAH13" s="314"/>
      <c r="RAI13" s="314"/>
      <c r="RAJ13" s="314"/>
      <c r="RAK13" s="314"/>
      <c r="RAL13" s="314"/>
      <c r="RAM13" s="314"/>
      <c r="RAN13" s="314"/>
      <c r="RAO13" s="314"/>
      <c r="RAP13" s="314"/>
      <c r="RAQ13" s="314"/>
      <c r="RAR13" s="314"/>
      <c r="RAS13" s="314"/>
      <c r="RAT13" s="314"/>
      <c r="RAU13" s="314"/>
      <c r="RAV13" s="314"/>
      <c r="RAW13" s="314"/>
      <c r="RAX13" s="314"/>
      <c r="RAY13" s="314"/>
      <c r="RAZ13" s="314"/>
      <c r="RBA13" s="314"/>
      <c r="RBB13" s="314"/>
      <c r="RBC13" s="314"/>
      <c r="RBD13" s="314"/>
      <c r="RBE13" s="314"/>
      <c r="RBF13" s="314"/>
      <c r="RBG13" s="314"/>
      <c r="RBH13" s="314"/>
      <c r="RBI13" s="314"/>
      <c r="RBJ13" s="314"/>
      <c r="RBK13" s="314"/>
      <c r="RBL13" s="314"/>
      <c r="RBM13" s="314"/>
      <c r="RBN13" s="314"/>
      <c r="RBO13" s="314"/>
      <c r="RBP13" s="314"/>
      <c r="RBQ13" s="314"/>
      <c r="RBR13" s="314"/>
      <c r="RBS13" s="314"/>
      <c r="RBT13" s="314"/>
      <c r="RBU13" s="314"/>
      <c r="RBV13" s="314"/>
      <c r="RBW13" s="314"/>
      <c r="RBX13" s="314"/>
      <c r="RBY13" s="314"/>
      <c r="RBZ13" s="314"/>
      <c r="RCA13" s="314"/>
      <c r="RCB13" s="314"/>
      <c r="RCC13" s="314"/>
      <c r="RCD13" s="314"/>
      <c r="RCE13" s="314"/>
      <c r="RCF13" s="314"/>
      <c r="RCG13" s="314"/>
      <c r="RCH13" s="314"/>
      <c r="RCI13" s="314"/>
      <c r="RCJ13" s="314"/>
      <c r="RCK13" s="314"/>
      <c r="RCL13" s="314"/>
      <c r="RCM13" s="314"/>
      <c r="RCN13" s="314"/>
      <c r="RCO13" s="314"/>
      <c r="RCP13" s="314"/>
      <c r="RCQ13" s="314"/>
      <c r="RCR13" s="314"/>
      <c r="RCS13" s="314"/>
      <c r="RCT13" s="314"/>
      <c r="RCU13" s="314"/>
      <c r="RCV13" s="314"/>
      <c r="RCW13" s="314"/>
      <c r="RCX13" s="314"/>
      <c r="RCY13" s="314"/>
      <c r="RCZ13" s="314"/>
      <c r="RDA13" s="314"/>
      <c r="RDB13" s="314"/>
      <c r="RDC13" s="314"/>
      <c r="RDD13" s="314"/>
      <c r="RDE13" s="314"/>
      <c r="RDF13" s="314"/>
      <c r="RDG13" s="314"/>
      <c r="RDH13" s="314"/>
      <c r="RDI13" s="314"/>
      <c r="RDJ13" s="314"/>
      <c r="RDK13" s="314"/>
      <c r="RDL13" s="314"/>
      <c r="RDM13" s="314"/>
      <c r="RDN13" s="314"/>
      <c r="RDO13" s="314"/>
      <c r="RDP13" s="314"/>
      <c r="RDQ13" s="314"/>
      <c r="RDR13" s="314"/>
      <c r="RDS13" s="314"/>
      <c r="RDT13" s="314"/>
      <c r="RDU13" s="314"/>
      <c r="RDV13" s="314"/>
      <c r="RDW13" s="314"/>
      <c r="RDX13" s="314"/>
      <c r="RDY13" s="314"/>
      <c r="RDZ13" s="314"/>
      <c r="REA13" s="314"/>
      <c r="REB13" s="314"/>
      <c r="REC13" s="314"/>
      <c r="RED13" s="314"/>
      <c r="REE13" s="314"/>
      <c r="REF13" s="314"/>
      <c r="REG13" s="314"/>
      <c r="REH13" s="314"/>
      <c r="REI13" s="314"/>
      <c r="REJ13" s="314"/>
      <c r="REK13" s="314"/>
      <c r="REL13" s="314"/>
      <c r="REM13" s="314"/>
      <c r="REN13" s="314"/>
      <c r="REO13" s="314"/>
      <c r="REP13" s="314"/>
      <c r="REQ13" s="314"/>
      <c r="RER13" s="314"/>
      <c r="RES13" s="314"/>
      <c r="RET13" s="314"/>
      <c r="REU13" s="314"/>
      <c r="REV13" s="314"/>
      <c r="REW13" s="314"/>
      <c r="REX13" s="314"/>
      <c r="REY13" s="314"/>
      <c r="REZ13" s="314"/>
      <c r="RFA13" s="314"/>
      <c r="RFB13" s="314"/>
      <c r="RFC13" s="314"/>
      <c r="RFD13" s="314"/>
      <c r="RFE13" s="314"/>
      <c r="RFF13" s="314"/>
      <c r="RFG13" s="314"/>
      <c r="RFH13" s="314"/>
      <c r="RFI13" s="314"/>
      <c r="RFJ13" s="314"/>
      <c r="RFK13" s="314"/>
      <c r="RFL13" s="314"/>
      <c r="RFM13" s="314"/>
      <c r="RFN13" s="314"/>
      <c r="RFO13" s="314"/>
      <c r="RFP13" s="314"/>
      <c r="RFQ13" s="314"/>
      <c r="RFR13" s="314"/>
      <c r="RFS13" s="314"/>
      <c r="RFT13" s="314"/>
      <c r="RFU13" s="314"/>
      <c r="RFV13" s="314"/>
      <c r="RFW13" s="314"/>
      <c r="RFX13" s="314"/>
      <c r="RFY13" s="314"/>
      <c r="RFZ13" s="314"/>
      <c r="RGA13" s="314"/>
      <c r="RGB13" s="314"/>
      <c r="RGC13" s="314"/>
      <c r="RGD13" s="314"/>
      <c r="RGE13" s="314"/>
      <c r="RGF13" s="314"/>
      <c r="RGG13" s="314"/>
      <c r="RGH13" s="314"/>
      <c r="RGI13" s="314"/>
      <c r="RGJ13" s="314"/>
      <c r="RGK13" s="314"/>
      <c r="RGL13" s="314"/>
      <c r="RGM13" s="314"/>
      <c r="RGN13" s="314"/>
      <c r="RGO13" s="314"/>
      <c r="RGP13" s="314"/>
      <c r="RGQ13" s="314"/>
      <c r="RGR13" s="314"/>
      <c r="RGS13" s="314"/>
      <c r="RGT13" s="314"/>
      <c r="RGU13" s="314"/>
      <c r="RGV13" s="314"/>
      <c r="RGW13" s="314"/>
      <c r="RGX13" s="314"/>
      <c r="RGY13" s="314"/>
      <c r="RGZ13" s="314"/>
      <c r="RHA13" s="314"/>
      <c r="RHB13" s="314"/>
      <c r="RHC13" s="314"/>
      <c r="RHD13" s="314"/>
      <c r="RHE13" s="314"/>
      <c r="RHF13" s="314"/>
      <c r="RHG13" s="314"/>
      <c r="RHH13" s="314"/>
      <c r="RHI13" s="314"/>
      <c r="RHJ13" s="314"/>
      <c r="RHK13" s="314"/>
      <c r="RHL13" s="314"/>
      <c r="RHM13" s="314"/>
      <c r="RHN13" s="314"/>
      <c r="RHO13" s="314"/>
      <c r="RHP13" s="314"/>
      <c r="RHQ13" s="314"/>
      <c r="RHR13" s="314"/>
      <c r="RHS13" s="314"/>
      <c r="RHT13" s="314"/>
      <c r="RHU13" s="314"/>
      <c r="RHV13" s="314"/>
      <c r="RHW13" s="314"/>
      <c r="RHX13" s="314"/>
      <c r="RHY13" s="314"/>
      <c r="RHZ13" s="314"/>
      <c r="RIA13" s="314"/>
      <c r="RIB13" s="314"/>
      <c r="RIC13" s="314"/>
      <c r="RID13" s="314"/>
      <c r="RIE13" s="314"/>
      <c r="RIF13" s="314"/>
      <c r="RIG13" s="314"/>
      <c r="RIH13" s="314"/>
      <c r="RII13" s="314"/>
      <c r="RIJ13" s="314"/>
      <c r="RIK13" s="314"/>
      <c r="RIL13" s="314"/>
      <c r="RIM13" s="314"/>
      <c r="RIN13" s="314"/>
      <c r="RIO13" s="314"/>
      <c r="RIP13" s="314"/>
      <c r="RIQ13" s="314"/>
      <c r="RIR13" s="314"/>
      <c r="RIS13" s="314"/>
      <c r="RIT13" s="314"/>
      <c r="RIU13" s="314"/>
      <c r="RIV13" s="314"/>
      <c r="RIW13" s="314"/>
      <c r="RIX13" s="314"/>
      <c r="RIY13" s="314"/>
      <c r="RIZ13" s="314"/>
      <c r="RJA13" s="314"/>
      <c r="RJB13" s="314"/>
      <c r="RJC13" s="314"/>
      <c r="RJD13" s="314"/>
      <c r="RJE13" s="314"/>
      <c r="RJF13" s="314"/>
      <c r="RJG13" s="314"/>
      <c r="RJH13" s="314"/>
      <c r="RJI13" s="314"/>
      <c r="RJJ13" s="314"/>
      <c r="RJK13" s="314"/>
      <c r="RJL13" s="314"/>
      <c r="RJM13" s="314"/>
      <c r="RJN13" s="314"/>
      <c r="RJO13" s="314"/>
      <c r="RJP13" s="314"/>
      <c r="RJQ13" s="314"/>
      <c r="RJR13" s="314"/>
      <c r="RJS13" s="314"/>
      <c r="RJT13" s="314"/>
      <c r="RJU13" s="314"/>
      <c r="RJV13" s="314"/>
      <c r="RJW13" s="314"/>
      <c r="RJX13" s="314"/>
      <c r="RJY13" s="314"/>
      <c r="RJZ13" s="314"/>
      <c r="RKA13" s="314"/>
      <c r="RKB13" s="314"/>
      <c r="RKC13" s="314"/>
      <c r="RKD13" s="314"/>
      <c r="RKE13" s="314"/>
      <c r="RKF13" s="314"/>
      <c r="RKG13" s="314"/>
      <c r="RKH13" s="314"/>
      <c r="RKI13" s="314"/>
      <c r="RKJ13" s="314"/>
      <c r="RKK13" s="314"/>
      <c r="RKL13" s="314"/>
      <c r="RKM13" s="314"/>
      <c r="RKN13" s="314"/>
      <c r="RKO13" s="314"/>
      <c r="RKP13" s="314"/>
      <c r="RKQ13" s="314"/>
      <c r="RKR13" s="314"/>
      <c r="RKS13" s="314"/>
      <c r="RKT13" s="314"/>
      <c r="RKU13" s="314"/>
      <c r="RKV13" s="314"/>
      <c r="RKW13" s="314"/>
      <c r="RKX13" s="314"/>
      <c r="RKY13" s="314"/>
      <c r="RKZ13" s="314"/>
      <c r="RLA13" s="314"/>
      <c r="RLB13" s="314"/>
      <c r="RLC13" s="314"/>
      <c r="RLD13" s="314"/>
      <c r="RLE13" s="314"/>
      <c r="RLF13" s="314"/>
      <c r="RLG13" s="314"/>
      <c r="RLH13" s="314"/>
      <c r="RLI13" s="314"/>
      <c r="RLJ13" s="314"/>
      <c r="RLK13" s="314"/>
      <c r="RLL13" s="314"/>
      <c r="RLM13" s="314"/>
      <c r="RLN13" s="314"/>
      <c r="RLO13" s="314"/>
      <c r="RLP13" s="314"/>
      <c r="RLQ13" s="314"/>
      <c r="RLR13" s="314"/>
      <c r="RLS13" s="314"/>
      <c r="RLT13" s="314"/>
      <c r="RLU13" s="314"/>
      <c r="RLV13" s="314"/>
      <c r="RLW13" s="314"/>
      <c r="RLX13" s="314"/>
      <c r="RLY13" s="314"/>
      <c r="RLZ13" s="314"/>
      <c r="RMA13" s="314"/>
      <c r="RMB13" s="314"/>
      <c r="RMC13" s="314"/>
      <c r="RMD13" s="314"/>
      <c r="RME13" s="314"/>
      <c r="RMF13" s="314"/>
      <c r="RMG13" s="314"/>
      <c r="RMH13" s="314"/>
      <c r="RMI13" s="314"/>
      <c r="RMJ13" s="314"/>
      <c r="RMK13" s="314"/>
      <c r="RML13" s="314"/>
      <c r="RMM13" s="314"/>
      <c r="RMN13" s="314"/>
      <c r="RMO13" s="314"/>
      <c r="RMP13" s="314"/>
      <c r="RMQ13" s="314"/>
      <c r="RMR13" s="314"/>
      <c r="RMS13" s="314"/>
      <c r="RMT13" s="314"/>
      <c r="RMU13" s="314"/>
      <c r="RMV13" s="314"/>
      <c r="RMW13" s="314"/>
      <c r="RMX13" s="314"/>
      <c r="RMY13" s="314"/>
      <c r="RMZ13" s="314"/>
      <c r="RNA13" s="314"/>
      <c r="RNB13" s="314"/>
      <c r="RNC13" s="314"/>
      <c r="RND13" s="314"/>
      <c r="RNE13" s="314"/>
      <c r="RNF13" s="314"/>
      <c r="RNG13" s="314"/>
      <c r="RNH13" s="314"/>
      <c r="RNI13" s="314"/>
      <c r="RNJ13" s="314"/>
      <c r="RNK13" s="314"/>
      <c r="RNL13" s="314"/>
      <c r="RNM13" s="314"/>
      <c r="RNN13" s="314"/>
      <c r="RNO13" s="314"/>
      <c r="RNP13" s="314"/>
      <c r="RNQ13" s="314"/>
      <c r="RNR13" s="314"/>
      <c r="RNS13" s="314"/>
      <c r="RNT13" s="314"/>
      <c r="RNU13" s="314"/>
      <c r="RNV13" s="314"/>
      <c r="RNW13" s="314"/>
      <c r="RNX13" s="314"/>
      <c r="RNY13" s="314"/>
      <c r="RNZ13" s="314"/>
      <c r="ROA13" s="314"/>
      <c r="ROB13" s="314"/>
      <c r="ROC13" s="314"/>
      <c r="ROD13" s="314"/>
      <c r="ROE13" s="314"/>
      <c r="ROF13" s="314"/>
      <c r="ROG13" s="314"/>
      <c r="ROH13" s="314"/>
      <c r="ROI13" s="314"/>
      <c r="ROJ13" s="314"/>
      <c r="ROK13" s="314"/>
      <c r="ROL13" s="314"/>
      <c r="ROM13" s="314"/>
      <c r="RON13" s="314"/>
      <c r="ROO13" s="314"/>
      <c r="ROP13" s="314"/>
      <c r="ROQ13" s="314"/>
      <c r="ROR13" s="314"/>
      <c r="ROS13" s="314"/>
      <c r="ROT13" s="314"/>
      <c r="ROU13" s="314"/>
      <c r="ROV13" s="314"/>
      <c r="ROW13" s="314"/>
      <c r="ROX13" s="314"/>
      <c r="ROY13" s="314"/>
      <c r="ROZ13" s="314"/>
      <c r="RPA13" s="314"/>
      <c r="RPB13" s="314"/>
      <c r="RPC13" s="314"/>
      <c r="RPD13" s="314"/>
      <c r="RPE13" s="314"/>
      <c r="RPF13" s="314"/>
      <c r="RPG13" s="314"/>
      <c r="RPH13" s="314"/>
      <c r="RPI13" s="314"/>
      <c r="RPJ13" s="314"/>
      <c r="RPK13" s="314"/>
      <c r="RPL13" s="314"/>
      <c r="RPM13" s="314"/>
      <c r="RPN13" s="314"/>
      <c r="RPO13" s="314"/>
      <c r="RPP13" s="314"/>
      <c r="RPQ13" s="314"/>
      <c r="RPR13" s="314"/>
      <c r="RPS13" s="314"/>
      <c r="RPT13" s="314"/>
      <c r="RPU13" s="314"/>
      <c r="RPV13" s="314"/>
      <c r="RPW13" s="314"/>
      <c r="RPX13" s="314"/>
      <c r="RPY13" s="314"/>
      <c r="RPZ13" s="314"/>
      <c r="RQA13" s="314"/>
      <c r="RQB13" s="314"/>
      <c r="RQC13" s="314"/>
      <c r="RQD13" s="314"/>
      <c r="RQE13" s="314"/>
      <c r="RQF13" s="314"/>
      <c r="RQG13" s="314"/>
      <c r="RQH13" s="314"/>
      <c r="RQI13" s="314"/>
      <c r="RQJ13" s="314"/>
      <c r="RQK13" s="314"/>
      <c r="RQL13" s="314"/>
      <c r="RQM13" s="314"/>
      <c r="RQN13" s="314"/>
      <c r="RQO13" s="314"/>
      <c r="RQP13" s="314"/>
      <c r="RQQ13" s="314"/>
      <c r="RQR13" s="314"/>
      <c r="RQS13" s="314"/>
      <c r="RQT13" s="314"/>
      <c r="RQU13" s="314"/>
      <c r="RQV13" s="314"/>
      <c r="RQW13" s="314"/>
      <c r="RQX13" s="314"/>
      <c r="RQY13" s="314"/>
      <c r="RQZ13" s="314"/>
      <c r="RRA13" s="314"/>
      <c r="RRB13" s="314"/>
      <c r="RRC13" s="314"/>
      <c r="RRD13" s="314"/>
      <c r="RRE13" s="314"/>
      <c r="RRF13" s="314"/>
      <c r="RRG13" s="314"/>
      <c r="RRH13" s="314"/>
      <c r="RRI13" s="314"/>
      <c r="RRJ13" s="314"/>
      <c r="RRK13" s="314"/>
      <c r="RRL13" s="314"/>
      <c r="RRM13" s="314"/>
      <c r="RRN13" s="314"/>
      <c r="RRO13" s="314"/>
      <c r="RRP13" s="314"/>
      <c r="RRQ13" s="314"/>
      <c r="RRR13" s="314"/>
      <c r="RRS13" s="314"/>
      <c r="RRT13" s="314"/>
      <c r="RRU13" s="314"/>
      <c r="RRV13" s="314"/>
      <c r="RRW13" s="314"/>
      <c r="RRX13" s="314"/>
      <c r="RRY13" s="314"/>
      <c r="RRZ13" s="314"/>
      <c r="RSA13" s="314"/>
      <c r="RSB13" s="314"/>
      <c r="RSC13" s="314"/>
      <c r="RSD13" s="314"/>
      <c r="RSE13" s="314"/>
      <c r="RSF13" s="314"/>
      <c r="RSG13" s="314"/>
      <c r="RSH13" s="314"/>
      <c r="RSI13" s="314"/>
      <c r="RSJ13" s="314"/>
      <c r="RSK13" s="314"/>
      <c r="RSL13" s="314"/>
      <c r="RSM13" s="314"/>
      <c r="RSN13" s="314"/>
      <c r="RSO13" s="314"/>
      <c r="RSP13" s="314"/>
      <c r="RSQ13" s="314"/>
      <c r="RSR13" s="314"/>
      <c r="RSS13" s="314"/>
      <c r="RST13" s="314"/>
      <c r="RSU13" s="314"/>
      <c r="RSV13" s="314"/>
      <c r="RSW13" s="314"/>
      <c r="RSX13" s="314"/>
      <c r="RSY13" s="314"/>
      <c r="RSZ13" s="314"/>
      <c r="RTA13" s="314"/>
      <c r="RTB13" s="314"/>
      <c r="RTC13" s="314"/>
      <c r="RTD13" s="314"/>
      <c r="RTE13" s="314"/>
      <c r="RTF13" s="314"/>
      <c r="RTG13" s="314"/>
      <c r="RTH13" s="314"/>
      <c r="RTI13" s="314"/>
      <c r="RTJ13" s="314"/>
      <c r="RTK13" s="314"/>
      <c r="RTL13" s="314"/>
      <c r="RTM13" s="314"/>
      <c r="RTN13" s="314"/>
      <c r="RTO13" s="314"/>
      <c r="RTP13" s="314"/>
      <c r="RTQ13" s="314"/>
      <c r="RTR13" s="314"/>
      <c r="RTS13" s="314"/>
      <c r="RTT13" s="314"/>
      <c r="RTU13" s="314"/>
      <c r="RTV13" s="314"/>
      <c r="RTW13" s="314"/>
      <c r="RTX13" s="314"/>
      <c r="RTY13" s="314"/>
      <c r="RTZ13" s="314"/>
      <c r="RUA13" s="314"/>
      <c r="RUB13" s="314"/>
      <c r="RUC13" s="314"/>
      <c r="RUD13" s="314"/>
      <c r="RUE13" s="314"/>
      <c r="RUF13" s="314"/>
      <c r="RUG13" s="314"/>
      <c r="RUH13" s="314"/>
      <c r="RUI13" s="314"/>
      <c r="RUJ13" s="314"/>
      <c r="RUK13" s="314"/>
      <c r="RUL13" s="314"/>
      <c r="RUM13" s="314"/>
      <c r="RUN13" s="314"/>
      <c r="RUO13" s="314"/>
      <c r="RUP13" s="314"/>
      <c r="RUQ13" s="314"/>
      <c r="RUR13" s="314"/>
      <c r="RUS13" s="314"/>
      <c r="RUT13" s="314"/>
      <c r="RUU13" s="314"/>
      <c r="RUV13" s="314"/>
      <c r="RUW13" s="314"/>
      <c r="RUX13" s="314"/>
      <c r="RUY13" s="314"/>
      <c r="RUZ13" s="314"/>
      <c r="RVA13" s="314"/>
      <c r="RVB13" s="314"/>
      <c r="RVC13" s="314"/>
      <c r="RVD13" s="314"/>
      <c r="RVE13" s="314"/>
      <c r="RVF13" s="314"/>
      <c r="RVG13" s="314"/>
      <c r="RVH13" s="314"/>
      <c r="RVI13" s="314"/>
      <c r="RVJ13" s="314"/>
      <c r="RVK13" s="314"/>
      <c r="RVL13" s="314"/>
      <c r="RVM13" s="314"/>
      <c r="RVN13" s="314"/>
      <c r="RVO13" s="314"/>
      <c r="RVP13" s="314"/>
      <c r="RVQ13" s="314"/>
      <c r="RVR13" s="314"/>
      <c r="RVS13" s="314"/>
      <c r="RVT13" s="314"/>
      <c r="RVU13" s="314"/>
      <c r="RVV13" s="314"/>
      <c r="RVW13" s="314"/>
      <c r="RVX13" s="314"/>
      <c r="RVY13" s="314"/>
      <c r="RVZ13" s="314"/>
      <c r="RWA13" s="314"/>
      <c r="RWB13" s="314"/>
      <c r="RWC13" s="314"/>
      <c r="RWD13" s="314"/>
      <c r="RWE13" s="314"/>
      <c r="RWF13" s="314"/>
      <c r="RWG13" s="314"/>
      <c r="RWH13" s="314"/>
      <c r="RWI13" s="314"/>
      <c r="RWJ13" s="314"/>
      <c r="RWK13" s="314"/>
      <c r="RWL13" s="314"/>
      <c r="RWM13" s="314"/>
      <c r="RWN13" s="314"/>
      <c r="RWO13" s="314"/>
      <c r="RWP13" s="314"/>
      <c r="RWQ13" s="314"/>
      <c r="RWR13" s="314"/>
      <c r="RWS13" s="314"/>
      <c r="RWT13" s="314"/>
      <c r="RWU13" s="314"/>
      <c r="RWV13" s="314"/>
      <c r="RWW13" s="314"/>
      <c r="RWX13" s="314"/>
      <c r="RWY13" s="314"/>
      <c r="RWZ13" s="314"/>
      <c r="RXA13" s="314"/>
      <c r="RXB13" s="314"/>
      <c r="RXC13" s="314"/>
      <c r="RXD13" s="314"/>
      <c r="RXE13" s="314"/>
      <c r="RXF13" s="314"/>
      <c r="RXG13" s="314"/>
      <c r="RXH13" s="314"/>
      <c r="RXI13" s="314"/>
      <c r="RXJ13" s="314"/>
      <c r="RXK13" s="314"/>
      <c r="RXL13" s="314"/>
      <c r="RXM13" s="314"/>
      <c r="RXN13" s="314"/>
      <c r="RXO13" s="314"/>
      <c r="RXP13" s="314"/>
      <c r="RXQ13" s="314"/>
      <c r="RXR13" s="314"/>
      <c r="RXS13" s="314"/>
      <c r="RXT13" s="314"/>
      <c r="RXU13" s="314"/>
      <c r="RXV13" s="314"/>
      <c r="RXW13" s="314"/>
      <c r="RXX13" s="314"/>
      <c r="RXY13" s="314"/>
      <c r="RXZ13" s="314"/>
      <c r="RYA13" s="314"/>
      <c r="RYB13" s="314"/>
      <c r="RYC13" s="314"/>
      <c r="RYD13" s="314"/>
      <c r="RYE13" s="314"/>
      <c r="RYF13" s="314"/>
      <c r="RYG13" s="314"/>
      <c r="RYH13" s="314"/>
      <c r="RYI13" s="314"/>
      <c r="RYJ13" s="314"/>
      <c r="RYK13" s="314"/>
      <c r="RYL13" s="314"/>
      <c r="RYM13" s="314"/>
      <c r="RYN13" s="314"/>
      <c r="RYO13" s="314"/>
      <c r="RYP13" s="314"/>
      <c r="RYQ13" s="314"/>
      <c r="RYR13" s="314"/>
      <c r="RYS13" s="314"/>
      <c r="RYT13" s="314"/>
      <c r="RYU13" s="314"/>
      <c r="RYV13" s="314"/>
      <c r="RYW13" s="314"/>
      <c r="RYX13" s="314"/>
      <c r="RYY13" s="314"/>
      <c r="RYZ13" s="314"/>
      <c r="RZA13" s="314"/>
      <c r="RZB13" s="314"/>
      <c r="RZC13" s="314"/>
      <c r="RZD13" s="314"/>
      <c r="RZE13" s="314"/>
      <c r="RZF13" s="314"/>
      <c r="RZG13" s="314"/>
      <c r="RZH13" s="314"/>
      <c r="RZI13" s="314"/>
      <c r="RZJ13" s="314"/>
      <c r="RZK13" s="314"/>
      <c r="RZL13" s="314"/>
      <c r="RZM13" s="314"/>
      <c r="RZN13" s="314"/>
      <c r="RZO13" s="314"/>
      <c r="RZP13" s="314"/>
      <c r="RZQ13" s="314"/>
      <c r="RZR13" s="314"/>
      <c r="RZS13" s="314"/>
      <c r="RZT13" s="314"/>
      <c r="RZU13" s="314"/>
      <c r="RZV13" s="314"/>
      <c r="RZW13" s="314"/>
      <c r="RZX13" s="314"/>
      <c r="RZY13" s="314"/>
      <c r="RZZ13" s="314"/>
      <c r="SAA13" s="314"/>
      <c r="SAB13" s="314"/>
      <c r="SAC13" s="314"/>
      <c r="SAD13" s="314"/>
      <c r="SAE13" s="314"/>
      <c r="SAF13" s="314"/>
      <c r="SAG13" s="314"/>
      <c r="SAH13" s="314"/>
      <c r="SAI13" s="314"/>
      <c r="SAJ13" s="314"/>
      <c r="SAK13" s="314"/>
      <c r="SAL13" s="314"/>
      <c r="SAM13" s="314"/>
      <c r="SAN13" s="314"/>
      <c r="SAO13" s="314"/>
      <c r="SAP13" s="314"/>
      <c r="SAQ13" s="314"/>
      <c r="SAR13" s="314"/>
      <c r="SAS13" s="314"/>
      <c r="SAT13" s="314"/>
      <c r="SAU13" s="314"/>
      <c r="SAV13" s="314"/>
      <c r="SAW13" s="314"/>
      <c r="SAX13" s="314"/>
      <c r="SAY13" s="314"/>
      <c r="SAZ13" s="314"/>
      <c r="SBA13" s="314"/>
      <c r="SBB13" s="314"/>
      <c r="SBC13" s="314"/>
      <c r="SBD13" s="314"/>
      <c r="SBE13" s="314"/>
      <c r="SBF13" s="314"/>
      <c r="SBG13" s="314"/>
      <c r="SBH13" s="314"/>
      <c r="SBI13" s="314"/>
      <c r="SBJ13" s="314"/>
      <c r="SBK13" s="314"/>
      <c r="SBL13" s="314"/>
      <c r="SBM13" s="314"/>
      <c r="SBN13" s="314"/>
      <c r="SBO13" s="314"/>
      <c r="SBP13" s="314"/>
      <c r="SBQ13" s="314"/>
      <c r="SBR13" s="314"/>
      <c r="SBS13" s="314"/>
      <c r="SBT13" s="314"/>
      <c r="SBU13" s="314"/>
      <c r="SBV13" s="314"/>
      <c r="SBW13" s="314"/>
      <c r="SBX13" s="314"/>
      <c r="SBY13" s="314"/>
      <c r="SBZ13" s="314"/>
      <c r="SCA13" s="314"/>
      <c r="SCB13" s="314"/>
      <c r="SCC13" s="314"/>
      <c r="SCD13" s="314"/>
      <c r="SCE13" s="314"/>
      <c r="SCF13" s="314"/>
      <c r="SCG13" s="314"/>
      <c r="SCH13" s="314"/>
      <c r="SCI13" s="314"/>
      <c r="SCJ13" s="314"/>
      <c r="SCK13" s="314"/>
      <c r="SCL13" s="314"/>
      <c r="SCM13" s="314"/>
      <c r="SCN13" s="314"/>
      <c r="SCO13" s="314"/>
      <c r="SCP13" s="314"/>
      <c r="SCQ13" s="314"/>
      <c r="SCR13" s="314"/>
      <c r="SCS13" s="314"/>
      <c r="SCT13" s="314"/>
      <c r="SCU13" s="314"/>
      <c r="SCV13" s="314"/>
      <c r="SCW13" s="314"/>
      <c r="SCX13" s="314"/>
      <c r="SCY13" s="314"/>
      <c r="SCZ13" s="314"/>
      <c r="SDA13" s="314"/>
      <c r="SDB13" s="314"/>
      <c r="SDC13" s="314"/>
      <c r="SDD13" s="314"/>
      <c r="SDE13" s="314"/>
      <c r="SDF13" s="314"/>
      <c r="SDG13" s="314"/>
      <c r="SDH13" s="314"/>
      <c r="SDI13" s="314"/>
      <c r="SDJ13" s="314"/>
      <c r="SDK13" s="314"/>
      <c r="SDL13" s="314"/>
      <c r="SDM13" s="314"/>
      <c r="SDN13" s="314"/>
      <c r="SDO13" s="314"/>
      <c r="SDP13" s="314"/>
      <c r="SDQ13" s="314"/>
      <c r="SDR13" s="314"/>
      <c r="SDS13" s="314"/>
      <c r="SDT13" s="314"/>
      <c r="SDU13" s="314"/>
      <c r="SDV13" s="314"/>
      <c r="SDW13" s="314"/>
      <c r="SDX13" s="314"/>
      <c r="SDY13" s="314"/>
      <c r="SDZ13" s="314"/>
      <c r="SEA13" s="314"/>
      <c r="SEB13" s="314"/>
      <c r="SEC13" s="314"/>
      <c r="SED13" s="314"/>
      <c r="SEE13" s="314"/>
      <c r="SEF13" s="314"/>
      <c r="SEG13" s="314"/>
      <c r="SEH13" s="314"/>
      <c r="SEI13" s="314"/>
      <c r="SEJ13" s="314"/>
      <c r="SEK13" s="314"/>
      <c r="SEL13" s="314"/>
      <c r="SEM13" s="314"/>
      <c r="SEN13" s="314"/>
      <c r="SEO13" s="314"/>
      <c r="SEP13" s="314"/>
      <c r="SEQ13" s="314"/>
      <c r="SER13" s="314"/>
      <c r="SES13" s="314"/>
      <c r="SET13" s="314"/>
      <c r="SEU13" s="314"/>
      <c r="SEV13" s="314"/>
      <c r="SEW13" s="314"/>
      <c r="SEX13" s="314"/>
      <c r="SEY13" s="314"/>
      <c r="SEZ13" s="314"/>
      <c r="SFA13" s="314"/>
      <c r="SFB13" s="314"/>
      <c r="SFC13" s="314"/>
      <c r="SFD13" s="314"/>
      <c r="SFE13" s="314"/>
      <c r="SFF13" s="314"/>
      <c r="SFG13" s="314"/>
      <c r="SFH13" s="314"/>
      <c r="SFI13" s="314"/>
      <c r="SFJ13" s="314"/>
      <c r="SFK13" s="314"/>
      <c r="SFL13" s="314"/>
      <c r="SFM13" s="314"/>
      <c r="SFN13" s="314"/>
      <c r="SFO13" s="314"/>
      <c r="SFP13" s="314"/>
      <c r="SFQ13" s="314"/>
      <c r="SFR13" s="314"/>
      <c r="SFS13" s="314"/>
      <c r="SFT13" s="314"/>
      <c r="SFU13" s="314"/>
      <c r="SFV13" s="314"/>
      <c r="SFW13" s="314"/>
      <c r="SFX13" s="314"/>
      <c r="SFY13" s="314"/>
      <c r="SFZ13" s="314"/>
      <c r="SGA13" s="314"/>
      <c r="SGB13" s="314"/>
      <c r="SGC13" s="314"/>
      <c r="SGD13" s="314"/>
      <c r="SGE13" s="314"/>
      <c r="SGF13" s="314"/>
      <c r="SGG13" s="314"/>
      <c r="SGH13" s="314"/>
      <c r="SGI13" s="314"/>
      <c r="SGJ13" s="314"/>
      <c r="SGK13" s="314"/>
      <c r="SGL13" s="314"/>
      <c r="SGM13" s="314"/>
      <c r="SGN13" s="314"/>
      <c r="SGO13" s="314"/>
      <c r="SGP13" s="314"/>
      <c r="SGQ13" s="314"/>
      <c r="SGR13" s="314"/>
      <c r="SGS13" s="314"/>
      <c r="SGT13" s="314"/>
      <c r="SGU13" s="314"/>
      <c r="SGV13" s="314"/>
      <c r="SGW13" s="314"/>
      <c r="SGX13" s="314"/>
      <c r="SGY13" s="314"/>
      <c r="SGZ13" s="314"/>
      <c r="SHA13" s="314"/>
      <c r="SHB13" s="314"/>
      <c r="SHC13" s="314"/>
      <c r="SHD13" s="314"/>
      <c r="SHE13" s="314"/>
      <c r="SHF13" s="314"/>
      <c r="SHG13" s="314"/>
      <c r="SHH13" s="314"/>
      <c r="SHI13" s="314"/>
      <c r="SHJ13" s="314"/>
      <c r="SHK13" s="314"/>
      <c r="SHL13" s="314"/>
      <c r="SHM13" s="314"/>
      <c r="SHN13" s="314"/>
      <c r="SHO13" s="314"/>
      <c r="SHP13" s="314"/>
      <c r="SHQ13" s="314"/>
      <c r="SHR13" s="314"/>
      <c r="SHS13" s="314"/>
      <c r="SHT13" s="314"/>
      <c r="SHU13" s="314"/>
      <c r="SHV13" s="314"/>
      <c r="SHW13" s="314"/>
      <c r="SHX13" s="314"/>
      <c r="SHY13" s="314"/>
      <c r="SHZ13" s="314"/>
      <c r="SIA13" s="314"/>
      <c r="SIB13" s="314"/>
      <c r="SIC13" s="314"/>
      <c r="SID13" s="314"/>
      <c r="SIE13" s="314"/>
      <c r="SIF13" s="314"/>
      <c r="SIG13" s="314"/>
      <c r="SIH13" s="314"/>
      <c r="SII13" s="314"/>
      <c r="SIJ13" s="314"/>
      <c r="SIK13" s="314"/>
      <c r="SIL13" s="314"/>
      <c r="SIM13" s="314"/>
      <c r="SIN13" s="314"/>
      <c r="SIO13" s="314"/>
      <c r="SIP13" s="314"/>
      <c r="SIQ13" s="314"/>
      <c r="SIR13" s="314"/>
      <c r="SIS13" s="314"/>
      <c r="SIT13" s="314"/>
      <c r="SIU13" s="314"/>
      <c r="SIV13" s="314"/>
      <c r="SIW13" s="314"/>
      <c r="SIX13" s="314"/>
      <c r="SIY13" s="314"/>
      <c r="SIZ13" s="314"/>
      <c r="SJA13" s="314"/>
      <c r="SJB13" s="314"/>
      <c r="SJC13" s="314"/>
      <c r="SJD13" s="314"/>
      <c r="SJE13" s="314"/>
      <c r="SJF13" s="314"/>
      <c r="SJG13" s="314"/>
      <c r="SJH13" s="314"/>
      <c r="SJI13" s="314"/>
      <c r="SJJ13" s="314"/>
      <c r="SJK13" s="314"/>
      <c r="SJL13" s="314"/>
      <c r="SJM13" s="314"/>
      <c r="SJN13" s="314"/>
      <c r="SJO13" s="314"/>
      <c r="SJP13" s="314"/>
      <c r="SJQ13" s="314"/>
      <c r="SJR13" s="314"/>
      <c r="SJS13" s="314"/>
      <c r="SJT13" s="314"/>
      <c r="SJU13" s="314"/>
      <c r="SJV13" s="314"/>
      <c r="SJW13" s="314"/>
      <c r="SJX13" s="314"/>
      <c r="SJY13" s="314"/>
      <c r="SJZ13" s="314"/>
      <c r="SKA13" s="314"/>
      <c r="SKB13" s="314"/>
      <c r="SKC13" s="314"/>
      <c r="SKD13" s="314"/>
      <c r="SKE13" s="314"/>
      <c r="SKF13" s="314"/>
      <c r="SKG13" s="314"/>
      <c r="SKH13" s="314"/>
      <c r="SKI13" s="314"/>
      <c r="SKJ13" s="314"/>
      <c r="SKK13" s="314"/>
      <c r="SKL13" s="314"/>
      <c r="SKM13" s="314"/>
      <c r="SKN13" s="314"/>
      <c r="SKO13" s="314"/>
      <c r="SKP13" s="314"/>
      <c r="SKQ13" s="314"/>
      <c r="SKR13" s="314"/>
      <c r="SKS13" s="314"/>
      <c r="SKT13" s="314"/>
      <c r="SKU13" s="314"/>
      <c r="SKV13" s="314"/>
      <c r="SKW13" s="314"/>
      <c r="SKX13" s="314"/>
      <c r="SKY13" s="314"/>
      <c r="SKZ13" s="314"/>
      <c r="SLA13" s="314"/>
      <c r="SLB13" s="314"/>
      <c r="SLC13" s="314"/>
      <c r="SLD13" s="314"/>
      <c r="SLE13" s="314"/>
      <c r="SLF13" s="314"/>
      <c r="SLG13" s="314"/>
      <c r="SLH13" s="314"/>
      <c r="SLI13" s="314"/>
      <c r="SLJ13" s="314"/>
      <c r="SLK13" s="314"/>
      <c r="SLL13" s="314"/>
      <c r="SLM13" s="314"/>
      <c r="SLN13" s="314"/>
      <c r="SLO13" s="314"/>
      <c r="SLP13" s="314"/>
      <c r="SLQ13" s="314"/>
      <c r="SLR13" s="314"/>
      <c r="SLS13" s="314"/>
      <c r="SLT13" s="314"/>
      <c r="SLU13" s="314"/>
      <c r="SLV13" s="314"/>
      <c r="SLW13" s="314"/>
      <c r="SLX13" s="314"/>
      <c r="SLY13" s="314"/>
      <c r="SLZ13" s="314"/>
      <c r="SMA13" s="314"/>
      <c r="SMB13" s="314"/>
      <c r="SMC13" s="314"/>
      <c r="SMD13" s="314"/>
      <c r="SME13" s="314"/>
      <c r="SMF13" s="314"/>
      <c r="SMG13" s="314"/>
      <c r="SMH13" s="314"/>
      <c r="SMI13" s="314"/>
      <c r="SMJ13" s="314"/>
      <c r="SMK13" s="314"/>
      <c r="SML13" s="314"/>
      <c r="SMM13" s="314"/>
      <c r="SMN13" s="314"/>
      <c r="SMO13" s="314"/>
      <c r="SMP13" s="314"/>
      <c r="SMQ13" s="314"/>
      <c r="SMR13" s="314"/>
      <c r="SMS13" s="314"/>
      <c r="SMT13" s="314"/>
      <c r="SMU13" s="314"/>
      <c r="SMV13" s="314"/>
      <c r="SMW13" s="314"/>
      <c r="SMX13" s="314"/>
      <c r="SMY13" s="314"/>
      <c r="SMZ13" s="314"/>
      <c r="SNA13" s="314"/>
      <c r="SNB13" s="314"/>
      <c r="SNC13" s="314"/>
      <c r="SND13" s="314"/>
      <c r="SNE13" s="314"/>
      <c r="SNF13" s="314"/>
      <c r="SNG13" s="314"/>
      <c r="SNH13" s="314"/>
      <c r="SNI13" s="314"/>
      <c r="SNJ13" s="314"/>
      <c r="SNK13" s="314"/>
      <c r="SNL13" s="314"/>
      <c r="SNM13" s="314"/>
      <c r="SNN13" s="314"/>
      <c r="SNO13" s="314"/>
      <c r="SNP13" s="314"/>
      <c r="SNQ13" s="314"/>
      <c r="SNR13" s="314"/>
      <c r="SNS13" s="314"/>
      <c r="SNT13" s="314"/>
      <c r="SNU13" s="314"/>
      <c r="SNV13" s="314"/>
      <c r="SNW13" s="314"/>
      <c r="SNX13" s="314"/>
      <c r="SNY13" s="314"/>
      <c r="SNZ13" s="314"/>
      <c r="SOA13" s="314"/>
      <c r="SOB13" s="314"/>
      <c r="SOC13" s="314"/>
      <c r="SOD13" s="314"/>
      <c r="SOE13" s="314"/>
      <c r="SOF13" s="314"/>
      <c r="SOG13" s="314"/>
      <c r="SOH13" s="314"/>
      <c r="SOI13" s="314"/>
      <c r="SOJ13" s="314"/>
      <c r="SOK13" s="314"/>
      <c r="SOL13" s="314"/>
      <c r="SOM13" s="314"/>
      <c r="SON13" s="314"/>
      <c r="SOO13" s="314"/>
      <c r="SOP13" s="314"/>
      <c r="SOQ13" s="314"/>
      <c r="SOR13" s="314"/>
      <c r="SOS13" s="314"/>
      <c r="SOT13" s="314"/>
      <c r="SOU13" s="314"/>
      <c r="SOV13" s="314"/>
      <c r="SOW13" s="314"/>
      <c r="SOX13" s="314"/>
      <c r="SOY13" s="314"/>
      <c r="SOZ13" s="314"/>
      <c r="SPA13" s="314"/>
      <c r="SPB13" s="314"/>
      <c r="SPC13" s="314"/>
      <c r="SPD13" s="314"/>
      <c r="SPE13" s="314"/>
      <c r="SPF13" s="314"/>
      <c r="SPG13" s="314"/>
      <c r="SPH13" s="314"/>
      <c r="SPI13" s="314"/>
      <c r="SPJ13" s="314"/>
      <c r="SPK13" s="314"/>
      <c r="SPL13" s="314"/>
      <c r="SPM13" s="314"/>
      <c r="SPN13" s="314"/>
      <c r="SPO13" s="314"/>
      <c r="SPP13" s="314"/>
      <c r="SPQ13" s="314"/>
      <c r="SPR13" s="314"/>
      <c r="SPS13" s="314"/>
      <c r="SPT13" s="314"/>
      <c r="SPU13" s="314"/>
      <c r="SPV13" s="314"/>
      <c r="SPW13" s="314"/>
      <c r="SPX13" s="314"/>
      <c r="SPY13" s="314"/>
      <c r="SPZ13" s="314"/>
      <c r="SQA13" s="314"/>
      <c r="SQB13" s="314"/>
      <c r="SQC13" s="314"/>
      <c r="SQD13" s="314"/>
      <c r="SQE13" s="314"/>
      <c r="SQF13" s="314"/>
      <c r="SQG13" s="314"/>
      <c r="SQH13" s="314"/>
      <c r="SQI13" s="314"/>
      <c r="SQJ13" s="314"/>
      <c r="SQK13" s="314"/>
      <c r="SQL13" s="314"/>
      <c r="SQM13" s="314"/>
      <c r="SQN13" s="314"/>
      <c r="SQO13" s="314"/>
      <c r="SQP13" s="314"/>
      <c r="SQQ13" s="314"/>
      <c r="SQR13" s="314"/>
      <c r="SQS13" s="314"/>
      <c r="SQT13" s="314"/>
      <c r="SQU13" s="314"/>
      <c r="SQV13" s="314"/>
      <c r="SQW13" s="314"/>
      <c r="SQX13" s="314"/>
      <c r="SQY13" s="314"/>
      <c r="SQZ13" s="314"/>
      <c r="SRA13" s="314"/>
      <c r="SRB13" s="314"/>
      <c r="SRC13" s="314"/>
      <c r="SRD13" s="314"/>
      <c r="SRE13" s="314"/>
      <c r="SRF13" s="314"/>
      <c r="SRG13" s="314"/>
      <c r="SRH13" s="314"/>
      <c r="SRI13" s="314"/>
      <c r="SRJ13" s="314"/>
      <c r="SRK13" s="314"/>
      <c r="SRL13" s="314"/>
      <c r="SRM13" s="314"/>
      <c r="SRN13" s="314"/>
      <c r="SRO13" s="314"/>
      <c r="SRP13" s="314"/>
      <c r="SRQ13" s="314"/>
      <c r="SRR13" s="314"/>
      <c r="SRS13" s="314"/>
      <c r="SRT13" s="314"/>
      <c r="SRU13" s="314"/>
      <c r="SRV13" s="314"/>
      <c r="SRW13" s="314"/>
      <c r="SRX13" s="314"/>
      <c r="SRY13" s="314"/>
      <c r="SRZ13" s="314"/>
      <c r="SSA13" s="314"/>
      <c r="SSB13" s="314"/>
      <c r="SSC13" s="314"/>
      <c r="SSD13" s="314"/>
      <c r="SSE13" s="314"/>
      <c r="SSF13" s="314"/>
      <c r="SSG13" s="314"/>
      <c r="SSH13" s="314"/>
      <c r="SSI13" s="314"/>
      <c r="SSJ13" s="314"/>
      <c r="SSK13" s="314"/>
      <c r="SSL13" s="314"/>
      <c r="SSM13" s="314"/>
      <c r="SSN13" s="314"/>
      <c r="SSO13" s="314"/>
      <c r="SSP13" s="314"/>
      <c r="SSQ13" s="314"/>
      <c r="SSR13" s="314"/>
      <c r="SSS13" s="314"/>
      <c r="SST13" s="314"/>
      <c r="SSU13" s="314"/>
      <c r="SSV13" s="314"/>
      <c r="SSW13" s="314"/>
      <c r="SSX13" s="314"/>
      <c r="SSY13" s="314"/>
      <c r="SSZ13" s="314"/>
      <c r="STA13" s="314"/>
      <c r="STB13" s="314"/>
      <c r="STC13" s="314"/>
      <c r="STD13" s="314"/>
      <c r="STE13" s="314"/>
      <c r="STF13" s="314"/>
      <c r="STG13" s="314"/>
      <c r="STH13" s="314"/>
      <c r="STI13" s="314"/>
      <c r="STJ13" s="314"/>
      <c r="STK13" s="314"/>
      <c r="STL13" s="314"/>
      <c r="STM13" s="314"/>
      <c r="STN13" s="314"/>
      <c r="STO13" s="314"/>
      <c r="STP13" s="314"/>
      <c r="STQ13" s="314"/>
      <c r="STR13" s="314"/>
      <c r="STS13" s="314"/>
      <c r="STT13" s="314"/>
      <c r="STU13" s="314"/>
      <c r="STV13" s="314"/>
      <c r="STW13" s="314"/>
      <c r="STX13" s="314"/>
      <c r="STY13" s="314"/>
      <c r="STZ13" s="314"/>
      <c r="SUA13" s="314"/>
      <c r="SUB13" s="314"/>
      <c r="SUC13" s="314"/>
      <c r="SUD13" s="314"/>
      <c r="SUE13" s="314"/>
      <c r="SUF13" s="314"/>
      <c r="SUG13" s="314"/>
      <c r="SUH13" s="314"/>
      <c r="SUI13" s="314"/>
      <c r="SUJ13" s="314"/>
      <c r="SUK13" s="314"/>
      <c r="SUL13" s="314"/>
      <c r="SUM13" s="314"/>
      <c r="SUN13" s="314"/>
      <c r="SUO13" s="314"/>
      <c r="SUP13" s="314"/>
      <c r="SUQ13" s="314"/>
      <c r="SUR13" s="314"/>
      <c r="SUS13" s="314"/>
      <c r="SUT13" s="314"/>
      <c r="SUU13" s="314"/>
      <c r="SUV13" s="314"/>
      <c r="SUW13" s="314"/>
      <c r="SUX13" s="314"/>
      <c r="SUY13" s="314"/>
      <c r="SUZ13" s="314"/>
      <c r="SVA13" s="314"/>
      <c r="SVB13" s="314"/>
      <c r="SVC13" s="314"/>
      <c r="SVD13" s="314"/>
      <c r="SVE13" s="314"/>
      <c r="SVF13" s="314"/>
      <c r="SVG13" s="314"/>
      <c r="SVH13" s="314"/>
      <c r="SVI13" s="314"/>
      <c r="SVJ13" s="314"/>
      <c r="SVK13" s="314"/>
      <c r="SVL13" s="314"/>
      <c r="SVM13" s="314"/>
      <c r="SVN13" s="314"/>
      <c r="SVO13" s="314"/>
      <c r="SVP13" s="314"/>
      <c r="SVQ13" s="314"/>
      <c r="SVR13" s="314"/>
      <c r="SVS13" s="314"/>
      <c r="SVT13" s="314"/>
      <c r="SVU13" s="314"/>
      <c r="SVV13" s="314"/>
      <c r="SVW13" s="314"/>
      <c r="SVX13" s="314"/>
      <c r="SVY13" s="314"/>
      <c r="SVZ13" s="314"/>
      <c r="SWA13" s="314"/>
      <c r="SWB13" s="314"/>
      <c r="SWC13" s="314"/>
      <c r="SWD13" s="314"/>
      <c r="SWE13" s="314"/>
      <c r="SWF13" s="314"/>
      <c r="SWG13" s="314"/>
      <c r="SWH13" s="314"/>
      <c r="SWI13" s="314"/>
      <c r="SWJ13" s="314"/>
      <c r="SWK13" s="314"/>
      <c r="SWL13" s="314"/>
      <c r="SWM13" s="314"/>
      <c r="SWN13" s="314"/>
      <c r="SWO13" s="314"/>
      <c r="SWP13" s="314"/>
      <c r="SWQ13" s="314"/>
      <c r="SWR13" s="314"/>
      <c r="SWS13" s="314"/>
      <c r="SWT13" s="314"/>
      <c r="SWU13" s="314"/>
      <c r="SWV13" s="314"/>
      <c r="SWW13" s="314"/>
      <c r="SWX13" s="314"/>
      <c r="SWY13" s="314"/>
      <c r="SWZ13" s="314"/>
      <c r="SXA13" s="314"/>
      <c r="SXB13" s="314"/>
      <c r="SXC13" s="314"/>
      <c r="SXD13" s="314"/>
      <c r="SXE13" s="314"/>
      <c r="SXF13" s="314"/>
      <c r="SXG13" s="314"/>
      <c r="SXH13" s="314"/>
      <c r="SXI13" s="314"/>
      <c r="SXJ13" s="314"/>
      <c r="SXK13" s="314"/>
      <c r="SXL13" s="314"/>
      <c r="SXM13" s="314"/>
      <c r="SXN13" s="314"/>
      <c r="SXO13" s="314"/>
      <c r="SXP13" s="314"/>
      <c r="SXQ13" s="314"/>
      <c r="SXR13" s="314"/>
      <c r="SXS13" s="314"/>
      <c r="SXT13" s="314"/>
      <c r="SXU13" s="314"/>
      <c r="SXV13" s="314"/>
      <c r="SXW13" s="314"/>
      <c r="SXX13" s="314"/>
      <c r="SXY13" s="314"/>
      <c r="SXZ13" s="314"/>
      <c r="SYA13" s="314"/>
      <c r="SYB13" s="314"/>
      <c r="SYC13" s="314"/>
      <c r="SYD13" s="314"/>
      <c r="SYE13" s="314"/>
      <c r="SYF13" s="314"/>
      <c r="SYG13" s="314"/>
      <c r="SYH13" s="314"/>
      <c r="SYI13" s="314"/>
      <c r="SYJ13" s="314"/>
      <c r="SYK13" s="314"/>
      <c r="SYL13" s="314"/>
      <c r="SYM13" s="314"/>
      <c r="SYN13" s="314"/>
      <c r="SYO13" s="314"/>
      <c r="SYP13" s="314"/>
      <c r="SYQ13" s="314"/>
      <c r="SYR13" s="314"/>
      <c r="SYS13" s="314"/>
      <c r="SYT13" s="314"/>
      <c r="SYU13" s="314"/>
      <c r="SYV13" s="314"/>
      <c r="SYW13" s="314"/>
      <c r="SYX13" s="314"/>
      <c r="SYY13" s="314"/>
      <c r="SYZ13" s="314"/>
      <c r="SZA13" s="314"/>
      <c r="SZB13" s="314"/>
      <c r="SZC13" s="314"/>
      <c r="SZD13" s="314"/>
      <c r="SZE13" s="314"/>
      <c r="SZF13" s="314"/>
      <c r="SZG13" s="314"/>
      <c r="SZH13" s="314"/>
      <c r="SZI13" s="314"/>
      <c r="SZJ13" s="314"/>
      <c r="SZK13" s="314"/>
      <c r="SZL13" s="314"/>
      <c r="SZM13" s="314"/>
      <c r="SZN13" s="314"/>
      <c r="SZO13" s="314"/>
      <c r="SZP13" s="314"/>
      <c r="SZQ13" s="314"/>
      <c r="SZR13" s="314"/>
      <c r="SZS13" s="314"/>
      <c r="SZT13" s="314"/>
      <c r="SZU13" s="314"/>
      <c r="SZV13" s="314"/>
      <c r="SZW13" s="314"/>
      <c r="SZX13" s="314"/>
      <c r="SZY13" s="314"/>
      <c r="SZZ13" s="314"/>
      <c r="TAA13" s="314"/>
      <c r="TAB13" s="314"/>
      <c r="TAC13" s="314"/>
      <c r="TAD13" s="314"/>
      <c r="TAE13" s="314"/>
      <c r="TAF13" s="314"/>
      <c r="TAG13" s="314"/>
      <c r="TAH13" s="314"/>
      <c r="TAI13" s="314"/>
      <c r="TAJ13" s="314"/>
      <c r="TAK13" s="314"/>
      <c r="TAL13" s="314"/>
      <c r="TAM13" s="314"/>
      <c r="TAN13" s="314"/>
      <c r="TAO13" s="314"/>
      <c r="TAP13" s="314"/>
      <c r="TAQ13" s="314"/>
      <c r="TAR13" s="314"/>
      <c r="TAS13" s="314"/>
      <c r="TAT13" s="314"/>
      <c r="TAU13" s="314"/>
      <c r="TAV13" s="314"/>
      <c r="TAW13" s="314"/>
      <c r="TAX13" s="314"/>
      <c r="TAY13" s="314"/>
      <c r="TAZ13" s="314"/>
      <c r="TBA13" s="314"/>
      <c r="TBB13" s="314"/>
      <c r="TBC13" s="314"/>
      <c r="TBD13" s="314"/>
      <c r="TBE13" s="314"/>
      <c r="TBF13" s="314"/>
      <c r="TBG13" s="314"/>
      <c r="TBH13" s="314"/>
      <c r="TBI13" s="314"/>
      <c r="TBJ13" s="314"/>
      <c r="TBK13" s="314"/>
      <c r="TBL13" s="314"/>
      <c r="TBM13" s="314"/>
      <c r="TBN13" s="314"/>
      <c r="TBO13" s="314"/>
      <c r="TBP13" s="314"/>
      <c r="TBQ13" s="314"/>
      <c r="TBR13" s="314"/>
      <c r="TBS13" s="314"/>
      <c r="TBT13" s="314"/>
      <c r="TBU13" s="314"/>
      <c r="TBV13" s="314"/>
      <c r="TBW13" s="314"/>
      <c r="TBX13" s="314"/>
      <c r="TBY13" s="314"/>
      <c r="TBZ13" s="314"/>
      <c r="TCA13" s="314"/>
      <c r="TCB13" s="314"/>
      <c r="TCC13" s="314"/>
      <c r="TCD13" s="314"/>
      <c r="TCE13" s="314"/>
      <c r="TCF13" s="314"/>
      <c r="TCG13" s="314"/>
      <c r="TCH13" s="314"/>
      <c r="TCI13" s="314"/>
      <c r="TCJ13" s="314"/>
      <c r="TCK13" s="314"/>
      <c r="TCL13" s="314"/>
      <c r="TCM13" s="314"/>
      <c r="TCN13" s="314"/>
      <c r="TCO13" s="314"/>
      <c r="TCP13" s="314"/>
      <c r="TCQ13" s="314"/>
      <c r="TCR13" s="314"/>
      <c r="TCS13" s="314"/>
      <c r="TCT13" s="314"/>
      <c r="TCU13" s="314"/>
      <c r="TCV13" s="314"/>
      <c r="TCW13" s="314"/>
      <c r="TCX13" s="314"/>
      <c r="TCY13" s="314"/>
      <c r="TCZ13" s="314"/>
      <c r="TDA13" s="314"/>
      <c r="TDB13" s="314"/>
      <c r="TDC13" s="314"/>
      <c r="TDD13" s="314"/>
      <c r="TDE13" s="314"/>
      <c r="TDF13" s="314"/>
      <c r="TDG13" s="314"/>
      <c r="TDH13" s="314"/>
      <c r="TDI13" s="314"/>
      <c r="TDJ13" s="314"/>
      <c r="TDK13" s="314"/>
      <c r="TDL13" s="314"/>
      <c r="TDM13" s="314"/>
      <c r="TDN13" s="314"/>
      <c r="TDO13" s="314"/>
      <c r="TDP13" s="314"/>
      <c r="TDQ13" s="314"/>
      <c r="TDR13" s="314"/>
      <c r="TDS13" s="314"/>
      <c r="TDT13" s="314"/>
      <c r="TDU13" s="314"/>
      <c r="TDV13" s="314"/>
      <c r="TDW13" s="314"/>
      <c r="TDX13" s="314"/>
      <c r="TDY13" s="314"/>
      <c r="TDZ13" s="314"/>
      <c r="TEA13" s="314"/>
      <c r="TEB13" s="314"/>
      <c r="TEC13" s="314"/>
      <c r="TED13" s="314"/>
      <c r="TEE13" s="314"/>
      <c r="TEF13" s="314"/>
      <c r="TEG13" s="314"/>
      <c r="TEH13" s="314"/>
      <c r="TEI13" s="314"/>
      <c r="TEJ13" s="314"/>
      <c r="TEK13" s="314"/>
      <c r="TEL13" s="314"/>
      <c r="TEM13" s="314"/>
      <c r="TEN13" s="314"/>
      <c r="TEO13" s="314"/>
      <c r="TEP13" s="314"/>
      <c r="TEQ13" s="314"/>
      <c r="TER13" s="314"/>
      <c r="TES13" s="314"/>
      <c r="TET13" s="314"/>
      <c r="TEU13" s="314"/>
      <c r="TEV13" s="314"/>
      <c r="TEW13" s="314"/>
      <c r="TEX13" s="314"/>
      <c r="TEY13" s="314"/>
      <c r="TEZ13" s="314"/>
      <c r="TFA13" s="314"/>
      <c r="TFB13" s="314"/>
      <c r="TFC13" s="314"/>
      <c r="TFD13" s="314"/>
      <c r="TFE13" s="314"/>
      <c r="TFF13" s="314"/>
      <c r="TFG13" s="314"/>
      <c r="TFH13" s="314"/>
      <c r="TFI13" s="314"/>
      <c r="TFJ13" s="314"/>
      <c r="TFK13" s="314"/>
      <c r="TFL13" s="314"/>
      <c r="TFM13" s="314"/>
      <c r="TFN13" s="314"/>
      <c r="TFO13" s="314"/>
      <c r="TFP13" s="314"/>
      <c r="TFQ13" s="314"/>
      <c r="TFR13" s="314"/>
      <c r="TFS13" s="314"/>
      <c r="TFT13" s="314"/>
      <c r="TFU13" s="314"/>
      <c r="TFV13" s="314"/>
      <c r="TFW13" s="314"/>
      <c r="TFX13" s="314"/>
      <c r="TFY13" s="314"/>
      <c r="TFZ13" s="314"/>
      <c r="TGA13" s="314"/>
      <c r="TGB13" s="314"/>
      <c r="TGC13" s="314"/>
      <c r="TGD13" s="314"/>
      <c r="TGE13" s="314"/>
      <c r="TGF13" s="314"/>
      <c r="TGG13" s="314"/>
      <c r="TGH13" s="314"/>
      <c r="TGI13" s="314"/>
      <c r="TGJ13" s="314"/>
      <c r="TGK13" s="314"/>
      <c r="TGL13" s="314"/>
      <c r="TGM13" s="314"/>
      <c r="TGN13" s="314"/>
      <c r="TGO13" s="314"/>
      <c r="TGP13" s="314"/>
      <c r="TGQ13" s="314"/>
      <c r="TGR13" s="314"/>
      <c r="TGS13" s="314"/>
      <c r="TGT13" s="314"/>
      <c r="TGU13" s="314"/>
      <c r="TGV13" s="314"/>
      <c r="TGW13" s="314"/>
      <c r="TGX13" s="314"/>
      <c r="TGY13" s="314"/>
      <c r="TGZ13" s="314"/>
      <c r="THA13" s="314"/>
      <c r="THB13" s="314"/>
      <c r="THC13" s="314"/>
      <c r="THD13" s="314"/>
      <c r="THE13" s="314"/>
      <c r="THF13" s="314"/>
      <c r="THG13" s="314"/>
      <c r="THH13" s="314"/>
      <c r="THI13" s="314"/>
      <c r="THJ13" s="314"/>
      <c r="THK13" s="314"/>
      <c r="THL13" s="314"/>
      <c r="THM13" s="314"/>
      <c r="THN13" s="314"/>
      <c r="THO13" s="314"/>
      <c r="THP13" s="314"/>
      <c r="THQ13" s="314"/>
      <c r="THR13" s="314"/>
      <c r="THS13" s="314"/>
      <c r="THT13" s="314"/>
      <c r="THU13" s="314"/>
      <c r="THV13" s="314"/>
      <c r="THW13" s="314"/>
      <c r="THX13" s="314"/>
      <c r="THY13" s="314"/>
      <c r="THZ13" s="314"/>
      <c r="TIA13" s="314"/>
      <c r="TIB13" s="314"/>
      <c r="TIC13" s="314"/>
      <c r="TID13" s="314"/>
      <c r="TIE13" s="314"/>
      <c r="TIF13" s="314"/>
      <c r="TIG13" s="314"/>
      <c r="TIH13" s="314"/>
      <c r="TII13" s="314"/>
      <c r="TIJ13" s="314"/>
      <c r="TIK13" s="314"/>
      <c r="TIL13" s="314"/>
      <c r="TIM13" s="314"/>
      <c r="TIN13" s="314"/>
      <c r="TIO13" s="314"/>
      <c r="TIP13" s="314"/>
      <c r="TIQ13" s="314"/>
      <c r="TIR13" s="314"/>
      <c r="TIS13" s="314"/>
      <c r="TIT13" s="314"/>
      <c r="TIU13" s="314"/>
      <c r="TIV13" s="314"/>
      <c r="TIW13" s="314"/>
      <c r="TIX13" s="314"/>
      <c r="TIY13" s="314"/>
      <c r="TIZ13" s="314"/>
      <c r="TJA13" s="314"/>
      <c r="TJB13" s="314"/>
      <c r="TJC13" s="314"/>
      <c r="TJD13" s="314"/>
      <c r="TJE13" s="314"/>
      <c r="TJF13" s="314"/>
      <c r="TJG13" s="314"/>
      <c r="TJH13" s="314"/>
      <c r="TJI13" s="314"/>
      <c r="TJJ13" s="314"/>
      <c r="TJK13" s="314"/>
      <c r="TJL13" s="314"/>
      <c r="TJM13" s="314"/>
      <c r="TJN13" s="314"/>
      <c r="TJO13" s="314"/>
      <c r="TJP13" s="314"/>
      <c r="TJQ13" s="314"/>
      <c r="TJR13" s="314"/>
      <c r="TJS13" s="314"/>
      <c r="TJT13" s="314"/>
      <c r="TJU13" s="314"/>
      <c r="TJV13" s="314"/>
      <c r="TJW13" s="314"/>
      <c r="TJX13" s="314"/>
      <c r="TJY13" s="314"/>
      <c r="TJZ13" s="314"/>
      <c r="TKA13" s="314"/>
      <c r="TKB13" s="314"/>
      <c r="TKC13" s="314"/>
      <c r="TKD13" s="314"/>
      <c r="TKE13" s="314"/>
      <c r="TKF13" s="314"/>
      <c r="TKG13" s="314"/>
      <c r="TKH13" s="314"/>
      <c r="TKI13" s="314"/>
      <c r="TKJ13" s="314"/>
      <c r="TKK13" s="314"/>
      <c r="TKL13" s="314"/>
      <c r="TKM13" s="314"/>
      <c r="TKN13" s="314"/>
      <c r="TKO13" s="314"/>
      <c r="TKP13" s="314"/>
      <c r="TKQ13" s="314"/>
      <c r="TKR13" s="314"/>
      <c r="TKS13" s="314"/>
      <c r="TKT13" s="314"/>
      <c r="TKU13" s="314"/>
      <c r="TKV13" s="314"/>
      <c r="TKW13" s="314"/>
      <c r="TKX13" s="314"/>
      <c r="TKY13" s="314"/>
      <c r="TKZ13" s="314"/>
      <c r="TLA13" s="314"/>
      <c r="TLB13" s="314"/>
      <c r="TLC13" s="314"/>
      <c r="TLD13" s="314"/>
      <c r="TLE13" s="314"/>
      <c r="TLF13" s="314"/>
      <c r="TLG13" s="314"/>
      <c r="TLH13" s="314"/>
      <c r="TLI13" s="314"/>
      <c r="TLJ13" s="314"/>
      <c r="TLK13" s="314"/>
      <c r="TLL13" s="314"/>
      <c r="TLM13" s="314"/>
      <c r="TLN13" s="314"/>
      <c r="TLO13" s="314"/>
      <c r="TLP13" s="314"/>
      <c r="TLQ13" s="314"/>
      <c r="TLR13" s="314"/>
      <c r="TLS13" s="314"/>
      <c r="TLT13" s="314"/>
      <c r="TLU13" s="314"/>
      <c r="TLV13" s="314"/>
      <c r="TLW13" s="314"/>
      <c r="TLX13" s="314"/>
      <c r="TLY13" s="314"/>
      <c r="TLZ13" s="314"/>
      <c r="TMA13" s="314"/>
      <c r="TMB13" s="314"/>
      <c r="TMC13" s="314"/>
      <c r="TMD13" s="314"/>
      <c r="TME13" s="314"/>
      <c r="TMF13" s="314"/>
      <c r="TMG13" s="314"/>
      <c r="TMH13" s="314"/>
      <c r="TMI13" s="314"/>
      <c r="TMJ13" s="314"/>
      <c r="TMK13" s="314"/>
      <c r="TML13" s="314"/>
      <c r="TMM13" s="314"/>
      <c r="TMN13" s="314"/>
      <c r="TMO13" s="314"/>
      <c r="TMP13" s="314"/>
      <c r="TMQ13" s="314"/>
      <c r="TMR13" s="314"/>
      <c r="TMS13" s="314"/>
      <c r="TMT13" s="314"/>
      <c r="TMU13" s="314"/>
      <c r="TMV13" s="314"/>
      <c r="TMW13" s="314"/>
      <c r="TMX13" s="314"/>
      <c r="TMY13" s="314"/>
      <c r="TMZ13" s="314"/>
      <c r="TNA13" s="314"/>
      <c r="TNB13" s="314"/>
      <c r="TNC13" s="314"/>
      <c r="TND13" s="314"/>
      <c r="TNE13" s="314"/>
      <c r="TNF13" s="314"/>
      <c r="TNG13" s="314"/>
      <c r="TNH13" s="314"/>
      <c r="TNI13" s="314"/>
      <c r="TNJ13" s="314"/>
      <c r="TNK13" s="314"/>
      <c r="TNL13" s="314"/>
      <c r="TNM13" s="314"/>
      <c r="TNN13" s="314"/>
      <c r="TNO13" s="314"/>
      <c r="TNP13" s="314"/>
      <c r="TNQ13" s="314"/>
      <c r="TNR13" s="314"/>
      <c r="TNS13" s="314"/>
      <c r="TNT13" s="314"/>
      <c r="TNU13" s="314"/>
      <c r="TNV13" s="314"/>
      <c r="TNW13" s="314"/>
      <c r="TNX13" s="314"/>
      <c r="TNY13" s="314"/>
      <c r="TNZ13" s="314"/>
      <c r="TOA13" s="314"/>
      <c r="TOB13" s="314"/>
      <c r="TOC13" s="314"/>
      <c r="TOD13" s="314"/>
      <c r="TOE13" s="314"/>
      <c r="TOF13" s="314"/>
      <c r="TOG13" s="314"/>
      <c r="TOH13" s="314"/>
      <c r="TOI13" s="314"/>
      <c r="TOJ13" s="314"/>
      <c r="TOK13" s="314"/>
      <c r="TOL13" s="314"/>
      <c r="TOM13" s="314"/>
      <c r="TON13" s="314"/>
      <c r="TOO13" s="314"/>
      <c r="TOP13" s="314"/>
      <c r="TOQ13" s="314"/>
      <c r="TOR13" s="314"/>
      <c r="TOS13" s="314"/>
      <c r="TOT13" s="314"/>
      <c r="TOU13" s="314"/>
      <c r="TOV13" s="314"/>
      <c r="TOW13" s="314"/>
      <c r="TOX13" s="314"/>
      <c r="TOY13" s="314"/>
      <c r="TOZ13" s="314"/>
      <c r="TPA13" s="314"/>
      <c r="TPB13" s="314"/>
      <c r="TPC13" s="314"/>
      <c r="TPD13" s="314"/>
      <c r="TPE13" s="314"/>
      <c r="TPF13" s="314"/>
      <c r="TPG13" s="314"/>
      <c r="TPH13" s="314"/>
      <c r="TPI13" s="314"/>
      <c r="TPJ13" s="314"/>
      <c r="TPK13" s="314"/>
      <c r="TPL13" s="314"/>
      <c r="TPM13" s="314"/>
      <c r="TPN13" s="314"/>
      <c r="TPO13" s="314"/>
      <c r="TPP13" s="314"/>
      <c r="TPQ13" s="314"/>
      <c r="TPR13" s="314"/>
      <c r="TPS13" s="314"/>
      <c r="TPT13" s="314"/>
      <c r="TPU13" s="314"/>
      <c r="TPV13" s="314"/>
      <c r="TPW13" s="314"/>
      <c r="TPX13" s="314"/>
      <c r="TPY13" s="314"/>
      <c r="TPZ13" s="314"/>
      <c r="TQA13" s="314"/>
      <c r="TQB13" s="314"/>
      <c r="TQC13" s="314"/>
      <c r="TQD13" s="314"/>
      <c r="TQE13" s="314"/>
      <c r="TQF13" s="314"/>
      <c r="TQG13" s="314"/>
      <c r="TQH13" s="314"/>
      <c r="TQI13" s="314"/>
      <c r="TQJ13" s="314"/>
      <c r="TQK13" s="314"/>
      <c r="TQL13" s="314"/>
      <c r="TQM13" s="314"/>
      <c r="TQN13" s="314"/>
      <c r="TQO13" s="314"/>
      <c r="TQP13" s="314"/>
      <c r="TQQ13" s="314"/>
      <c r="TQR13" s="314"/>
      <c r="TQS13" s="314"/>
      <c r="TQT13" s="314"/>
      <c r="TQU13" s="314"/>
      <c r="TQV13" s="314"/>
      <c r="TQW13" s="314"/>
      <c r="TQX13" s="314"/>
      <c r="TQY13" s="314"/>
      <c r="TQZ13" s="314"/>
      <c r="TRA13" s="314"/>
      <c r="TRB13" s="314"/>
      <c r="TRC13" s="314"/>
      <c r="TRD13" s="314"/>
      <c r="TRE13" s="314"/>
      <c r="TRF13" s="314"/>
      <c r="TRG13" s="314"/>
      <c r="TRH13" s="314"/>
      <c r="TRI13" s="314"/>
      <c r="TRJ13" s="314"/>
      <c r="TRK13" s="314"/>
      <c r="TRL13" s="314"/>
      <c r="TRM13" s="314"/>
      <c r="TRN13" s="314"/>
      <c r="TRO13" s="314"/>
      <c r="TRP13" s="314"/>
      <c r="TRQ13" s="314"/>
      <c r="TRR13" s="314"/>
      <c r="TRS13" s="314"/>
      <c r="TRT13" s="314"/>
      <c r="TRU13" s="314"/>
      <c r="TRV13" s="314"/>
      <c r="TRW13" s="314"/>
      <c r="TRX13" s="314"/>
      <c r="TRY13" s="314"/>
      <c r="TRZ13" s="314"/>
      <c r="TSA13" s="314"/>
      <c r="TSB13" s="314"/>
      <c r="TSC13" s="314"/>
      <c r="TSD13" s="314"/>
      <c r="TSE13" s="314"/>
      <c r="TSF13" s="314"/>
      <c r="TSG13" s="314"/>
      <c r="TSH13" s="314"/>
      <c r="TSI13" s="314"/>
      <c r="TSJ13" s="314"/>
      <c r="TSK13" s="314"/>
      <c r="TSL13" s="314"/>
      <c r="TSM13" s="314"/>
      <c r="TSN13" s="314"/>
      <c r="TSO13" s="314"/>
      <c r="TSP13" s="314"/>
      <c r="TSQ13" s="314"/>
      <c r="TSR13" s="314"/>
      <c r="TSS13" s="314"/>
      <c r="TST13" s="314"/>
      <c r="TSU13" s="314"/>
      <c r="TSV13" s="314"/>
      <c r="TSW13" s="314"/>
      <c r="TSX13" s="314"/>
      <c r="TSY13" s="314"/>
      <c r="TSZ13" s="314"/>
      <c r="TTA13" s="314"/>
      <c r="TTB13" s="314"/>
      <c r="TTC13" s="314"/>
      <c r="TTD13" s="314"/>
      <c r="TTE13" s="314"/>
      <c r="TTF13" s="314"/>
      <c r="TTG13" s="314"/>
      <c r="TTH13" s="314"/>
      <c r="TTI13" s="314"/>
      <c r="TTJ13" s="314"/>
      <c r="TTK13" s="314"/>
      <c r="TTL13" s="314"/>
      <c r="TTM13" s="314"/>
      <c r="TTN13" s="314"/>
      <c r="TTO13" s="314"/>
      <c r="TTP13" s="314"/>
      <c r="TTQ13" s="314"/>
      <c r="TTR13" s="314"/>
      <c r="TTS13" s="314"/>
      <c r="TTT13" s="314"/>
      <c r="TTU13" s="314"/>
      <c r="TTV13" s="314"/>
      <c r="TTW13" s="314"/>
      <c r="TTX13" s="314"/>
      <c r="TTY13" s="314"/>
      <c r="TTZ13" s="314"/>
      <c r="TUA13" s="314"/>
      <c r="TUB13" s="314"/>
      <c r="TUC13" s="314"/>
      <c r="TUD13" s="314"/>
      <c r="TUE13" s="314"/>
      <c r="TUF13" s="314"/>
      <c r="TUG13" s="314"/>
      <c r="TUH13" s="314"/>
      <c r="TUI13" s="314"/>
      <c r="TUJ13" s="314"/>
      <c r="TUK13" s="314"/>
      <c r="TUL13" s="314"/>
      <c r="TUM13" s="314"/>
      <c r="TUN13" s="314"/>
      <c r="TUO13" s="314"/>
      <c r="TUP13" s="314"/>
      <c r="TUQ13" s="314"/>
      <c r="TUR13" s="314"/>
      <c r="TUS13" s="314"/>
      <c r="TUT13" s="314"/>
      <c r="TUU13" s="314"/>
      <c r="TUV13" s="314"/>
      <c r="TUW13" s="314"/>
      <c r="TUX13" s="314"/>
      <c r="TUY13" s="314"/>
      <c r="TUZ13" s="314"/>
      <c r="TVA13" s="314"/>
      <c r="TVB13" s="314"/>
      <c r="TVC13" s="314"/>
      <c r="TVD13" s="314"/>
      <c r="TVE13" s="314"/>
      <c r="TVF13" s="314"/>
      <c r="TVG13" s="314"/>
      <c r="TVH13" s="314"/>
      <c r="TVI13" s="314"/>
      <c r="TVJ13" s="314"/>
      <c r="TVK13" s="314"/>
      <c r="TVL13" s="314"/>
      <c r="TVM13" s="314"/>
      <c r="TVN13" s="314"/>
      <c r="TVO13" s="314"/>
      <c r="TVP13" s="314"/>
      <c r="TVQ13" s="314"/>
      <c r="TVR13" s="314"/>
      <c r="TVS13" s="314"/>
      <c r="TVT13" s="314"/>
      <c r="TVU13" s="314"/>
      <c r="TVV13" s="314"/>
      <c r="TVW13" s="314"/>
      <c r="TVX13" s="314"/>
      <c r="TVY13" s="314"/>
      <c r="TVZ13" s="314"/>
      <c r="TWA13" s="314"/>
      <c r="TWB13" s="314"/>
      <c r="TWC13" s="314"/>
      <c r="TWD13" s="314"/>
      <c r="TWE13" s="314"/>
      <c r="TWF13" s="314"/>
      <c r="TWG13" s="314"/>
      <c r="TWH13" s="314"/>
      <c r="TWI13" s="314"/>
      <c r="TWJ13" s="314"/>
      <c r="TWK13" s="314"/>
      <c r="TWL13" s="314"/>
      <c r="TWM13" s="314"/>
      <c r="TWN13" s="314"/>
      <c r="TWO13" s="314"/>
      <c r="TWP13" s="314"/>
      <c r="TWQ13" s="314"/>
      <c r="TWR13" s="314"/>
      <c r="TWS13" s="314"/>
      <c r="TWT13" s="314"/>
      <c r="TWU13" s="314"/>
      <c r="TWV13" s="314"/>
      <c r="TWW13" s="314"/>
      <c r="TWX13" s="314"/>
      <c r="TWY13" s="314"/>
      <c r="TWZ13" s="314"/>
      <c r="TXA13" s="314"/>
      <c r="TXB13" s="314"/>
      <c r="TXC13" s="314"/>
      <c r="TXD13" s="314"/>
      <c r="TXE13" s="314"/>
      <c r="TXF13" s="314"/>
      <c r="TXG13" s="314"/>
      <c r="TXH13" s="314"/>
      <c r="TXI13" s="314"/>
      <c r="TXJ13" s="314"/>
      <c r="TXK13" s="314"/>
      <c r="TXL13" s="314"/>
      <c r="TXM13" s="314"/>
      <c r="TXN13" s="314"/>
      <c r="TXO13" s="314"/>
      <c r="TXP13" s="314"/>
      <c r="TXQ13" s="314"/>
      <c r="TXR13" s="314"/>
      <c r="TXS13" s="314"/>
      <c r="TXT13" s="314"/>
      <c r="TXU13" s="314"/>
      <c r="TXV13" s="314"/>
      <c r="TXW13" s="314"/>
      <c r="TXX13" s="314"/>
      <c r="TXY13" s="314"/>
      <c r="TXZ13" s="314"/>
      <c r="TYA13" s="314"/>
      <c r="TYB13" s="314"/>
      <c r="TYC13" s="314"/>
      <c r="TYD13" s="314"/>
      <c r="TYE13" s="314"/>
      <c r="TYF13" s="314"/>
      <c r="TYG13" s="314"/>
      <c r="TYH13" s="314"/>
      <c r="TYI13" s="314"/>
      <c r="TYJ13" s="314"/>
      <c r="TYK13" s="314"/>
      <c r="TYL13" s="314"/>
      <c r="TYM13" s="314"/>
      <c r="TYN13" s="314"/>
      <c r="TYO13" s="314"/>
      <c r="TYP13" s="314"/>
      <c r="TYQ13" s="314"/>
      <c r="TYR13" s="314"/>
      <c r="TYS13" s="314"/>
      <c r="TYT13" s="314"/>
      <c r="TYU13" s="314"/>
      <c r="TYV13" s="314"/>
      <c r="TYW13" s="314"/>
      <c r="TYX13" s="314"/>
      <c r="TYY13" s="314"/>
      <c r="TYZ13" s="314"/>
      <c r="TZA13" s="314"/>
      <c r="TZB13" s="314"/>
      <c r="TZC13" s="314"/>
      <c r="TZD13" s="314"/>
      <c r="TZE13" s="314"/>
      <c r="TZF13" s="314"/>
      <c r="TZG13" s="314"/>
      <c r="TZH13" s="314"/>
      <c r="TZI13" s="314"/>
      <c r="TZJ13" s="314"/>
      <c r="TZK13" s="314"/>
      <c r="TZL13" s="314"/>
      <c r="TZM13" s="314"/>
      <c r="TZN13" s="314"/>
      <c r="TZO13" s="314"/>
      <c r="TZP13" s="314"/>
      <c r="TZQ13" s="314"/>
      <c r="TZR13" s="314"/>
      <c r="TZS13" s="314"/>
      <c r="TZT13" s="314"/>
      <c r="TZU13" s="314"/>
      <c r="TZV13" s="314"/>
      <c r="TZW13" s="314"/>
      <c r="TZX13" s="314"/>
      <c r="TZY13" s="314"/>
      <c r="TZZ13" s="314"/>
      <c r="UAA13" s="314"/>
      <c r="UAB13" s="314"/>
      <c r="UAC13" s="314"/>
      <c r="UAD13" s="314"/>
      <c r="UAE13" s="314"/>
      <c r="UAF13" s="314"/>
      <c r="UAG13" s="314"/>
      <c r="UAH13" s="314"/>
      <c r="UAI13" s="314"/>
      <c r="UAJ13" s="314"/>
      <c r="UAK13" s="314"/>
      <c r="UAL13" s="314"/>
      <c r="UAM13" s="314"/>
      <c r="UAN13" s="314"/>
      <c r="UAO13" s="314"/>
      <c r="UAP13" s="314"/>
      <c r="UAQ13" s="314"/>
      <c r="UAR13" s="314"/>
      <c r="UAS13" s="314"/>
      <c r="UAT13" s="314"/>
      <c r="UAU13" s="314"/>
      <c r="UAV13" s="314"/>
      <c r="UAW13" s="314"/>
      <c r="UAX13" s="314"/>
      <c r="UAY13" s="314"/>
      <c r="UAZ13" s="314"/>
      <c r="UBA13" s="314"/>
      <c r="UBB13" s="314"/>
      <c r="UBC13" s="314"/>
      <c r="UBD13" s="314"/>
      <c r="UBE13" s="314"/>
      <c r="UBF13" s="314"/>
      <c r="UBG13" s="314"/>
      <c r="UBH13" s="314"/>
      <c r="UBI13" s="314"/>
      <c r="UBJ13" s="314"/>
      <c r="UBK13" s="314"/>
      <c r="UBL13" s="314"/>
      <c r="UBM13" s="314"/>
      <c r="UBN13" s="314"/>
      <c r="UBO13" s="314"/>
      <c r="UBP13" s="314"/>
      <c r="UBQ13" s="314"/>
      <c r="UBR13" s="314"/>
      <c r="UBS13" s="314"/>
      <c r="UBT13" s="314"/>
      <c r="UBU13" s="314"/>
      <c r="UBV13" s="314"/>
      <c r="UBW13" s="314"/>
      <c r="UBX13" s="314"/>
      <c r="UBY13" s="314"/>
      <c r="UBZ13" s="314"/>
      <c r="UCA13" s="314"/>
      <c r="UCB13" s="314"/>
      <c r="UCC13" s="314"/>
      <c r="UCD13" s="314"/>
      <c r="UCE13" s="314"/>
      <c r="UCF13" s="314"/>
      <c r="UCG13" s="314"/>
      <c r="UCH13" s="314"/>
      <c r="UCI13" s="314"/>
      <c r="UCJ13" s="314"/>
      <c r="UCK13" s="314"/>
      <c r="UCL13" s="314"/>
      <c r="UCM13" s="314"/>
      <c r="UCN13" s="314"/>
      <c r="UCO13" s="314"/>
      <c r="UCP13" s="314"/>
      <c r="UCQ13" s="314"/>
      <c r="UCR13" s="314"/>
      <c r="UCS13" s="314"/>
      <c r="UCT13" s="314"/>
      <c r="UCU13" s="314"/>
      <c r="UCV13" s="314"/>
      <c r="UCW13" s="314"/>
      <c r="UCX13" s="314"/>
      <c r="UCY13" s="314"/>
      <c r="UCZ13" s="314"/>
      <c r="UDA13" s="314"/>
      <c r="UDB13" s="314"/>
      <c r="UDC13" s="314"/>
      <c r="UDD13" s="314"/>
      <c r="UDE13" s="314"/>
      <c r="UDF13" s="314"/>
      <c r="UDG13" s="314"/>
      <c r="UDH13" s="314"/>
      <c r="UDI13" s="314"/>
      <c r="UDJ13" s="314"/>
      <c r="UDK13" s="314"/>
      <c r="UDL13" s="314"/>
      <c r="UDM13" s="314"/>
      <c r="UDN13" s="314"/>
      <c r="UDO13" s="314"/>
      <c r="UDP13" s="314"/>
      <c r="UDQ13" s="314"/>
      <c r="UDR13" s="314"/>
      <c r="UDS13" s="314"/>
      <c r="UDT13" s="314"/>
      <c r="UDU13" s="314"/>
      <c r="UDV13" s="314"/>
      <c r="UDW13" s="314"/>
      <c r="UDX13" s="314"/>
      <c r="UDY13" s="314"/>
      <c r="UDZ13" s="314"/>
      <c r="UEA13" s="314"/>
      <c r="UEB13" s="314"/>
      <c r="UEC13" s="314"/>
      <c r="UED13" s="314"/>
      <c r="UEE13" s="314"/>
      <c r="UEF13" s="314"/>
      <c r="UEG13" s="314"/>
      <c r="UEH13" s="314"/>
      <c r="UEI13" s="314"/>
      <c r="UEJ13" s="314"/>
      <c r="UEK13" s="314"/>
      <c r="UEL13" s="314"/>
      <c r="UEM13" s="314"/>
      <c r="UEN13" s="314"/>
      <c r="UEO13" s="314"/>
      <c r="UEP13" s="314"/>
      <c r="UEQ13" s="314"/>
      <c r="UER13" s="314"/>
      <c r="UES13" s="314"/>
      <c r="UET13" s="314"/>
      <c r="UEU13" s="314"/>
      <c r="UEV13" s="314"/>
      <c r="UEW13" s="314"/>
      <c r="UEX13" s="314"/>
      <c r="UEY13" s="314"/>
      <c r="UEZ13" s="314"/>
      <c r="UFA13" s="314"/>
      <c r="UFB13" s="314"/>
      <c r="UFC13" s="314"/>
      <c r="UFD13" s="314"/>
      <c r="UFE13" s="314"/>
      <c r="UFF13" s="314"/>
      <c r="UFG13" s="314"/>
      <c r="UFH13" s="314"/>
      <c r="UFI13" s="314"/>
      <c r="UFJ13" s="314"/>
      <c r="UFK13" s="314"/>
      <c r="UFL13" s="314"/>
      <c r="UFM13" s="314"/>
      <c r="UFN13" s="314"/>
      <c r="UFO13" s="314"/>
      <c r="UFP13" s="314"/>
      <c r="UFQ13" s="314"/>
      <c r="UFR13" s="314"/>
      <c r="UFS13" s="314"/>
      <c r="UFT13" s="314"/>
      <c r="UFU13" s="314"/>
      <c r="UFV13" s="314"/>
      <c r="UFW13" s="314"/>
      <c r="UFX13" s="314"/>
      <c r="UFY13" s="314"/>
      <c r="UFZ13" s="314"/>
      <c r="UGA13" s="314"/>
      <c r="UGB13" s="314"/>
      <c r="UGC13" s="314"/>
      <c r="UGD13" s="314"/>
      <c r="UGE13" s="314"/>
      <c r="UGF13" s="314"/>
      <c r="UGG13" s="314"/>
      <c r="UGH13" s="314"/>
      <c r="UGI13" s="314"/>
      <c r="UGJ13" s="314"/>
      <c r="UGK13" s="314"/>
      <c r="UGL13" s="314"/>
      <c r="UGM13" s="314"/>
      <c r="UGN13" s="314"/>
      <c r="UGO13" s="314"/>
      <c r="UGP13" s="314"/>
      <c r="UGQ13" s="314"/>
      <c r="UGR13" s="314"/>
      <c r="UGS13" s="314"/>
      <c r="UGT13" s="314"/>
      <c r="UGU13" s="314"/>
      <c r="UGV13" s="314"/>
      <c r="UGW13" s="314"/>
      <c r="UGX13" s="314"/>
      <c r="UGY13" s="314"/>
      <c r="UGZ13" s="314"/>
      <c r="UHA13" s="314"/>
      <c r="UHB13" s="314"/>
      <c r="UHC13" s="314"/>
      <c r="UHD13" s="314"/>
      <c r="UHE13" s="314"/>
      <c r="UHF13" s="314"/>
      <c r="UHG13" s="314"/>
      <c r="UHH13" s="314"/>
      <c r="UHI13" s="314"/>
      <c r="UHJ13" s="314"/>
      <c r="UHK13" s="314"/>
      <c r="UHL13" s="314"/>
      <c r="UHM13" s="314"/>
      <c r="UHN13" s="314"/>
      <c r="UHO13" s="314"/>
      <c r="UHP13" s="314"/>
      <c r="UHQ13" s="314"/>
      <c r="UHR13" s="314"/>
      <c r="UHS13" s="314"/>
      <c r="UHT13" s="314"/>
      <c r="UHU13" s="314"/>
      <c r="UHV13" s="314"/>
      <c r="UHW13" s="314"/>
      <c r="UHX13" s="314"/>
      <c r="UHY13" s="314"/>
      <c r="UHZ13" s="314"/>
      <c r="UIA13" s="314"/>
      <c r="UIB13" s="314"/>
      <c r="UIC13" s="314"/>
      <c r="UID13" s="314"/>
      <c r="UIE13" s="314"/>
      <c r="UIF13" s="314"/>
      <c r="UIG13" s="314"/>
      <c r="UIH13" s="314"/>
      <c r="UII13" s="314"/>
      <c r="UIJ13" s="314"/>
      <c r="UIK13" s="314"/>
      <c r="UIL13" s="314"/>
      <c r="UIM13" s="314"/>
      <c r="UIN13" s="314"/>
      <c r="UIO13" s="314"/>
      <c r="UIP13" s="314"/>
      <c r="UIQ13" s="314"/>
      <c r="UIR13" s="314"/>
      <c r="UIS13" s="314"/>
      <c r="UIT13" s="314"/>
      <c r="UIU13" s="314"/>
      <c r="UIV13" s="314"/>
      <c r="UIW13" s="314"/>
      <c r="UIX13" s="314"/>
      <c r="UIY13" s="314"/>
      <c r="UIZ13" s="314"/>
      <c r="UJA13" s="314"/>
      <c r="UJB13" s="314"/>
      <c r="UJC13" s="314"/>
      <c r="UJD13" s="314"/>
      <c r="UJE13" s="314"/>
      <c r="UJF13" s="314"/>
      <c r="UJG13" s="314"/>
      <c r="UJH13" s="314"/>
      <c r="UJI13" s="314"/>
      <c r="UJJ13" s="314"/>
      <c r="UJK13" s="314"/>
      <c r="UJL13" s="314"/>
      <c r="UJM13" s="314"/>
      <c r="UJN13" s="314"/>
      <c r="UJO13" s="314"/>
      <c r="UJP13" s="314"/>
      <c r="UJQ13" s="314"/>
      <c r="UJR13" s="314"/>
      <c r="UJS13" s="314"/>
      <c r="UJT13" s="314"/>
      <c r="UJU13" s="314"/>
      <c r="UJV13" s="314"/>
      <c r="UJW13" s="314"/>
      <c r="UJX13" s="314"/>
      <c r="UJY13" s="314"/>
      <c r="UJZ13" s="314"/>
      <c r="UKA13" s="314"/>
      <c r="UKB13" s="314"/>
      <c r="UKC13" s="314"/>
      <c r="UKD13" s="314"/>
      <c r="UKE13" s="314"/>
      <c r="UKF13" s="314"/>
      <c r="UKG13" s="314"/>
      <c r="UKH13" s="314"/>
      <c r="UKI13" s="314"/>
      <c r="UKJ13" s="314"/>
      <c r="UKK13" s="314"/>
      <c r="UKL13" s="314"/>
      <c r="UKM13" s="314"/>
      <c r="UKN13" s="314"/>
      <c r="UKO13" s="314"/>
      <c r="UKP13" s="314"/>
      <c r="UKQ13" s="314"/>
      <c r="UKR13" s="314"/>
      <c r="UKS13" s="314"/>
      <c r="UKT13" s="314"/>
      <c r="UKU13" s="314"/>
      <c r="UKV13" s="314"/>
      <c r="UKW13" s="314"/>
      <c r="UKX13" s="314"/>
      <c r="UKY13" s="314"/>
      <c r="UKZ13" s="314"/>
      <c r="ULA13" s="314"/>
      <c r="ULB13" s="314"/>
      <c r="ULC13" s="314"/>
      <c r="ULD13" s="314"/>
      <c r="ULE13" s="314"/>
      <c r="ULF13" s="314"/>
      <c r="ULG13" s="314"/>
      <c r="ULH13" s="314"/>
      <c r="ULI13" s="314"/>
      <c r="ULJ13" s="314"/>
      <c r="ULK13" s="314"/>
      <c r="ULL13" s="314"/>
      <c r="ULM13" s="314"/>
      <c r="ULN13" s="314"/>
      <c r="ULO13" s="314"/>
      <c r="ULP13" s="314"/>
      <c r="ULQ13" s="314"/>
      <c r="ULR13" s="314"/>
      <c r="ULS13" s="314"/>
      <c r="ULT13" s="314"/>
      <c r="ULU13" s="314"/>
      <c r="ULV13" s="314"/>
      <c r="ULW13" s="314"/>
      <c r="ULX13" s="314"/>
      <c r="ULY13" s="314"/>
      <c r="ULZ13" s="314"/>
      <c r="UMA13" s="314"/>
      <c r="UMB13" s="314"/>
      <c r="UMC13" s="314"/>
      <c r="UMD13" s="314"/>
      <c r="UME13" s="314"/>
      <c r="UMF13" s="314"/>
      <c r="UMG13" s="314"/>
      <c r="UMH13" s="314"/>
      <c r="UMI13" s="314"/>
      <c r="UMJ13" s="314"/>
      <c r="UMK13" s="314"/>
      <c r="UML13" s="314"/>
      <c r="UMM13" s="314"/>
      <c r="UMN13" s="314"/>
      <c r="UMO13" s="314"/>
      <c r="UMP13" s="314"/>
      <c r="UMQ13" s="314"/>
      <c r="UMR13" s="314"/>
      <c r="UMS13" s="314"/>
      <c r="UMT13" s="314"/>
      <c r="UMU13" s="314"/>
      <c r="UMV13" s="314"/>
      <c r="UMW13" s="314"/>
      <c r="UMX13" s="314"/>
      <c r="UMY13" s="314"/>
      <c r="UMZ13" s="314"/>
      <c r="UNA13" s="314"/>
      <c r="UNB13" s="314"/>
      <c r="UNC13" s="314"/>
      <c r="UND13" s="314"/>
      <c r="UNE13" s="314"/>
      <c r="UNF13" s="314"/>
      <c r="UNG13" s="314"/>
      <c r="UNH13" s="314"/>
      <c r="UNI13" s="314"/>
      <c r="UNJ13" s="314"/>
      <c r="UNK13" s="314"/>
      <c r="UNL13" s="314"/>
      <c r="UNM13" s="314"/>
      <c r="UNN13" s="314"/>
      <c r="UNO13" s="314"/>
      <c r="UNP13" s="314"/>
      <c r="UNQ13" s="314"/>
      <c r="UNR13" s="314"/>
      <c r="UNS13" s="314"/>
      <c r="UNT13" s="314"/>
      <c r="UNU13" s="314"/>
      <c r="UNV13" s="314"/>
      <c r="UNW13" s="314"/>
      <c r="UNX13" s="314"/>
      <c r="UNY13" s="314"/>
      <c r="UNZ13" s="314"/>
      <c r="UOA13" s="314"/>
      <c r="UOB13" s="314"/>
      <c r="UOC13" s="314"/>
      <c r="UOD13" s="314"/>
      <c r="UOE13" s="314"/>
      <c r="UOF13" s="314"/>
      <c r="UOG13" s="314"/>
      <c r="UOH13" s="314"/>
      <c r="UOI13" s="314"/>
      <c r="UOJ13" s="314"/>
      <c r="UOK13" s="314"/>
      <c r="UOL13" s="314"/>
      <c r="UOM13" s="314"/>
      <c r="UON13" s="314"/>
      <c r="UOO13" s="314"/>
      <c r="UOP13" s="314"/>
      <c r="UOQ13" s="314"/>
      <c r="UOR13" s="314"/>
      <c r="UOS13" s="314"/>
      <c r="UOT13" s="314"/>
      <c r="UOU13" s="314"/>
      <c r="UOV13" s="314"/>
      <c r="UOW13" s="314"/>
      <c r="UOX13" s="314"/>
      <c r="UOY13" s="314"/>
      <c r="UOZ13" s="314"/>
      <c r="UPA13" s="314"/>
      <c r="UPB13" s="314"/>
      <c r="UPC13" s="314"/>
      <c r="UPD13" s="314"/>
      <c r="UPE13" s="314"/>
      <c r="UPF13" s="314"/>
      <c r="UPG13" s="314"/>
      <c r="UPH13" s="314"/>
      <c r="UPI13" s="314"/>
      <c r="UPJ13" s="314"/>
      <c r="UPK13" s="314"/>
      <c r="UPL13" s="314"/>
      <c r="UPM13" s="314"/>
      <c r="UPN13" s="314"/>
      <c r="UPO13" s="314"/>
      <c r="UPP13" s="314"/>
      <c r="UPQ13" s="314"/>
      <c r="UPR13" s="314"/>
      <c r="UPS13" s="314"/>
      <c r="UPT13" s="314"/>
      <c r="UPU13" s="314"/>
      <c r="UPV13" s="314"/>
      <c r="UPW13" s="314"/>
      <c r="UPX13" s="314"/>
      <c r="UPY13" s="314"/>
      <c r="UPZ13" s="314"/>
      <c r="UQA13" s="314"/>
      <c r="UQB13" s="314"/>
      <c r="UQC13" s="314"/>
      <c r="UQD13" s="314"/>
      <c r="UQE13" s="314"/>
      <c r="UQF13" s="314"/>
      <c r="UQG13" s="314"/>
      <c r="UQH13" s="314"/>
      <c r="UQI13" s="314"/>
      <c r="UQJ13" s="314"/>
      <c r="UQK13" s="314"/>
      <c r="UQL13" s="314"/>
      <c r="UQM13" s="314"/>
      <c r="UQN13" s="314"/>
      <c r="UQO13" s="314"/>
      <c r="UQP13" s="314"/>
      <c r="UQQ13" s="314"/>
      <c r="UQR13" s="314"/>
      <c r="UQS13" s="314"/>
      <c r="UQT13" s="314"/>
      <c r="UQU13" s="314"/>
      <c r="UQV13" s="314"/>
      <c r="UQW13" s="314"/>
      <c r="UQX13" s="314"/>
      <c r="UQY13" s="314"/>
      <c r="UQZ13" s="314"/>
      <c r="URA13" s="314"/>
      <c r="URB13" s="314"/>
      <c r="URC13" s="314"/>
      <c r="URD13" s="314"/>
      <c r="URE13" s="314"/>
      <c r="URF13" s="314"/>
      <c r="URG13" s="314"/>
      <c r="URH13" s="314"/>
      <c r="URI13" s="314"/>
      <c r="URJ13" s="314"/>
      <c r="URK13" s="314"/>
      <c r="URL13" s="314"/>
      <c r="URM13" s="314"/>
      <c r="URN13" s="314"/>
      <c r="URO13" s="314"/>
      <c r="URP13" s="314"/>
      <c r="URQ13" s="314"/>
      <c r="URR13" s="314"/>
      <c r="URS13" s="314"/>
      <c r="URT13" s="314"/>
      <c r="URU13" s="314"/>
      <c r="URV13" s="314"/>
      <c r="URW13" s="314"/>
      <c r="URX13" s="314"/>
      <c r="URY13" s="314"/>
      <c r="URZ13" s="314"/>
      <c r="USA13" s="314"/>
      <c r="USB13" s="314"/>
      <c r="USC13" s="314"/>
      <c r="USD13" s="314"/>
      <c r="USE13" s="314"/>
      <c r="USF13" s="314"/>
      <c r="USG13" s="314"/>
      <c r="USH13" s="314"/>
      <c r="USI13" s="314"/>
      <c r="USJ13" s="314"/>
      <c r="USK13" s="314"/>
      <c r="USL13" s="314"/>
      <c r="USM13" s="314"/>
      <c r="USN13" s="314"/>
      <c r="USO13" s="314"/>
      <c r="USP13" s="314"/>
      <c r="USQ13" s="314"/>
      <c r="USR13" s="314"/>
      <c r="USS13" s="314"/>
      <c r="UST13" s="314"/>
      <c r="USU13" s="314"/>
      <c r="USV13" s="314"/>
      <c r="USW13" s="314"/>
      <c r="USX13" s="314"/>
      <c r="USY13" s="314"/>
      <c r="USZ13" s="314"/>
      <c r="UTA13" s="314"/>
      <c r="UTB13" s="314"/>
      <c r="UTC13" s="314"/>
      <c r="UTD13" s="314"/>
      <c r="UTE13" s="314"/>
      <c r="UTF13" s="314"/>
      <c r="UTG13" s="314"/>
      <c r="UTH13" s="314"/>
      <c r="UTI13" s="314"/>
      <c r="UTJ13" s="314"/>
      <c r="UTK13" s="314"/>
      <c r="UTL13" s="314"/>
      <c r="UTM13" s="314"/>
      <c r="UTN13" s="314"/>
      <c r="UTO13" s="314"/>
      <c r="UTP13" s="314"/>
      <c r="UTQ13" s="314"/>
      <c r="UTR13" s="314"/>
      <c r="UTS13" s="314"/>
      <c r="UTT13" s="314"/>
      <c r="UTU13" s="314"/>
      <c r="UTV13" s="314"/>
      <c r="UTW13" s="314"/>
      <c r="UTX13" s="314"/>
      <c r="UTY13" s="314"/>
      <c r="UTZ13" s="314"/>
      <c r="UUA13" s="314"/>
      <c r="UUB13" s="314"/>
      <c r="UUC13" s="314"/>
      <c r="UUD13" s="314"/>
      <c r="UUE13" s="314"/>
      <c r="UUF13" s="314"/>
      <c r="UUG13" s="314"/>
      <c r="UUH13" s="314"/>
      <c r="UUI13" s="314"/>
      <c r="UUJ13" s="314"/>
      <c r="UUK13" s="314"/>
      <c r="UUL13" s="314"/>
      <c r="UUM13" s="314"/>
      <c r="UUN13" s="314"/>
      <c r="UUO13" s="314"/>
      <c r="UUP13" s="314"/>
      <c r="UUQ13" s="314"/>
      <c r="UUR13" s="314"/>
      <c r="UUS13" s="314"/>
      <c r="UUT13" s="314"/>
      <c r="UUU13" s="314"/>
      <c r="UUV13" s="314"/>
      <c r="UUW13" s="314"/>
      <c r="UUX13" s="314"/>
      <c r="UUY13" s="314"/>
      <c r="UUZ13" s="314"/>
      <c r="UVA13" s="314"/>
      <c r="UVB13" s="314"/>
      <c r="UVC13" s="314"/>
      <c r="UVD13" s="314"/>
      <c r="UVE13" s="314"/>
      <c r="UVF13" s="314"/>
      <c r="UVG13" s="314"/>
      <c r="UVH13" s="314"/>
      <c r="UVI13" s="314"/>
      <c r="UVJ13" s="314"/>
      <c r="UVK13" s="314"/>
      <c r="UVL13" s="314"/>
      <c r="UVM13" s="314"/>
      <c r="UVN13" s="314"/>
      <c r="UVO13" s="314"/>
      <c r="UVP13" s="314"/>
      <c r="UVQ13" s="314"/>
      <c r="UVR13" s="314"/>
      <c r="UVS13" s="314"/>
      <c r="UVT13" s="314"/>
      <c r="UVU13" s="314"/>
      <c r="UVV13" s="314"/>
      <c r="UVW13" s="314"/>
      <c r="UVX13" s="314"/>
      <c r="UVY13" s="314"/>
      <c r="UVZ13" s="314"/>
      <c r="UWA13" s="314"/>
      <c r="UWB13" s="314"/>
      <c r="UWC13" s="314"/>
      <c r="UWD13" s="314"/>
      <c r="UWE13" s="314"/>
      <c r="UWF13" s="314"/>
      <c r="UWG13" s="314"/>
      <c r="UWH13" s="314"/>
      <c r="UWI13" s="314"/>
      <c r="UWJ13" s="314"/>
      <c r="UWK13" s="314"/>
      <c r="UWL13" s="314"/>
      <c r="UWM13" s="314"/>
      <c r="UWN13" s="314"/>
      <c r="UWO13" s="314"/>
      <c r="UWP13" s="314"/>
      <c r="UWQ13" s="314"/>
      <c r="UWR13" s="314"/>
      <c r="UWS13" s="314"/>
      <c r="UWT13" s="314"/>
      <c r="UWU13" s="314"/>
      <c r="UWV13" s="314"/>
      <c r="UWW13" s="314"/>
      <c r="UWX13" s="314"/>
      <c r="UWY13" s="314"/>
      <c r="UWZ13" s="314"/>
      <c r="UXA13" s="314"/>
      <c r="UXB13" s="314"/>
      <c r="UXC13" s="314"/>
      <c r="UXD13" s="314"/>
      <c r="UXE13" s="314"/>
      <c r="UXF13" s="314"/>
      <c r="UXG13" s="314"/>
      <c r="UXH13" s="314"/>
      <c r="UXI13" s="314"/>
      <c r="UXJ13" s="314"/>
      <c r="UXK13" s="314"/>
      <c r="UXL13" s="314"/>
      <c r="UXM13" s="314"/>
      <c r="UXN13" s="314"/>
      <c r="UXO13" s="314"/>
      <c r="UXP13" s="314"/>
      <c r="UXQ13" s="314"/>
      <c r="UXR13" s="314"/>
      <c r="UXS13" s="314"/>
      <c r="UXT13" s="314"/>
      <c r="UXU13" s="314"/>
      <c r="UXV13" s="314"/>
      <c r="UXW13" s="314"/>
      <c r="UXX13" s="314"/>
      <c r="UXY13" s="314"/>
      <c r="UXZ13" s="314"/>
      <c r="UYA13" s="314"/>
      <c r="UYB13" s="314"/>
      <c r="UYC13" s="314"/>
      <c r="UYD13" s="314"/>
      <c r="UYE13" s="314"/>
      <c r="UYF13" s="314"/>
      <c r="UYG13" s="314"/>
      <c r="UYH13" s="314"/>
      <c r="UYI13" s="314"/>
      <c r="UYJ13" s="314"/>
      <c r="UYK13" s="314"/>
      <c r="UYL13" s="314"/>
      <c r="UYM13" s="314"/>
      <c r="UYN13" s="314"/>
      <c r="UYO13" s="314"/>
      <c r="UYP13" s="314"/>
      <c r="UYQ13" s="314"/>
      <c r="UYR13" s="314"/>
      <c r="UYS13" s="314"/>
      <c r="UYT13" s="314"/>
      <c r="UYU13" s="314"/>
      <c r="UYV13" s="314"/>
      <c r="UYW13" s="314"/>
      <c r="UYX13" s="314"/>
      <c r="UYY13" s="314"/>
      <c r="UYZ13" s="314"/>
      <c r="UZA13" s="314"/>
      <c r="UZB13" s="314"/>
      <c r="UZC13" s="314"/>
      <c r="UZD13" s="314"/>
      <c r="UZE13" s="314"/>
      <c r="UZF13" s="314"/>
      <c r="UZG13" s="314"/>
      <c r="UZH13" s="314"/>
      <c r="UZI13" s="314"/>
      <c r="UZJ13" s="314"/>
      <c r="UZK13" s="314"/>
      <c r="UZL13" s="314"/>
      <c r="UZM13" s="314"/>
      <c r="UZN13" s="314"/>
      <c r="UZO13" s="314"/>
      <c r="UZP13" s="314"/>
      <c r="UZQ13" s="314"/>
      <c r="UZR13" s="314"/>
      <c r="UZS13" s="314"/>
      <c r="UZT13" s="314"/>
      <c r="UZU13" s="314"/>
      <c r="UZV13" s="314"/>
      <c r="UZW13" s="314"/>
      <c r="UZX13" s="314"/>
      <c r="UZY13" s="314"/>
      <c r="UZZ13" s="314"/>
      <c r="VAA13" s="314"/>
      <c r="VAB13" s="314"/>
      <c r="VAC13" s="314"/>
      <c r="VAD13" s="314"/>
      <c r="VAE13" s="314"/>
      <c r="VAF13" s="314"/>
      <c r="VAG13" s="314"/>
      <c r="VAH13" s="314"/>
      <c r="VAI13" s="314"/>
      <c r="VAJ13" s="314"/>
      <c r="VAK13" s="314"/>
      <c r="VAL13" s="314"/>
      <c r="VAM13" s="314"/>
      <c r="VAN13" s="314"/>
      <c r="VAO13" s="314"/>
      <c r="VAP13" s="314"/>
      <c r="VAQ13" s="314"/>
      <c r="VAR13" s="314"/>
      <c r="VAS13" s="314"/>
      <c r="VAT13" s="314"/>
      <c r="VAU13" s="314"/>
      <c r="VAV13" s="314"/>
      <c r="VAW13" s="314"/>
      <c r="VAX13" s="314"/>
      <c r="VAY13" s="314"/>
      <c r="VAZ13" s="314"/>
      <c r="VBA13" s="314"/>
      <c r="VBB13" s="314"/>
      <c r="VBC13" s="314"/>
      <c r="VBD13" s="314"/>
      <c r="VBE13" s="314"/>
      <c r="VBF13" s="314"/>
      <c r="VBG13" s="314"/>
      <c r="VBH13" s="314"/>
      <c r="VBI13" s="314"/>
      <c r="VBJ13" s="314"/>
      <c r="VBK13" s="314"/>
      <c r="VBL13" s="314"/>
      <c r="VBM13" s="314"/>
      <c r="VBN13" s="314"/>
      <c r="VBO13" s="314"/>
      <c r="VBP13" s="314"/>
      <c r="VBQ13" s="314"/>
      <c r="VBR13" s="314"/>
      <c r="VBS13" s="314"/>
      <c r="VBT13" s="314"/>
      <c r="VBU13" s="314"/>
      <c r="VBV13" s="314"/>
      <c r="VBW13" s="314"/>
      <c r="VBX13" s="314"/>
      <c r="VBY13" s="314"/>
      <c r="VBZ13" s="314"/>
      <c r="VCA13" s="314"/>
      <c r="VCB13" s="314"/>
      <c r="VCC13" s="314"/>
      <c r="VCD13" s="314"/>
      <c r="VCE13" s="314"/>
      <c r="VCF13" s="314"/>
      <c r="VCG13" s="314"/>
      <c r="VCH13" s="314"/>
      <c r="VCI13" s="314"/>
      <c r="VCJ13" s="314"/>
      <c r="VCK13" s="314"/>
      <c r="VCL13" s="314"/>
      <c r="VCM13" s="314"/>
      <c r="VCN13" s="314"/>
      <c r="VCO13" s="314"/>
      <c r="VCP13" s="314"/>
      <c r="VCQ13" s="314"/>
      <c r="VCR13" s="314"/>
      <c r="VCS13" s="314"/>
      <c r="VCT13" s="314"/>
      <c r="VCU13" s="314"/>
      <c r="VCV13" s="314"/>
      <c r="VCW13" s="314"/>
      <c r="VCX13" s="314"/>
      <c r="VCY13" s="314"/>
      <c r="VCZ13" s="314"/>
      <c r="VDA13" s="314"/>
      <c r="VDB13" s="314"/>
      <c r="VDC13" s="314"/>
      <c r="VDD13" s="314"/>
      <c r="VDE13" s="314"/>
      <c r="VDF13" s="314"/>
      <c r="VDG13" s="314"/>
      <c r="VDH13" s="314"/>
      <c r="VDI13" s="314"/>
      <c r="VDJ13" s="314"/>
      <c r="VDK13" s="314"/>
      <c r="VDL13" s="314"/>
      <c r="VDM13" s="314"/>
      <c r="VDN13" s="314"/>
      <c r="VDO13" s="314"/>
      <c r="VDP13" s="314"/>
      <c r="VDQ13" s="314"/>
      <c r="VDR13" s="314"/>
      <c r="VDS13" s="314"/>
      <c r="VDT13" s="314"/>
      <c r="VDU13" s="314"/>
      <c r="VDV13" s="314"/>
      <c r="VDW13" s="314"/>
      <c r="VDX13" s="314"/>
      <c r="VDY13" s="314"/>
      <c r="VDZ13" s="314"/>
      <c r="VEA13" s="314"/>
      <c r="VEB13" s="314"/>
      <c r="VEC13" s="314"/>
      <c r="VED13" s="314"/>
      <c r="VEE13" s="314"/>
      <c r="VEF13" s="314"/>
      <c r="VEG13" s="314"/>
      <c r="VEH13" s="314"/>
      <c r="VEI13" s="314"/>
      <c r="VEJ13" s="314"/>
      <c r="VEK13" s="314"/>
      <c r="VEL13" s="314"/>
      <c r="VEM13" s="314"/>
      <c r="VEN13" s="314"/>
      <c r="VEO13" s="314"/>
      <c r="VEP13" s="314"/>
      <c r="VEQ13" s="314"/>
      <c r="VER13" s="314"/>
      <c r="VES13" s="314"/>
      <c r="VET13" s="314"/>
      <c r="VEU13" s="314"/>
      <c r="VEV13" s="314"/>
      <c r="VEW13" s="314"/>
      <c r="VEX13" s="314"/>
      <c r="VEY13" s="314"/>
      <c r="VEZ13" s="314"/>
      <c r="VFA13" s="314"/>
      <c r="VFB13" s="314"/>
      <c r="VFC13" s="314"/>
      <c r="VFD13" s="314"/>
      <c r="VFE13" s="314"/>
      <c r="VFF13" s="314"/>
      <c r="VFG13" s="314"/>
      <c r="VFH13" s="314"/>
      <c r="VFI13" s="314"/>
      <c r="VFJ13" s="314"/>
      <c r="VFK13" s="314"/>
      <c r="VFL13" s="314"/>
      <c r="VFM13" s="314"/>
      <c r="VFN13" s="314"/>
      <c r="VFO13" s="314"/>
      <c r="VFP13" s="314"/>
      <c r="VFQ13" s="314"/>
      <c r="VFR13" s="314"/>
      <c r="VFS13" s="314"/>
      <c r="VFT13" s="314"/>
      <c r="VFU13" s="314"/>
      <c r="VFV13" s="314"/>
      <c r="VFW13" s="314"/>
      <c r="VFX13" s="314"/>
      <c r="VFY13" s="314"/>
      <c r="VFZ13" s="314"/>
      <c r="VGA13" s="314"/>
      <c r="VGB13" s="314"/>
      <c r="VGC13" s="314"/>
      <c r="VGD13" s="314"/>
      <c r="VGE13" s="314"/>
      <c r="VGF13" s="314"/>
      <c r="VGG13" s="314"/>
      <c r="VGH13" s="314"/>
      <c r="VGI13" s="314"/>
      <c r="VGJ13" s="314"/>
      <c r="VGK13" s="314"/>
      <c r="VGL13" s="314"/>
      <c r="VGM13" s="314"/>
      <c r="VGN13" s="314"/>
      <c r="VGO13" s="314"/>
      <c r="VGP13" s="314"/>
      <c r="VGQ13" s="314"/>
      <c r="VGR13" s="314"/>
      <c r="VGS13" s="314"/>
      <c r="VGT13" s="314"/>
      <c r="VGU13" s="314"/>
      <c r="VGV13" s="314"/>
      <c r="VGW13" s="314"/>
      <c r="VGX13" s="314"/>
      <c r="VGY13" s="314"/>
      <c r="VGZ13" s="314"/>
      <c r="VHA13" s="314"/>
      <c r="VHB13" s="314"/>
      <c r="VHC13" s="314"/>
      <c r="VHD13" s="314"/>
      <c r="VHE13" s="314"/>
      <c r="VHF13" s="314"/>
      <c r="VHG13" s="314"/>
      <c r="VHH13" s="314"/>
      <c r="VHI13" s="314"/>
      <c r="VHJ13" s="314"/>
      <c r="VHK13" s="314"/>
      <c r="VHL13" s="314"/>
      <c r="VHM13" s="314"/>
      <c r="VHN13" s="314"/>
      <c r="VHO13" s="314"/>
      <c r="VHP13" s="314"/>
      <c r="VHQ13" s="314"/>
      <c r="VHR13" s="314"/>
      <c r="VHS13" s="314"/>
      <c r="VHT13" s="314"/>
      <c r="VHU13" s="314"/>
      <c r="VHV13" s="314"/>
      <c r="VHW13" s="314"/>
      <c r="VHX13" s="314"/>
      <c r="VHY13" s="314"/>
      <c r="VHZ13" s="314"/>
      <c r="VIA13" s="314"/>
      <c r="VIB13" s="314"/>
      <c r="VIC13" s="314"/>
      <c r="VID13" s="314"/>
      <c r="VIE13" s="314"/>
      <c r="VIF13" s="314"/>
      <c r="VIG13" s="314"/>
      <c r="VIH13" s="314"/>
      <c r="VII13" s="314"/>
      <c r="VIJ13" s="314"/>
      <c r="VIK13" s="314"/>
      <c r="VIL13" s="314"/>
      <c r="VIM13" s="314"/>
      <c r="VIN13" s="314"/>
      <c r="VIO13" s="314"/>
      <c r="VIP13" s="314"/>
      <c r="VIQ13" s="314"/>
      <c r="VIR13" s="314"/>
      <c r="VIS13" s="314"/>
      <c r="VIT13" s="314"/>
      <c r="VIU13" s="314"/>
      <c r="VIV13" s="314"/>
      <c r="VIW13" s="314"/>
      <c r="VIX13" s="314"/>
      <c r="VIY13" s="314"/>
      <c r="VIZ13" s="314"/>
      <c r="VJA13" s="314"/>
      <c r="VJB13" s="314"/>
      <c r="VJC13" s="314"/>
      <c r="VJD13" s="314"/>
      <c r="VJE13" s="314"/>
      <c r="VJF13" s="314"/>
      <c r="VJG13" s="314"/>
      <c r="VJH13" s="314"/>
      <c r="VJI13" s="314"/>
      <c r="VJJ13" s="314"/>
      <c r="VJK13" s="314"/>
      <c r="VJL13" s="314"/>
      <c r="VJM13" s="314"/>
      <c r="VJN13" s="314"/>
      <c r="VJO13" s="314"/>
      <c r="VJP13" s="314"/>
      <c r="VJQ13" s="314"/>
      <c r="VJR13" s="314"/>
      <c r="VJS13" s="314"/>
      <c r="VJT13" s="314"/>
      <c r="VJU13" s="314"/>
      <c r="VJV13" s="314"/>
      <c r="VJW13" s="314"/>
      <c r="VJX13" s="314"/>
      <c r="VJY13" s="314"/>
      <c r="VJZ13" s="314"/>
      <c r="VKA13" s="314"/>
      <c r="VKB13" s="314"/>
      <c r="VKC13" s="314"/>
      <c r="VKD13" s="314"/>
      <c r="VKE13" s="314"/>
      <c r="VKF13" s="314"/>
      <c r="VKG13" s="314"/>
      <c r="VKH13" s="314"/>
      <c r="VKI13" s="314"/>
      <c r="VKJ13" s="314"/>
      <c r="VKK13" s="314"/>
      <c r="VKL13" s="314"/>
      <c r="VKM13" s="314"/>
      <c r="VKN13" s="314"/>
      <c r="VKO13" s="314"/>
      <c r="VKP13" s="314"/>
      <c r="VKQ13" s="314"/>
      <c r="VKR13" s="314"/>
      <c r="VKS13" s="314"/>
      <c r="VKT13" s="314"/>
      <c r="VKU13" s="314"/>
      <c r="VKV13" s="314"/>
      <c r="VKW13" s="314"/>
      <c r="VKX13" s="314"/>
      <c r="VKY13" s="314"/>
      <c r="VKZ13" s="314"/>
      <c r="VLA13" s="314"/>
      <c r="VLB13" s="314"/>
      <c r="VLC13" s="314"/>
      <c r="VLD13" s="314"/>
      <c r="VLE13" s="314"/>
      <c r="VLF13" s="314"/>
      <c r="VLG13" s="314"/>
      <c r="VLH13" s="314"/>
      <c r="VLI13" s="314"/>
      <c r="VLJ13" s="314"/>
      <c r="VLK13" s="314"/>
      <c r="VLL13" s="314"/>
      <c r="VLM13" s="314"/>
      <c r="VLN13" s="314"/>
      <c r="VLO13" s="314"/>
      <c r="VLP13" s="314"/>
      <c r="VLQ13" s="314"/>
      <c r="VLR13" s="314"/>
      <c r="VLS13" s="314"/>
      <c r="VLT13" s="314"/>
      <c r="VLU13" s="314"/>
      <c r="VLV13" s="314"/>
      <c r="VLW13" s="314"/>
      <c r="VLX13" s="314"/>
      <c r="VLY13" s="314"/>
      <c r="VLZ13" s="314"/>
      <c r="VMA13" s="314"/>
      <c r="VMB13" s="314"/>
      <c r="VMC13" s="314"/>
      <c r="VMD13" s="314"/>
      <c r="VME13" s="314"/>
      <c r="VMF13" s="314"/>
      <c r="VMG13" s="314"/>
      <c r="VMH13" s="314"/>
      <c r="VMI13" s="314"/>
      <c r="VMJ13" s="314"/>
      <c r="VMK13" s="314"/>
      <c r="VML13" s="314"/>
      <c r="VMM13" s="314"/>
      <c r="VMN13" s="314"/>
      <c r="VMO13" s="314"/>
      <c r="VMP13" s="314"/>
      <c r="VMQ13" s="314"/>
      <c r="VMR13" s="314"/>
      <c r="VMS13" s="314"/>
      <c r="VMT13" s="314"/>
      <c r="VMU13" s="314"/>
      <c r="VMV13" s="314"/>
      <c r="VMW13" s="314"/>
      <c r="VMX13" s="314"/>
      <c r="VMY13" s="314"/>
      <c r="VMZ13" s="314"/>
      <c r="VNA13" s="314"/>
      <c r="VNB13" s="314"/>
      <c r="VNC13" s="314"/>
      <c r="VND13" s="314"/>
      <c r="VNE13" s="314"/>
      <c r="VNF13" s="314"/>
      <c r="VNG13" s="314"/>
      <c r="VNH13" s="314"/>
      <c r="VNI13" s="314"/>
      <c r="VNJ13" s="314"/>
      <c r="VNK13" s="314"/>
      <c r="VNL13" s="314"/>
      <c r="VNM13" s="314"/>
      <c r="VNN13" s="314"/>
      <c r="VNO13" s="314"/>
      <c r="VNP13" s="314"/>
      <c r="VNQ13" s="314"/>
      <c r="VNR13" s="314"/>
      <c r="VNS13" s="314"/>
      <c r="VNT13" s="314"/>
      <c r="VNU13" s="314"/>
      <c r="VNV13" s="314"/>
      <c r="VNW13" s="314"/>
      <c r="VNX13" s="314"/>
      <c r="VNY13" s="314"/>
      <c r="VNZ13" s="314"/>
      <c r="VOA13" s="314"/>
      <c r="VOB13" s="314"/>
      <c r="VOC13" s="314"/>
      <c r="VOD13" s="314"/>
      <c r="VOE13" s="314"/>
      <c r="VOF13" s="314"/>
      <c r="VOG13" s="314"/>
      <c r="VOH13" s="314"/>
      <c r="VOI13" s="314"/>
      <c r="VOJ13" s="314"/>
      <c r="VOK13" s="314"/>
      <c r="VOL13" s="314"/>
      <c r="VOM13" s="314"/>
      <c r="VON13" s="314"/>
      <c r="VOO13" s="314"/>
      <c r="VOP13" s="314"/>
      <c r="VOQ13" s="314"/>
      <c r="VOR13" s="314"/>
      <c r="VOS13" s="314"/>
      <c r="VOT13" s="314"/>
      <c r="VOU13" s="314"/>
      <c r="VOV13" s="314"/>
      <c r="VOW13" s="314"/>
      <c r="VOX13" s="314"/>
      <c r="VOY13" s="314"/>
      <c r="VOZ13" s="314"/>
      <c r="VPA13" s="314"/>
      <c r="VPB13" s="314"/>
      <c r="VPC13" s="314"/>
      <c r="VPD13" s="314"/>
      <c r="VPE13" s="314"/>
      <c r="VPF13" s="314"/>
      <c r="VPG13" s="314"/>
      <c r="VPH13" s="314"/>
      <c r="VPI13" s="314"/>
      <c r="VPJ13" s="314"/>
      <c r="VPK13" s="314"/>
      <c r="VPL13" s="314"/>
      <c r="VPM13" s="314"/>
      <c r="VPN13" s="314"/>
      <c r="VPO13" s="314"/>
      <c r="VPP13" s="314"/>
      <c r="VPQ13" s="314"/>
      <c r="VPR13" s="314"/>
      <c r="VPS13" s="314"/>
      <c r="VPT13" s="314"/>
      <c r="VPU13" s="314"/>
      <c r="VPV13" s="314"/>
      <c r="VPW13" s="314"/>
      <c r="VPX13" s="314"/>
      <c r="VPY13" s="314"/>
      <c r="VPZ13" s="314"/>
      <c r="VQA13" s="314"/>
      <c r="VQB13" s="314"/>
      <c r="VQC13" s="314"/>
      <c r="VQD13" s="314"/>
      <c r="VQE13" s="314"/>
      <c r="VQF13" s="314"/>
      <c r="VQG13" s="314"/>
      <c r="VQH13" s="314"/>
      <c r="VQI13" s="314"/>
      <c r="VQJ13" s="314"/>
      <c r="VQK13" s="314"/>
      <c r="VQL13" s="314"/>
      <c r="VQM13" s="314"/>
      <c r="VQN13" s="314"/>
      <c r="VQO13" s="314"/>
      <c r="VQP13" s="314"/>
      <c r="VQQ13" s="314"/>
      <c r="VQR13" s="314"/>
      <c r="VQS13" s="314"/>
      <c r="VQT13" s="314"/>
      <c r="VQU13" s="314"/>
      <c r="VQV13" s="314"/>
      <c r="VQW13" s="314"/>
      <c r="VQX13" s="314"/>
      <c r="VQY13" s="314"/>
      <c r="VQZ13" s="314"/>
      <c r="VRA13" s="314"/>
      <c r="VRB13" s="314"/>
      <c r="VRC13" s="314"/>
      <c r="VRD13" s="314"/>
      <c r="VRE13" s="314"/>
      <c r="VRF13" s="314"/>
      <c r="VRG13" s="314"/>
      <c r="VRH13" s="314"/>
      <c r="VRI13" s="314"/>
      <c r="VRJ13" s="314"/>
      <c r="VRK13" s="314"/>
      <c r="VRL13" s="314"/>
      <c r="VRM13" s="314"/>
      <c r="VRN13" s="314"/>
      <c r="VRO13" s="314"/>
      <c r="VRP13" s="314"/>
      <c r="VRQ13" s="314"/>
      <c r="VRR13" s="314"/>
      <c r="VRS13" s="314"/>
      <c r="VRT13" s="314"/>
      <c r="VRU13" s="314"/>
      <c r="VRV13" s="314"/>
      <c r="VRW13" s="314"/>
      <c r="VRX13" s="314"/>
      <c r="VRY13" s="314"/>
      <c r="VRZ13" s="314"/>
      <c r="VSA13" s="314"/>
      <c r="VSB13" s="314"/>
      <c r="VSC13" s="314"/>
      <c r="VSD13" s="314"/>
      <c r="VSE13" s="314"/>
      <c r="VSF13" s="314"/>
      <c r="VSG13" s="314"/>
      <c r="VSH13" s="314"/>
      <c r="VSI13" s="314"/>
      <c r="VSJ13" s="314"/>
      <c r="VSK13" s="314"/>
      <c r="VSL13" s="314"/>
      <c r="VSM13" s="314"/>
      <c r="VSN13" s="314"/>
      <c r="VSO13" s="314"/>
      <c r="VSP13" s="314"/>
      <c r="VSQ13" s="314"/>
      <c r="VSR13" s="314"/>
      <c r="VSS13" s="314"/>
      <c r="VST13" s="314"/>
      <c r="VSU13" s="314"/>
      <c r="VSV13" s="314"/>
      <c r="VSW13" s="314"/>
      <c r="VSX13" s="314"/>
      <c r="VSY13" s="314"/>
      <c r="VSZ13" s="314"/>
      <c r="VTA13" s="314"/>
      <c r="VTB13" s="314"/>
      <c r="VTC13" s="314"/>
      <c r="VTD13" s="314"/>
      <c r="VTE13" s="314"/>
      <c r="VTF13" s="314"/>
      <c r="VTG13" s="314"/>
      <c r="VTH13" s="314"/>
      <c r="VTI13" s="314"/>
      <c r="VTJ13" s="314"/>
      <c r="VTK13" s="314"/>
      <c r="VTL13" s="314"/>
      <c r="VTM13" s="314"/>
      <c r="VTN13" s="314"/>
      <c r="VTO13" s="314"/>
      <c r="VTP13" s="314"/>
      <c r="VTQ13" s="314"/>
      <c r="VTR13" s="314"/>
      <c r="VTS13" s="314"/>
      <c r="VTT13" s="314"/>
      <c r="VTU13" s="314"/>
      <c r="VTV13" s="314"/>
      <c r="VTW13" s="314"/>
      <c r="VTX13" s="314"/>
      <c r="VTY13" s="314"/>
      <c r="VTZ13" s="314"/>
      <c r="VUA13" s="314"/>
      <c r="VUB13" s="314"/>
      <c r="VUC13" s="314"/>
      <c r="VUD13" s="314"/>
      <c r="VUE13" s="314"/>
      <c r="VUF13" s="314"/>
      <c r="VUG13" s="314"/>
      <c r="VUH13" s="314"/>
      <c r="VUI13" s="314"/>
      <c r="VUJ13" s="314"/>
      <c r="VUK13" s="314"/>
      <c r="VUL13" s="314"/>
      <c r="VUM13" s="314"/>
      <c r="VUN13" s="314"/>
      <c r="VUO13" s="314"/>
      <c r="VUP13" s="314"/>
      <c r="VUQ13" s="314"/>
      <c r="VUR13" s="314"/>
      <c r="VUS13" s="314"/>
      <c r="VUT13" s="314"/>
      <c r="VUU13" s="314"/>
      <c r="VUV13" s="314"/>
      <c r="VUW13" s="314"/>
      <c r="VUX13" s="314"/>
      <c r="VUY13" s="314"/>
      <c r="VUZ13" s="314"/>
      <c r="VVA13" s="314"/>
      <c r="VVB13" s="314"/>
      <c r="VVC13" s="314"/>
      <c r="VVD13" s="314"/>
      <c r="VVE13" s="314"/>
      <c r="VVF13" s="314"/>
      <c r="VVG13" s="314"/>
      <c r="VVH13" s="314"/>
      <c r="VVI13" s="314"/>
      <c r="VVJ13" s="314"/>
      <c r="VVK13" s="314"/>
      <c r="VVL13" s="314"/>
      <c r="VVM13" s="314"/>
      <c r="VVN13" s="314"/>
      <c r="VVO13" s="314"/>
      <c r="VVP13" s="314"/>
      <c r="VVQ13" s="314"/>
      <c r="VVR13" s="314"/>
      <c r="VVS13" s="314"/>
      <c r="VVT13" s="314"/>
      <c r="VVU13" s="314"/>
      <c r="VVV13" s="314"/>
      <c r="VVW13" s="314"/>
      <c r="VVX13" s="314"/>
      <c r="VVY13" s="314"/>
      <c r="VVZ13" s="314"/>
      <c r="VWA13" s="314"/>
      <c r="VWB13" s="314"/>
      <c r="VWC13" s="314"/>
      <c r="VWD13" s="314"/>
      <c r="VWE13" s="314"/>
      <c r="VWF13" s="314"/>
      <c r="VWG13" s="314"/>
      <c r="VWH13" s="314"/>
      <c r="VWI13" s="314"/>
      <c r="VWJ13" s="314"/>
      <c r="VWK13" s="314"/>
      <c r="VWL13" s="314"/>
      <c r="VWM13" s="314"/>
      <c r="VWN13" s="314"/>
      <c r="VWO13" s="314"/>
      <c r="VWP13" s="314"/>
      <c r="VWQ13" s="314"/>
      <c r="VWR13" s="314"/>
      <c r="VWS13" s="314"/>
      <c r="VWT13" s="314"/>
      <c r="VWU13" s="314"/>
      <c r="VWV13" s="314"/>
      <c r="VWW13" s="314"/>
      <c r="VWX13" s="314"/>
      <c r="VWY13" s="314"/>
      <c r="VWZ13" s="314"/>
      <c r="VXA13" s="314"/>
      <c r="VXB13" s="314"/>
      <c r="VXC13" s="314"/>
      <c r="VXD13" s="314"/>
      <c r="VXE13" s="314"/>
      <c r="VXF13" s="314"/>
      <c r="VXG13" s="314"/>
      <c r="VXH13" s="314"/>
      <c r="VXI13" s="314"/>
      <c r="VXJ13" s="314"/>
      <c r="VXK13" s="314"/>
      <c r="VXL13" s="314"/>
      <c r="VXM13" s="314"/>
      <c r="VXN13" s="314"/>
      <c r="VXO13" s="314"/>
      <c r="VXP13" s="314"/>
      <c r="VXQ13" s="314"/>
      <c r="VXR13" s="314"/>
      <c r="VXS13" s="314"/>
      <c r="VXT13" s="314"/>
      <c r="VXU13" s="314"/>
      <c r="VXV13" s="314"/>
      <c r="VXW13" s="314"/>
      <c r="VXX13" s="314"/>
      <c r="VXY13" s="314"/>
      <c r="VXZ13" s="314"/>
      <c r="VYA13" s="314"/>
      <c r="VYB13" s="314"/>
      <c r="VYC13" s="314"/>
      <c r="VYD13" s="314"/>
      <c r="VYE13" s="314"/>
      <c r="VYF13" s="314"/>
      <c r="VYG13" s="314"/>
      <c r="VYH13" s="314"/>
      <c r="VYI13" s="314"/>
      <c r="VYJ13" s="314"/>
      <c r="VYK13" s="314"/>
      <c r="VYL13" s="314"/>
      <c r="VYM13" s="314"/>
      <c r="VYN13" s="314"/>
      <c r="VYO13" s="314"/>
      <c r="VYP13" s="314"/>
      <c r="VYQ13" s="314"/>
      <c r="VYR13" s="314"/>
      <c r="VYS13" s="314"/>
      <c r="VYT13" s="314"/>
      <c r="VYU13" s="314"/>
      <c r="VYV13" s="314"/>
      <c r="VYW13" s="314"/>
      <c r="VYX13" s="314"/>
      <c r="VYY13" s="314"/>
      <c r="VYZ13" s="314"/>
      <c r="VZA13" s="314"/>
      <c r="VZB13" s="314"/>
      <c r="VZC13" s="314"/>
      <c r="VZD13" s="314"/>
      <c r="VZE13" s="314"/>
      <c r="VZF13" s="314"/>
      <c r="VZG13" s="314"/>
      <c r="VZH13" s="314"/>
      <c r="VZI13" s="314"/>
      <c r="VZJ13" s="314"/>
      <c r="VZK13" s="314"/>
      <c r="VZL13" s="314"/>
      <c r="VZM13" s="314"/>
      <c r="VZN13" s="314"/>
      <c r="VZO13" s="314"/>
      <c r="VZP13" s="314"/>
      <c r="VZQ13" s="314"/>
      <c r="VZR13" s="314"/>
      <c r="VZS13" s="314"/>
      <c r="VZT13" s="314"/>
      <c r="VZU13" s="314"/>
      <c r="VZV13" s="314"/>
      <c r="VZW13" s="314"/>
      <c r="VZX13" s="314"/>
      <c r="VZY13" s="314"/>
      <c r="VZZ13" s="314"/>
      <c r="WAA13" s="314"/>
      <c r="WAB13" s="314"/>
      <c r="WAC13" s="314"/>
      <c r="WAD13" s="314"/>
      <c r="WAE13" s="314"/>
      <c r="WAF13" s="314"/>
      <c r="WAG13" s="314"/>
      <c r="WAH13" s="314"/>
      <c r="WAI13" s="314"/>
      <c r="WAJ13" s="314"/>
      <c r="WAK13" s="314"/>
      <c r="WAL13" s="314"/>
      <c r="WAM13" s="314"/>
      <c r="WAN13" s="314"/>
      <c r="WAO13" s="314"/>
      <c r="WAP13" s="314"/>
      <c r="WAQ13" s="314"/>
      <c r="WAR13" s="314"/>
      <c r="WAS13" s="314"/>
      <c r="WAT13" s="314"/>
      <c r="WAU13" s="314"/>
      <c r="WAV13" s="314"/>
      <c r="WAW13" s="314"/>
      <c r="WAX13" s="314"/>
      <c r="WAY13" s="314"/>
      <c r="WAZ13" s="314"/>
      <c r="WBA13" s="314"/>
      <c r="WBB13" s="314"/>
      <c r="WBC13" s="314"/>
      <c r="WBD13" s="314"/>
      <c r="WBE13" s="314"/>
      <c r="WBF13" s="314"/>
      <c r="WBG13" s="314"/>
      <c r="WBH13" s="314"/>
      <c r="WBI13" s="314"/>
      <c r="WBJ13" s="314"/>
      <c r="WBK13" s="314"/>
      <c r="WBL13" s="314"/>
      <c r="WBM13" s="314"/>
      <c r="WBN13" s="314"/>
      <c r="WBO13" s="314"/>
      <c r="WBP13" s="314"/>
      <c r="WBQ13" s="314"/>
      <c r="WBR13" s="314"/>
      <c r="WBS13" s="314"/>
      <c r="WBT13" s="314"/>
      <c r="WBU13" s="314"/>
      <c r="WBV13" s="314"/>
      <c r="WBW13" s="314"/>
      <c r="WBX13" s="314"/>
      <c r="WBY13" s="314"/>
      <c r="WBZ13" s="314"/>
      <c r="WCA13" s="314"/>
      <c r="WCB13" s="314"/>
      <c r="WCC13" s="314"/>
      <c r="WCD13" s="314"/>
      <c r="WCE13" s="314"/>
      <c r="WCF13" s="314"/>
      <c r="WCG13" s="314"/>
      <c r="WCH13" s="314"/>
      <c r="WCI13" s="314"/>
      <c r="WCJ13" s="314"/>
      <c r="WCK13" s="314"/>
      <c r="WCL13" s="314"/>
      <c r="WCM13" s="314"/>
      <c r="WCN13" s="314"/>
      <c r="WCO13" s="314"/>
      <c r="WCP13" s="314"/>
      <c r="WCQ13" s="314"/>
      <c r="WCR13" s="314"/>
      <c r="WCS13" s="314"/>
      <c r="WCT13" s="314"/>
      <c r="WCU13" s="314"/>
      <c r="WCV13" s="314"/>
      <c r="WCW13" s="314"/>
      <c r="WCX13" s="314"/>
      <c r="WCY13" s="314"/>
      <c r="WCZ13" s="314"/>
      <c r="WDA13" s="314"/>
      <c r="WDB13" s="314"/>
      <c r="WDC13" s="314"/>
      <c r="WDD13" s="314"/>
      <c r="WDE13" s="314"/>
      <c r="WDF13" s="314"/>
      <c r="WDG13" s="314"/>
      <c r="WDH13" s="314"/>
      <c r="WDI13" s="314"/>
      <c r="WDJ13" s="314"/>
      <c r="WDK13" s="314"/>
      <c r="WDL13" s="314"/>
      <c r="WDM13" s="314"/>
      <c r="WDN13" s="314"/>
      <c r="WDO13" s="314"/>
      <c r="WDP13" s="314"/>
      <c r="WDQ13" s="314"/>
      <c r="WDR13" s="314"/>
      <c r="WDS13" s="314"/>
      <c r="WDT13" s="314"/>
      <c r="WDU13" s="314"/>
      <c r="WDV13" s="314"/>
      <c r="WDW13" s="314"/>
      <c r="WDX13" s="314"/>
      <c r="WDY13" s="314"/>
      <c r="WDZ13" s="314"/>
      <c r="WEA13" s="314"/>
      <c r="WEB13" s="314"/>
      <c r="WEC13" s="314"/>
      <c r="WED13" s="314"/>
      <c r="WEE13" s="314"/>
      <c r="WEF13" s="314"/>
      <c r="WEG13" s="314"/>
      <c r="WEH13" s="314"/>
      <c r="WEI13" s="314"/>
      <c r="WEJ13" s="314"/>
      <c r="WEK13" s="314"/>
      <c r="WEL13" s="314"/>
      <c r="WEM13" s="314"/>
      <c r="WEN13" s="314"/>
      <c r="WEO13" s="314"/>
      <c r="WEP13" s="314"/>
      <c r="WEQ13" s="314"/>
      <c r="WER13" s="314"/>
      <c r="WES13" s="314"/>
      <c r="WET13" s="314"/>
      <c r="WEU13" s="314"/>
      <c r="WEV13" s="314"/>
      <c r="WEW13" s="314"/>
      <c r="WEX13" s="314"/>
      <c r="WEY13" s="314"/>
      <c r="WEZ13" s="314"/>
      <c r="WFA13" s="314"/>
      <c r="WFB13" s="314"/>
      <c r="WFC13" s="314"/>
      <c r="WFD13" s="314"/>
      <c r="WFE13" s="314"/>
      <c r="WFF13" s="314"/>
      <c r="WFG13" s="314"/>
      <c r="WFH13" s="314"/>
      <c r="WFI13" s="314"/>
      <c r="WFJ13" s="314"/>
      <c r="WFK13" s="314"/>
      <c r="WFL13" s="314"/>
      <c r="WFM13" s="314"/>
      <c r="WFN13" s="314"/>
      <c r="WFO13" s="314"/>
      <c r="WFP13" s="314"/>
      <c r="WFQ13" s="314"/>
      <c r="WFR13" s="314"/>
      <c r="WFS13" s="314"/>
      <c r="WFT13" s="314"/>
      <c r="WFU13" s="314"/>
      <c r="WFV13" s="314"/>
      <c r="WFW13" s="314"/>
      <c r="WFX13" s="314"/>
      <c r="WFY13" s="314"/>
      <c r="WFZ13" s="314"/>
      <c r="WGA13" s="314"/>
      <c r="WGB13" s="314"/>
      <c r="WGC13" s="314"/>
      <c r="WGD13" s="314"/>
      <c r="WGE13" s="314"/>
      <c r="WGF13" s="314"/>
      <c r="WGG13" s="314"/>
      <c r="WGH13" s="314"/>
      <c r="WGI13" s="314"/>
      <c r="WGJ13" s="314"/>
      <c r="WGK13" s="314"/>
      <c r="WGL13" s="314"/>
      <c r="WGM13" s="314"/>
      <c r="WGN13" s="314"/>
      <c r="WGO13" s="314"/>
      <c r="WGP13" s="314"/>
      <c r="WGQ13" s="314"/>
      <c r="WGR13" s="314"/>
      <c r="WGS13" s="314"/>
      <c r="WGT13" s="314"/>
      <c r="WGU13" s="314"/>
      <c r="WGV13" s="314"/>
      <c r="WGW13" s="314"/>
      <c r="WGX13" s="314"/>
      <c r="WGY13" s="314"/>
      <c r="WGZ13" s="314"/>
      <c r="WHA13" s="314"/>
      <c r="WHB13" s="314"/>
      <c r="WHC13" s="314"/>
      <c r="WHD13" s="314"/>
      <c r="WHE13" s="314"/>
      <c r="WHF13" s="314"/>
      <c r="WHG13" s="314"/>
      <c r="WHH13" s="314"/>
      <c r="WHI13" s="314"/>
      <c r="WHJ13" s="314"/>
      <c r="WHK13" s="314"/>
      <c r="WHL13" s="314"/>
      <c r="WHM13" s="314"/>
      <c r="WHN13" s="314"/>
      <c r="WHO13" s="314"/>
      <c r="WHP13" s="314"/>
      <c r="WHQ13" s="314"/>
      <c r="WHR13" s="314"/>
      <c r="WHS13" s="314"/>
      <c r="WHT13" s="314"/>
      <c r="WHU13" s="314"/>
      <c r="WHV13" s="314"/>
      <c r="WHW13" s="314"/>
      <c r="WHX13" s="314"/>
      <c r="WHY13" s="314"/>
      <c r="WHZ13" s="314"/>
      <c r="WIA13" s="314"/>
      <c r="WIB13" s="314"/>
      <c r="WIC13" s="314"/>
      <c r="WID13" s="314"/>
      <c r="WIE13" s="314"/>
      <c r="WIF13" s="314"/>
      <c r="WIG13" s="314"/>
      <c r="WIH13" s="314"/>
      <c r="WII13" s="314"/>
      <c r="WIJ13" s="314"/>
      <c r="WIK13" s="314"/>
      <c r="WIL13" s="314"/>
      <c r="WIM13" s="314"/>
      <c r="WIN13" s="314"/>
      <c r="WIO13" s="314"/>
      <c r="WIP13" s="314"/>
      <c r="WIQ13" s="314"/>
      <c r="WIR13" s="314"/>
      <c r="WIS13" s="314"/>
      <c r="WIT13" s="314"/>
      <c r="WIU13" s="314"/>
      <c r="WIV13" s="314"/>
      <c r="WIW13" s="314"/>
      <c r="WIX13" s="314"/>
      <c r="WIY13" s="314"/>
      <c r="WIZ13" s="314"/>
      <c r="WJA13" s="314"/>
      <c r="WJB13" s="314"/>
      <c r="WJC13" s="314"/>
      <c r="WJD13" s="314"/>
      <c r="WJE13" s="314"/>
      <c r="WJF13" s="314"/>
      <c r="WJG13" s="314"/>
      <c r="WJH13" s="314"/>
      <c r="WJI13" s="314"/>
      <c r="WJJ13" s="314"/>
      <c r="WJK13" s="314"/>
      <c r="WJL13" s="314"/>
      <c r="WJM13" s="314"/>
      <c r="WJN13" s="314"/>
      <c r="WJO13" s="314"/>
      <c r="WJP13" s="314"/>
      <c r="WJQ13" s="314"/>
      <c r="WJR13" s="314"/>
      <c r="WJS13" s="314"/>
      <c r="WJT13" s="314"/>
      <c r="WJU13" s="314"/>
      <c r="WJV13" s="314"/>
      <c r="WJW13" s="314"/>
      <c r="WJX13" s="314"/>
      <c r="WJY13" s="314"/>
      <c r="WJZ13" s="314"/>
      <c r="WKA13" s="314"/>
      <c r="WKB13" s="314"/>
      <c r="WKC13" s="314"/>
      <c r="WKD13" s="314"/>
      <c r="WKE13" s="314"/>
      <c r="WKF13" s="314"/>
      <c r="WKG13" s="314"/>
      <c r="WKH13" s="314"/>
      <c r="WKI13" s="314"/>
      <c r="WKJ13" s="314"/>
      <c r="WKK13" s="314"/>
      <c r="WKL13" s="314"/>
      <c r="WKM13" s="314"/>
      <c r="WKN13" s="314"/>
      <c r="WKO13" s="314"/>
      <c r="WKP13" s="314"/>
      <c r="WKQ13" s="314"/>
      <c r="WKR13" s="314"/>
      <c r="WKS13" s="314"/>
      <c r="WKT13" s="314"/>
      <c r="WKU13" s="314"/>
      <c r="WKV13" s="314"/>
      <c r="WKW13" s="314"/>
      <c r="WKX13" s="314"/>
      <c r="WKY13" s="314"/>
      <c r="WKZ13" s="314"/>
      <c r="WLA13" s="314"/>
      <c r="WLB13" s="314"/>
      <c r="WLC13" s="314"/>
      <c r="WLD13" s="314"/>
      <c r="WLE13" s="314"/>
      <c r="WLF13" s="314"/>
      <c r="WLG13" s="314"/>
      <c r="WLH13" s="314"/>
      <c r="WLI13" s="314"/>
      <c r="WLJ13" s="314"/>
      <c r="WLK13" s="314"/>
      <c r="WLL13" s="314"/>
      <c r="WLM13" s="314"/>
      <c r="WLN13" s="314"/>
      <c r="WLO13" s="314"/>
      <c r="WLP13" s="314"/>
      <c r="WLQ13" s="314"/>
      <c r="WLR13" s="314"/>
      <c r="WLS13" s="314"/>
      <c r="WLT13" s="314"/>
      <c r="WLU13" s="314"/>
      <c r="WLV13" s="314"/>
      <c r="WLW13" s="314"/>
      <c r="WLX13" s="314"/>
      <c r="WLY13" s="314"/>
      <c r="WLZ13" s="314"/>
      <c r="WMA13" s="314"/>
      <c r="WMB13" s="314"/>
      <c r="WMC13" s="314"/>
      <c r="WMD13" s="314"/>
      <c r="WME13" s="314"/>
      <c r="WMF13" s="314"/>
      <c r="WMG13" s="314"/>
      <c r="WMH13" s="314"/>
      <c r="WMI13" s="314"/>
      <c r="WMJ13" s="314"/>
      <c r="WMK13" s="314"/>
      <c r="WML13" s="314"/>
      <c r="WMM13" s="314"/>
      <c r="WMN13" s="314"/>
      <c r="WMO13" s="314"/>
      <c r="WMP13" s="314"/>
      <c r="WMQ13" s="314"/>
      <c r="WMR13" s="314"/>
      <c r="WMS13" s="314"/>
      <c r="WMT13" s="314"/>
      <c r="WMU13" s="314"/>
      <c r="WMV13" s="314"/>
      <c r="WMW13" s="314"/>
      <c r="WMX13" s="314"/>
      <c r="WMY13" s="314"/>
      <c r="WMZ13" s="314"/>
      <c r="WNA13" s="314"/>
      <c r="WNB13" s="314"/>
      <c r="WNC13" s="314"/>
      <c r="WND13" s="314"/>
      <c r="WNE13" s="314"/>
      <c r="WNF13" s="314"/>
      <c r="WNG13" s="314"/>
      <c r="WNH13" s="314"/>
      <c r="WNI13" s="314"/>
      <c r="WNJ13" s="314"/>
      <c r="WNK13" s="314"/>
      <c r="WNL13" s="314"/>
      <c r="WNM13" s="314"/>
      <c r="WNN13" s="314"/>
      <c r="WNO13" s="314"/>
      <c r="WNP13" s="314"/>
      <c r="WNQ13" s="314"/>
      <c r="WNR13" s="314"/>
      <c r="WNS13" s="314"/>
      <c r="WNT13" s="314"/>
      <c r="WNU13" s="314"/>
      <c r="WNV13" s="314"/>
      <c r="WNW13" s="314"/>
      <c r="WNX13" s="314"/>
      <c r="WNY13" s="314"/>
      <c r="WNZ13" s="314"/>
      <c r="WOA13" s="314"/>
      <c r="WOB13" s="314"/>
      <c r="WOC13" s="314"/>
      <c r="WOD13" s="314"/>
      <c r="WOE13" s="314"/>
      <c r="WOF13" s="314"/>
      <c r="WOG13" s="314"/>
      <c r="WOH13" s="314"/>
      <c r="WOI13" s="314"/>
      <c r="WOJ13" s="314"/>
      <c r="WOK13" s="314"/>
      <c r="WOL13" s="314"/>
      <c r="WOM13" s="314"/>
      <c r="WON13" s="314"/>
      <c r="WOO13" s="314"/>
      <c r="WOP13" s="314"/>
      <c r="WOQ13" s="314"/>
      <c r="WOR13" s="314"/>
      <c r="WOS13" s="314"/>
      <c r="WOT13" s="314"/>
      <c r="WOU13" s="314"/>
      <c r="WOV13" s="314"/>
      <c r="WOW13" s="314"/>
      <c r="WOX13" s="314"/>
      <c r="WOY13" s="314"/>
      <c r="WOZ13" s="314"/>
      <c r="WPA13" s="314"/>
      <c r="WPB13" s="314"/>
      <c r="WPC13" s="314"/>
      <c r="WPD13" s="314"/>
      <c r="WPE13" s="314"/>
      <c r="WPF13" s="314"/>
      <c r="WPG13" s="314"/>
      <c r="WPH13" s="314"/>
      <c r="WPI13" s="314"/>
      <c r="WPJ13" s="314"/>
      <c r="WPK13" s="314"/>
      <c r="WPL13" s="314"/>
      <c r="WPM13" s="314"/>
      <c r="WPN13" s="314"/>
      <c r="WPO13" s="314"/>
      <c r="WPP13" s="314"/>
      <c r="WPQ13" s="314"/>
      <c r="WPR13" s="314"/>
      <c r="WPS13" s="314"/>
      <c r="WPT13" s="314"/>
      <c r="WPU13" s="314"/>
      <c r="WPV13" s="314"/>
      <c r="WPW13" s="314"/>
      <c r="WPX13" s="314"/>
      <c r="WPY13" s="314"/>
      <c r="WPZ13" s="314"/>
      <c r="WQA13" s="314"/>
      <c r="WQB13" s="314"/>
      <c r="WQC13" s="314"/>
      <c r="WQD13" s="314"/>
      <c r="WQE13" s="314"/>
      <c r="WQF13" s="314"/>
      <c r="WQG13" s="314"/>
      <c r="WQH13" s="314"/>
      <c r="WQI13" s="314"/>
      <c r="WQJ13" s="314"/>
      <c r="WQK13" s="314"/>
      <c r="WQL13" s="314"/>
      <c r="WQM13" s="314"/>
      <c r="WQN13" s="314"/>
      <c r="WQO13" s="314"/>
      <c r="WQP13" s="314"/>
      <c r="WQQ13" s="314"/>
      <c r="WQR13" s="314"/>
      <c r="WQS13" s="314"/>
      <c r="WQT13" s="314"/>
      <c r="WQU13" s="314"/>
      <c r="WQV13" s="314"/>
      <c r="WQW13" s="314"/>
      <c r="WQX13" s="314"/>
      <c r="WQY13" s="314"/>
      <c r="WQZ13" s="314"/>
      <c r="WRA13" s="314"/>
      <c r="WRB13" s="314"/>
      <c r="WRC13" s="314"/>
      <c r="WRD13" s="314"/>
      <c r="WRE13" s="314"/>
      <c r="WRF13" s="314"/>
      <c r="WRG13" s="314"/>
      <c r="WRH13" s="314"/>
      <c r="WRI13" s="314"/>
      <c r="WRJ13" s="314"/>
      <c r="WRK13" s="314"/>
      <c r="WRL13" s="314"/>
      <c r="WRM13" s="314"/>
      <c r="WRN13" s="314"/>
      <c r="WRO13" s="314"/>
      <c r="WRP13" s="314"/>
      <c r="WRQ13" s="314"/>
      <c r="WRR13" s="314"/>
      <c r="WRS13" s="314"/>
      <c r="WRT13" s="314"/>
      <c r="WRU13" s="314"/>
      <c r="WRV13" s="314"/>
      <c r="WRW13" s="314"/>
      <c r="WRX13" s="314"/>
      <c r="WRY13" s="314"/>
      <c r="WRZ13" s="314"/>
      <c r="WSA13" s="314"/>
      <c r="WSB13" s="314"/>
      <c r="WSC13" s="314"/>
      <c r="WSD13" s="314"/>
      <c r="WSE13" s="314"/>
      <c r="WSF13" s="314"/>
      <c r="WSG13" s="314"/>
      <c r="WSH13" s="314"/>
      <c r="WSI13" s="314"/>
      <c r="WSJ13" s="314"/>
      <c r="WSK13" s="314"/>
      <c r="WSL13" s="314"/>
      <c r="WSM13" s="314"/>
      <c r="WSN13" s="314"/>
      <c r="WSO13" s="314"/>
      <c r="WSP13" s="314"/>
      <c r="WSQ13" s="314"/>
      <c r="WSR13" s="314"/>
      <c r="WSS13" s="314"/>
      <c r="WST13" s="314"/>
      <c r="WSU13" s="314"/>
      <c r="WSV13" s="314"/>
      <c r="WSW13" s="314"/>
      <c r="WSX13" s="314"/>
      <c r="WSY13" s="314"/>
      <c r="WSZ13" s="314"/>
      <c r="WTA13" s="314"/>
      <c r="WTB13" s="314"/>
      <c r="WTC13" s="314"/>
      <c r="WTD13" s="314"/>
      <c r="WTE13" s="314"/>
      <c r="WTF13" s="314"/>
      <c r="WTG13" s="314"/>
      <c r="WTH13" s="314"/>
      <c r="WTI13" s="314"/>
      <c r="WTJ13" s="314"/>
      <c r="WTK13" s="314"/>
      <c r="WTL13" s="314"/>
      <c r="WTM13" s="314"/>
      <c r="WTN13" s="314"/>
      <c r="WTO13" s="314"/>
      <c r="WTP13" s="314"/>
      <c r="WTQ13" s="314"/>
      <c r="WTR13" s="314"/>
      <c r="WTS13" s="314"/>
      <c r="WTT13" s="314"/>
      <c r="WTU13" s="314"/>
      <c r="WTV13" s="314"/>
      <c r="WTW13" s="314"/>
      <c r="WTX13" s="314"/>
      <c r="WTY13" s="314"/>
      <c r="WTZ13" s="314"/>
      <c r="WUA13" s="314"/>
      <c r="WUB13" s="314"/>
      <c r="WUC13" s="314"/>
      <c r="WUD13" s="314"/>
      <c r="WUE13" s="314"/>
      <c r="WUF13" s="314"/>
      <c r="WUG13" s="314"/>
      <c r="WUH13" s="314"/>
      <c r="WUI13" s="314"/>
      <c r="WUJ13" s="314"/>
      <c r="WUK13" s="314"/>
      <c r="WUL13" s="314"/>
      <c r="WUM13" s="314"/>
      <c r="WUN13" s="314"/>
      <c r="WUO13" s="314"/>
      <c r="WUP13" s="314"/>
      <c r="WUQ13" s="314"/>
      <c r="WUR13" s="314"/>
      <c r="WUS13" s="314"/>
      <c r="WUT13" s="314"/>
      <c r="WUU13" s="314"/>
      <c r="WUV13" s="314"/>
      <c r="WUW13" s="314"/>
      <c r="WUX13" s="314"/>
      <c r="WUY13" s="314"/>
      <c r="WUZ13" s="314"/>
      <c r="WVA13" s="314"/>
      <c r="WVB13" s="314"/>
      <c r="WVC13" s="314"/>
      <c r="WVD13" s="314"/>
      <c r="WVE13" s="314"/>
      <c r="WVF13" s="314"/>
      <c r="WVG13" s="314"/>
      <c r="WVH13" s="314"/>
      <c r="WVI13" s="314"/>
      <c r="WVJ13" s="314"/>
      <c r="WVK13" s="314"/>
      <c r="WVL13" s="314"/>
      <c r="WVM13" s="314"/>
      <c r="WVN13" s="314"/>
      <c r="WVO13" s="314"/>
      <c r="WVP13" s="314"/>
      <c r="WVQ13" s="314"/>
      <c r="WVR13" s="314"/>
      <c r="WVS13" s="314"/>
      <c r="WVT13" s="314"/>
      <c r="WVU13" s="314"/>
      <c r="WVV13" s="314"/>
      <c r="WVW13" s="314"/>
      <c r="WVX13" s="314"/>
      <c r="WVY13" s="314"/>
      <c r="WVZ13" s="314"/>
      <c r="WWA13" s="314"/>
      <c r="WWB13" s="314"/>
      <c r="WWC13" s="314"/>
      <c r="WWD13" s="314"/>
      <c r="WWE13" s="314"/>
      <c r="WWF13" s="314"/>
      <c r="WWG13" s="314"/>
      <c r="WWH13" s="314"/>
      <c r="WWI13" s="314"/>
      <c r="WWJ13" s="314"/>
      <c r="WWK13" s="314"/>
      <c r="WWL13" s="314"/>
      <c r="WWM13" s="314"/>
      <c r="WWN13" s="314"/>
      <c r="WWO13" s="314"/>
      <c r="WWP13" s="314"/>
      <c r="WWQ13" s="314"/>
      <c r="WWR13" s="314"/>
      <c r="WWS13" s="314"/>
      <c r="WWT13" s="314"/>
      <c r="WWU13" s="314"/>
      <c r="WWV13" s="314"/>
      <c r="WWW13" s="314"/>
      <c r="WWX13" s="314"/>
      <c r="WWY13" s="314"/>
      <c r="WWZ13" s="314"/>
      <c r="WXA13" s="314"/>
      <c r="WXB13" s="314"/>
      <c r="WXC13" s="314"/>
      <c r="WXD13" s="314"/>
      <c r="WXE13" s="314"/>
      <c r="WXF13" s="314"/>
      <c r="WXG13" s="314"/>
      <c r="WXH13" s="314"/>
      <c r="WXI13" s="314"/>
      <c r="WXJ13" s="314"/>
      <c r="WXK13" s="314"/>
      <c r="WXL13" s="314"/>
      <c r="WXM13" s="314"/>
      <c r="WXN13" s="314"/>
      <c r="WXO13" s="314"/>
      <c r="WXP13" s="314"/>
      <c r="WXQ13" s="314"/>
      <c r="WXR13" s="314"/>
      <c r="WXS13" s="314"/>
      <c r="WXT13" s="314"/>
      <c r="WXU13" s="314"/>
      <c r="WXV13" s="314"/>
      <c r="WXW13" s="314"/>
      <c r="WXX13" s="314"/>
      <c r="WXY13" s="314"/>
      <c r="WXZ13" s="314"/>
      <c r="WYA13" s="314"/>
      <c r="WYB13" s="314"/>
      <c r="WYC13" s="314"/>
      <c r="WYD13" s="314"/>
      <c r="WYE13" s="314"/>
      <c r="WYF13" s="314"/>
      <c r="WYG13" s="314"/>
      <c r="WYH13" s="314"/>
      <c r="WYI13" s="314"/>
      <c r="WYJ13" s="314"/>
      <c r="WYK13" s="314"/>
      <c r="WYL13" s="314"/>
      <c r="WYM13" s="314"/>
      <c r="WYN13" s="314"/>
      <c r="WYO13" s="314"/>
      <c r="WYP13" s="314"/>
      <c r="WYQ13" s="314"/>
      <c r="WYR13" s="314"/>
      <c r="WYS13" s="314"/>
      <c r="WYT13" s="314"/>
      <c r="WYU13" s="314"/>
      <c r="WYV13" s="314"/>
      <c r="WYW13" s="314"/>
      <c r="WYX13" s="314"/>
      <c r="WYY13" s="314"/>
      <c r="WYZ13" s="314"/>
      <c r="WZA13" s="314"/>
      <c r="WZB13" s="314"/>
      <c r="WZC13" s="314"/>
      <c r="WZD13" s="314"/>
      <c r="WZE13" s="314"/>
      <c r="WZF13" s="314"/>
      <c r="WZG13" s="314"/>
      <c r="WZH13" s="314"/>
      <c r="WZI13" s="314"/>
      <c r="WZJ13" s="314"/>
      <c r="WZK13" s="314"/>
      <c r="WZL13" s="314"/>
      <c r="WZM13" s="314"/>
      <c r="WZN13" s="314"/>
      <c r="WZO13" s="314"/>
      <c r="WZP13" s="314"/>
      <c r="WZQ13" s="314"/>
      <c r="WZR13" s="314"/>
      <c r="WZS13" s="314"/>
      <c r="WZT13" s="314"/>
      <c r="WZU13" s="314"/>
      <c r="WZV13" s="314"/>
      <c r="WZW13" s="314"/>
      <c r="WZX13" s="314"/>
      <c r="WZY13" s="314"/>
      <c r="WZZ13" s="314"/>
      <c r="XAA13" s="314"/>
      <c r="XAB13" s="314"/>
      <c r="XAC13" s="314"/>
      <c r="XAD13" s="314"/>
      <c r="XAE13" s="314"/>
      <c r="XAF13" s="314"/>
      <c r="XAG13" s="314"/>
      <c r="XAH13" s="314"/>
      <c r="XAI13" s="314"/>
      <c r="XAJ13" s="314"/>
      <c r="XAK13" s="314"/>
      <c r="XAL13" s="314"/>
      <c r="XAM13" s="314"/>
      <c r="XAN13" s="314"/>
      <c r="XAO13" s="314"/>
      <c r="XAP13" s="314"/>
      <c r="XAQ13" s="314"/>
      <c r="XAR13" s="314"/>
      <c r="XAS13" s="314"/>
      <c r="XAT13" s="314"/>
      <c r="XAU13" s="314"/>
      <c r="XAV13" s="314"/>
      <c r="XAW13" s="314"/>
      <c r="XAX13" s="314"/>
      <c r="XAY13" s="314"/>
      <c r="XAZ13" s="314"/>
      <c r="XBA13" s="314"/>
      <c r="XBB13" s="314"/>
      <c r="XBC13" s="314"/>
      <c r="XBD13" s="314"/>
      <c r="XBE13" s="314"/>
      <c r="XBF13" s="314"/>
      <c r="XBG13" s="314"/>
      <c r="XBH13" s="314"/>
      <c r="XBI13" s="314"/>
      <c r="XBJ13" s="314"/>
      <c r="XBK13" s="314"/>
      <c r="XBL13" s="314"/>
      <c r="XBM13" s="314"/>
      <c r="XBN13" s="314"/>
      <c r="XBO13" s="314"/>
      <c r="XBP13" s="314"/>
      <c r="XBQ13" s="314"/>
      <c r="XBR13" s="314"/>
      <c r="XBS13" s="314"/>
      <c r="XBT13" s="314"/>
      <c r="XBU13" s="314"/>
      <c r="XBV13" s="314"/>
      <c r="XBW13" s="314"/>
      <c r="XBX13" s="314"/>
      <c r="XBY13" s="314"/>
      <c r="XBZ13" s="314"/>
      <c r="XCA13" s="314"/>
      <c r="XCB13" s="314"/>
      <c r="XCC13" s="314"/>
      <c r="XCD13" s="314"/>
      <c r="XCE13" s="314"/>
      <c r="XCF13" s="314"/>
      <c r="XCG13" s="314"/>
      <c r="XCH13" s="314"/>
      <c r="XCI13" s="314"/>
      <c r="XCJ13" s="314"/>
      <c r="XCK13" s="314"/>
      <c r="XCL13" s="314"/>
      <c r="XCM13" s="314"/>
      <c r="XCN13" s="314"/>
      <c r="XCO13" s="314"/>
      <c r="XCP13" s="314"/>
      <c r="XCQ13" s="314"/>
      <c r="XCR13" s="314"/>
      <c r="XCS13" s="314"/>
      <c r="XCT13" s="314"/>
      <c r="XCU13" s="314"/>
      <c r="XCV13" s="314"/>
      <c r="XCW13" s="314"/>
      <c r="XCX13" s="314"/>
      <c r="XCY13" s="314"/>
      <c r="XCZ13" s="314"/>
      <c r="XDA13" s="314"/>
      <c r="XDB13" s="314"/>
      <c r="XDC13" s="314"/>
      <c r="XDD13" s="314"/>
      <c r="XDE13" s="314"/>
      <c r="XDF13" s="314"/>
      <c r="XDG13" s="314"/>
      <c r="XDH13" s="314"/>
      <c r="XDI13" s="314"/>
      <c r="XDJ13" s="314"/>
      <c r="XDK13" s="314"/>
      <c r="XDL13" s="314"/>
      <c r="XDM13" s="314"/>
      <c r="XDN13" s="314"/>
      <c r="XDO13" s="314"/>
      <c r="XDP13" s="314"/>
      <c r="XDQ13" s="314"/>
      <c r="XDR13" s="314"/>
      <c r="XDS13" s="314"/>
      <c r="XDT13" s="314"/>
      <c r="XDU13" s="314"/>
      <c r="XDV13" s="314"/>
      <c r="XDW13" s="314"/>
      <c r="XDX13" s="314"/>
      <c r="XDY13" s="314"/>
      <c r="XDZ13" s="314"/>
      <c r="XEA13" s="314"/>
      <c r="XEB13" s="314"/>
      <c r="XEC13" s="314"/>
      <c r="XED13" s="314"/>
      <c r="XEE13" s="314"/>
      <c r="XEF13" s="314"/>
      <c r="XEG13" s="314"/>
      <c r="XEH13" s="314"/>
      <c r="XEI13" s="314"/>
      <c r="XEJ13" s="314"/>
      <c r="XEK13" s="314"/>
      <c r="XEL13" s="314"/>
      <c r="XEM13" s="314"/>
      <c r="XEN13" s="314"/>
      <c r="XEO13" s="314"/>
      <c r="XEP13" s="314"/>
      <c r="XEQ13" s="314"/>
      <c r="XER13" s="314"/>
      <c r="XES13" s="314"/>
      <c r="XET13" s="314"/>
      <c r="XEU13" s="314"/>
      <c r="XEV13" s="314"/>
      <c r="XEW13" s="314"/>
      <c r="XEX13" s="314"/>
      <c r="XEY13" s="314"/>
      <c r="XEZ13" s="314"/>
    </row>
    <row r="14" spans="1:16380" s="323" customFormat="1" ht="28.5" customHeight="1" x14ac:dyDescent="0.25">
      <c r="A14" s="443" t="s">
        <v>1009</v>
      </c>
      <c r="B14" s="608" t="s">
        <v>1009</v>
      </c>
      <c r="C14" s="45" t="s">
        <v>1009</v>
      </c>
      <c r="D14" s="45" t="s">
        <v>1009</v>
      </c>
      <c r="E14" s="80">
        <v>43148</v>
      </c>
      <c r="F14" s="80">
        <v>43149</v>
      </c>
      <c r="G14" s="81">
        <f t="shared" si="1"/>
        <v>1</v>
      </c>
      <c r="H14" s="81">
        <v>10</v>
      </c>
      <c r="I14" s="82"/>
      <c r="J14" s="82"/>
      <c r="K14" s="82"/>
      <c r="L14" s="82"/>
      <c r="M14" s="82"/>
      <c r="N14" s="82">
        <v>43132</v>
      </c>
      <c r="O14" s="82"/>
      <c r="P14" s="82"/>
      <c r="Q14" s="82"/>
      <c r="R14" s="82"/>
      <c r="S14" s="82"/>
      <c r="T14" s="82"/>
      <c r="U14" s="82"/>
      <c r="V14" s="82"/>
      <c r="W14" s="438">
        <v>208</v>
      </c>
      <c r="X14" s="147"/>
      <c r="Y14" s="152"/>
      <c r="Z14" s="147"/>
      <c r="AA14" s="152"/>
      <c r="AB14" s="67">
        <v>0</v>
      </c>
      <c r="AC14" s="62">
        <f t="shared" si="2"/>
        <v>208</v>
      </c>
      <c r="AD14" s="75"/>
      <c r="AE14" s="25"/>
      <c r="AF14" s="186"/>
      <c r="AG14" s="186"/>
      <c r="AH14" s="186"/>
      <c r="AI14" s="186"/>
      <c r="AJ14" s="186"/>
      <c r="AK14" s="186"/>
      <c r="AL14" s="186"/>
      <c r="AM14" s="186"/>
      <c r="AN14" s="186"/>
      <c r="AO14" s="186"/>
      <c r="AP14" s="186"/>
      <c r="AQ14" s="186"/>
      <c r="AR14" s="186"/>
      <c r="AS14" s="186"/>
      <c r="AT14" s="186"/>
      <c r="AU14" s="186"/>
      <c r="AV14" s="186"/>
      <c r="AW14" s="186"/>
      <c r="AX14" s="186"/>
      <c r="AY14" s="186"/>
      <c r="AZ14" s="186"/>
      <c r="BA14" s="186"/>
      <c r="BB14" s="186"/>
      <c r="BC14" s="186"/>
      <c r="BD14" s="186"/>
      <c r="BE14" s="186"/>
      <c r="BF14" s="186"/>
      <c r="BG14" s="186"/>
      <c r="BH14" s="186"/>
      <c r="BI14" s="186"/>
      <c r="BJ14" s="186"/>
      <c r="BK14" s="186"/>
      <c r="BL14" s="186"/>
      <c r="BM14" s="186"/>
      <c r="BN14" s="186"/>
      <c r="BO14" s="186"/>
      <c r="BP14" s="186"/>
      <c r="BQ14" s="186"/>
      <c r="BR14" s="186"/>
    </row>
    <row r="15" spans="1:16380" s="323" customFormat="1" ht="28.5" customHeight="1" x14ac:dyDescent="0.25">
      <c r="A15" s="184" t="s">
        <v>1009</v>
      </c>
      <c r="B15" s="64">
        <v>42950</v>
      </c>
      <c r="C15" s="45" t="s">
        <v>1009</v>
      </c>
      <c r="D15" s="45" t="s">
        <v>1009</v>
      </c>
      <c r="E15" s="65">
        <v>43174</v>
      </c>
      <c r="F15" s="65">
        <v>43175</v>
      </c>
      <c r="G15" s="60">
        <f t="shared" si="1"/>
        <v>1</v>
      </c>
      <c r="H15" s="60">
        <v>100</v>
      </c>
      <c r="I15" s="61">
        <v>43160</v>
      </c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438">
        <v>3153</v>
      </c>
      <c r="X15" s="148"/>
      <c r="Y15" s="153"/>
      <c r="Z15" s="148"/>
      <c r="AA15" s="153"/>
      <c r="AB15" s="67">
        <v>0</v>
      </c>
      <c r="AC15" s="62">
        <f t="shared" si="2"/>
        <v>3153</v>
      </c>
      <c r="AD15" s="63"/>
      <c r="AE15" s="25"/>
      <c r="AF15" s="190"/>
      <c r="AG15" s="190"/>
      <c r="AH15" s="190"/>
      <c r="AI15" s="190"/>
      <c r="AJ15" s="190"/>
      <c r="AK15" s="190"/>
      <c r="AL15" s="190"/>
      <c r="AM15" s="190"/>
      <c r="AN15" s="190"/>
      <c r="AO15" s="190"/>
      <c r="AP15" s="190"/>
      <c r="AQ15" s="190"/>
      <c r="AR15" s="190"/>
      <c r="AS15" s="190"/>
      <c r="AT15" s="190"/>
      <c r="AU15" s="190"/>
      <c r="AV15" s="190"/>
      <c r="AW15" s="190"/>
      <c r="AX15" s="190"/>
      <c r="AY15" s="190"/>
      <c r="AZ15" s="190"/>
      <c r="BA15" s="190"/>
      <c r="BB15" s="190"/>
      <c r="BC15" s="190"/>
      <c r="BD15" s="190"/>
      <c r="BE15" s="190"/>
      <c r="BF15" s="190"/>
      <c r="BG15" s="190"/>
      <c r="BH15" s="190"/>
      <c r="BI15" s="190"/>
      <c r="BJ15" s="190"/>
      <c r="BK15" s="190"/>
      <c r="BL15" s="190"/>
      <c r="BM15" s="190"/>
      <c r="BN15" s="190"/>
      <c r="BO15" s="190"/>
      <c r="BP15" s="190"/>
      <c r="BQ15" s="190"/>
      <c r="BR15" s="190"/>
    </row>
    <row r="16" spans="1:16380" s="314" customFormat="1" ht="28.5" customHeight="1" x14ac:dyDescent="0.25">
      <c r="A16" s="430" t="s">
        <v>1009</v>
      </c>
      <c r="B16" s="64">
        <v>43000</v>
      </c>
      <c r="C16" s="45" t="s">
        <v>1009</v>
      </c>
      <c r="D16" s="45" t="s">
        <v>1009</v>
      </c>
      <c r="E16" s="65">
        <v>43178</v>
      </c>
      <c r="F16" s="65">
        <v>43180</v>
      </c>
      <c r="G16" s="60">
        <f t="shared" si="1"/>
        <v>2</v>
      </c>
      <c r="H16" s="60">
        <v>65</v>
      </c>
      <c r="I16" s="83"/>
      <c r="J16" s="84">
        <v>43160</v>
      </c>
      <c r="K16" s="83"/>
      <c r="L16" s="83"/>
      <c r="M16" s="83"/>
      <c r="N16" s="83"/>
      <c r="O16" s="83"/>
      <c r="P16" s="83"/>
      <c r="Q16" s="83"/>
      <c r="R16" s="83"/>
      <c r="S16" s="83"/>
      <c r="T16" s="83"/>
      <c r="U16" s="83"/>
      <c r="V16" s="83"/>
      <c r="W16" s="439">
        <v>3636</v>
      </c>
      <c r="X16" s="147"/>
      <c r="Y16" s="152"/>
      <c r="Z16" s="147"/>
      <c r="AA16" s="152"/>
      <c r="AB16" s="67">
        <v>0</v>
      </c>
      <c r="AC16" s="62">
        <f t="shared" si="2"/>
        <v>3636</v>
      </c>
      <c r="AD16" s="63"/>
      <c r="AE16" s="26"/>
      <c r="AF16" s="323"/>
      <c r="AG16" s="323"/>
      <c r="AH16" s="323"/>
      <c r="AI16" s="323"/>
      <c r="AJ16" s="323"/>
      <c r="AK16" s="323"/>
      <c r="AL16" s="323"/>
      <c r="AM16" s="323"/>
      <c r="AN16" s="323"/>
      <c r="AO16" s="323"/>
      <c r="AP16" s="323"/>
      <c r="AQ16" s="323"/>
      <c r="AR16" s="323"/>
      <c r="AS16" s="323"/>
      <c r="AT16" s="323"/>
      <c r="AU16" s="323"/>
      <c r="AV16" s="323"/>
      <c r="AW16" s="323"/>
      <c r="AX16" s="323"/>
      <c r="AY16" s="323"/>
      <c r="AZ16" s="323"/>
      <c r="BA16" s="323"/>
      <c r="BB16" s="323"/>
      <c r="BC16" s="323"/>
      <c r="BD16" s="323"/>
      <c r="BE16" s="323"/>
      <c r="BF16" s="323"/>
      <c r="BG16" s="323"/>
      <c r="BH16" s="323"/>
      <c r="BI16" s="323"/>
      <c r="BJ16" s="323"/>
      <c r="BK16" s="323"/>
      <c r="BL16" s="323"/>
      <c r="BM16" s="323"/>
      <c r="BN16" s="323"/>
      <c r="BO16" s="323"/>
      <c r="BP16" s="323"/>
      <c r="BQ16" s="323"/>
      <c r="BR16" s="323"/>
    </row>
    <row r="17" spans="1:70" s="314" customFormat="1" ht="28.5" customHeight="1" x14ac:dyDescent="0.25">
      <c r="A17" s="443" t="s">
        <v>1009</v>
      </c>
      <c r="B17" s="177">
        <v>42964</v>
      </c>
      <c r="C17" s="45" t="s">
        <v>1009</v>
      </c>
      <c r="D17" s="45" t="s">
        <v>1009</v>
      </c>
      <c r="E17" s="178">
        <v>43178</v>
      </c>
      <c r="F17" s="178">
        <v>43184</v>
      </c>
      <c r="G17" s="179">
        <f t="shared" si="1"/>
        <v>6</v>
      </c>
      <c r="H17" s="179">
        <v>25</v>
      </c>
      <c r="I17" s="182"/>
      <c r="J17" s="183">
        <v>43160</v>
      </c>
      <c r="K17" s="182"/>
      <c r="L17" s="182"/>
      <c r="M17" s="182"/>
      <c r="N17" s="182"/>
      <c r="O17" s="182"/>
      <c r="P17" s="182"/>
      <c r="Q17" s="182"/>
      <c r="R17" s="182"/>
      <c r="S17" s="182"/>
      <c r="T17" s="182"/>
      <c r="U17" s="182"/>
      <c r="V17" s="182"/>
      <c r="W17" s="439">
        <v>2700</v>
      </c>
      <c r="X17" s="180"/>
      <c r="Y17" s="181"/>
      <c r="Z17" s="180"/>
      <c r="AA17" s="181"/>
      <c r="AB17" s="669">
        <v>778</v>
      </c>
      <c r="AC17" s="86">
        <f t="shared" si="2"/>
        <v>1922</v>
      </c>
      <c r="AD17" s="185"/>
      <c r="AE17" s="24"/>
      <c r="AF17" s="323"/>
      <c r="AG17" s="323"/>
      <c r="AH17" s="323"/>
      <c r="AI17" s="323"/>
    </row>
    <row r="18" spans="1:70" s="451" customFormat="1" ht="28.5" customHeight="1" x14ac:dyDescent="0.25">
      <c r="A18" s="430" t="s">
        <v>1009</v>
      </c>
      <c r="B18" s="64">
        <v>42950</v>
      </c>
      <c r="C18" s="45" t="s">
        <v>1009</v>
      </c>
      <c r="D18" s="45" t="s">
        <v>1009</v>
      </c>
      <c r="E18" s="65">
        <v>43195</v>
      </c>
      <c r="F18" s="65">
        <v>43197</v>
      </c>
      <c r="G18" s="60">
        <f t="shared" si="1"/>
        <v>2</v>
      </c>
      <c r="H18" s="60">
        <v>23</v>
      </c>
      <c r="I18" s="61">
        <v>43191</v>
      </c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4">
        <v>1314</v>
      </c>
      <c r="X18" s="148"/>
      <c r="Y18" s="153"/>
      <c r="Z18" s="667"/>
      <c r="AA18" s="153"/>
      <c r="AB18" s="67">
        <v>0</v>
      </c>
      <c r="AC18" s="62">
        <f t="shared" si="2"/>
        <v>1314</v>
      </c>
      <c r="AD18" s="63" t="s">
        <v>26</v>
      </c>
      <c r="AE18" s="26"/>
      <c r="AF18" s="323"/>
      <c r="AG18" s="323"/>
      <c r="AH18" s="323"/>
      <c r="AI18" s="323"/>
      <c r="AJ18" s="323"/>
      <c r="AK18" s="323"/>
      <c r="AL18" s="323"/>
      <c r="AM18" s="323"/>
      <c r="AN18" s="323"/>
      <c r="AO18" s="323"/>
      <c r="AP18" s="323"/>
      <c r="AQ18" s="323"/>
      <c r="AR18" s="323"/>
      <c r="AS18" s="323"/>
      <c r="AT18" s="323"/>
      <c r="AU18" s="323"/>
      <c r="AV18" s="323"/>
      <c r="AW18" s="323"/>
      <c r="AX18" s="323"/>
      <c r="AY18" s="323"/>
      <c r="AZ18" s="323"/>
      <c r="BA18" s="323"/>
      <c r="BB18" s="323"/>
      <c r="BC18" s="323"/>
      <c r="BD18" s="323"/>
      <c r="BE18" s="323"/>
      <c r="BF18" s="323"/>
      <c r="BG18" s="323"/>
      <c r="BH18" s="323"/>
      <c r="BI18" s="323"/>
      <c r="BJ18" s="323"/>
      <c r="BK18" s="323"/>
      <c r="BL18" s="323"/>
      <c r="BM18" s="323"/>
      <c r="BN18" s="323"/>
      <c r="BO18" s="323"/>
      <c r="BP18" s="323"/>
      <c r="BQ18" s="323"/>
      <c r="BR18" s="323"/>
    </row>
    <row r="19" spans="1:70" s="477" customFormat="1" ht="28.5" customHeight="1" x14ac:dyDescent="0.25">
      <c r="A19" s="140" t="s">
        <v>1009</v>
      </c>
      <c r="B19" s="64">
        <v>42850</v>
      </c>
      <c r="C19" s="45" t="s">
        <v>1009</v>
      </c>
      <c r="D19" s="45" t="s">
        <v>1009</v>
      </c>
      <c r="E19" s="65">
        <v>43223</v>
      </c>
      <c r="F19" s="65">
        <v>43226</v>
      </c>
      <c r="G19" s="60">
        <f t="shared" si="1"/>
        <v>3</v>
      </c>
      <c r="H19" s="60">
        <v>127</v>
      </c>
      <c r="I19" s="66"/>
      <c r="J19" s="66"/>
      <c r="K19" s="66"/>
      <c r="L19" s="66"/>
      <c r="M19" s="66"/>
      <c r="N19" s="61">
        <v>43221</v>
      </c>
      <c r="O19" s="66"/>
      <c r="P19" s="66"/>
      <c r="Q19" s="66"/>
      <c r="R19" s="66"/>
      <c r="S19" s="66"/>
      <c r="T19" s="66"/>
      <c r="U19" s="66"/>
      <c r="V19" s="66"/>
      <c r="W19" s="664">
        <v>6456</v>
      </c>
      <c r="X19" s="148"/>
      <c r="Y19" s="153"/>
      <c r="Z19" s="667"/>
      <c r="AA19" s="153"/>
      <c r="AB19" s="67">
        <v>1937</v>
      </c>
      <c r="AC19" s="62">
        <f t="shared" si="2"/>
        <v>4519</v>
      </c>
      <c r="AD19" s="63" t="s">
        <v>26</v>
      </c>
      <c r="AE19" s="54"/>
      <c r="AF19" s="323"/>
      <c r="AG19" s="323"/>
      <c r="AH19" s="323"/>
      <c r="AI19" s="323"/>
      <c r="AJ19" s="323"/>
      <c r="AK19" s="323"/>
      <c r="AL19" s="323"/>
      <c r="AM19" s="323"/>
      <c r="AN19" s="323"/>
      <c r="AO19" s="323"/>
      <c r="AP19" s="323"/>
      <c r="AQ19" s="323"/>
      <c r="AR19" s="323"/>
      <c r="AS19" s="323"/>
      <c r="AT19" s="323"/>
      <c r="AU19" s="323"/>
      <c r="AV19" s="323"/>
      <c r="AW19" s="323"/>
      <c r="AX19" s="323"/>
      <c r="AY19" s="323"/>
      <c r="AZ19" s="323"/>
      <c r="BA19" s="323"/>
      <c r="BB19" s="323"/>
      <c r="BC19" s="323"/>
      <c r="BD19" s="323"/>
      <c r="BE19" s="323"/>
      <c r="BF19" s="323"/>
      <c r="BG19" s="323"/>
      <c r="BH19" s="323"/>
      <c r="BI19" s="323"/>
      <c r="BJ19" s="323"/>
      <c r="BK19" s="323"/>
      <c r="BL19" s="323"/>
      <c r="BM19" s="323"/>
      <c r="BN19" s="323"/>
      <c r="BO19" s="323"/>
      <c r="BP19" s="323"/>
      <c r="BQ19" s="323"/>
      <c r="BR19" s="323"/>
    </row>
    <row r="20" spans="1:70" s="477" customFormat="1" ht="28.5" customHeight="1" x14ac:dyDescent="0.25">
      <c r="A20" s="140" t="s">
        <v>1009</v>
      </c>
      <c r="B20" s="64">
        <v>43020</v>
      </c>
      <c r="C20" s="45" t="s">
        <v>1009</v>
      </c>
      <c r="D20" s="45" t="s">
        <v>1009</v>
      </c>
      <c r="E20" s="65">
        <v>43250</v>
      </c>
      <c r="F20" s="65">
        <v>43251</v>
      </c>
      <c r="G20" s="60">
        <f t="shared" si="1"/>
        <v>1</v>
      </c>
      <c r="H20" s="60">
        <v>28</v>
      </c>
      <c r="I20" s="83"/>
      <c r="J20" s="83"/>
      <c r="K20" s="83"/>
      <c r="L20" s="83"/>
      <c r="M20" s="83"/>
      <c r="N20" s="83"/>
      <c r="O20" s="83"/>
      <c r="P20" s="83"/>
      <c r="Q20" s="83"/>
      <c r="R20" s="83"/>
      <c r="S20" s="425">
        <v>43221</v>
      </c>
      <c r="T20" s="83"/>
      <c r="U20" s="83"/>
      <c r="V20" s="83"/>
      <c r="W20" s="664">
        <v>1380.2</v>
      </c>
      <c r="X20" s="147"/>
      <c r="Y20" s="152"/>
      <c r="Z20" s="666"/>
      <c r="AA20" s="152"/>
      <c r="AB20" s="67">
        <v>0</v>
      </c>
      <c r="AC20" s="62">
        <f t="shared" si="2"/>
        <v>1380.2</v>
      </c>
      <c r="AD20" s="63" t="s">
        <v>26</v>
      </c>
      <c r="AE20" s="186"/>
      <c r="AF20" s="314"/>
      <c r="AG20" s="314"/>
      <c r="AH20" s="314"/>
      <c r="AI20" s="314"/>
      <c r="AJ20" s="314"/>
      <c r="AK20" s="314"/>
      <c r="AL20" s="314"/>
      <c r="AM20" s="314"/>
      <c r="AN20" s="314"/>
      <c r="AO20" s="314"/>
      <c r="AP20" s="314"/>
      <c r="AQ20" s="314"/>
      <c r="AR20" s="314"/>
      <c r="AS20" s="314"/>
      <c r="AT20" s="314"/>
      <c r="AU20" s="314"/>
      <c r="AV20" s="314"/>
      <c r="AW20" s="314"/>
      <c r="AX20" s="314"/>
      <c r="AY20" s="314"/>
      <c r="AZ20" s="314"/>
      <c r="BA20" s="314"/>
      <c r="BB20" s="314"/>
      <c r="BC20" s="314"/>
      <c r="BD20" s="314"/>
      <c r="BE20" s="314"/>
      <c r="BF20" s="314"/>
      <c r="BG20" s="314"/>
      <c r="BH20" s="314"/>
      <c r="BI20" s="314"/>
      <c r="BJ20" s="314"/>
      <c r="BK20" s="314"/>
      <c r="BL20" s="314"/>
      <c r="BM20" s="314"/>
      <c r="BN20" s="314"/>
      <c r="BO20" s="314"/>
      <c r="BP20" s="314"/>
      <c r="BQ20" s="314"/>
      <c r="BR20" s="314"/>
    </row>
    <row r="21" spans="1:70" s="477" customFormat="1" ht="28.5" customHeight="1" x14ac:dyDescent="0.25">
      <c r="A21" s="648" t="s">
        <v>1009</v>
      </c>
      <c r="B21" s="650">
        <v>43060</v>
      </c>
      <c r="C21" s="45" t="s">
        <v>1009</v>
      </c>
      <c r="D21" s="45" t="s">
        <v>1009</v>
      </c>
      <c r="E21" s="653">
        <v>43256</v>
      </c>
      <c r="F21" s="653">
        <v>43259</v>
      </c>
      <c r="G21" s="329">
        <f t="shared" si="1"/>
        <v>3</v>
      </c>
      <c r="H21" s="657">
        <v>120</v>
      </c>
      <c r="I21" s="660"/>
      <c r="J21" s="660"/>
      <c r="K21" s="660"/>
      <c r="L21" s="660"/>
      <c r="M21" s="660"/>
      <c r="N21" s="660">
        <v>43252</v>
      </c>
      <c r="O21" s="330"/>
      <c r="P21" s="330"/>
      <c r="Q21" s="330"/>
      <c r="R21" s="330"/>
      <c r="S21" s="330"/>
      <c r="T21" s="330"/>
      <c r="U21" s="330"/>
      <c r="V21" s="330"/>
      <c r="W21" s="605">
        <v>7222.5</v>
      </c>
      <c r="X21" s="311"/>
      <c r="Y21" s="312"/>
      <c r="Z21" s="668"/>
      <c r="AA21" s="312"/>
      <c r="AB21" s="67">
        <v>0</v>
      </c>
      <c r="AC21" s="327">
        <f t="shared" si="2"/>
        <v>7222.5</v>
      </c>
      <c r="AD21" s="313"/>
      <c r="AE21" s="190"/>
      <c r="AF21" s="314"/>
      <c r="AG21" s="314"/>
      <c r="AH21" s="314"/>
      <c r="AI21" s="314"/>
      <c r="AJ21" s="314"/>
      <c r="AK21" s="314"/>
      <c r="AL21" s="314"/>
      <c r="AM21" s="314"/>
      <c r="AN21" s="314"/>
      <c r="AO21" s="314"/>
      <c r="AP21" s="314"/>
      <c r="AQ21" s="314"/>
      <c r="AR21" s="314"/>
      <c r="AS21" s="314"/>
      <c r="AT21" s="314"/>
      <c r="AU21" s="314"/>
      <c r="AV21" s="314"/>
      <c r="AW21" s="314"/>
      <c r="AX21" s="314"/>
      <c r="AY21" s="314"/>
      <c r="AZ21" s="314"/>
      <c r="BA21" s="314"/>
      <c r="BB21" s="314"/>
      <c r="BC21" s="314"/>
      <c r="BD21" s="314"/>
      <c r="BE21" s="314"/>
      <c r="BF21" s="314"/>
      <c r="BG21" s="314"/>
      <c r="BH21" s="314"/>
      <c r="BI21" s="314"/>
      <c r="BJ21" s="314"/>
      <c r="BK21" s="314"/>
      <c r="BL21" s="314"/>
      <c r="BM21" s="314"/>
      <c r="BN21" s="314"/>
      <c r="BO21" s="314"/>
      <c r="BP21" s="314"/>
      <c r="BQ21" s="314"/>
      <c r="BR21" s="314"/>
    </row>
    <row r="22" spans="1:70" s="477" customFormat="1" ht="28.5" customHeight="1" x14ac:dyDescent="0.25">
      <c r="A22" s="648" t="s">
        <v>1009</v>
      </c>
      <c r="B22" s="651">
        <v>43027</v>
      </c>
      <c r="C22" s="45" t="s">
        <v>1009</v>
      </c>
      <c r="D22" s="45" t="s">
        <v>1009</v>
      </c>
      <c r="E22" s="654">
        <v>43258</v>
      </c>
      <c r="F22" s="654">
        <v>43261</v>
      </c>
      <c r="G22" s="656">
        <f t="shared" si="1"/>
        <v>3</v>
      </c>
      <c r="H22" s="658">
        <v>16</v>
      </c>
      <c r="I22" s="661"/>
      <c r="J22" s="661"/>
      <c r="K22" s="661">
        <v>43252</v>
      </c>
      <c r="L22" s="662"/>
      <c r="M22" s="662"/>
      <c r="N22" s="662"/>
      <c r="O22" s="662"/>
      <c r="P22" s="662"/>
      <c r="Q22" s="662"/>
      <c r="R22" s="662"/>
      <c r="S22" s="662"/>
      <c r="T22" s="662"/>
      <c r="U22" s="662"/>
      <c r="V22" s="662"/>
      <c r="W22" s="605">
        <v>1440</v>
      </c>
      <c r="X22" s="606"/>
      <c r="Y22" s="188"/>
      <c r="Z22" s="606"/>
      <c r="AA22" s="188"/>
      <c r="AB22" s="607">
        <v>432</v>
      </c>
      <c r="AC22" s="86">
        <f t="shared" si="2"/>
        <v>1008</v>
      </c>
      <c r="AD22" s="189"/>
      <c r="AE22" s="323"/>
      <c r="AF22" s="451"/>
      <c r="AG22" s="451"/>
      <c r="AH22" s="451"/>
      <c r="AI22" s="451"/>
      <c r="AJ22" s="451"/>
      <c r="AK22" s="451"/>
      <c r="AL22" s="451"/>
      <c r="AM22" s="451"/>
      <c r="AN22" s="451"/>
      <c r="AO22" s="451"/>
      <c r="AP22" s="451"/>
      <c r="AQ22" s="451"/>
      <c r="AR22" s="451"/>
      <c r="AS22" s="451"/>
      <c r="AT22" s="451"/>
      <c r="AU22" s="451"/>
      <c r="AV22" s="451"/>
      <c r="AW22" s="451"/>
      <c r="AX22" s="451"/>
      <c r="AY22" s="451"/>
      <c r="AZ22" s="451"/>
      <c r="BA22" s="451"/>
      <c r="BB22" s="451"/>
      <c r="BC22" s="451"/>
      <c r="BD22" s="451"/>
      <c r="BE22" s="451"/>
      <c r="BF22" s="451"/>
      <c r="BG22" s="451"/>
      <c r="BH22" s="451"/>
      <c r="BI22" s="451"/>
      <c r="BJ22" s="451"/>
      <c r="BK22" s="451"/>
      <c r="BL22" s="451"/>
      <c r="BM22" s="451"/>
      <c r="BN22" s="451"/>
      <c r="BO22" s="451"/>
      <c r="BP22" s="451"/>
      <c r="BQ22" s="451"/>
      <c r="BR22" s="451"/>
    </row>
    <row r="23" spans="1:70" s="477" customFormat="1" ht="28.5" customHeight="1" x14ac:dyDescent="0.25">
      <c r="A23" s="647" t="s">
        <v>1009</v>
      </c>
      <c r="B23" s="649">
        <v>43003</v>
      </c>
      <c r="C23" s="45" t="s">
        <v>1009</v>
      </c>
      <c r="D23" s="45" t="s">
        <v>1009</v>
      </c>
      <c r="E23" s="652">
        <v>43295</v>
      </c>
      <c r="F23" s="652">
        <v>43296</v>
      </c>
      <c r="G23" s="655">
        <f t="shared" si="1"/>
        <v>1</v>
      </c>
      <c r="H23" s="655">
        <v>55</v>
      </c>
      <c r="I23" s="659"/>
      <c r="J23" s="659"/>
      <c r="K23" s="659"/>
      <c r="L23" s="659"/>
      <c r="M23" s="659"/>
      <c r="N23" s="663">
        <v>43282</v>
      </c>
      <c r="O23" s="659"/>
      <c r="P23" s="659"/>
      <c r="Q23" s="659"/>
      <c r="R23" s="659"/>
      <c r="S23" s="659"/>
      <c r="T23" s="659"/>
      <c r="U23" s="659"/>
      <c r="V23" s="659"/>
      <c r="W23" s="665">
        <v>1578</v>
      </c>
      <c r="X23" s="472"/>
      <c r="Y23" s="473">
        <v>43067</v>
      </c>
      <c r="Z23" s="472"/>
      <c r="AA23" s="473"/>
      <c r="AB23" s="95"/>
      <c r="AC23" s="475">
        <f t="shared" si="2"/>
        <v>1578</v>
      </c>
      <c r="AD23" s="485"/>
    </row>
    <row r="24" spans="1:70" s="477" customFormat="1" ht="28.5" customHeight="1" x14ac:dyDescent="0.25">
      <c r="A24" s="331" t="s">
        <v>1009</v>
      </c>
      <c r="B24" s="479">
        <v>43003</v>
      </c>
      <c r="C24" s="45" t="s">
        <v>1009</v>
      </c>
      <c r="D24" s="45" t="s">
        <v>1009</v>
      </c>
      <c r="E24" s="480">
        <v>43300</v>
      </c>
      <c r="F24" s="480">
        <v>43301</v>
      </c>
      <c r="G24" s="481">
        <v>1</v>
      </c>
      <c r="H24" s="481">
        <v>20</v>
      </c>
      <c r="I24" s="482"/>
      <c r="J24" s="482"/>
      <c r="K24" s="482"/>
      <c r="L24" s="482"/>
      <c r="M24" s="483">
        <v>43282</v>
      </c>
      <c r="N24" s="482"/>
      <c r="O24" s="482"/>
      <c r="P24" s="482"/>
      <c r="Q24" s="482"/>
      <c r="R24" s="482"/>
      <c r="S24" s="482"/>
      <c r="T24" s="482"/>
      <c r="U24" s="482"/>
      <c r="V24" s="482"/>
      <c r="W24" s="484">
        <v>2097</v>
      </c>
      <c r="X24" s="472"/>
      <c r="Y24" s="473">
        <v>43067</v>
      </c>
      <c r="Z24" s="472"/>
      <c r="AA24" s="473"/>
      <c r="AB24" s="95"/>
      <c r="AC24" s="475">
        <f t="shared" si="2"/>
        <v>2097</v>
      </c>
      <c r="AD24" s="485"/>
      <c r="AE24" s="492"/>
    </row>
    <row r="25" spans="1:70" s="477" customFormat="1" ht="28.5" customHeight="1" x14ac:dyDescent="0.25">
      <c r="A25" s="331" t="s">
        <v>1009</v>
      </c>
      <c r="B25" s="479">
        <v>43045</v>
      </c>
      <c r="C25" s="45" t="s">
        <v>1009</v>
      </c>
      <c r="D25" s="45" t="s">
        <v>1009</v>
      </c>
      <c r="E25" s="480">
        <v>43301</v>
      </c>
      <c r="F25" s="480">
        <v>43302</v>
      </c>
      <c r="G25" s="481">
        <v>1</v>
      </c>
      <c r="H25" s="481">
        <v>15</v>
      </c>
      <c r="I25" s="482"/>
      <c r="J25" s="482"/>
      <c r="K25" s="482"/>
      <c r="L25" s="482"/>
      <c r="M25" s="483">
        <v>43282</v>
      </c>
      <c r="N25" s="482"/>
      <c r="O25" s="482"/>
      <c r="P25" s="482"/>
      <c r="Q25" s="482"/>
      <c r="R25" s="482"/>
      <c r="S25" s="482"/>
      <c r="T25" s="482"/>
      <c r="U25" s="482"/>
      <c r="V25" s="482"/>
      <c r="W25" s="484">
        <v>1572.75</v>
      </c>
      <c r="X25" s="472"/>
      <c r="Y25" s="473">
        <v>43067</v>
      </c>
      <c r="Z25" s="472"/>
      <c r="AA25" s="473"/>
      <c r="AB25" s="95"/>
      <c r="AC25" s="475">
        <f t="shared" si="2"/>
        <v>1572.75</v>
      </c>
      <c r="AD25" s="485"/>
    </row>
    <row r="26" spans="1:70" s="477" customFormat="1" ht="28.5" customHeight="1" x14ac:dyDescent="0.25">
      <c r="A26" s="140" t="s">
        <v>1009</v>
      </c>
      <c r="B26" s="302">
        <v>42969</v>
      </c>
      <c r="C26" s="45" t="s">
        <v>1009</v>
      </c>
      <c r="D26" s="45" t="s">
        <v>1009</v>
      </c>
      <c r="E26" s="305">
        <v>43303</v>
      </c>
      <c r="F26" s="305">
        <v>43305</v>
      </c>
      <c r="G26" s="306">
        <f>F26-E26</f>
        <v>2</v>
      </c>
      <c r="H26" s="306">
        <v>145</v>
      </c>
      <c r="I26" s="308">
        <v>43282</v>
      </c>
      <c r="J26" s="307"/>
      <c r="K26" s="307"/>
      <c r="L26" s="307"/>
      <c r="M26" s="307"/>
      <c r="N26" s="307"/>
      <c r="O26" s="307"/>
      <c r="P26" s="307"/>
      <c r="Q26" s="307"/>
      <c r="R26" s="307"/>
      <c r="S26" s="307"/>
      <c r="T26" s="307"/>
      <c r="U26" s="307"/>
      <c r="V26" s="307"/>
      <c r="W26" s="603">
        <v>18048</v>
      </c>
      <c r="X26" s="187"/>
      <c r="Y26" s="188"/>
      <c r="Z26" s="187"/>
      <c r="AA26" s="188"/>
      <c r="AB26" s="454"/>
      <c r="AC26" s="86">
        <f t="shared" si="2"/>
        <v>18048</v>
      </c>
      <c r="AD26" s="320"/>
      <c r="AE26" s="323"/>
    </row>
    <row r="27" spans="1:70" s="486" customFormat="1" ht="28.5" customHeight="1" x14ac:dyDescent="0.25">
      <c r="A27" s="140" t="s">
        <v>1014</v>
      </c>
      <c r="B27" s="302">
        <v>42969</v>
      </c>
      <c r="C27" s="45" t="s">
        <v>1009</v>
      </c>
      <c r="D27" s="45" t="s">
        <v>1009</v>
      </c>
      <c r="E27" s="305">
        <v>43303</v>
      </c>
      <c r="F27" s="305">
        <v>43305</v>
      </c>
      <c r="G27" s="306">
        <f>F27-E27</f>
        <v>2</v>
      </c>
      <c r="H27" s="306">
        <v>266</v>
      </c>
      <c r="I27" s="307"/>
      <c r="J27" s="308">
        <v>43282</v>
      </c>
      <c r="K27" s="307"/>
      <c r="L27" s="307"/>
      <c r="M27" s="307"/>
      <c r="N27" s="307"/>
      <c r="O27" s="307"/>
      <c r="P27" s="307"/>
      <c r="Q27" s="307"/>
      <c r="R27" s="307"/>
      <c r="S27" s="307"/>
      <c r="T27" s="307"/>
      <c r="U27" s="307"/>
      <c r="V27" s="307"/>
      <c r="W27" s="603">
        <v>15797</v>
      </c>
      <c r="X27" s="187"/>
      <c r="Y27" s="188"/>
      <c r="Z27" s="187"/>
      <c r="AA27" s="188"/>
      <c r="AB27" s="454"/>
      <c r="AC27" s="86">
        <f t="shared" si="2"/>
        <v>15797</v>
      </c>
      <c r="AD27" s="320"/>
      <c r="AE27" s="323"/>
      <c r="AF27" s="477"/>
      <c r="AG27" s="477"/>
      <c r="AH27" s="477"/>
      <c r="AI27" s="477"/>
      <c r="AJ27" s="477"/>
      <c r="AK27" s="477"/>
      <c r="AL27" s="477"/>
      <c r="AM27" s="477"/>
      <c r="AN27" s="477"/>
      <c r="AO27" s="477"/>
      <c r="AP27" s="477"/>
      <c r="AQ27" s="477"/>
      <c r="AR27" s="477"/>
      <c r="AS27" s="477"/>
      <c r="AT27" s="477"/>
      <c r="AU27" s="477"/>
      <c r="AV27" s="477"/>
      <c r="AW27" s="477"/>
      <c r="AX27" s="477"/>
      <c r="AY27" s="477"/>
      <c r="AZ27" s="477"/>
      <c r="BA27" s="477"/>
      <c r="BB27" s="477"/>
      <c r="BC27" s="477"/>
      <c r="BD27" s="477"/>
      <c r="BE27" s="477"/>
      <c r="BF27" s="477"/>
      <c r="BG27" s="477"/>
      <c r="BH27" s="477"/>
      <c r="BI27" s="477"/>
      <c r="BJ27" s="477"/>
      <c r="BK27" s="477"/>
      <c r="BL27" s="477"/>
      <c r="BM27" s="477"/>
      <c r="BN27" s="477"/>
      <c r="BO27" s="477"/>
      <c r="BP27" s="477"/>
      <c r="BQ27" s="477"/>
      <c r="BR27" s="477"/>
    </row>
    <row r="28" spans="1:70" s="486" customFormat="1" ht="28.5" customHeight="1" x14ac:dyDescent="0.25">
      <c r="A28" s="331" t="s">
        <v>1009</v>
      </c>
      <c r="B28" s="479">
        <v>43003</v>
      </c>
      <c r="C28" s="45" t="s">
        <v>1009</v>
      </c>
      <c r="D28" s="45" t="s">
        <v>1009</v>
      </c>
      <c r="E28" s="480">
        <v>43303</v>
      </c>
      <c r="F28" s="480">
        <v>43305</v>
      </c>
      <c r="G28" s="481">
        <f>F28-E28</f>
        <v>2</v>
      </c>
      <c r="H28" s="481">
        <v>30</v>
      </c>
      <c r="I28" s="483">
        <v>43282</v>
      </c>
      <c r="J28" s="482"/>
      <c r="K28" s="482"/>
      <c r="L28" s="482"/>
      <c r="M28" s="482"/>
      <c r="N28" s="482"/>
      <c r="O28" s="482"/>
      <c r="P28" s="482"/>
      <c r="Q28" s="482"/>
      <c r="R28" s="482"/>
      <c r="S28" s="482"/>
      <c r="T28" s="482"/>
      <c r="U28" s="482"/>
      <c r="V28" s="482"/>
      <c r="W28" s="484">
        <v>8476</v>
      </c>
      <c r="X28" s="472"/>
      <c r="Y28" s="473">
        <v>43067</v>
      </c>
      <c r="Z28" s="472"/>
      <c r="AA28" s="473"/>
      <c r="AB28" s="95"/>
      <c r="AC28" s="475">
        <f t="shared" si="2"/>
        <v>8476</v>
      </c>
      <c r="AD28" s="485"/>
      <c r="AE28" s="477"/>
      <c r="AF28" s="477"/>
      <c r="AG28" s="477"/>
      <c r="AH28" s="477"/>
      <c r="AI28" s="477"/>
      <c r="AJ28" s="477"/>
      <c r="AK28" s="477"/>
      <c r="AL28" s="477"/>
      <c r="AM28" s="477"/>
      <c r="AN28" s="477"/>
      <c r="AO28" s="477"/>
      <c r="AP28" s="477"/>
      <c r="AQ28" s="477"/>
      <c r="AR28" s="477"/>
      <c r="AS28" s="477"/>
      <c r="AT28" s="477"/>
      <c r="AU28" s="477"/>
      <c r="AV28" s="477"/>
      <c r="AW28" s="477"/>
      <c r="AX28" s="477"/>
      <c r="AY28" s="477"/>
      <c r="AZ28" s="477"/>
      <c r="BA28" s="477"/>
      <c r="BB28" s="477"/>
      <c r="BC28" s="477"/>
      <c r="BD28" s="477"/>
      <c r="BE28" s="477"/>
      <c r="BF28" s="477"/>
      <c r="BG28" s="477"/>
      <c r="BH28" s="477"/>
      <c r="BI28" s="477"/>
      <c r="BJ28" s="477"/>
      <c r="BK28" s="477"/>
      <c r="BL28" s="477"/>
      <c r="BM28" s="477"/>
      <c r="BN28" s="477"/>
      <c r="BO28" s="477"/>
      <c r="BP28" s="477"/>
      <c r="BQ28" s="477"/>
      <c r="BR28" s="477"/>
    </row>
    <row r="29" spans="1:70" s="486" customFormat="1" ht="28.5" customHeight="1" x14ac:dyDescent="0.25">
      <c r="A29" s="331" t="s">
        <v>1009</v>
      </c>
      <c r="B29" s="315">
        <v>43059</v>
      </c>
      <c r="C29" s="45" t="s">
        <v>1009</v>
      </c>
      <c r="D29" s="45" t="s">
        <v>1009</v>
      </c>
      <c r="E29" s="318">
        <v>43361</v>
      </c>
      <c r="F29" s="318">
        <v>43362</v>
      </c>
      <c r="G29" s="319">
        <f>F29-E29</f>
        <v>1</v>
      </c>
      <c r="H29" s="324">
        <v>38</v>
      </c>
      <c r="I29" s="321"/>
      <c r="J29" s="321">
        <v>43344</v>
      </c>
      <c r="K29" s="321"/>
      <c r="L29" s="321"/>
      <c r="M29" s="321"/>
      <c r="N29" s="321"/>
      <c r="O29" s="321"/>
      <c r="P29" s="321"/>
      <c r="Q29" s="321"/>
      <c r="R29" s="321"/>
      <c r="S29" s="321"/>
      <c r="T29" s="321"/>
      <c r="U29" s="321"/>
      <c r="V29" s="321"/>
      <c r="W29" s="603">
        <v>2034</v>
      </c>
      <c r="X29" s="311"/>
      <c r="Y29" s="312"/>
      <c r="Z29" s="311"/>
      <c r="AA29" s="312"/>
      <c r="AB29" s="454">
        <v>599</v>
      </c>
      <c r="AC29" s="86">
        <f t="shared" si="2"/>
        <v>1435</v>
      </c>
      <c r="AD29" s="313"/>
      <c r="AE29" s="323"/>
      <c r="AF29" s="477"/>
      <c r="AG29" s="477"/>
      <c r="AH29" s="477"/>
      <c r="AI29" s="477"/>
      <c r="AJ29" s="477"/>
      <c r="AK29" s="477"/>
      <c r="AL29" s="477"/>
      <c r="AM29" s="477"/>
      <c r="AN29" s="477"/>
      <c r="AO29" s="477"/>
      <c r="AP29" s="477"/>
      <c r="AQ29" s="477"/>
      <c r="AR29" s="477"/>
      <c r="AS29" s="477"/>
      <c r="AT29" s="477"/>
      <c r="AU29" s="477"/>
      <c r="AV29" s="477"/>
      <c r="AW29" s="477"/>
      <c r="AX29" s="477"/>
      <c r="AY29" s="477"/>
      <c r="AZ29" s="477"/>
      <c r="BA29" s="477"/>
      <c r="BB29" s="477"/>
      <c r="BC29" s="477"/>
      <c r="BD29" s="477"/>
      <c r="BE29" s="477"/>
      <c r="BF29" s="477"/>
      <c r="BG29" s="477"/>
      <c r="BH29" s="477"/>
      <c r="BI29" s="477"/>
      <c r="BJ29" s="477"/>
      <c r="BK29" s="477"/>
      <c r="BL29" s="477"/>
      <c r="BM29" s="477"/>
      <c r="BN29" s="477"/>
      <c r="BO29" s="477"/>
      <c r="BP29" s="477"/>
      <c r="BQ29" s="477"/>
      <c r="BR29" s="477"/>
    </row>
    <row r="30" spans="1:70" ht="28.5" customHeight="1" x14ac:dyDescent="0.25">
      <c r="A30" s="429">
        <f t="shared" ref="A30:A66" si="3">B30+7</f>
        <v>7</v>
      </c>
      <c r="B30" s="88"/>
      <c r="C30" s="45" t="s">
        <v>1009</v>
      </c>
      <c r="D30" s="45" t="s">
        <v>1009</v>
      </c>
      <c r="E30" s="91"/>
      <c r="F30" s="91"/>
      <c r="G30" s="92">
        <f t="shared" ref="G30:G54" si="4">F30-E30</f>
        <v>0</v>
      </c>
      <c r="H30" s="92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  <c r="U30" s="93"/>
      <c r="V30" s="93"/>
      <c r="W30" s="440">
        <v>0</v>
      </c>
      <c r="X30" s="147"/>
      <c r="Y30" s="152"/>
      <c r="Z30" s="147"/>
      <c r="AA30" s="152"/>
      <c r="AB30" s="95">
        <v>0</v>
      </c>
      <c r="AC30" s="96"/>
      <c r="AD30" s="97"/>
    </row>
    <row r="31" spans="1:70" ht="28.5" customHeight="1" x14ac:dyDescent="0.25">
      <c r="A31" s="429">
        <f t="shared" si="3"/>
        <v>7</v>
      </c>
      <c r="B31" s="88"/>
      <c r="C31" s="45" t="s">
        <v>1009</v>
      </c>
      <c r="D31" s="45" t="s">
        <v>1009</v>
      </c>
      <c r="E31" s="91"/>
      <c r="F31" s="91"/>
      <c r="G31" s="92">
        <f t="shared" si="4"/>
        <v>0</v>
      </c>
      <c r="H31" s="92"/>
      <c r="I31" s="93"/>
      <c r="J31" s="93"/>
      <c r="K31" s="93"/>
      <c r="L31" s="93"/>
      <c r="M31" s="93"/>
      <c r="N31" s="93"/>
      <c r="O31" s="93"/>
      <c r="P31" s="93"/>
      <c r="Q31" s="93"/>
      <c r="R31" s="93"/>
      <c r="S31" s="93"/>
      <c r="T31" s="93"/>
      <c r="U31" s="93"/>
      <c r="V31" s="93"/>
      <c r="W31" s="440">
        <v>0</v>
      </c>
      <c r="X31" s="147"/>
      <c r="Y31" s="152"/>
      <c r="Z31" s="147"/>
      <c r="AA31" s="152"/>
      <c r="AB31" s="95">
        <v>0</v>
      </c>
      <c r="AC31" s="96"/>
      <c r="AD31" s="97"/>
    </row>
    <row r="32" spans="1:70" ht="28.5" customHeight="1" x14ac:dyDescent="0.25">
      <c r="A32" s="429">
        <f t="shared" si="3"/>
        <v>7</v>
      </c>
      <c r="B32" s="88"/>
      <c r="C32" s="45" t="s">
        <v>1009</v>
      </c>
      <c r="D32" s="45" t="s">
        <v>1009</v>
      </c>
      <c r="E32" s="91"/>
      <c r="F32" s="91"/>
      <c r="G32" s="92">
        <f t="shared" si="4"/>
        <v>0</v>
      </c>
      <c r="H32" s="92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  <c r="U32" s="93"/>
      <c r="V32" s="93"/>
      <c r="W32" s="440">
        <v>0</v>
      </c>
      <c r="X32" s="147"/>
      <c r="Y32" s="152"/>
      <c r="Z32" s="147"/>
      <c r="AA32" s="152"/>
      <c r="AB32" s="95">
        <v>0</v>
      </c>
      <c r="AC32" s="96"/>
      <c r="AD32" s="97"/>
    </row>
    <row r="33" spans="1:30" ht="28.5" customHeight="1" x14ac:dyDescent="0.25">
      <c r="A33" s="429">
        <f t="shared" si="3"/>
        <v>7</v>
      </c>
      <c r="B33" s="88"/>
      <c r="C33" s="45" t="s">
        <v>1009</v>
      </c>
      <c r="D33" s="45" t="s">
        <v>1009</v>
      </c>
      <c r="E33" s="91"/>
      <c r="F33" s="91"/>
      <c r="G33" s="92">
        <f t="shared" si="4"/>
        <v>0</v>
      </c>
      <c r="H33" s="92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440">
        <v>0</v>
      </c>
      <c r="X33" s="147"/>
      <c r="Y33" s="152"/>
      <c r="Z33" s="147"/>
      <c r="AA33" s="152"/>
      <c r="AB33" s="95">
        <v>0</v>
      </c>
      <c r="AC33" s="96"/>
      <c r="AD33" s="97"/>
    </row>
    <row r="34" spans="1:30" ht="28.5" customHeight="1" x14ac:dyDescent="0.25">
      <c r="A34" s="429">
        <f t="shared" si="3"/>
        <v>7</v>
      </c>
      <c r="B34" s="88"/>
      <c r="C34" s="45" t="s">
        <v>1009</v>
      </c>
      <c r="D34" s="45" t="s">
        <v>1009</v>
      </c>
      <c r="E34" s="91"/>
      <c r="F34" s="91"/>
      <c r="G34" s="92">
        <f t="shared" si="4"/>
        <v>0</v>
      </c>
      <c r="H34" s="92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93"/>
      <c r="T34" s="93"/>
      <c r="U34" s="93"/>
      <c r="V34" s="93"/>
      <c r="W34" s="440">
        <v>0</v>
      </c>
      <c r="X34" s="147"/>
      <c r="Y34" s="152"/>
      <c r="Z34" s="147"/>
      <c r="AA34" s="152"/>
      <c r="AB34" s="95">
        <v>0</v>
      </c>
      <c r="AC34" s="96"/>
      <c r="AD34" s="97"/>
    </row>
    <row r="35" spans="1:30" ht="28.5" customHeight="1" x14ac:dyDescent="0.25">
      <c r="A35" s="429">
        <f t="shared" si="3"/>
        <v>7</v>
      </c>
      <c r="B35" s="88"/>
      <c r="C35" s="45" t="s">
        <v>1009</v>
      </c>
      <c r="D35" s="45" t="s">
        <v>1009</v>
      </c>
      <c r="E35" s="91"/>
      <c r="F35" s="91"/>
      <c r="G35" s="92">
        <f t="shared" si="4"/>
        <v>0</v>
      </c>
      <c r="H35" s="92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440">
        <v>0</v>
      </c>
      <c r="X35" s="147"/>
      <c r="Y35" s="152"/>
      <c r="Z35" s="147"/>
      <c r="AA35" s="152"/>
      <c r="AB35" s="95">
        <v>0</v>
      </c>
      <c r="AC35" s="96"/>
      <c r="AD35" s="97"/>
    </row>
    <row r="36" spans="1:30" ht="28.5" customHeight="1" x14ac:dyDescent="0.25">
      <c r="A36" s="429">
        <f t="shared" si="3"/>
        <v>7</v>
      </c>
      <c r="B36" s="88"/>
      <c r="C36" s="45" t="s">
        <v>1009</v>
      </c>
      <c r="D36" s="45" t="s">
        <v>1009</v>
      </c>
      <c r="E36" s="91"/>
      <c r="F36" s="91"/>
      <c r="G36" s="92">
        <f t="shared" si="4"/>
        <v>0</v>
      </c>
      <c r="H36" s="92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  <c r="U36" s="93"/>
      <c r="V36" s="93"/>
      <c r="W36" s="440">
        <v>0</v>
      </c>
      <c r="X36" s="147"/>
      <c r="Y36" s="152"/>
      <c r="Z36" s="147"/>
      <c r="AA36" s="152"/>
      <c r="AB36" s="95">
        <v>0</v>
      </c>
      <c r="AC36" s="96"/>
      <c r="AD36" s="97"/>
    </row>
    <row r="37" spans="1:30" ht="28.5" customHeight="1" x14ac:dyDescent="0.25">
      <c r="A37" s="429">
        <f t="shared" si="3"/>
        <v>7</v>
      </c>
      <c r="B37" s="88"/>
      <c r="C37" s="45" t="s">
        <v>1009</v>
      </c>
      <c r="D37" s="45" t="s">
        <v>1009</v>
      </c>
      <c r="E37" s="91"/>
      <c r="F37" s="91"/>
      <c r="G37" s="92">
        <f t="shared" si="4"/>
        <v>0</v>
      </c>
      <c r="H37" s="92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  <c r="U37" s="93"/>
      <c r="V37" s="93"/>
      <c r="W37" s="440">
        <v>0</v>
      </c>
      <c r="X37" s="147"/>
      <c r="Y37" s="152"/>
      <c r="Z37" s="147"/>
      <c r="AA37" s="152"/>
      <c r="AB37" s="95">
        <v>0</v>
      </c>
      <c r="AC37" s="96"/>
      <c r="AD37" s="97"/>
    </row>
    <row r="38" spans="1:30" ht="28.5" customHeight="1" x14ac:dyDescent="0.25">
      <c r="A38" s="429">
        <f t="shared" si="3"/>
        <v>7</v>
      </c>
      <c r="B38" s="88"/>
      <c r="C38" s="45" t="s">
        <v>1009</v>
      </c>
      <c r="D38" s="45" t="s">
        <v>1009</v>
      </c>
      <c r="E38" s="91"/>
      <c r="F38" s="91"/>
      <c r="G38" s="92">
        <f t="shared" si="4"/>
        <v>0</v>
      </c>
      <c r="H38" s="92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  <c r="U38" s="93"/>
      <c r="V38" s="93"/>
      <c r="W38" s="440">
        <v>0</v>
      </c>
      <c r="X38" s="147"/>
      <c r="Y38" s="152"/>
      <c r="Z38" s="147"/>
      <c r="AA38" s="152"/>
      <c r="AB38" s="95">
        <v>0</v>
      </c>
      <c r="AC38" s="96"/>
      <c r="AD38" s="97"/>
    </row>
    <row r="39" spans="1:30" ht="28.5" customHeight="1" x14ac:dyDescent="0.25">
      <c r="A39" s="429">
        <f t="shared" si="3"/>
        <v>7</v>
      </c>
      <c r="B39" s="88"/>
      <c r="C39" s="45" t="s">
        <v>1009</v>
      </c>
      <c r="D39" s="45" t="s">
        <v>1009</v>
      </c>
      <c r="E39" s="91"/>
      <c r="F39" s="91"/>
      <c r="G39" s="92">
        <f t="shared" si="4"/>
        <v>0</v>
      </c>
      <c r="H39" s="92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  <c r="U39" s="93"/>
      <c r="V39" s="93"/>
      <c r="W39" s="440">
        <v>0</v>
      </c>
      <c r="X39" s="147"/>
      <c r="Y39" s="152"/>
      <c r="Z39" s="147"/>
      <c r="AA39" s="152"/>
      <c r="AB39" s="95">
        <v>0</v>
      </c>
      <c r="AC39" s="96"/>
      <c r="AD39" s="97"/>
    </row>
    <row r="40" spans="1:30" ht="28.5" customHeight="1" x14ac:dyDescent="0.25">
      <c r="A40" s="429">
        <f t="shared" si="3"/>
        <v>7</v>
      </c>
      <c r="B40" s="88"/>
      <c r="C40" s="45" t="s">
        <v>1009</v>
      </c>
      <c r="D40" s="45" t="s">
        <v>1009</v>
      </c>
      <c r="E40" s="91"/>
      <c r="F40" s="91"/>
      <c r="G40" s="92">
        <f t="shared" si="4"/>
        <v>0</v>
      </c>
      <c r="H40" s="92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  <c r="U40" s="93"/>
      <c r="V40" s="93"/>
      <c r="W40" s="440">
        <v>0</v>
      </c>
      <c r="X40" s="147"/>
      <c r="Y40" s="152"/>
      <c r="Z40" s="147"/>
      <c r="AA40" s="152"/>
      <c r="AB40" s="95">
        <v>0</v>
      </c>
      <c r="AC40" s="96"/>
      <c r="AD40" s="97"/>
    </row>
    <row r="41" spans="1:30" ht="28.5" customHeight="1" x14ac:dyDescent="0.25">
      <c r="A41" s="429">
        <f t="shared" si="3"/>
        <v>7</v>
      </c>
      <c r="B41" s="88"/>
      <c r="C41" s="45" t="s">
        <v>1009</v>
      </c>
      <c r="D41" s="45" t="s">
        <v>1009</v>
      </c>
      <c r="E41" s="91"/>
      <c r="F41" s="91"/>
      <c r="G41" s="92">
        <f t="shared" si="4"/>
        <v>0</v>
      </c>
      <c r="H41" s="92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  <c r="U41" s="93"/>
      <c r="V41" s="93"/>
      <c r="W41" s="440">
        <v>0</v>
      </c>
      <c r="X41" s="147"/>
      <c r="Y41" s="152"/>
      <c r="Z41" s="147"/>
      <c r="AA41" s="152"/>
      <c r="AB41" s="95">
        <v>0</v>
      </c>
      <c r="AC41" s="96"/>
      <c r="AD41" s="97"/>
    </row>
    <row r="42" spans="1:30" ht="28.5" customHeight="1" x14ac:dyDescent="0.25">
      <c r="A42" s="429">
        <f t="shared" si="3"/>
        <v>7</v>
      </c>
      <c r="B42" s="88"/>
      <c r="C42" s="45" t="s">
        <v>1009</v>
      </c>
      <c r="D42" s="45" t="s">
        <v>1009</v>
      </c>
      <c r="E42" s="91"/>
      <c r="F42" s="91"/>
      <c r="G42" s="92">
        <f t="shared" si="4"/>
        <v>0</v>
      </c>
      <c r="H42" s="92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440">
        <v>0</v>
      </c>
      <c r="X42" s="147"/>
      <c r="Y42" s="152"/>
      <c r="Z42" s="147"/>
      <c r="AA42" s="152"/>
      <c r="AB42" s="95">
        <v>0</v>
      </c>
      <c r="AC42" s="96"/>
      <c r="AD42" s="97"/>
    </row>
    <row r="43" spans="1:30" ht="28.5" customHeight="1" x14ac:dyDescent="0.25">
      <c r="A43" s="429">
        <f t="shared" si="3"/>
        <v>7</v>
      </c>
      <c r="B43" s="88"/>
      <c r="C43" s="45" t="s">
        <v>1009</v>
      </c>
      <c r="D43" s="45" t="s">
        <v>1009</v>
      </c>
      <c r="E43" s="91"/>
      <c r="F43" s="91"/>
      <c r="G43" s="92">
        <f t="shared" si="4"/>
        <v>0</v>
      </c>
      <c r="H43" s="92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  <c r="U43" s="93"/>
      <c r="V43" s="93"/>
      <c r="W43" s="440">
        <v>0</v>
      </c>
      <c r="X43" s="147"/>
      <c r="Y43" s="152"/>
      <c r="Z43" s="147"/>
      <c r="AA43" s="152"/>
      <c r="AB43" s="95">
        <v>0</v>
      </c>
      <c r="AC43" s="96"/>
      <c r="AD43" s="97"/>
    </row>
    <row r="44" spans="1:30" ht="28.5" customHeight="1" x14ac:dyDescent="0.25">
      <c r="A44" s="429">
        <f t="shared" si="3"/>
        <v>7</v>
      </c>
      <c r="B44" s="88"/>
      <c r="C44" s="45" t="s">
        <v>1009</v>
      </c>
      <c r="D44" s="45" t="s">
        <v>1009</v>
      </c>
      <c r="E44" s="91"/>
      <c r="F44" s="91"/>
      <c r="G44" s="92">
        <f t="shared" si="4"/>
        <v>0</v>
      </c>
      <c r="H44" s="92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  <c r="U44" s="93"/>
      <c r="V44" s="93"/>
      <c r="W44" s="440">
        <v>0</v>
      </c>
      <c r="X44" s="147"/>
      <c r="Y44" s="152"/>
      <c r="Z44" s="147"/>
      <c r="AA44" s="152"/>
      <c r="AB44" s="95">
        <v>0</v>
      </c>
      <c r="AC44" s="96"/>
      <c r="AD44" s="97"/>
    </row>
    <row r="45" spans="1:30" ht="28.5" customHeight="1" x14ac:dyDescent="0.25">
      <c r="A45" s="429">
        <f t="shared" si="3"/>
        <v>7</v>
      </c>
      <c r="B45" s="88"/>
      <c r="C45" s="45" t="s">
        <v>1009</v>
      </c>
      <c r="D45" s="45" t="s">
        <v>1009</v>
      </c>
      <c r="E45" s="91"/>
      <c r="F45" s="91"/>
      <c r="G45" s="92">
        <f t="shared" si="4"/>
        <v>0</v>
      </c>
      <c r="H45" s="92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440">
        <v>0</v>
      </c>
      <c r="X45" s="147"/>
      <c r="Y45" s="152"/>
      <c r="Z45" s="147"/>
      <c r="AA45" s="152"/>
      <c r="AB45" s="95">
        <v>0</v>
      </c>
      <c r="AC45" s="96"/>
      <c r="AD45" s="97"/>
    </row>
    <row r="46" spans="1:30" ht="28.5" customHeight="1" x14ac:dyDescent="0.25">
      <c r="A46" s="429">
        <f t="shared" si="3"/>
        <v>7</v>
      </c>
      <c r="B46" s="88"/>
      <c r="C46" s="45" t="s">
        <v>1009</v>
      </c>
      <c r="D46" s="45" t="s">
        <v>1009</v>
      </c>
      <c r="E46" s="91"/>
      <c r="F46" s="91"/>
      <c r="G46" s="92">
        <f t="shared" si="4"/>
        <v>0</v>
      </c>
      <c r="H46" s="92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3"/>
      <c r="T46" s="93"/>
      <c r="U46" s="93"/>
      <c r="V46" s="93"/>
      <c r="W46" s="440">
        <v>0</v>
      </c>
      <c r="X46" s="147"/>
      <c r="Y46" s="152"/>
      <c r="Z46" s="147"/>
      <c r="AA46" s="152"/>
      <c r="AB46" s="95">
        <v>0</v>
      </c>
      <c r="AC46" s="96"/>
      <c r="AD46" s="97"/>
    </row>
    <row r="47" spans="1:30" ht="28.5" customHeight="1" x14ac:dyDescent="0.25">
      <c r="A47" s="429">
        <f t="shared" si="3"/>
        <v>7</v>
      </c>
      <c r="B47" s="88"/>
      <c r="C47" s="45" t="s">
        <v>1009</v>
      </c>
      <c r="D47" s="45" t="s">
        <v>1009</v>
      </c>
      <c r="E47" s="91"/>
      <c r="F47" s="91"/>
      <c r="G47" s="92">
        <f t="shared" si="4"/>
        <v>0</v>
      </c>
      <c r="H47" s="92"/>
      <c r="I47" s="93"/>
      <c r="J47" s="93"/>
      <c r="K47" s="93"/>
      <c r="L47" s="93"/>
      <c r="M47" s="93"/>
      <c r="N47" s="93"/>
      <c r="O47" s="93"/>
      <c r="P47" s="93"/>
      <c r="Q47" s="93"/>
      <c r="R47" s="93"/>
      <c r="S47" s="93"/>
      <c r="T47" s="93"/>
      <c r="U47" s="93"/>
      <c r="V47" s="93"/>
      <c r="W47" s="440">
        <v>0</v>
      </c>
      <c r="X47" s="147"/>
      <c r="Y47" s="152"/>
      <c r="Z47" s="147"/>
      <c r="AA47" s="152"/>
      <c r="AB47" s="95">
        <v>0</v>
      </c>
      <c r="AC47" s="96"/>
      <c r="AD47" s="97"/>
    </row>
    <row r="48" spans="1:30" ht="28.5" customHeight="1" x14ac:dyDescent="0.25">
      <c r="A48" s="429">
        <f t="shared" si="3"/>
        <v>7</v>
      </c>
      <c r="B48" s="88"/>
      <c r="C48" s="45" t="s">
        <v>1009</v>
      </c>
      <c r="D48" s="45" t="s">
        <v>1009</v>
      </c>
      <c r="E48" s="91"/>
      <c r="F48" s="91"/>
      <c r="G48" s="92">
        <f t="shared" si="4"/>
        <v>0</v>
      </c>
      <c r="H48" s="92"/>
      <c r="I48" s="93"/>
      <c r="J48" s="93"/>
      <c r="K48" s="93"/>
      <c r="L48" s="93"/>
      <c r="M48" s="93"/>
      <c r="N48" s="93"/>
      <c r="O48" s="93"/>
      <c r="P48" s="93"/>
      <c r="Q48" s="93"/>
      <c r="R48" s="93"/>
      <c r="S48" s="93"/>
      <c r="T48" s="93"/>
      <c r="U48" s="93"/>
      <c r="V48" s="93"/>
      <c r="W48" s="440">
        <v>0</v>
      </c>
      <c r="X48" s="147"/>
      <c r="Y48" s="152"/>
      <c r="Z48" s="147"/>
      <c r="AA48" s="152"/>
      <c r="AB48" s="95">
        <v>0</v>
      </c>
      <c r="AC48" s="96"/>
      <c r="AD48" s="97"/>
    </row>
    <row r="49" spans="1:30" ht="28.5" customHeight="1" x14ac:dyDescent="0.25">
      <c r="A49" s="429">
        <f t="shared" si="3"/>
        <v>7</v>
      </c>
      <c r="B49" s="88"/>
      <c r="C49" s="45" t="s">
        <v>1009</v>
      </c>
      <c r="D49" s="45" t="s">
        <v>1009</v>
      </c>
      <c r="E49" s="91"/>
      <c r="F49" s="91"/>
      <c r="G49" s="92">
        <f t="shared" si="4"/>
        <v>0</v>
      </c>
      <c r="H49" s="92"/>
      <c r="I49" s="93"/>
      <c r="J49" s="93"/>
      <c r="K49" s="93"/>
      <c r="L49" s="93"/>
      <c r="M49" s="93"/>
      <c r="N49" s="93"/>
      <c r="O49" s="93"/>
      <c r="P49" s="93"/>
      <c r="Q49" s="93"/>
      <c r="R49" s="93"/>
      <c r="S49" s="93"/>
      <c r="T49" s="93"/>
      <c r="U49" s="93"/>
      <c r="V49" s="93"/>
      <c r="W49" s="440">
        <v>0</v>
      </c>
      <c r="X49" s="147"/>
      <c r="Y49" s="152"/>
      <c r="Z49" s="147"/>
      <c r="AA49" s="152"/>
      <c r="AB49" s="95">
        <v>0</v>
      </c>
      <c r="AC49" s="96"/>
      <c r="AD49" s="97"/>
    </row>
    <row r="50" spans="1:30" ht="28.5" customHeight="1" x14ac:dyDescent="0.25">
      <c r="A50" s="429">
        <f t="shared" si="3"/>
        <v>7</v>
      </c>
      <c r="B50" s="88"/>
      <c r="C50" s="45" t="s">
        <v>1009</v>
      </c>
      <c r="D50" s="45" t="s">
        <v>1009</v>
      </c>
      <c r="E50" s="91"/>
      <c r="F50" s="91"/>
      <c r="G50" s="92">
        <f t="shared" si="4"/>
        <v>0</v>
      </c>
      <c r="H50" s="92"/>
      <c r="I50" s="93"/>
      <c r="J50" s="93"/>
      <c r="K50" s="93"/>
      <c r="L50" s="93"/>
      <c r="M50" s="93"/>
      <c r="N50" s="93"/>
      <c r="O50" s="93"/>
      <c r="P50" s="93"/>
      <c r="Q50" s="93"/>
      <c r="R50" s="93"/>
      <c r="S50" s="93"/>
      <c r="T50" s="93"/>
      <c r="U50" s="93"/>
      <c r="V50" s="93"/>
      <c r="W50" s="440">
        <v>0</v>
      </c>
      <c r="X50" s="147"/>
      <c r="Y50" s="152"/>
      <c r="Z50" s="147"/>
      <c r="AA50" s="152"/>
      <c r="AB50" s="95">
        <v>0</v>
      </c>
      <c r="AC50" s="96"/>
      <c r="AD50" s="97"/>
    </row>
    <row r="51" spans="1:30" ht="28.5" customHeight="1" x14ac:dyDescent="0.25">
      <c r="A51" s="429">
        <f t="shared" si="3"/>
        <v>7</v>
      </c>
      <c r="B51" s="88"/>
      <c r="C51" s="45" t="s">
        <v>1009</v>
      </c>
      <c r="D51" s="45" t="s">
        <v>1009</v>
      </c>
      <c r="E51" s="91"/>
      <c r="F51" s="91"/>
      <c r="G51" s="92">
        <f t="shared" si="4"/>
        <v>0</v>
      </c>
      <c r="H51" s="92"/>
      <c r="I51" s="93"/>
      <c r="J51" s="93"/>
      <c r="K51" s="93"/>
      <c r="L51" s="93"/>
      <c r="M51" s="93"/>
      <c r="N51" s="93"/>
      <c r="O51" s="93"/>
      <c r="P51" s="93"/>
      <c r="Q51" s="93"/>
      <c r="R51" s="93"/>
      <c r="S51" s="93"/>
      <c r="T51" s="93"/>
      <c r="U51" s="93"/>
      <c r="V51" s="93"/>
      <c r="W51" s="440">
        <v>0</v>
      </c>
      <c r="X51" s="147"/>
      <c r="Y51" s="152"/>
      <c r="Z51" s="147"/>
      <c r="AA51" s="152"/>
      <c r="AB51" s="95">
        <v>0</v>
      </c>
      <c r="AC51" s="96"/>
      <c r="AD51" s="97"/>
    </row>
    <row r="52" spans="1:30" ht="28.5" customHeight="1" x14ac:dyDescent="0.25">
      <c r="A52" s="429">
        <f t="shared" si="3"/>
        <v>7</v>
      </c>
      <c r="B52" s="88"/>
      <c r="C52" s="45" t="s">
        <v>1009</v>
      </c>
      <c r="D52" s="45" t="s">
        <v>1009</v>
      </c>
      <c r="E52" s="91"/>
      <c r="F52" s="91"/>
      <c r="G52" s="92">
        <f t="shared" si="4"/>
        <v>0</v>
      </c>
      <c r="H52" s="92"/>
      <c r="I52" s="93"/>
      <c r="J52" s="93"/>
      <c r="K52" s="93"/>
      <c r="L52" s="93"/>
      <c r="M52" s="93"/>
      <c r="N52" s="93"/>
      <c r="O52" s="93"/>
      <c r="P52" s="93"/>
      <c r="Q52" s="93"/>
      <c r="R52" s="93"/>
      <c r="S52" s="93"/>
      <c r="T52" s="93"/>
      <c r="U52" s="93"/>
      <c r="V52" s="93"/>
      <c r="W52" s="440">
        <v>0</v>
      </c>
      <c r="X52" s="147"/>
      <c r="Y52" s="152"/>
      <c r="Z52" s="147"/>
      <c r="AA52" s="152"/>
      <c r="AB52" s="95">
        <v>0</v>
      </c>
      <c r="AC52" s="96"/>
      <c r="AD52" s="97"/>
    </row>
    <row r="53" spans="1:30" ht="28.5" customHeight="1" x14ac:dyDescent="0.25">
      <c r="A53" s="429">
        <f t="shared" si="3"/>
        <v>7</v>
      </c>
      <c r="B53" s="88"/>
      <c r="C53" s="45" t="s">
        <v>1009</v>
      </c>
      <c r="D53" s="45" t="s">
        <v>1009</v>
      </c>
      <c r="E53" s="91"/>
      <c r="F53" s="91"/>
      <c r="G53" s="92">
        <f t="shared" si="4"/>
        <v>0</v>
      </c>
      <c r="H53" s="92"/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93"/>
      <c r="T53" s="93"/>
      <c r="U53" s="93"/>
      <c r="V53" s="93"/>
      <c r="W53" s="440">
        <v>0</v>
      </c>
      <c r="X53" s="147"/>
      <c r="Y53" s="152"/>
      <c r="Z53" s="147"/>
      <c r="AA53" s="152"/>
      <c r="AB53" s="95">
        <v>0</v>
      </c>
      <c r="AC53" s="96"/>
      <c r="AD53" s="97"/>
    </row>
    <row r="54" spans="1:30" ht="28.5" customHeight="1" x14ac:dyDescent="0.25">
      <c r="A54" s="429">
        <f t="shared" si="3"/>
        <v>7</v>
      </c>
      <c r="B54" s="88"/>
      <c r="C54" s="45" t="s">
        <v>1009</v>
      </c>
      <c r="D54" s="45" t="s">
        <v>1009</v>
      </c>
      <c r="E54" s="91"/>
      <c r="F54" s="91"/>
      <c r="G54" s="92">
        <f t="shared" si="4"/>
        <v>0</v>
      </c>
      <c r="H54" s="92"/>
      <c r="I54" s="93"/>
      <c r="J54" s="93"/>
      <c r="K54" s="93"/>
      <c r="L54" s="93"/>
      <c r="M54" s="93"/>
      <c r="N54" s="93"/>
      <c r="O54" s="93"/>
      <c r="P54" s="93"/>
      <c r="Q54" s="93"/>
      <c r="R54" s="93"/>
      <c r="S54" s="93"/>
      <c r="T54" s="93"/>
      <c r="U54" s="93"/>
      <c r="V54" s="93"/>
      <c r="W54" s="440">
        <v>0</v>
      </c>
      <c r="X54" s="147"/>
      <c r="Y54" s="152"/>
      <c r="Z54" s="147"/>
      <c r="AA54" s="152"/>
      <c r="AB54" s="95">
        <v>0</v>
      </c>
      <c r="AC54" s="96"/>
      <c r="AD54" s="97"/>
    </row>
    <row r="55" spans="1:30" ht="28.5" customHeight="1" x14ac:dyDescent="0.25">
      <c r="A55" s="429">
        <f t="shared" si="3"/>
        <v>7</v>
      </c>
      <c r="B55" s="88"/>
      <c r="C55" s="45" t="s">
        <v>1009</v>
      </c>
      <c r="D55" s="45" t="s">
        <v>1009</v>
      </c>
      <c r="E55" s="91"/>
      <c r="F55" s="91"/>
      <c r="G55" s="92">
        <f t="shared" ref="G55:G118" si="5">F55-E55</f>
        <v>0</v>
      </c>
      <c r="H55" s="92"/>
      <c r="I55" s="93"/>
      <c r="J55" s="93"/>
      <c r="K55" s="93"/>
      <c r="L55" s="93"/>
      <c r="M55" s="93"/>
      <c r="N55" s="93"/>
      <c r="O55" s="93"/>
      <c r="P55" s="93"/>
      <c r="Q55" s="93"/>
      <c r="R55" s="93"/>
      <c r="S55" s="93"/>
      <c r="T55" s="93"/>
      <c r="U55" s="93"/>
      <c r="V55" s="93"/>
      <c r="W55" s="440">
        <v>0</v>
      </c>
      <c r="X55" s="147"/>
      <c r="Y55" s="152"/>
      <c r="Z55" s="147"/>
      <c r="AA55" s="152"/>
      <c r="AB55" s="95">
        <v>0</v>
      </c>
      <c r="AC55" s="96"/>
      <c r="AD55" s="97"/>
    </row>
    <row r="56" spans="1:30" ht="28.5" customHeight="1" x14ac:dyDescent="0.25">
      <c r="A56" s="429">
        <f t="shared" si="3"/>
        <v>7</v>
      </c>
      <c r="B56" s="88"/>
      <c r="C56" s="45" t="s">
        <v>1009</v>
      </c>
      <c r="D56" s="45" t="s">
        <v>1009</v>
      </c>
      <c r="E56" s="91"/>
      <c r="F56" s="91"/>
      <c r="G56" s="92">
        <f t="shared" si="5"/>
        <v>0</v>
      </c>
      <c r="H56" s="92"/>
      <c r="I56" s="93"/>
      <c r="J56" s="93"/>
      <c r="K56" s="93"/>
      <c r="L56" s="93"/>
      <c r="M56" s="93"/>
      <c r="N56" s="93"/>
      <c r="O56" s="93"/>
      <c r="P56" s="93"/>
      <c r="Q56" s="93"/>
      <c r="R56" s="93"/>
      <c r="S56" s="93"/>
      <c r="T56" s="93"/>
      <c r="U56" s="93"/>
      <c r="V56" s="93"/>
      <c r="W56" s="440">
        <v>0</v>
      </c>
      <c r="X56" s="147"/>
      <c r="Y56" s="152"/>
      <c r="Z56" s="147"/>
      <c r="AA56" s="152"/>
      <c r="AB56" s="95">
        <v>0</v>
      </c>
      <c r="AC56" s="96"/>
      <c r="AD56" s="97"/>
    </row>
    <row r="57" spans="1:30" ht="28.5" customHeight="1" x14ac:dyDescent="0.25">
      <c r="A57" s="429">
        <f t="shared" si="3"/>
        <v>7</v>
      </c>
      <c r="B57" s="88"/>
      <c r="C57" s="45" t="s">
        <v>1009</v>
      </c>
      <c r="D57" s="45" t="s">
        <v>1009</v>
      </c>
      <c r="E57" s="91"/>
      <c r="F57" s="91"/>
      <c r="G57" s="92">
        <f t="shared" si="5"/>
        <v>0</v>
      </c>
      <c r="H57" s="92"/>
      <c r="I57" s="93"/>
      <c r="J57" s="93"/>
      <c r="K57" s="93"/>
      <c r="L57" s="93"/>
      <c r="M57" s="93"/>
      <c r="N57" s="93"/>
      <c r="O57" s="93"/>
      <c r="P57" s="93"/>
      <c r="Q57" s="93"/>
      <c r="R57" s="93"/>
      <c r="S57" s="93"/>
      <c r="T57" s="93"/>
      <c r="U57" s="93"/>
      <c r="V57" s="93"/>
      <c r="W57" s="440">
        <v>0</v>
      </c>
      <c r="X57" s="147"/>
      <c r="Y57" s="152"/>
      <c r="Z57" s="147"/>
      <c r="AA57" s="152"/>
      <c r="AB57" s="95">
        <v>0</v>
      </c>
      <c r="AC57" s="96"/>
      <c r="AD57" s="97"/>
    </row>
    <row r="58" spans="1:30" ht="28.5" customHeight="1" x14ac:dyDescent="0.25">
      <c r="A58" s="429">
        <f t="shared" si="3"/>
        <v>7</v>
      </c>
      <c r="B58" s="88"/>
      <c r="C58" s="45" t="s">
        <v>1009</v>
      </c>
      <c r="D58" s="45" t="s">
        <v>1009</v>
      </c>
      <c r="E58" s="91"/>
      <c r="F58" s="91"/>
      <c r="G58" s="92">
        <f t="shared" si="5"/>
        <v>0</v>
      </c>
      <c r="H58" s="92"/>
      <c r="I58" s="93"/>
      <c r="J58" s="93"/>
      <c r="K58" s="93"/>
      <c r="L58" s="93"/>
      <c r="M58" s="93"/>
      <c r="N58" s="93"/>
      <c r="O58" s="93"/>
      <c r="P58" s="93"/>
      <c r="Q58" s="93"/>
      <c r="R58" s="93"/>
      <c r="S58" s="93"/>
      <c r="T58" s="93"/>
      <c r="U58" s="93"/>
      <c r="V58" s="93"/>
      <c r="W58" s="440">
        <v>0</v>
      </c>
      <c r="X58" s="147"/>
      <c r="Y58" s="152"/>
      <c r="Z58" s="147"/>
      <c r="AA58" s="152"/>
      <c r="AB58" s="95">
        <v>0</v>
      </c>
      <c r="AC58" s="96"/>
      <c r="AD58" s="97"/>
    </row>
    <row r="59" spans="1:30" ht="28.5" customHeight="1" x14ac:dyDescent="0.25">
      <c r="A59" s="429">
        <f t="shared" si="3"/>
        <v>7</v>
      </c>
      <c r="B59" s="88"/>
      <c r="C59" s="45" t="s">
        <v>1009</v>
      </c>
      <c r="D59" s="45" t="s">
        <v>1009</v>
      </c>
      <c r="E59" s="91"/>
      <c r="F59" s="91"/>
      <c r="G59" s="92">
        <f t="shared" si="5"/>
        <v>0</v>
      </c>
      <c r="H59" s="92"/>
      <c r="I59" s="93"/>
      <c r="J59" s="93"/>
      <c r="K59" s="93"/>
      <c r="L59" s="93"/>
      <c r="M59" s="93"/>
      <c r="N59" s="93"/>
      <c r="O59" s="93"/>
      <c r="P59" s="93"/>
      <c r="Q59" s="93"/>
      <c r="R59" s="93"/>
      <c r="S59" s="93"/>
      <c r="T59" s="93"/>
      <c r="U59" s="93"/>
      <c r="V59" s="93"/>
      <c r="W59" s="440">
        <v>0</v>
      </c>
      <c r="X59" s="147"/>
      <c r="Y59" s="152"/>
      <c r="Z59" s="147"/>
      <c r="AA59" s="152"/>
      <c r="AB59" s="95">
        <v>0</v>
      </c>
      <c r="AC59" s="96"/>
      <c r="AD59" s="97"/>
    </row>
    <row r="60" spans="1:30" ht="28.5" customHeight="1" x14ac:dyDescent="0.25">
      <c r="A60" s="429">
        <f t="shared" si="3"/>
        <v>7</v>
      </c>
      <c r="B60" s="88"/>
      <c r="C60" s="45" t="s">
        <v>1009</v>
      </c>
      <c r="D60" s="45" t="s">
        <v>1009</v>
      </c>
      <c r="E60" s="91"/>
      <c r="F60" s="91"/>
      <c r="G60" s="92">
        <f t="shared" si="5"/>
        <v>0</v>
      </c>
      <c r="H60" s="92"/>
      <c r="I60" s="93"/>
      <c r="J60" s="93"/>
      <c r="K60" s="93"/>
      <c r="L60" s="93"/>
      <c r="M60" s="93"/>
      <c r="N60" s="93"/>
      <c r="O60" s="93"/>
      <c r="P60" s="93"/>
      <c r="Q60" s="93"/>
      <c r="R60" s="93"/>
      <c r="S60" s="93"/>
      <c r="T60" s="93"/>
      <c r="U60" s="93"/>
      <c r="V60" s="93"/>
      <c r="W60" s="440">
        <v>0</v>
      </c>
      <c r="X60" s="147"/>
      <c r="Y60" s="152"/>
      <c r="Z60" s="147"/>
      <c r="AA60" s="152"/>
      <c r="AB60" s="95">
        <v>0</v>
      </c>
      <c r="AC60" s="96"/>
      <c r="AD60" s="97"/>
    </row>
    <row r="61" spans="1:30" ht="28.5" customHeight="1" x14ac:dyDescent="0.25">
      <c r="A61" s="429">
        <f t="shared" si="3"/>
        <v>7</v>
      </c>
      <c r="B61" s="88"/>
      <c r="C61" s="45" t="s">
        <v>1009</v>
      </c>
      <c r="D61" s="45" t="s">
        <v>1009</v>
      </c>
      <c r="E61" s="91"/>
      <c r="F61" s="91"/>
      <c r="G61" s="92">
        <f t="shared" si="5"/>
        <v>0</v>
      </c>
      <c r="H61" s="92"/>
      <c r="I61" s="93"/>
      <c r="J61" s="93"/>
      <c r="K61" s="93"/>
      <c r="L61" s="93"/>
      <c r="M61" s="93"/>
      <c r="N61" s="93"/>
      <c r="O61" s="93"/>
      <c r="P61" s="93"/>
      <c r="Q61" s="93"/>
      <c r="R61" s="93"/>
      <c r="S61" s="93"/>
      <c r="T61" s="93"/>
      <c r="U61" s="93"/>
      <c r="V61" s="93"/>
      <c r="W61" s="440">
        <v>0</v>
      </c>
      <c r="X61" s="147"/>
      <c r="Y61" s="152"/>
      <c r="Z61" s="147"/>
      <c r="AA61" s="152"/>
      <c r="AB61" s="95">
        <v>0</v>
      </c>
      <c r="AC61" s="96"/>
      <c r="AD61" s="97"/>
    </row>
    <row r="62" spans="1:30" ht="28.5" customHeight="1" x14ac:dyDescent="0.25">
      <c r="A62" s="429">
        <f t="shared" si="3"/>
        <v>7</v>
      </c>
      <c r="B62" s="88"/>
      <c r="C62" s="45" t="s">
        <v>1009</v>
      </c>
      <c r="D62" s="45" t="s">
        <v>1009</v>
      </c>
      <c r="E62" s="91"/>
      <c r="F62" s="91"/>
      <c r="G62" s="92">
        <f t="shared" si="5"/>
        <v>0</v>
      </c>
      <c r="H62" s="92"/>
      <c r="I62" s="93"/>
      <c r="J62" s="93"/>
      <c r="K62" s="93"/>
      <c r="L62" s="93"/>
      <c r="M62" s="93"/>
      <c r="N62" s="93"/>
      <c r="O62" s="93"/>
      <c r="P62" s="93"/>
      <c r="Q62" s="93"/>
      <c r="R62" s="93"/>
      <c r="S62" s="93"/>
      <c r="T62" s="93"/>
      <c r="U62" s="93"/>
      <c r="V62" s="93"/>
      <c r="W62" s="440">
        <v>0</v>
      </c>
      <c r="X62" s="147"/>
      <c r="Y62" s="152"/>
      <c r="Z62" s="147"/>
      <c r="AA62" s="152"/>
      <c r="AB62" s="95">
        <v>0</v>
      </c>
      <c r="AC62" s="96"/>
      <c r="AD62" s="97"/>
    </row>
    <row r="63" spans="1:30" ht="28.5" customHeight="1" x14ac:dyDescent="0.25">
      <c r="A63" s="429">
        <f t="shared" si="3"/>
        <v>7</v>
      </c>
      <c r="B63" s="88"/>
      <c r="C63" s="45" t="s">
        <v>1009</v>
      </c>
      <c r="D63" s="45" t="s">
        <v>1009</v>
      </c>
      <c r="E63" s="91"/>
      <c r="F63" s="91"/>
      <c r="G63" s="92">
        <f t="shared" si="5"/>
        <v>0</v>
      </c>
      <c r="H63" s="92"/>
      <c r="I63" s="93"/>
      <c r="J63" s="93"/>
      <c r="K63" s="93"/>
      <c r="L63" s="93"/>
      <c r="M63" s="93"/>
      <c r="N63" s="93"/>
      <c r="O63" s="93"/>
      <c r="P63" s="93"/>
      <c r="Q63" s="93"/>
      <c r="R63" s="93"/>
      <c r="S63" s="93"/>
      <c r="T63" s="93"/>
      <c r="U63" s="93"/>
      <c r="V63" s="93"/>
      <c r="W63" s="440">
        <v>0</v>
      </c>
      <c r="X63" s="147"/>
      <c r="Y63" s="152"/>
      <c r="Z63" s="147"/>
      <c r="AA63" s="152"/>
      <c r="AB63" s="95">
        <v>0</v>
      </c>
      <c r="AC63" s="96"/>
      <c r="AD63" s="97"/>
    </row>
    <row r="64" spans="1:30" ht="28.5" customHeight="1" x14ac:dyDescent="0.25">
      <c r="A64" s="429">
        <f t="shared" si="3"/>
        <v>7</v>
      </c>
      <c r="B64" s="88"/>
      <c r="C64" s="45" t="s">
        <v>1009</v>
      </c>
      <c r="D64" s="45" t="s">
        <v>1009</v>
      </c>
      <c r="E64" s="91"/>
      <c r="F64" s="91"/>
      <c r="G64" s="92">
        <f t="shared" si="5"/>
        <v>0</v>
      </c>
      <c r="H64" s="92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440">
        <v>0</v>
      </c>
      <c r="X64" s="147"/>
      <c r="Y64" s="152"/>
      <c r="Z64" s="147"/>
      <c r="AA64" s="152"/>
      <c r="AB64" s="95">
        <v>0</v>
      </c>
      <c r="AC64" s="96"/>
      <c r="AD64" s="97"/>
    </row>
    <row r="65" spans="1:30" ht="28.5" customHeight="1" x14ac:dyDescent="0.25">
      <c r="A65" s="429">
        <f t="shared" si="3"/>
        <v>7</v>
      </c>
      <c r="B65" s="88"/>
      <c r="C65" s="45" t="s">
        <v>1009</v>
      </c>
      <c r="D65" s="45" t="s">
        <v>1009</v>
      </c>
      <c r="E65" s="91"/>
      <c r="F65" s="91"/>
      <c r="G65" s="92">
        <f t="shared" si="5"/>
        <v>0</v>
      </c>
      <c r="H65" s="92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440">
        <v>0</v>
      </c>
      <c r="X65" s="147"/>
      <c r="Y65" s="152"/>
      <c r="Z65" s="147"/>
      <c r="AA65" s="152"/>
      <c r="AB65" s="95">
        <v>0</v>
      </c>
      <c r="AC65" s="96"/>
      <c r="AD65" s="97"/>
    </row>
    <row r="66" spans="1:30" ht="28.5" customHeight="1" x14ac:dyDescent="0.25">
      <c r="A66" s="429">
        <f t="shared" si="3"/>
        <v>7</v>
      </c>
      <c r="B66" s="88"/>
      <c r="C66" s="45" t="s">
        <v>1009</v>
      </c>
      <c r="D66" s="45" t="s">
        <v>1009</v>
      </c>
      <c r="E66" s="91"/>
      <c r="F66" s="91"/>
      <c r="G66" s="92">
        <f t="shared" si="5"/>
        <v>0</v>
      </c>
      <c r="H66" s="92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440">
        <v>0</v>
      </c>
      <c r="X66" s="147"/>
      <c r="Y66" s="152"/>
      <c r="Z66" s="147"/>
      <c r="AA66" s="152"/>
      <c r="AB66" s="95">
        <v>0</v>
      </c>
      <c r="AC66" s="96"/>
      <c r="AD66" s="97"/>
    </row>
    <row r="67" spans="1:30" ht="28.5" customHeight="1" x14ac:dyDescent="0.25">
      <c r="A67" s="429">
        <f t="shared" ref="A67:A130" si="6">B67+7</f>
        <v>7</v>
      </c>
      <c r="B67" s="88"/>
      <c r="C67" s="45" t="s">
        <v>1009</v>
      </c>
      <c r="D67" s="45" t="s">
        <v>1009</v>
      </c>
      <c r="E67" s="91"/>
      <c r="F67" s="91"/>
      <c r="G67" s="92">
        <f t="shared" si="5"/>
        <v>0</v>
      </c>
      <c r="H67" s="92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440">
        <v>0</v>
      </c>
      <c r="X67" s="147"/>
      <c r="Y67" s="152"/>
      <c r="Z67" s="147"/>
      <c r="AA67" s="152"/>
      <c r="AB67" s="95">
        <v>0</v>
      </c>
      <c r="AC67" s="96"/>
      <c r="AD67" s="97"/>
    </row>
    <row r="68" spans="1:30" ht="28.5" customHeight="1" x14ac:dyDescent="0.25">
      <c r="A68" s="429">
        <f t="shared" si="6"/>
        <v>7</v>
      </c>
      <c r="B68" s="88"/>
      <c r="C68" s="45" t="s">
        <v>1009</v>
      </c>
      <c r="D68" s="45" t="s">
        <v>1009</v>
      </c>
      <c r="E68" s="91"/>
      <c r="F68" s="91"/>
      <c r="G68" s="92">
        <f t="shared" si="5"/>
        <v>0</v>
      </c>
      <c r="H68" s="92"/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440">
        <v>0</v>
      </c>
      <c r="X68" s="147"/>
      <c r="Y68" s="152"/>
      <c r="Z68" s="147"/>
      <c r="AA68" s="152"/>
      <c r="AB68" s="95">
        <v>0</v>
      </c>
      <c r="AC68" s="96"/>
      <c r="AD68" s="97"/>
    </row>
    <row r="69" spans="1:30" ht="28.5" customHeight="1" x14ac:dyDescent="0.25">
      <c r="A69" s="429">
        <f t="shared" si="6"/>
        <v>7</v>
      </c>
      <c r="B69" s="88"/>
      <c r="C69" s="45" t="s">
        <v>1009</v>
      </c>
      <c r="D69" s="45" t="s">
        <v>1009</v>
      </c>
      <c r="E69" s="91"/>
      <c r="F69" s="91"/>
      <c r="G69" s="92">
        <f t="shared" si="5"/>
        <v>0</v>
      </c>
      <c r="H69" s="92"/>
      <c r="I69" s="93"/>
      <c r="J69" s="93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440">
        <v>0</v>
      </c>
      <c r="X69" s="147"/>
      <c r="Y69" s="152"/>
      <c r="Z69" s="147"/>
      <c r="AA69" s="152"/>
      <c r="AB69" s="95">
        <v>0</v>
      </c>
      <c r="AC69" s="96"/>
      <c r="AD69" s="97"/>
    </row>
    <row r="70" spans="1:30" ht="28.5" customHeight="1" x14ac:dyDescent="0.25">
      <c r="A70" s="429">
        <f t="shared" si="6"/>
        <v>7</v>
      </c>
      <c r="B70" s="88"/>
      <c r="C70" s="45" t="s">
        <v>1009</v>
      </c>
      <c r="D70" s="45" t="s">
        <v>1009</v>
      </c>
      <c r="E70" s="91"/>
      <c r="F70" s="91"/>
      <c r="G70" s="92">
        <f t="shared" si="5"/>
        <v>0</v>
      </c>
      <c r="H70" s="92"/>
      <c r="I70" s="93"/>
      <c r="J70" s="93"/>
      <c r="K70" s="93"/>
      <c r="L70" s="93"/>
      <c r="M70" s="93"/>
      <c r="N70" s="93"/>
      <c r="O70" s="93"/>
      <c r="P70" s="93"/>
      <c r="Q70" s="93"/>
      <c r="R70" s="93"/>
      <c r="S70" s="93"/>
      <c r="T70" s="93"/>
      <c r="U70" s="93"/>
      <c r="V70" s="93"/>
      <c r="W70" s="440">
        <v>0</v>
      </c>
      <c r="X70" s="147"/>
      <c r="Y70" s="152"/>
      <c r="Z70" s="147"/>
      <c r="AA70" s="152"/>
      <c r="AB70" s="95">
        <v>0</v>
      </c>
      <c r="AC70" s="96"/>
      <c r="AD70" s="97"/>
    </row>
    <row r="71" spans="1:30" ht="28.5" customHeight="1" x14ac:dyDescent="0.25">
      <c r="A71" s="429">
        <f t="shared" si="6"/>
        <v>7</v>
      </c>
      <c r="B71" s="88"/>
      <c r="C71" s="45" t="s">
        <v>1009</v>
      </c>
      <c r="D71" s="45" t="s">
        <v>1009</v>
      </c>
      <c r="E71" s="91"/>
      <c r="F71" s="91"/>
      <c r="G71" s="92">
        <f t="shared" si="5"/>
        <v>0</v>
      </c>
      <c r="H71" s="92"/>
      <c r="I71" s="93"/>
      <c r="J71" s="93"/>
      <c r="K71" s="93"/>
      <c r="L71" s="93"/>
      <c r="M71" s="93"/>
      <c r="N71" s="93"/>
      <c r="O71" s="93"/>
      <c r="P71" s="93"/>
      <c r="Q71" s="93"/>
      <c r="R71" s="93"/>
      <c r="S71" s="93"/>
      <c r="T71" s="93"/>
      <c r="U71" s="93"/>
      <c r="V71" s="93"/>
      <c r="W71" s="440">
        <v>0</v>
      </c>
      <c r="X71" s="147"/>
      <c r="Y71" s="152"/>
      <c r="Z71" s="147"/>
      <c r="AA71" s="152"/>
      <c r="AB71" s="95">
        <v>0</v>
      </c>
      <c r="AC71" s="96"/>
      <c r="AD71" s="97"/>
    </row>
    <row r="72" spans="1:30" ht="28.5" customHeight="1" x14ac:dyDescent="0.25">
      <c r="A72" s="429">
        <f t="shared" si="6"/>
        <v>7</v>
      </c>
      <c r="B72" s="88"/>
      <c r="C72" s="45" t="s">
        <v>1009</v>
      </c>
      <c r="D72" s="45" t="s">
        <v>1009</v>
      </c>
      <c r="E72" s="91"/>
      <c r="F72" s="91"/>
      <c r="G72" s="92">
        <f t="shared" si="5"/>
        <v>0</v>
      </c>
      <c r="H72" s="92"/>
      <c r="I72" s="93"/>
      <c r="J72" s="93"/>
      <c r="K72" s="93"/>
      <c r="L72" s="93"/>
      <c r="M72" s="93"/>
      <c r="N72" s="93"/>
      <c r="O72" s="93"/>
      <c r="P72" s="93"/>
      <c r="Q72" s="93"/>
      <c r="R72" s="93"/>
      <c r="S72" s="93"/>
      <c r="T72" s="93"/>
      <c r="U72" s="93"/>
      <c r="V72" s="93"/>
      <c r="W72" s="440">
        <v>0</v>
      </c>
      <c r="X72" s="147"/>
      <c r="Y72" s="152"/>
      <c r="Z72" s="147"/>
      <c r="AA72" s="152"/>
      <c r="AB72" s="95">
        <v>0</v>
      </c>
      <c r="AC72" s="96"/>
      <c r="AD72" s="97"/>
    </row>
    <row r="73" spans="1:30" ht="28.5" customHeight="1" x14ac:dyDescent="0.25">
      <c r="A73" s="429">
        <f t="shared" si="6"/>
        <v>7</v>
      </c>
      <c r="B73" s="88"/>
      <c r="C73" s="45" t="s">
        <v>1009</v>
      </c>
      <c r="D73" s="45" t="s">
        <v>1009</v>
      </c>
      <c r="E73" s="91"/>
      <c r="F73" s="91"/>
      <c r="G73" s="92">
        <f t="shared" si="5"/>
        <v>0</v>
      </c>
      <c r="H73" s="92"/>
      <c r="I73" s="93"/>
      <c r="J73" s="93"/>
      <c r="K73" s="93"/>
      <c r="L73" s="93"/>
      <c r="M73" s="93"/>
      <c r="N73" s="93"/>
      <c r="O73" s="93"/>
      <c r="P73" s="93"/>
      <c r="Q73" s="93"/>
      <c r="R73" s="93"/>
      <c r="S73" s="93"/>
      <c r="T73" s="93"/>
      <c r="U73" s="93"/>
      <c r="V73" s="93"/>
      <c r="W73" s="440">
        <v>0</v>
      </c>
      <c r="X73" s="147"/>
      <c r="Y73" s="152"/>
      <c r="Z73" s="147"/>
      <c r="AA73" s="152"/>
      <c r="AB73" s="95">
        <v>0</v>
      </c>
      <c r="AC73" s="96"/>
      <c r="AD73" s="97"/>
    </row>
    <row r="74" spans="1:30" ht="28.5" customHeight="1" x14ac:dyDescent="0.25">
      <c r="A74" s="429">
        <f t="shared" si="6"/>
        <v>7</v>
      </c>
      <c r="B74" s="88"/>
      <c r="C74" s="45" t="s">
        <v>1009</v>
      </c>
      <c r="D74" s="45" t="s">
        <v>1009</v>
      </c>
      <c r="E74" s="91"/>
      <c r="F74" s="91"/>
      <c r="G74" s="92">
        <f t="shared" si="5"/>
        <v>0</v>
      </c>
      <c r="H74" s="92"/>
      <c r="I74" s="93"/>
      <c r="J74" s="93"/>
      <c r="K74" s="93"/>
      <c r="L74" s="93"/>
      <c r="M74" s="93"/>
      <c r="N74" s="93"/>
      <c r="O74" s="93"/>
      <c r="P74" s="93"/>
      <c r="Q74" s="93"/>
      <c r="R74" s="93"/>
      <c r="S74" s="93"/>
      <c r="T74" s="93"/>
      <c r="U74" s="93"/>
      <c r="V74" s="93"/>
      <c r="W74" s="440">
        <v>0</v>
      </c>
      <c r="X74" s="147"/>
      <c r="Y74" s="152"/>
      <c r="Z74" s="147"/>
      <c r="AA74" s="152"/>
      <c r="AB74" s="95">
        <v>0</v>
      </c>
      <c r="AC74" s="96"/>
      <c r="AD74" s="97"/>
    </row>
    <row r="75" spans="1:30" ht="28.5" customHeight="1" x14ac:dyDescent="0.25">
      <c r="A75" s="429">
        <f t="shared" si="6"/>
        <v>7</v>
      </c>
      <c r="B75" s="88"/>
      <c r="C75" s="45" t="s">
        <v>1009</v>
      </c>
      <c r="D75" s="45" t="s">
        <v>1009</v>
      </c>
      <c r="E75" s="91"/>
      <c r="F75" s="91"/>
      <c r="G75" s="92">
        <f t="shared" si="5"/>
        <v>0</v>
      </c>
      <c r="H75" s="92"/>
      <c r="I75" s="93"/>
      <c r="J75" s="93"/>
      <c r="K75" s="93"/>
      <c r="L75" s="93"/>
      <c r="M75" s="93"/>
      <c r="N75" s="93"/>
      <c r="O75" s="93"/>
      <c r="P75" s="93"/>
      <c r="Q75" s="93"/>
      <c r="R75" s="93"/>
      <c r="S75" s="93"/>
      <c r="T75" s="93"/>
      <c r="U75" s="93"/>
      <c r="V75" s="93"/>
      <c r="W75" s="440">
        <v>0</v>
      </c>
      <c r="X75" s="147"/>
      <c r="Y75" s="152"/>
      <c r="Z75" s="147"/>
      <c r="AA75" s="152"/>
      <c r="AB75" s="95">
        <v>0</v>
      </c>
      <c r="AC75" s="96"/>
      <c r="AD75" s="97"/>
    </row>
    <row r="76" spans="1:30" ht="28.5" customHeight="1" x14ac:dyDescent="0.25">
      <c r="A76" s="429">
        <f t="shared" si="6"/>
        <v>7</v>
      </c>
      <c r="B76" s="88"/>
      <c r="C76" s="45" t="s">
        <v>1009</v>
      </c>
      <c r="D76" s="45" t="s">
        <v>1009</v>
      </c>
      <c r="E76" s="91"/>
      <c r="F76" s="91"/>
      <c r="G76" s="92">
        <f t="shared" si="5"/>
        <v>0</v>
      </c>
      <c r="H76" s="92"/>
      <c r="I76" s="93"/>
      <c r="J76" s="93"/>
      <c r="K76" s="93"/>
      <c r="L76" s="93"/>
      <c r="M76" s="93"/>
      <c r="N76" s="93"/>
      <c r="O76" s="93"/>
      <c r="P76" s="93"/>
      <c r="Q76" s="93"/>
      <c r="R76" s="93"/>
      <c r="S76" s="93"/>
      <c r="T76" s="93"/>
      <c r="U76" s="93"/>
      <c r="V76" s="93"/>
      <c r="W76" s="440">
        <v>0</v>
      </c>
      <c r="X76" s="147"/>
      <c r="Y76" s="152"/>
      <c r="Z76" s="147"/>
      <c r="AA76" s="152"/>
      <c r="AB76" s="95">
        <v>0</v>
      </c>
      <c r="AC76" s="96"/>
      <c r="AD76" s="97"/>
    </row>
    <row r="77" spans="1:30" ht="28.5" customHeight="1" x14ac:dyDescent="0.25">
      <c r="A77" s="429">
        <f t="shared" si="6"/>
        <v>7</v>
      </c>
      <c r="B77" s="88"/>
      <c r="C77" s="45" t="s">
        <v>1009</v>
      </c>
      <c r="D77" s="45" t="s">
        <v>1009</v>
      </c>
      <c r="E77" s="91"/>
      <c r="F77" s="91"/>
      <c r="G77" s="92">
        <f t="shared" si="5"/>
        <v>0</v>
      </c>
      <c r="H77" s="92"/>
      <c r="I77" s="93"/>
      <c r="J77" s="93"/>
      <c r="K77" s="93"/>
      <c r="L77" s="93"/>
      <c r="M77" s="93"/>
      <c r="N77" s="93"/>
      <c r="O77" s="93"/>
      <c r="P77" s="93"/>
      <c r="Q77" s="93"/>
      <c r="R77" s="93"/>
      <c r="S77" s="93"/>
      <c r="T77" s="93"/>
      <c r="U77" s="93"/>
      <c r="V77" s="93"/>
      <c r="W77" s="440">
        <v>0</v>
      </c>
      <c r="X77" s="147"/>
      <c r="Y77" s="152"/>
      <c r="Z77" s="147"/>
      <c r="AA77" s="152"/>
      <c r="AB77" s="95">
        <v>0</v>
      </c>
      <c r="AC77" s="96"/>
      <c r="AD77" s="97"/>
    </row>
    <row r="78" spans="1:30" ht="28.5" customHeight="1" x14ac:dyDescent="0.25">
      <c r="A78" s="429">
        <f t="shared" si="6"/>
        <v>7</v>
      </c>
      <c r="B78" s="88"/>
      <c r="C78" s="45" t="s">
        <v>1009</v>
      </c>
      <c r="D78" s="45" t="s">
        <v>1009</v>
      </c>
      <c r="E78" s="91"/>
      <c r="F78" s="91"/>
      <c r="G78" s="92">
        <f t="shared" si="5"/>
        <v>0</v>
      </c>
      <c r="H78" s="92"/>
      <c r="I78" s="93"/>
      <c r="J78" s="93"/>
      <c r="K78" s="93"/>
      <c r="L78" s="93"/>
      <c r="M78" s="93"/>
      <c r="N78" s="93"/>
      <c r="O78" s="93"/>
      <c r="P78" s="93"/>
      <c r="Q78" s="93"/>
      <c r="R78" s="93"/>
      <c r="S78" s="93"/>
      <c r="T78" s="93"/>
      <c r="U78" s="93"/>
      <c r="V78" s="93"/>
      <c r="W78" s="440">
        <v>0</v>
      </c>
      <c r="X78" s="147"/>
      <c r="Y78" s="152"/>
      <c r="Z78" s="147"/>
      <c r="AA78" s="152"/>
      <c r="AB78" s="95">
        <v>0</v>
      </c>
      <c r="AC78" s="96"/>
      <c r="AD78" s="97"/>
    </row>
    <row r="79" spans="1:30" ht="28.5" customHeight="1" x14ac:dyDescent="0.25">
      <c r="A79" s="429">
        <f t="shared" si="6"/>
        <v>7</v>
      </c>
      <c r="B79" s="88"/>
      <c r="C79" s="45" t="s">
        <v>1009</v>
      </c>
      <c r="D79" s="45" t="s">
        <v>1009</v>
      </c>
      <c r="E79" s="91"/>
      <c r="F79" s="91"/>
      <c r="G79" s="92">
        <f t="shared" si="5"/>
        <v>0</v>
      </c>
      <c r="H79" s="92"/>
      <c r="I79" s="93"/>
      <c r="J79" s="93"/>
      <c r="K79" s="93"/>
      <c r="L79" s="93"/>
      <c r="M79" s="93"/>
      <c r="N79" s="93"/>
      <c r="O79" s="93"/>
      <c r="P79" s="93"/>
      <c r="Q79" s="93"/>
      <c r="R79" s="93"/>
      <c r="S79" s="93"/>
      <c r="T79" s="93"/>
      <c r="U79" s="93"/>
      <c r="V79" s="93"/>
      <c r="W79" s="440">
        <v>0</v>
      </c>
      <c r="X79" s="147"/>
      <c r="Y79" s="152"/>
      <c r="Z79" s="147"/>
      <c r="AA79" s="152"/>
      <c r="AB79" s="95">
        <v>0</v>
      </c>
      <c r="AC79" s="96"/>
      <c r="AD79" s="97"/>
    </row>
    <row r="80" spans="1:30" ht="28.5" customHeight="1" x14ac:dyDescent="0.25">
      <c r="A80" s="429">
        <f t="shared" si="6"/>
        <v>7</v>
      </c>
      <c r="B80" s="88"/>
      <c r="C80" s="45" t="s">
        <v>1009</v>
      </c>
      <c r="D80" s="45" t="s">
        <v>1009</v>
      </c>
      <c r="E80" s="91"/>
      <c r="F80" s="91"/>
      <c r="G80" s="92">
        <f t="shared" si="5"/>
        <v>0</v>
      </c>
      <c r="H80" s="92"/>
      <c r="I80" s="93"/>
      <c r="J80" s="93"/>
      <c r="K80" s="93"/>
      <c r="L80" s="93"/>
      <c r="M80" s="93"/>
      <c r="N80" s="93"/>
      <c r="O80" s="93"/>
      <c r="P80" s="93"/>
      <c r="Q80" s="93"/>
      <c r="R80" s="93"/>
      <c r="S80" s="93"/>
      <c r="T80" s="93"/>
      <c r="U80" s="93"/>
      <c r="V80" s="93"/>
      <c r="W80" s="440">
        <v>0</v>
      </c>
      <c r="X80" s="147"/>
      <c r="Y80" s="152"/>
      <c r="Z80" s="147"/>
      <c r="AA80" s="152"/>
      <c r="AB80" s="95">
        <v>0</v>
      </c>
      <c r="AC80" s="96"/>
      <c r="AD80" s="97"/>
    </row>
    <row r="81" spans="1:30" ht="28.5" customHeight="1" x14ac:dyDescent="0.25">
      <c r="A81" s="429">
        <f t="shared" si="6"/>
        <v>7</v>
      </c>
      <c r="B81" s="88"/>
      <c r="C81" s="45" t="s">
        <v>1009</v>
      </c>
      <c r="D81" s="45" t="s">
        <v>1009</v>
      </c>
      <c r="E81" s="91"/>
      <c r="F81" s="91"/>
      <c r="G81" s="92">
        <f t="shared" si="5"/>
        <v>0</v>
      </c>
      <c r="H81" s="92"/>
      <c r="I81" s="93"/>
      <c r="J81" s="93"/>
      <c r="K81" s="93"/>
      <c r="L81" s="93"/>
      <c r="M81" s="93"/>
      <c r="N81" s="93"/>
      <c r="O81" s="93"/>
      <c r="P81" s="93"/>
      <c r="Q81" s="93"/>
      <c r="R81" s="93"/>
      <c r="S81" s="93"/>
      <c r="T81" s="93"/>
      <c r="U81" s="93"/>
      <c r="V81" s="93"/>
      <c r="W81" s="440">
        <v>0</v>
      </c>
      <c r="X81" s="147"/>
      <c r="Y81" s="152"/>
      <c r="Z81" s="147"/>
      <c r="AA81" s="152"/>
      <c r="AB81" s="95">
        <v>0</v>
      </c>
      <c r="AC81" s="96"/>
      <c r="AD81" s="97"/>
    </row>
    <row r="82" spans="1:30" ht="28.5" customHeight="1" x14ac:dyDescent="0.25">
      <c r="A82" s="429">
        <f t="shared" si="6"/>
        <v>7</v>
      </c>
      <c r="B82" s="88"/>
      <c r="C82" s="45" t="s">
        <v>1009</v>
      </c>
      <c r="D82" s="45" t="s">
        <v>1009</v>
      </c>
      <c r="E82" s="91"/>
      <c r="F82" s="91"/>
      <c r="G82" s="92">
        <f t="shared" si="5"/>
        <v>0</v>
      </c>
      <c r="H82" s="92"/>
      <c r="I82" s="93"/>
      <c r="J82" s="93"/>
      <c r="K82" s="93"/>
      <c r="L82" s="93"/>
      <c r="M82" s="93"/>
      <c r="N82" s="93"/>
      <c r="O82" s="93"/>
      <c r="P82" s="93"/>
      <c r="Q82" s="93"/>
      <c r="R82" s="93"/>
      <c r="S82" s="93"/>
      <c r="T82" s="93"/>
      <c r="U82" s="93"/>
      <c r="V82" s="93"/>
      <c r="W82" s="440">
        <v>0</v>
      </c>
      <c r="X82" s="147"/>
      <c r="Y82" s="152"/>
      <c r="Z82" s="147"/>
      <c r="AA82" s="152"/>
      <c r="AB82" s="95">
        <v>0</v>
      </c>
      <c r="AC82" s="96"/>
      <c r="AD82" s="97"/>
    </row>
    <row r="83" spans="1:30" ht="28.5" customHeight="1" x14ac:dyDescent="0.25">
      <c r="A83" s="429">
        <f t="shared" si="6"/>
        <v>7</v>
      </c>
      <c r="B83" s="88"/>
      <c r="C83" s="45" t="s">
        <v>1009</v>
      </c>
      <c r="D83" s="45" t="s">
        <v>1009</v>
      </c>
      <c r="E83" s="91"/>
      <c r="F83" s="91"/>
      <c r="G83" s="92">
        <f t="shared" si="5"/>
        <v>0</v>
      </c>
      <c r="H83" s="92"/>
      <c r="I83" s="93"/>
      <c r="J83" s="93"/>
      <c r="K83" s="93"/>
      <c r="L83" s="93"/>
      <c r="M83" s="93"/>
      <c r="N83" s="93"/>
      <c r="O83" s="93"/>
      <c r="P83" s="93"/>
      <c r="Q83" s="93"/>
      <c r="R83" s="93"/>
      <c r="S83" s="93"/>
      <c r="T83" s="93"/>
      <c r="U83" s="93"/>
      <c r="V83" s="93"/>
      <c r="W83" s="440">
        <v>0</v>
      </c>
      <c r="X83" s="147"/>
      <c r="Y83" s="152"/>
      <c r="Z83" s="147"/>
      <c r="AA83" s="152"/>
      <c r="AB83" s="95">
        <v>0</v>
      </c>
      <c r="AC83" s="96"/>
      <c r="AD83" s="97"/>
    </row>
    <row r="84" spans="1:30" ht="28.5" customHeight="1" x14ac:dyDescent="0.25">
      <c r="A84" s="429">
        <f t="shared" si="6"/>
        <v>7</v>
      </c>
      <c r="B84" s="88"/>
      <c r="C84" s="89"/>
      <c r="D84" s="90"/>
      <c r="E84" s="91"/>
      <c r="F84" s="91"/>
      <c r="G84" s="92">
        <f t="shared" si="5"/>
        <v>0</v>
      </c>
      <c r="H84" s="92"/>
      <c r="I84" s="93"/>
      <c r="J84" s="93"/>
      <c r="K84" s="93"/>
      <c r="L84" s="93"/>
      <c r="M84" s="93"/>
      <c r="N84" s="93"/>
      <c r="O84" s="93"/>
      <c r="P84" s="93"/>
      <c r="Q84" s="93"/>
      <c r="R84" s="93"/>
      <c r="S84" s="93"/>
      <c r="T84" s="93"/>
      <c r="U84" s="93"/>
      <c r="V84" s="93"/>
      <c r="W84" s="440">
        <v>0</v>
      </c>
      <c r="X84" s="147"/>
      <c r="Y84" s="152"/>
      <c r="Z84" s="147"/>
      <c r="AA84" s="152"/>
      <c r="AB84" s="95">
        <v>0</v>
      </c>
      <c r="AC84" s="96"/>
      <c r="AD84" s="97"/>
    </row>
    <row r="85" spans="1:30" ht="28.5" customHeight="1" x14ac:dyDescent="0.25">
      <c r="A85" s="429">
        <f t="shared" si="6"/>
        <v>7</v>
      </c>
      <c r="B85" s="88"/>
      <c r="C85" s="89"/>
      <c r="D85" s="90"/>
      <c r="E85" s="91"/>
      <c r="F85" s="91"/>
      <c r="G85" s="92">
        <f t="shared" si="5"/>
        <v>0</v>
      </c>
      <c r="H85" s="92"/>
      <c r="I85" s="93"/>
      <c r="J85" s="93"/>
      <c r="K85" s="93"/>
      <c r="L85" s="93"/>
      <c r="M85" s="93"/>
      <c r="N85" s="93"/>
      <c r="O85" s="93"/>
      <c r="P85" s="93"/>
      <c r="Q85" s="93"/>
      <c r="R85" s="93"/>
      <c r="S85" s="93"/>
      <c r="T85" s="93"/>
      <c r="U85" s="93"/>
      <c r="V85" s="93"/>
      <c r="W85" s="440">
        <v>0</v>
      </c>
      <c r="X85" s="147"/>
      <c r="Y85" s="152"/>
      <c r="Z85" s="147"/>
      <c r="AA85" s="152"/>
      <c r="AB85" s="95">
        <v>0</v>
      </c>
      <c r="AC85" s="96"/>
      <c r="AD85" s="97"/>
    </row>
    <row r="86" spans="1:30" ht="28.5" customHeight="1" x14ac:dyDescent="0.25">
      <c r="A86" s="429">
        <f t="shared" si="6"/>
        <v>7</v>
      </c>
      <c r="B86" s="88"/>
      <c r="C86" s="89"/>
      <c r="D86" s="90"/>
      <c r="E86" s="91"/>
      <c r="F86" s="91"/>
      <c r="G86" s="92">
        <f t="shared" si="5"/>
        <v>0</v>
      </c>
      <c r="H86" s="92"/>
      <c r="I86" s="93"/>
      <c r="J86" s="93"/>
      <c r="K86" s="93"/>
      <c r="L86" s="93"/>
      <c r="M86" s="93"/>
      <c r="N86" s="93"/>
      <c r="O86" s="93"/>
      <c r="P86" s="93"/>
      <c r="Q86" s="93"/>
      <c r="R86" s="93"/>
      <c r="S86" s="93"/>
      <c r="T86" s="93"/>
      <c r="U86" s="93"/>
      <c r="V86" s="93"/>
      <c r="W86" s="440">
        <v>0</v>
      </c>
      <c r="X86" s="147"/>
      <c r="Y86" s="152"/>
      <c r="Z86" s="147"/>
      <c r="AA86" s="152"/>
      <c r="AB86" s="95">
        <v>0</v>
      </c>
      <c r="AC86" s="96"/>
      <c r="AD86" s="97"/>
    </row>
    <row r="87" spans="1:30" ht="28.5" customHeight="1" x14ac:dyDescent="0.25">
      <c r="A87" s="429">
        <f t="shared" si="6"/>
        <v>7</v>
      </c>
      <c r="B87" s="88"/>
      <c r="C87" s="89"/>
      <c r="D87" s="90"/>
      <c r="E87" s="91"/>
      <c r="F87" s="91"/>
      <c r="G87" s="92">
        <f t="shared" si="5"/>
        <v>0</v>
      </c>
      <c r="H87" s="92"/>
      <c r="I87" s="93"/>
      <c r="J87" s="93"/>
      <c r="K87" s="93"/>
      <c r="L87" s="93"/>
      <c r="M87" s="93"/>
      <c r="N87" s="93"/>
      <c r="O87" s="93"/>
      <c r="P87" s="93"/>
      <c r="Q87" s="93"/>
      <c r="R87" s="93"/>
      <c r="S87" s="93"/>
      <c r="T87" s="93"/>
      <c r="U87" s="93"/>
      <c r="V87" s="93"/>
      <c r="W87" s="440">
        <v>0</v>
      </c>
      <c r="X87" s="147"/>
      <c r="Y87" s="152"/>
      <c r="Z87" s="147"/>
      <c r="AA87" s="152"/>
      <c r="AB87" s="95">
        <v>0</v>
      </c>
      <c r="AC87" s="96"/>
      <c r="AD87" s="97"/>
    </row>
    <row r="88" spans="1:30" ht="28.5" customHeight="1" x14ac:dyDescent="0.25">
      <c r="A88" s="429">
        <f t="shared" si="6"/>
        <v>7</v>
      </c>
      <c r="B88" s="88"/>
      <c r="C88" s="89"/>
      <c r="D88" s="90"/>
      <c r="E88" s="91"/>
      <c r="F88" s="91"/>
      <c r="G88" s="92">
        <f t="shared" si="5"/>
        <v>0</v>
      </c>
      <c r="H88" s="92"/>
      <c r="I88" s="93"/>
      <c r="J88" s="93"/>
      <c r="K88" s="93"/>
      <c r="L88" s="93"/>
      <c r="M88" s="93"/>
      <c r="N88" s="93"/>
      <c r="O88" s="93"/>
      <c r="P88" s="93"/>
      <c r="Q88" s="93"/>
      <c r="R88" s="93"/>
      <c r="S88" s="93"/>
      <c r="T88" s="93"/>
      <c r="U88" s="93"/>
      <c r="V88" s="93"/>
      <c r="W88" s="440">
        <v>0</v>
      </c>
      <c r="X88" s="147"/>
      <c r="Y88" s="152"/>
      <c r="Z88" s="147"/>
      <c r="AA88" s="152"/>
      <c r="AB88" s="95">
        <v>0</v>
      </c>
      <c r="AC88" s="96"/>
      <c r="AD88" s="97"/>
    </row>
    <row r="89" spans="1:30" ht="28.5" customHeight="1" x14ac:dyDescent="0.25">
      <c r="A89" s="429">
        <f t="shared" si="6"/>
        <v>7</v>
      </c>
      <c r="B89" s="88"/>
      <c r="C89" s="89"/>
      <c r="D89" s="90"/>
      <c r="E89" s="91"/>
      <c r="F89" s="91"/>
      <c r="G89" s="92">
        <f t="shared" si="5"/>
        <v>0</v>
      </c>
      <c r="H89" s="92"/>
      <c r="I89" s="93"/>
      <c r="J89" s="93"/>
      <c r="K89" s="93"/>
      <c r="L89" s="93"/>
      <c r="M89" s="93"/>
      <c r="N89" s="93"/>
      <c r="O89" s="93"/>
      <c r="P89" s="93"/>
      <c r="Q89" s="93"/>
      <c r="R89" s="93"/>
      <c r="S89" s="93"/>
      <c r="T89" s="93"/>
      <c r="U89" s="93"/>
      <c r="V89" s="93"/>
      <c r="W89" s="440">
        <v>0</v>
      </c>
      <c r="X89" s="147"/>
      <c r="Y89" s="152"/>
      <c r="Z89" s="147"/>
      <c r="AA89" s="152"/>
      <c r="AB89" s="95">
        <v>0</v>
      </c>
      <c r="AC89" s="96"/>
      <c r="AD89" s="97"/>
    </row>
    <row r="90" spans="1:30" ht="28.5" customHeight="1" x14ac:dyDescent="0.25">
      <c r="A90" s="429">
        <f t="shared" si="6"/>
        <v>7</v>
      </c>
      <c r="B90" s="88"/>
      <c r="C90" s="89"/>
      <c r="D90" s="90"/>
      <c r="E90" s="91"/>
      <c r="F90" s="91"/>
      <c r="G90" s="92">
        <f t="shared" si="5"/>
        <v>0</v>
      </c>
      <c r="H90" s="92"/>
      <c r="I90" s="93"/>
      <c r="J90" s="93"/>
      <c r="K90" s="93"/>
      <c r="L90" s="93"/>
      <c r="M90" s="93"/>
      <c r="N90" s="93"/>
      <c r="O90" s="93"/>
      <c r="P90" s="93"/>
      <c r="Q90" s="93"/>
      <c r="R90" s="93"/>
      <c r="S90" s="93"/>
      <c r="T90" s="93"/>
      <c r="U90" s="93"/>
      <c r="V90" s="93"/>
      <c r="W90" s="440">
        <v>0</v>
      </c>
      <c r="X90" s="147"/>
      <c r="Y90" s="152"/>
      <c r="Z90" s="147"/>
      <c r="AA90" s="152"/>
      <c r="AB90" s="95">
        <v>0</v>
      </c>
      <c r="AC90" s="96"/>
      <c r="AD90" s="97"/>
    </row>
    <row r="91" spans="1:30" ht="28.5" customHeight="1" x14ac:dyDescent="0.25">
      <c r="A91" s="429">
        <f t="shared" si="6"/>
        <v>7</v>
      </c>
      <c r="B91" s="88"/>
      <c r="C91" s="89"/>
      <c r="D91" s="90"/>
      <c r="E91" s="91"/>
      <c r="F91" s="91"/>
      <c r="G91" s="92">
        <f t="shared" si="5"/>
        <v>0</v>
      </c>
      <c r="H91" s="92"/>
      <c r="I91" s="93"/>
      <c r="J91" s="93"/>
      <c r="K91" s="93"/>
      <c r="L91" s="93"/>
      <c r="M91" s="93"/>
      <c r="N91" s="93"/>
      <c r="O91" s="93"/>
      <c r="P91" s="93"/>
      <c r="Q91" s="93"/>
      <c r="R91" s="93"/>
      <c r="S91" s="93"/>
      <c r="T91" s="93"/>
      <c r="U91" s="93"/>
      <c r="V91" s="93"/>
      <c r="W91" s="440">
        <v>0</v>
      </c>
      <c r="X91" s="147"/>
      <c r="Y91" s="152"/>
      <c r="Z91" s="147"/>
      <c r="AA91" s="152"/>
      <c r="AB91" s="95">
        <v>0</v>
      </c>
      <c r="AC91" s="96"/>
      <c r="AD91" s="97"/>
    </row>
    <row r="92" spans="1:30" ht="28.5" customHeight="1" x14ac:dyDescent="0.25">
      <c r="A92" s="429">
        <f t="shared" si="6"/>
        <v>7</v>
      </c>
      <c r="B92" s="88"/>
      <c r="C92" s="89"/>
      <c r="D92" s="90"/>
      <c r="E92" s="91"/>
      <c r="F92" s="91"/>
      <c r="G92" s="92">
        <f t="shared" si="5"/>
        <v>0</v>
      </c>
      <c r="H92" s="92"/>
      <c r="I92" s="93"/>
      <c r="J92" s="93"/>
      <c r="K92" s="93"/>
      <c r="L92" s="93"/>
      <c r="M92" s="93"/>
      <c r="N92" s="93"/>
      <c r="O92" s="93"/>
      <c r="P92" s="93"/>
      <c r="Q92" s="93"/>
      <c r="R92" s="93"/>
      <c r="S92" s="93"/>
      <c r="T92" s="93"/>
      <c r="U92" s="93"/>
      <c r="V92" s="93"/>
      <c r="W92" s="440">
        <v>0</v>
      </c>
      <c r="X92" s="147"/>
      <c r="Y92" s="152"/>
      <c r="Z92" s="147"/>
      <c r="AA92" s="152"/>
      <c r="AB92" s="95">
        <v>0</v>
      </c>
      <c r="AC92" s="96"/>
      <c r="AD92" s="97"/>
    </row>
    <row r="93" spans="1:30" ht="28.5" customHeight="1" x14ac:dyDescent="0.25">
      <c r="A93" s="429">
        <f t="shared" si="6"/>
        <v>7</v>
      </c>
      <c r="B93" s="88"/>
      <c r="C93" s="89"/>
      <c r="D93" s="90"/>
      <c r="E93" s="91"/>
      <c r="F93" s="91"/>
      <c r="G93" s="92">
        <f t="shared" si="5"/>
        <v>0</v>
      </c>
      <c r="H93" s="92"/>
      <c r="I93" s="93"/>
      <c r="J93" s="93"/>
      <c r="K93" s="93"/>
      <c r="L93" s="93"/>
      <c r="M93" s="93"/>
      <c r="N93" s="93"/>
      <c r="O93" s="93"/>
      <c r="P93" s="93"/>
      <c r="Q93" s="93"/>
      <c r="R93" s="93"/>
      <c r="S93" s="93"/>
      <c r="T93" s="93"/>
      <c r="U93" s="93"/>
      <c r="V93" s="93"/>
      <c r="W93" s="440">
        <v>0</v>
      </c>
      <c r="X93" s="147"/>
      <c r="Y93" s="152"/>
      <c r="Z93" s="147"/>
      <c r="AA93" s="152"/>
      <c r="AB93" s="95">
        <v>0</v>
      </c>
      <c r="AC93" s="96"/>
      <c r="AD93" s="97"/>
    </row>
    <row r="94" spans="1:30" ht="28.5" customHeight="1" x14ac:dyDescent="0.25">
      <c r="A94" s="429">
        <f t="shared" si="6"/>
        <v>7</v>
      </c>
      <c r="B94" s="88"/>
      <c r="C94" s="89"/>
      <c r="D94" s="90"/>
      <c r="E94" s="91"/>
      <c r="F94" s="91"/>
      <c r="G94" s="92">
        <f t="shared" si="5"/>
        <v>0</v>
      </c>
      <c r="H94" s="92"/>
      <c r="I94" s="93"/>
      <c r="J94" s="93"/>
      <c r="K94" s="93"/>
      <c r="L94" s="93"/>
      <c r="M94" s="93"/>
      <c r="N94" s="93"/>
      <c r="O94" s="93"/>
      <c r="P94" s="93"/>
      <c r="Q94" s="93"/>
      <c r="R94" s="93"/>
      <c r="S94" s="93"/>
      <c r="T94" s="93"/>
      <c r="U94" s="93"/>
      <c r="V94" s="93"/>
      <c r="W94" s="440">
        <v>0</v>
      </c>
      <c r="X94" s="147"/>
      <c r="Y94" s="152"/>
      <c r="Z94" s="147"/>
      <c r="AA94" s="152"/>
      <c r="AB94" s="95">
        <v>0</v>
      </c>
      <c r="AC94" s="96"/>
      <c r="AD94" s="97"/>
    </row>
    <row r="95" spans="1:30" ht="28.5" customHeight="1" x14ac:dyDescent="0.25">
      <c r="A95" s="429">
        <f t="shared" si="6"/>
        <v>7</v>
      </c>
      <c r="B95" s="88"/>
      <c r="C95" s="89"/>
      <c r="D95" s="90"/>
      <c r="E95" s="91"/>
      <c r="F95" s="91"/>
      <c r="G95" s="92">
        <f t="shared" si="5"/>
        <v>0</v>
      </c>
      <c r="H95" s="92"/>
      <c r="I95" s="93"/>
      <c r="J95" s="93"/>
      <c r="K95" s="93"/>
      <c r="L95" s="93"/>
      <c r="M95" s="93"/>
      <c r="N95" s="93"/>
      <c r="O95" s="93"/>
      <c r="P95" s="93"/>
      <c r="Q95" s="93"/>
      <c r="R95" s="93"/>
      <c r="S95" s="93"/>
      <c r="T95" s="93"/>
      <c r="U95" s="93"/>
      <c r="V95" s="93"/>
      <c r="W95" s="440">
        <v>0</v>
      </c>
      <c r="X95" s="147"/>
      <c r="Y95" s="152"/>
      <c r="Z95" s="147"/>
      <c r="AA95" s="152"/>
      <c r="AB95" s="95">
        <v>0</v>
      </c>
      <c r="AC95" s="96"/>
      <c r="AD95" s="97"/>
    </row>
    <row r="96" spans="1:30" ht="28.5" customHeight="1" x14ac:dyDescent="0.25">
      <c r="A96" s="429">
        <f t="shared" si="6"/>
        <v>7</v>
      </c>
      <c r="B96" s="88"/>
      <c r="C96" s="89"/>
      <c r="D96" s="90"/>
      <c r="E96" s="91"/>
      <c r="F96" s="91"/>
      <c r="G96" s="92">
        <f t="shared" si="5"/>
        <v>0</v>
      </c>
      <c r="H96" s="92"/>
      <c r="I96" s="93"/>
      <c r="J96" s="93"/>
      <c r="K96" s="93"/>
      <c r="L96" s="93"/>
      <c r="M96" s="93"/>
      <c r="N96" s="93"/>
      <c r="O96" s="93"/>
      <c r="P96" s="93"/>
      <c r="Q96" s="93"/>
      <c r="R96" s="93"/>
      <c r="S96" s="93"/>
      <c r="T96" s="93"/>
      <c r="U96" s="93"/>
      <c r="V96" s="93"/>
      <c r="W96" s="440">
        <v>0</v>
      </c>
      <c r="X96" s="147"/>
      <c r="Y96" s="152"/>
      <c r="Z96" s="147"/>
      <c r="AA96" s="152"/>
      <c r="AB96" s="95">
        <v>0</v>
      </c>
      <c r="AC96" s="96"/>
      <c r="AD96" s="97"/>
    </row>
    <row r="97" spans="1:30" ht="28.5" customHeight="1" x14ac:dyDescent="0.25">
      <c r="A97" s="429">
        <f t="shared" si="6"/>
        <v>7</v>
      </c>
      <c r="B97" s="88"/>
      <c r="C97" s="89"/>
      <c r="D97" s="90"/>
      <c r="E97" s="91"/>
      <c r="F97" s="91"/>
      <c r="G97" s="92">
        <f t="shared" si="5"/>
        <v>0</v>
      </c>
      <c r="H97" s="92"/>
      <c r="I97" s="93"/>
      <c r="J97" s="93"/>
      <c r="K97" s="93"/>
      <c r="L97" s="93"/>
      <c r="M97" s="93"/>
      <c r="N97" s="93"/>
      <c r="O97" s="93"/>
      <c r="P97" s="93"/>
      <c r="Q97" s="93"/>
      <c r="R97" s="93"/>
      <c r="S97" s="93"/>
      <c r="T97" s="93"/>
      <c r="U97" s="93"/>
      <c r="V97" s="93"/>
      <c r="W97" s="440">
        <v>0</v>
      </c>
      <c r="X97" s="147"/>
      <c r="Y97" s="152"/>
      <c r="Z97" s="147"/>
      <c r="AA97" s="152"/>
      <c r="AB97" s="95">
        <v>0</v>
      </c>
      <c r="AC97" s="96"/>
      <c r="AD97" s="97"/>
    </row>
    <row r="98" spans="1:30" ht="28.5" customHeight="1" x14ac:dyDescent="0.25">
      <c r="A98" s="429">
        <f t="shared" si="6"/>
        <v>7</v>
      </c>
      <c r="B98" s="88"/>
      <c r="C98" s="89"/>
      <c r="D98" s="90"/>
      <c r="E98" s="91"/>
      <c r="F98" s="91"/>
      <c r="G98" s="92">
        <f t="shared" si="5"/>
        <v>0</v>
      </c>
      <c r="H98" s="92"/>
      <c r="I98" s="93"/>
      <c r="J98" s="93"/>
      <c r="K98" s="93"/>
      <c r="L98" s="93"/>
      <c r="M98" s="93"/>
      <c r="N98" s="93"/>
      <c r="O98" s="93"/>
      <c r="P98" s="93"/>
      <c r="Q98" s="93"/>
      <c r="R98" s="93"/>
      <c r="S98" s="93"/>
      <c r="T98" s="93"/>
      <c r="U98" s="93"/>
      <c r="V98" s="93"/>
      <c r="W98" s="440">
        <v>0</v>
      </c>
      <c r="X98" s="147"/>
      <c r="Y98" s="152"/>
      <c r="Z98" s="147"/>
      <c r="AA98" s="152"/>
      <c r="AB98" s="95">
        <v>0</v>
      </c>
      <c r="AC98" s="96"/>
      <c r="AD98" s="97"/>
    </row>
    <row r="99" spans="1:30" ht="28.5" customHeight="1" x14ac:dyDescent="0.25">
      <c r="A99" s="429">
        <f t="shared" si="6"/>
        <v>7</v>
      </c>
      <c r="B99" s="88"/>
      <c r="C99" s="89"/>
      <c r="D99" s="90"/>
      <c r="E99" s="91"/>
      <c r="F99" s="91"/>
      <c r="G99" s="92">
        <f t="shared" si="5"/>
        <v>0</v>
      </c>
      <c r="H99" s="92"/>
      <c r="I99" s="93"/>
      <c r="J99" s="93"/>
      <c r="K99" s="93"/>
      <c r="L99" s="93"/>
      <c r="M99" s="93"/>
      <c r="N99" s="93"/>
      <c r="O99" s="93"/>
      <c r="P99" s="93"/>
      <c r="Q99" s="93"/>
      <c r="R99" s="93"/>
      <c r="S99" s="93"/>
      <c r="T99" s="93"/>
      <c r="U99" s="93"/>
      <c r="V99" s="93"/>
      <c r="W99" s="440">
        <v>0</v>
      </c>
      <c r="X99" s="147"/>
      <c r="Y99" s="152"/>
      <c r="Z99" s="147"/>
      <c r="AA99" s="152"/>
      <c r="AB99" s="95">
        <v>0</v>
      </c>
      <c r="AC99" s="96"/>
      <c r="AD99" s="97"/>
    </row>
    <row r="100" spans="1:30" ht="28.5" customHeight="1" x14ac:dyDescent="0.25">
      <c r="A100" s="429">
        <f t="shared" si="6"/>
        <v>7</v>
      </c>
      <c r="B100" s="88"/>
      <c r="C100" s="89"/>
      <c r="D100" s="90"/>
      <c r="E100" s="91"/>
      <c r="F100" s="91"/>
      <c r="G100" s="92">
        <f t="shared" si="5"/>
        <v>0</v>
      </c>
      <c r="H100" s="92"/>
      <c r="I100" s="93"/>
      <c r="J100" s="93"/>
      <c r="K100" s="93"/>
      <c r="L100" s="93"/>
      <c r="M100" s="93"/>
      <c r="N100" s="93"/>
      <c r="O100" s="93"/>
      <c r="P100" s="93"/>
      <c r="Q100" s="93"/>
      <c r="R100" s="93"/>
      <c r="S100" s="93"/>
      <c r="T100" s="93"/>
      <c r="U100" s="93"/>
      <c r="V100" s="93"/>
      <c r="W100" s="440">
        <v>0</v>
      </c>
      <c r="X100" s="147"/>
      <c r="Y100" s="152"/>
      <c r="Z100" s="147"/>
      <c r="AA100" s="152"/>
      <c r="AB100" s="95">
        <v>0</v>
      </c>
      <c r="AC100" s="96"/>
      <c r="AD100" s="97"/>
    </row>
    <row r="101" spans="1:30" ht="28.5" customHeight="1" x14ac:dyDescent="0.25">
      <c r="A101" s="429">
        <f t="shared" si="6"/>
        <v>7</v>
      </c>
      <c r="B101" s="88"/>
      <c r="C101" s="89"/>
      <c r="D101" s="90"/>
      <c r="E101" s="91"/>
      <c r="F101" s="91"/>
      <c r="G101" s="92">
        <f t="shared" si="5"/>
        <v>0</v>
      </c>
      <c r="H101" s="92"/>
      <c r="I101" s="93"/>
      <c r="J101" s="93"/>
      <c r="K101" s="93"/>
      <c r="L101" s="93"/>
      <c r="M101" s="93"/>
      <c r="N101" s="93"/>
      <c r="O101" s="93"/>
      <c r="P101" s="93"/>
      <c r="Q101" s="93"/>
      <c r="R101" s="93"/>
      <c r="S101" s="93"/>
      <c r="T101" s="93"/>
      <c r="U101" s="93"/>
      <c r="V101" s="93"/>
      <c r="W101" s="440">
        <v>0</v>
      </c>
      <c r="X101" s="147"/>
      <c r="Y101" s="152"/>
      <c r="Z101" s="147"/>
      <c r="AA101" s="152"/>
      <c r="AB101" s="95">
        <v>0</v>
      </c>
      <c r="AC101" s="96"/>
      <c r="AD101" s="97"/>
    </row>
    <row r="102" spans="1:30" ht="28.5" customHeight="1" x14ac:dyDescent="0.25">
      <c r="A102" s="429">
        <f t="shared" si="6"/>
        <v>7</v>
      </c>
      <c r="B102" s="88"/>
      <c r="C102" s="89"/>
      <c r="D102" s="90"/>
      <c r="E102" s="91"/>
      <c r="F102" s="91"/>
      <c r="G102" s="92">
        <f t="shared" si="5"/>
        <v>0</v>
      </c>
      <c r="H102" s="92"/>
      <c r="I102" s="93"/>
      <c r="J102" s="93"/>
      <c r="K102" s="93"/>
      <c r="L102" s="93"/>
      <c r="M102" s="93"/>
      <c r="N102" s="93"/>
      <c r="O102" s="93"/>
      <c r="P102" s="93"/>
      <c r="Q102" s="93"/>
      <c r="R102" s="93"/>
      <c r="S102" s="93"/>
      <c r="T102" s="93"/>
      <c r="U102" s="93"/>
      <c r="V102" s="93"/>
      <c r="W102" s="440">
        <v>0</v>
      </c>
      <c r="X102" s="147"/>
      <c r="Y102" s="152"/>
      <c r="Z102" s="147"/>
      <c r="AA102" s="152"/>
      <c r="AB102" s="95">
        <v>0</v>
      </c>
      <c r="AC102" s="96"/>
      <c r="AD102" s="97"/>
    </row>
    <row r="103" spans="1:30" ht="28.5" customHeight="1" x14ac:dyDescent="0.25">
      <c r="A103" s="429">
        <f t="shared" si="6"/>
        <v>7</v>
      </c>
      <c r="B103" s="88"/>
      <c r="C103" s="89"/>
      <c r="D103" s="90"/>
      <c r="E103" s="91"/>
      <c r="F103" s="91"/>
      <c r="G103" s="92">
        <f t="shared" si="5"/>
        <v>0</v>
      </c>
      <c r="H103" s="92"/>
      <c r="I103" s="93"/>
      <c r="J103" s="93"/>
      <c r="K103" s="93"/>
      <c r="L103" s="93"/>
      <c r="M103" s="93"/>
      <c r="N103" s="93"/>
      <c r="O103" s="93"/>
      <c r="P103" s="93"/>
      <c r="Q103" s="93"/>
      <c r="R103" s="93"/>
      <c r="S103" s="93"/>
      <c r="T103" s="93"/>
      <c r="U103" s="93"/>
      <c r="V103" s="93"/>
      <c r="W103" s="440">
        <v>0</v>
      </c>
      <c r="X103" s="147"/>
      <c r="Y103" s="152"/>
      <c r="Z103" s="147"/>
      <c r="AA103" s="152"/>
      <c r="AB103" s="95">
        <v>0</v>
      </c>
      <c r="AC103" s="96"/>
      <c r="AD103" s="97"/>
    </row>
    <row r="104" spans="1:30" ht="28.5" customHeight="1" x14ac:dyDescent="0.25">
      <c r="A104" s="429">
        <f t="shared" si="6"/>
        <v>7</v>
      </c>
      <c r="B104" s="88"/>
      <c r="C104" s="89"/>
      <c r="D104" s="90"/>
      <c r="E104" s="91"/>
      <c r="F104" s="91"/>
      <c r="G104" s="92">
        <f t="shared" si="5"/>
        <v>0</v>
      </c>
      <c r="H104" s="92"/>
      <c r="I104" s="93"/>
      <c r="J104" s="93"/>
      <c r="K104" s="93"/>
      <c r="L104" s="93"/>
      <c r="M104" s="93"/>
      <c r="N104" s="93"/>
      <c r="O104" s="93"/>
      <c r="P104" s="93"/>
      <c r="Q104" s="93"/>
      <c r="R104" s="93"/>
      <c r="S104" s="93"/>
      <c r="T104" s="93"/>
      <c r="U104" s="93"/>
      <c r="V104" s="93"/>
      <c r="W104" s="440">
        <v>0</v>
      </c>
      <c r="X104" s="147"/>
      <c r="Y104" s="152"/>
      <c r="Z104" s="147"/>
      <c r="AA104" s="152"/>
      <c r="AB104" s="95">
        <v>0</v>
      </c>
      <c r="AC104" s="96"/>
      <c r="AD104" s="97"/>
    </row>
    <row r="105" spans="1:30" ht="28.5" customHeight="1" x14ac:dyDescent="0.25">
      <c r="A105" s="429">
        <f t="shared" si="6"/>
        <v>7</v>
      </c>
      <c r="B105" s="88"/>
      <c r="C105" s="89"/>
      <c r="D105" s="90"/>
      <c r="E105" s="91"/>
      <c r="F105" s="91"/>
      <c r="G105" s="92">
        <f t="shared" si="5"/>
        <v>0</v>
      </c>
      <c r="H105" s="92"/>
      <c r="I105" s="93"/>
      <c r="J105" s="93"/>
      <c r="K105" s="93"/>
      <c r="L105" s="93"/>
      <c r="M105" s="93"/>
      <c r="N105" s="93"/>
      <c r="O105" s="93"/>
      <c r="P105" s="93"/>
      <c r="Q105" s="93"/>
      <c r="R105" s="93"/>
      <c r="S105" s="93"/>
      <c r="T105" s="93"/>
      <c r="U105" s="93"/>
      <c r="V105" s="93"/>
      <c r="W105" s="440">
        <v>0</v>
      </c>
      <c r="X105" s="147"/>
      <c r="Y105" s="152"/>
      <c r="Z105" s="147"/>
      <c r="AA105" s="152"/>
      <c r="AB105" s="95">
        <v>0</v>
      </c>
      <c r="AC105" s="96"/>
      <c r="AD105" s="97"/>
    </row>
    <row r="106" spans="1:30" ht="28.5" customHeight="1" x14ac:dyDescent="0.25">
      <c r="A106" s="429">
        <f t="shared" si="6"/>
        <v>7</v>
      </c>
      <c r="B106" s="88"/>
      <c r="C106" s="89"/>
      <c r="D106" s="90"/>
      <c r="E106" s="91"/>
      <c r="F106" s="91"/>
      <c r="G106" s="92">
        <f t="shared" si="5"/>
        <v>0</v>
      </c>
      <c r="H106" s="92"/>
      <c r="I106" s="93"/>
      <c r="J106" s="93"/>
      <c r="K106" s="93"/>
      <c r="L106" s="93"/>
      <c r="M106" s="93"/>
      <c r="N106" s="93"/>
      <c r="O106" s="93"/>
      <c r="P106" s="93"/>
      <c r="Q106" s="93"/>
      <c r="R106" s="93"/>
      <c r="S106" s="93"/>
      <c r="T106" s="93"/>
      <c r="U106" s="93"/>
      <c r="V106" s="93"/>
      <c r="W106" s="440">
        <v>0</v>
      </c>
      <c r="X106" s="147"/>
      <c r="Y106" s="152"/>
      <c r="Z106" s="147"/>
      <c r="AA106" s="152"/>
      <c r="AB106" s="95">
        <v>0</v>
      </c>
      <c r="AC106" s="96"/>
      <c r="AD106" s="97"/>
    </row>
    <row r="107" spans="1:30" ht="28.5" customHeight="1" x14ac:dyDescent="0.25">
      <c r="A107" s="429">
        <f t="shared" si="6"/>
        <v>7</v>
      </c>
      <c r="B107" s="88"/>
      <c r="C107" s="89"/>
      <c r="D107" s="90"/>
      <c r="E107" s="91"/>
      <c r="F107" s="91"/>
      <c r="G107" s="92">
        <f t="shared" si="5"/>
        <v>0</v>
      </c>
      <c r="H107" s="92"/>
      <c r="I107" s="93"/>
      <c r="J107" s="93"/>
      <c r="K107" s="93"/>
      <c r="L107" s="93"/>
      <c r="M107" s="93"/>
      <c r="N107" s="93"/>
      <c r="O107" s="93"/>
      <c r="P107" s="93"/>
      <c r="Q107" s="93"/>
      <c r="R107" s="93"/>
      <c r="S107" s="93"/>
      <c r="T107" s="93"/>
      <c r="U107" s="93"/>
      <c r="V107" s="93"/>
      <c r="W107" s="440">
        <v>0</v>
      </c>
      <c r="X107" s="147"/>
      <c r="Y107" s="152"/>
      <c r="Z107" s="147"/>
      <c r="AA107" s="152"/>
      <c r="AB107" s="95">
        <v>0</v>
      </c>
      <c r="AC107" s="96"/>
      <c r="AD107" s="97"/>
    </row>
    <row r="108" spans="1:30" ht="28.5" customHeight="1" x14ac:dyDescent="0.25">
      <c r="A108" s="429">
        <f t="shared" si="6"/>
        <v>7</v>
      </c>
      <c r="B108" s="88"/>
      <c r="C108" s="89"/>
      <c r="D108" s="90"/>
      <c r="E108" s="91"/>
      <c r="F108" s="91"/>
      <c r="G108" s="92">
        <f t="shared" si="5"/>
        <v>0</v>
      </c>
      <c r="H108" s="92"/>
      <c r="I108" s="93"/>
      <c r="J108" s="93"/>
      <c r="K108" s="93"/>
      <c r="L108" s="93"/>
      <c r="M108" s="93"/>
      <c r="N108" s="93"/>
      <c r="O108" s="93"/>
      <c r="P108" s="93"/>
      <c r="Q108" s="93"/>
      <c r="R108" s="93"/>
      <c r="S108" s="93"/>
      <c r="T108" s="93"/>
      <c r="U108" s="93"/>
      <c r="V108" s="93"/>
      <c r="W108" s="440">
        <v>0</v>
      </c>
      <c r="X108" s="147"/>
      <c r="Y108" s="152"/>
      <c r="Z108" s="147"/>
      <c r="AA108" s="152"/>
      <c r="AB108" s="95">
        <v>0</v>
      </c>
      <c r="AC108" s="96"/>
      <c r="AD108" s="97"/>
    </row>
    <row r="109" spans="1:30" ht="28.5" customHeight="1" x14ac:dyDescent="0.25">
      <c r="A109" s="429">
        <f t="shared" si="6"/>
        <v>7</v>
      </c>
      <c r="B109" s="88"/>
      <c r="C109" s="89"/>
      <c r="D109" s="90"/>
      <c r="E109" s="91"/>
      <c r="F109" s="91"/>
      <c r="G109" s="92">
        <f t="shared" si="5"/>
        <v>0</v>
      </c>
      <c r="H109" s="92"/>
      <c r="I109" s="93"/>
      <c r="J109" s="93"/>
      <c r="K109" s="93"/>
      <c r="L109" s="93"/>
      <c r="M109" s="93"/>
      <c r="N109" s="93"/>
      <c r="O109" s="93"/>
      <c r="P109" s="93"/>
      <c r="Q109" s="93"/>
      <c r="R109" s="93"/>
      <c r="S109" s="93"/>
      <c r="T109" s="93"/>
      <c r="U109" s="93"/>
      <c r="V109" s="93"/>
      <c r="W109" s="440">
        <v>0</v>
      </c>
      <c r="X109" s="147"/>
      <c r="Y109" s="152"/>
      <c r="Z109" s="147"/>
      <c r="AA109" s="152"/>
      <c r="AB109" s="95">
        <v>0</v>
      </c>
      <c r="AC109" s="96"/>
      <c r="AD109" s="97"/>
    </row>
    <row r="110" spans="1:30" ht="28.5" customHeight="1" x14ac:dyDescent="0.25">
      <c r="A110" s="429">
        <f t="shared" si="6"/>
        <v>7</v>
      </c>
      <c r="B110" s="88"/>
      <c r="C110" s="89"/>
      <c r="D110" s="90"/>
      <c r="E110" s="91"/>
      <c r="F110" s="91"/>
      <c r="G110" s="92">
        <f t="shared" si="5"/>
        <v>0</v>
      </c>
      <c r="H110" s="92"/>
      <c r="I110" s="93"/>
      <c r="J110" s="93"/>
      <c r="K110" s="93"/>
      <c r="L110" s="93"/>
      <c r="M110" s="93"/>
      <c r="N110" s="93"/>
      <c r="O110" s="93"/>
      <c r="P110" s="93"/>
      <c r="Q110" s="93"/>
      <c r="R110" s="93"/>
      <c r="S110" s="93"/>
      <c r="T110" s="93"/>
      <c r="U110" s="93"/>
      <c r="V110" s="93"/>
      <c r="W110" s="440">
        <v>0</v>
      </c>
      <c r="X110" s="147"/>
      <c r="Y110" s="152"/>
      <c r="Z110" s="147"/>
      <c r="AA110" s="152"/>
      <c r="AB110" s="95">
        <v>0</v>
      </c>
      <c r="AC110" s="96"/>
      <c r="AD110" s="97"/>
    </row>
    <row r="111" spans="1:30" ht="28.5" customHeight="1" x14ac:dyDescent="0.25">
      <c r="A111" s="429">
        <f t="shared" si="6"/>
        <v>7</v>
      </c>
      <c r="B111" s="88"/>
      <c r="C111" s="89"/>
      <c r="D111" s="90"/>
      <c r="E111" s="91"/>
      <c r="F111" s="91"/>
      <c r="G111" s="92">
        <f t="shared" si="5"/>
        <v>0</v>
      </c>
      <c r="H111" s="92"/>
      <c r="I111" s="93"/>
      <c r="J111" s="93"/>
      <c r="K111" s="93"/>
      <c r="L111" s="93"/>
      <c r="M111" s="93"/>
      <c r="N111" s="93"/>
      <c r="O111" s="93"/>
      <c r="P111" s="93"/>
      <c r="Q111" s="93"/>
      <c r="R111" s="93"/>
      <c r="S111" s="93"/>
      <c r="T111" s="93"/>
      <c r="U111" s="93"/>
      <c r="V111" s="93"/>
      <c r="W111" s="440">
        <v>0</v>
      </c>
      <c r="X111" s="147"/>
      <c r="Y111" s="152"/>
      <c r="Z111" s="147"/>
      <c r="AA111" s="152"/>
      <c r="AB111" s="95">
        <v>0</v>
      </c>
      <c r="AC111" s="96"/>
      <c r="AD111" s="97"/>
    </row>
    <row r="112" spans="1:30" ht="28.5" customHeight="1" x14ac:dyDescent="0.25">
      <c r="A112" s="429">
        <f t="shared" si="6"/>
        <v>7</v>
      </c>
      <c r="B112" s="88"/>
      <c r="C112" s="89"/>
      <c r="D112" s="90"/>
      <c r="E112" s="91"/>
      <c r="F112" s="91"/>
      <c r="G112" s="92">
        <f t="shared" si="5"/>
        <v>0</v>
      </c>
      <c r="H112" s="92"/>
      <c r="I112" s="93"/>
      <c r="J112" s="93"/>
      <c r="K112" s="93"/>
      <c r="L112" s="93"/>
      <c r="M112" s="93"/>
      <c r="N112" s="93"/>
      <c r="O112" s="93"/>
      <c r="P112" s="93"/>
      <c r="Q112" s="93"/>
      <c r="R112" s="93"/>
      <c r="S112" s="93"/>
      <c r="T112" s="93"/>
      <c r="U112" s="93"/>
      <c r="V112" s="93"/>
      <c r="W112" s="440">
        <v>0</v>
      </c>
      <c r="X112" s="147"/>
      <c r="Y112" s="152"/>
      <c r="Z112" s="147"/>
      <c r="AA112" s="152"/>
      <c r="AB112" s="95">
        <v>0</v>
      </c>
      <c r="AC112" s="96"/>
      <c r="AD112" s="97"/>
    </row>
    <row r="113" spans="1:30" ht="28.5" customHeight="1" x14ac:dyDescent="0.25">
      <c r="A113" s="429">
        <f t="shared" si="6"/>
        <v>7</v>
      </c>
      <c r="B113" s="88"/>
      <c r="C113" s="89"/>
      <c r="D113" s="90"/>
      <c r="E113" s="91"/>
      <c r="F113" s="91"/>
      <c r="G113" s="92">
        <f t="shared" si="5"/>
        <v>0</v>
      </c>
      <c r="H113" s="92"/>
      <c r="I113" s="93"/>
      <c r="J113" s="93"/>
      <c r="K113" s="93"/>
      <c r="L113" s="93"/>
      <c r="M113" s="93"/>
      <c r="N113" s="93"/>
      <c r="O113" s="93"/>
      <c r="P113" s="93"/>
      <c r="Q113" s="93"/>
      <c r="R113" s="93"/>
      <c r="S113" s="93"/>
      <c r="T113" s="93"/>
      <c r="U113" s="93"/>
      <c r="V113" s="93"/>
      <c r="W113" s="440">
        <v>0</v>
      </c>
      <c r="X113" s="147"/>
      <c r="Y113" s="152"/>
      <c r="Z113" s="147"/>
      <c r="AA113" s="152"/>
      <c r="AB113" s="95">
        <v>0</v>
      </c>
      <c r="AC113" s="96"/>
      <c r="AD113" s="97"/>
    </row>
    <row r="114" spans="1:30" ht="28.5" customHeight="1" x14ac:dyDescent="0.25">
      <c r="A114" s="429">
        <f t="shared" si="6"/>
        <v>7</v>
      </c>
      <c r="B114" s="88"/>
      <c r="C114" s="89"/>
      <c r="D114" s="90"/>
      <c r="E114" s="91"/>
      <c r="F114" s="91"/>
      <c r="G114" s="92">
        <f t="shared" si="5"/>
        <v>0</v>
      </c>
      <c r="H114" s="92"/>
      <c r="I114" s="93"/>
      <c r="J114" s="93"/>
      <c r="K114" s="93"/>
      <c r="L114" s="93"/>
      <c r="M114" s="93"/>
      <c r="N114" s="93"/>
      <c r="O114" s="93"/>
      <c r="P114" s="93"/>
      <c r="Q114" s="93"/>
      <c r="R114" s="93"/>
      <c r="S114" s="93"/>
      <c r="T114" s="93"/>
      <c r="U114" s="93"/>
      <c r="V114" s="93"/>
      <c r="W114" s="440">
        <v>0</v>
      </c>
      <c r="X114" s="147"/>
      <c r="Y114" s="152"/>
      <c r="Z114" s="147"/>
      <c r="AA114" s="152"/>
      <c r="AB114" s="95">
        <v>0</v>
      </c>
      <c r="AC114" s="96"/>
      <c r="AD114" s="97"/>
    </row>
    <row r="115" spans="1:30" ht="28.5" customHeight="1" x14ac:dyDescent="0.25">
      <c r="A115" s="429">
        <f t="shared" si="6"/>
        <v>7</v>
      </c>
      <c r="B115" s="88"/>
      <c r="C115" s="89"/>
      <c r="D115" s="90"/>
      <c r="E115" s="91"/>
      <c r="F115" s="91"/>
      <c r="G115" s="92">
        <f t="shared" si="5"/>
        <v>0</v>
      </c>
      <c r="H115" s="92"/>
      <c r="I115" s="93"/>
      <c r="J115" s="93"/>
      <c r="K115" s="93"/>
      <c r="L115" s="93"/>
      <c r="M115" s="93"/>
      <c r="N115" s="93"/>
      <c r="O115" s="93"/>
      <c r="P115" s="93"/>
      <c r="Q115" s="93"/>
      <c r="R115" s="93"/>
      <c r="S115" s="93"/>
      <c r="T115" s="93"/>
      <c r="U115" s="93"/>
      <c r="V115" s="93"/>
      <c r="W115" s="440">
        <v>0</v>
      </c>
      <c r="X115" s="147"/>
      <c r="Y115" s="152"/>
      <c r="Z115" s="147"/>
      <c r="AA115" s="152"/>
      <c r="AB115" s="95">
        <v>0</v>
      </c>
      <c r="AC115" s="96"/>
      <c r="AD115" s="97"/>
    </row>
    <row r="116" spans="1:30" ht="28.5" customHeight="1" x14ac:dyDescent="0.25">
      <c r="A116" s="429">
        <f t="shared" si="6"/>
        <v>7</v>
      </c>
      <c r="B116" s="88"/>
      <c r="C116" s="89"/>
      <c r="D116" s="90"/>
      <c r="E116" s="91"/>
      <c r="F116" s="91"/>
      <c r="G116" s="92">
        <f t="shared" si="5"/>
        <v>0</v>
      </c>
      <c r="H116" s="92"/>
      <c r="I116" s="93"/>
      <c r="J116" s="93"/>
      <c r="K116" s="93"/>
      <c r="L116" s="93"/>
      <c r="M116" s="93"/>
      <c r="N116" s="93"/>
      <c r="O116" s="93"/>
      <c r="P116" s="93"/>
      <c r="Q116" s="93"/>
      <c r="R116" s="93"/>
      <c r="S116" s="93"/>
      <c r="T116" s="93"/>
      <c r="U116" s="93"/>
      <c r="V116" s="93"/>
      <c r="W116" s="440">
        <v>0</v>
      </c>
      <c r="X116" s="147"/>
      <c r="Y116" s="152"/>
      <c r="Z116" s="147"/>
      <c r="AA116" s="152"/>
      <c r="AB116" s="95">
        <v>0</v>
      </c>
      <c r="AC116" s="96"/>
      <c r="AD116" s="97"/>
    </row>
    <row r="117" spans="1:30" ht="28.5" customHeight="1" x14ac:dyDescent="0.25">
      <c r="A117" s="429">
        <f t="shared" si="6"/>
        <v>7</v>
      </c>
      <c r="B117" s="88"/>
      <c r="C117" s="89"/>
      <c r="D117" s="90"/>
      <c r="E117" s="91"/>
      <c r="F117" s="91"/>
      <c r="G117" s="92">
        <f t="shared" si="5"/>
        <v>0</v>
      </c>
      <c r="H117" s="92"/>
      <c r="I117" s="93"/>
      <c r="J117" s="93"/>
      <c r="K117" s="93"/>
      <c r="L117" s="93"/>
      <c r="M117" s="93"/>
      <c r="N117" s="93"/>
      <c r="O117" s="93"/>
      <c r="P117" s="93"/>
      <c r="Q117" s="93"/>
      <c r="R117" s="93"/>
      <c r="S117" s="93"/>
      <c r="T117" s="93"/>
      <c r="U117" s="93"/>
      <c r="V117" s="93"/>
      <c r="W117" s="440">
        <v>0</v>
      </c>
      <c r="X117" s="147"/>
      <c r="Y117" s="152"/>
      <c r="Z117" s="147"/>
      <c r="AA117" s="152"/>
      <c r="AB117" s="95">
        <v>0</v>
      </c>
      <c r="AC117" s="96"/>
      <c r="AD117" s="97"/>
    </row>
    <row r="118" spans="1:30" ht="28.5" customHeight="1" x14ac:dyDescent="0.25">
      <c r="A118" s="429">
        <f t="shared" si="6"/>
        <v>7</v>
      </c>
      <c r="B118" s="88"/>
      <c r="C118" s="89"/>
      <c r="D118" s="90"/>
      <c r="E118" s="91"/>
      <c r="F118" s="91"/>
      <c r="G118" s="92">
        <f t="shared" si="5"/>
        <v>0</v>
      </c>
      <c r="H118" s="92"/>
      <c r="I118" s="93"/>
      <c r="J118" s="93"/>
      <c r="K118" s="93"/>
      <c r="L118" s="93"/>
      <c r="M118" s="93"/>
      <c r="N118" s="93"/>
      <c r="O118" s="93"/>
      <c r="P118" s="93"/>
      <c r="Q118" s="93"/>
      <c r="R118" s="93"/>
      <c r="S118" s="93"/>
      <c r="T118" s="93"/>
      <c r="U118" s="93"/>
      <c r="V118" s="93"/>
      <c r="W118" s="440">
        <v>0</v>
      </c>
      <c r="X118" s="147"/>
      <c r="Y118" s="152"/>
      <c r="Z118" s="147"/>
      <c r="AA118" s="152"/>
      <c r="AB118" s="95">
        <v>0</v>
      </c>
      <c r="AC118" s="96"/>
      <c r="AD118" s="97"/>
    </row>
    <row r="119" spans="1:30" ht="28.5" customHeight="1" x14ac:dyDescent="0.25">
      <c r="A119" s="429">
        <f t="shared" si="6"/>
        <v>7</v>
      </c>
      <c r="B119" s="88"/>
      <c r="C119" s="89"/>
      <c r="D119" s="90"/>
      <c r="E119" s="91"/>
      <c r="F119" s="91"/>
      <c r="G119" s="92">
        <f t="shared" ref="G119:G182" si="7">F119-E119</f>
        <v>0</v>
      </c>
      <c r="H119" s="92"/>
      <c r="I119" s="93"/>
      <c r="J119" s="93"/>
      <c r="K119" s="93"/>
      <c r="L119" s="93"/>
      <c r="M119" s="93"/>
      <c r="N119" s="93"/>
      <c r="O119" s="93"/>
      <c r="P119" s="93"/>
      <c r="Q119" s="93"/>
      <c r="R119" s="93"/>
      <c r="S119" s="93"/>
      <c r="T119" s="93"/>
      <c r="U119" s="93"/>
      <c r="V119" s="93"/>
      <c r="W119" s="440">
        <v>0</v>
      </c>
      <c r="X119" s="147"/>
      <c r="Y119" s="152"/>
      <c r="Z119" s="147"/>
      <c r="AA119" s="152"/>
      <c r="AB119" s="95">
        <v>0</v>
      </c>
      <c r="AC119" s="96"/>
      <c r="AD119" s="97"/>
    </row>
    <row r="120" spans="1:30" ht="28.5" customHeight="1" x14ac:dyDescent="0.25">
      <c r="A120" s="429">
        <f t="shared" si="6"/>
        <v>7</v>
      </c>
      <c r="B120" s="88"/>
      <c r="C120" s="89"/>
      <c r="D120" s="90"/>
      <c r="E120" s="91"/>
      <c r="F120" s="91"/>
      <c r="G120" s="92">
        <f t="shared" si="7"/>
        <v>0</v>
      </c>
      <c r="H120" s="92"/>
      <c r="I120" s="93"/>
      <c r="J120" s="93"/>
      <c r="K120" s="93"/>
      <c r="L120" s="93"/>
      <c r="M120" s="93"/>
      <c r="N120" s="93"/>
      <c r="O120" s="93"/>
      <c r="P120" s="93"/>
      <c r="Q120" s="93"/>
      <c r="R120" s="93"/>
      <c r="S120" s="93"/>
      <c r="T120" s="93"/>
      <c r="U120" s="93"/>
      <c r="V120" s="93"/>
      <c r="W120" s="440">
        <v>0</v>
      </c>
      <c r="X120" s="147"/>
      <c r="Y120" s="152"/>
      <c r="Z120" s="147"/>
      <c r="AA120" s="152"/>
      <c r="AB120" s="95">
        <v>0</v>
      </c>
      <c r="AC120" s="96"/>
      <c r="AD120" s="97"/>
    </row>
    <row r="121" spans="1:30" ht="28.5" customHeight="1" x14ac:dyDescent="0.25">
      <c r="A121" s="429">
        <f t="shared" si="6"/>
        <v>7</v>
      </c>
      <c r="B121" s="88"/>
      <c r="C121" s="89"/>
      <c r="D121" s="90"/>
      <c r="E121" s="91"/>
      <c r="F121" s="91"/>
      <c r="G121" s="92">
        <f t="shared" si="7"/>
        <v>0</v>
      </c>
      <c r="H121" s="92"/>
      <c r="I121" s="93"/>
      <c r="J121" s="93"/>
      <c r="K121" s="93"/>
      <c r="L121" s="93"/>
      <c r="M121" s="93"/>
      <c r="N121" s="93"/>
      <c r="O121" s="93"/>
      <c r="P121" s="93"/>
      <c r="Q121" s="93"/>
      <c r="R121" s="93"/>
      <c r="S121" s="93"/>
      <c r="T121" s="93"/>
      <c r="U121" s="93"/>
      <c r="V121" s="93"/>
      <c r="W121" s="440">
        <v>0</v>
      </c>
      <c r="X121" s="147"/>
      <c r="Y121" s="152"/>
      <c r="Z121" s="147"/>
      <c r="AA121" s="152"/>
      <c r="AB121" s="95">
        <v>0</v>
      </c>
      <c r="AC121" s="96"/>
      <c r="AD121" s="97"/>
    </row>
    <row r="122" spans="1:30" ht="28.5" customHeight="1" x14ac:dyDescent="0.25">
      <c r="A122" s="429">
        <f t="shared" si="6"/>
        <v>7</v>
      </c>
      <c r="B122" s="88"/>
      <c r="C122" s="89"/>
      <c r="D122" s="90"/>
      <c r="E122" s="91"/>
      <c r="F122" s="91"/>
      <c r="G122" s="92">
        <f t="shared" si="7"/>
        <v>0</v>
      </c>
      <c r="H122" s="92"/>
      <c r="I122" s="93"/>
      <c r="J122" s="93"/>
      <c r="K122" s="93"/>
      <c r="L122" s="93"/>
      <c r="M122" s="93"/>
      <c r="N122" s="93"/>
      <c r="O122" s="93"/>
      <c r="P122" s="93"/>
      <c r="Q122" s="93"/>
      <c r="R122" s="93"/>
      <c r="S122" s="93"/>
      <c r="T122" s="93"/>
      <c r="U122" s="93"/>
      <c r="V122" s="93"/>
      <c r="W122" s="440">
        <v>0</v>
      </c>
      <c r="X122" s="147"/>
      <c r="Y122" s="152"/>
      <c r="Z122" s="147"/>
      <c r="AA122" s="152"/>
      <c r="AB122" s="95">
        <v>0</v>
      </c>
      <c r="AC122" s="96"/>
      <c r="AD122" s="97"/>
    </row>
    <row r="123" spans="1:30" ht="28.5" customHeight="1" x14ac:dyDescent="0.25">
      <c r="A123" s="429">
        <f t="shared" si="6"/>
        <v>7</v>
      </c>
      <c r="B123" s="88"/>
      <c r="C123" s="89"/>
      <c r="D123" s="90"/>
      <c r="E123" s="91"/>
      <c r="F123" s="91"/>
      <c r="G123" s="92">
        <f t="shared" si="7"/>
        <v>0</v>
      </c>
      <c r="H123" s="92"/>
      <c r="I123" s="93"/>
      <c r="J123" s="93"/>
      <c r="K123" s="93"/>
      <c r="L123" s="93"/>
      <c r="M123" s="93"/>
      <c r="N123" s="93"/>
      <c r="O123" s="93"/>
      <c r="P123" s="93"/>
      <c r="Q123" s="93"/>
      <c r="R123" s="93"/>
      <c r="S123" s="93"/>
      <c r="T123" s="93"/>
      <c r="U123" s="93"/>
      <c r="V123" s="93"/>
      <c r="W123" s="440">
        <v>0</v>
      </c>
      <c r="X123" s="147"/>
      <c r="Y123" s="152"/>
      <c r="Z123" s="147"/>
      <c r="AA123" s="152"/>
      <c r="AB123" s="95">
        <v>0</v>
      </c>
      <c r="AC123" s="96"/>
      <c r="AD123" s="97"/>
    </row>
    <row r="124" spans="1:30" ht="28.5" customHeight="1" x14ac:dyDescent="0.25">
      <c r="A124" s="429">
        <f t="shared" si="6"/>
        <v>7</v>
      </c>
      <c r="B124" s="88"/>
      <c r="C124" s="89"/>
      <c r="D124" s="90"/>
      <c r="E124" s="91"/>
      <c r="F124" s="91"/>
      <c r="G124" s="92">
        <f t="shared" si="7"/>
        <v>0</v>
      </c>
      <c r="H124" s="92"/>
      <c r="I124" s="93"/>
      <c r="J124" s="93"/>
      <c r="K124" s="93"/>
      <c r="L124" s="93"/>
      <c r="M124" s="93"/>
      <c r="N124" s="93"/>
      <c r="O124" s="93"/>
      <c r="P124" s="93"/>
      <c r="Q124" s="93"/>
      <c r="R124" s="93"/>
      <c r="S124" s="93"/>
      <c r="T124" s="93"/>
      <c r="U124" s="93"/>
      <c r="V124" s="93"/>
      <c r="W124" s="440">
        <v>0</v>
      </c>
      <c r="X124" s="147"/>
      <c r="Y124" s="152"/>
      <c r="Z124" s="147"/>
      <c r="AA124" s="152"/>
      <c r="AB124" s="95">
        <v>0</v>
      </c>
      <c r="AC124" s="96"/>
      <c r="AD124" s="97"/>
    </row>
    <row r="125" spans="1:30" ht="28.5" customHeight="1" x14ac:dyDescent="0.25">
      <c r="A125" s="429">
        <f t="shared" si="6"/>
        <v>7</v>
      </c>
      <c r="B125" s="88"/>
      <c r="C125" s="89"/>
      <c r="D125" s="90"/>
      <c r="E125" s="91"/>
      <c r="F125" s="91"/>
      <c r="G125" s="92">
        <f t="shared" si="7"/>
        <v>0</v>
      </c>
      <c r="H125" s="92"/>
      <c r="I125" s="93"/>
      <c r="J125" s="93"/>
      <c r="K125" s="93"/>
      <c r="L125" s="93"/>
      <c r="M125" s="93"/>
      <c r="N125" s="93"/>
      <c r="O125" s="93"/>
      <c r="P125" s="93"/>
      <c r="Q125" s="93"/>
      <c r="R125" s="93"/>
      <c r="S125" s="93"/>
      <c r="T125" s="93"/>
      <c r="U125" s="93"/>
      <c r="V125" s="93"/>
      <c r="W125" s="440">
        <v>0</v>
      </c>
      <c r="X125" s="147"/>
      <c r="Y125" s="152"/>
      <c r="Z125" s="147"/>
      <c r="AA125" s="152"/>
      <c r="AB125" s="95">
        <v>0</v>
      </c>
      <c r="AC125" s="96"/>
      <c r="AD125" s="97"/>
    </row>
    <row r="126" spans="1:30" ht="28.5" customHeight="1" x14ac:dyDescent="0.25">
      <c r="A126" s="429">
        <f t="shared" si="6"/>
        <v>7</v>
      </c>
      <c r="B126" s="88"/>
      <c r="C126" s="89"/>
      <c r="D126" s="90"/>
      <c r="E126" s="91"/>
      <c r="F126" s="91"/>
      <c r="G126" s="92">
        <f t="shared" si="7"/>
        <v>0</v>
      </c>
      <c r="H126" s="92"/>
      <c r="I126" s="93"/>
      <c r="J126" s="93"/>
      <c r="K126" s="93"/>
      <c r="L126" s="93"/>
      <c r="M126" s="93"/>
      <c r="N126" s="93"/>
      <c r="O126" s="93"/>
      <c r="P126" s="93"/>
      <c r="Q126" s="93"/>
      <c r="R126" s="93"/>
      <c r="S126" s="93"/>
      <c r="T126" s="93"/>
      <c r="U126" s="93"/>
      <c r="V126" s="93"/>
      <c r="W126" s="440">
        <v>0</v>
      </c>
      <c r="X126" s="147"/>
      <c r="Y126" s="152"/>
      <c r="Z126" s="147"/>
      <c r="AA126" s="152"/>
      <c r="AB126" s="95">
        <v>0</v>
      </c>
      <c r="AC126" s="96"/>
      <c r="AD126" s="97"/>
    </row>
    <row r="127" spans="1:30" ht="28.5" customHeight="1" x14ac:dyDescent="0.25">
      <c r="A127" s="429">
        <f t="shared" si="6"/>
        <v>7</v>
      </c>
      <c r="B127" s="88"/>
      <c r="C127" s="89"/>
      <c r="D127" s="90"/>
      <c r="E127" s="91"/>
      <c r="F127" s="91"/>
      <c r="G127" s="92">
        <f t="shared" si="7"/>
        <v>0</v>
      </c>
      <c r="H127" s="92"/>
      <c r="I127" s="93"/>
      <c r="J127" s="93"/>
      <c r="K127" s="93"/>
      <c r="L127" s="93"/>
      <c r="M127" s="93"/>
      <c r="N127" s="93"/>
      <c r="O127" s="93"/>
      <c r="P127" s="93"/>
      <c r="Q127" s="93"/>
      <c r="R127" s="93"/>
      <c r="S127" s="93"/>
      <c r="T127" s="93"/>
      <c r="U127" s="93"/>
      <c r="V127" s="93"/>
      <c r="W127" s="440">
        <v>0</v>
      </c>
      <c r="X127" s="147"/>
      <c r="Y127" s="152"/>
      <c r="Z127" s="147"/>
      <c r="AA127" s="152"/>
      <c r="AB127" s="95">
        <v>0</v>
      </c>
      <c r="AC127" s="96"/>
      <c r="AD127" s="97"/>
    </row>
    <row r="128" spans="1:30" ht="28.5" customHeight="1" x14ac:dyDescent="0.25">
      <c r="A128" s="429">
        <f t="shared" si="6"/>
        <v>7</v>
      </c>
      <c r="B128" s="88"/>
      <c r="C128" s="89"/>
      <c r="D128" s="90"/>
      <c r="E128" s="91"/>
      <c r="F128" s="91"/>
      <c r="G128" s="92">
        <f t="shared" si="7"/>
        <v>0</v>
      </c>
      <c r="H128" s="92"/>
      <c r="I128" s="93"/>
      <c r="J128" s="93"/>
      <c r="K128" s="93"/>
      <c r="L128" s="93"/>
      <c r="M128" s="93"/>
      <c r="N128" s="93"/>
      <c r="O128" s="93"/>
      <c r="P128" s="93"/>
      <c r="Q128" s="93"/>
      <c r="R128" s="93"/>
      <c r="S128" s="93"/>
      <c r="T128" s="93"/>
      <c r="U128" s="93"/>
      <c r="V128" s="93"/>
      <c r="W128" s="440">
        <v>0</v>
      </c>
      <c r="X128" s="147"/>
      <c r="Y128" s="152"/>
      <c r="Z128" s="147"/>
      <c r="AA128" s="152"/>
      <c r="AB128" s="95">
        <v>0</v>
      </c>
      <c r="AC128" s="96"/>
      <c r="AD128" s="97"/>
    </row>
    <row r="129" spans="1:30" ht="28.5" customHeight="1" x14ac:dyDescent="0.25">
      <c r="A129" s="429">
        <f t="shared" si="6"/>
        <v>7</v>
      </c>
      <c r="B129" s="88"/>
      <c r="C129" s="89"/>
      <c r="D129" s="90"/>
      <c r="E129" s="91"/>
      <c r="F129" s="91"/>
      <c r="G129" s="92">
        <f t="shared" si="7"/>
        <v>0</v>
      </c>
      <c r="H129" s="92"/>
      <c r="I129" s="93"/>
      <c r="J129" s="93"/>
      <c r="K129" s="93"/>
      <c r="L129" s="93"/>
      <c r="M129" s="93"/>
      <c r="N129" s="93"/>
      <c r="O129" s="93"/>
      <c r="P129" s="93"/>
      <c r="Q129" s="93"/>
      <c r="R129" s="93"/>
      <c r="S129" s="93"/>
      <c r="T129" s="93"/>
      <c r="U129" s="93"/>
      <c r="V129" s="93"/>
      <c r="W129" s="440">
        <v>0</v>
      </c>
      <c r="X129" s="147"/>
      <c r="Y129" s="152"/>
      <c r="Z129" s="147"/>
      <c r="AA129" s="152"/>
      <c r="AB129" s="95">
        <v>0</v>
      </c>
      <c r="AC129" s="96"/>
      <c r="AD129" s="97"/>
    </row>
    <row r="130" spans="1:30" ht="28.5" customHeight="1" x14ac:dyDescent="0.25">
      <c r="A130" s="429">
        <f t="shared" si="6"/>
        <v>7</v>
      </c>
      <c r="B130" s="88"/>
      <c r="C130" s="89"/>
      <c r="D130" s="90"/>
      <c r="E130" s="91"/>
      <c r="F130" s="91"/>
      <c r="G130" s="92">
        <f t="shared" si="7"/>
        <v>0</v>
      </c>
      <c r="H130" s="92"/>
      <c r="I130" s="93"/>
      <c r="J130" s="93"/>
      <c r="K130" s="93"/>
      <c r="L130" s="93"/>
      <c r="M130" s="93"/>
      <c r="N130" s="93"/>
      <c r="O130" s="93"/>
      <c r="P130" s="93"/>
      <c r="Q130" s="93"/>
      <c r="R130" s="93"/>
      <c r="S130" s="93"/>
      <c r="T130" s="93"/>
      <c r="U130" s="93"/>
      <c r="V130" s="93"/>
      <c r="W130" s="440">
        <v>0</v>
      </c>
      <c r="X130" s="147"/>
      <c r="Y130" s="152"/>
      <c r="Z130" s="147"/>
      <c r="AA130" s="152"/>
      <c r="AB130" s="95">
        <v>0</v>
      </c>
      <c r="AC130" s="96"/>
      <c r="AD130" s="97"/>
    </row>
    <row r="131" spans="1:30" ht="28.5" customHeight="1" x14ac:dyDescent="0.25">
      <c r="A131" s="429">
        <f t="shared" ref="A131:A194" si="8">B131+7</f>
        <v>7</v>
      </c>
      <c r="B131" s="88"/>
      <c r="C131" s="89"/>
      <c r="D131" s="90"/>
      <c r="E131" s="91"/>
      <c r="F131" s="91"/>
      <c r="G131" s="92">
        <f t="shared" si="7"/>
        <v>0</v>
      </c>
      <c r="H131" s="92"/>
      <c r="I131" s="93"/>
      <c r="J131" s="93"/>
      <c r="K131" s="93"/>
      <c r="L131" s="93"/>
      <c r="M131" s="93"/>
      <c r="N131" s="93"/>
      <c r="O131" s="93"/>
      <c r="P131" s="93"/>
      <c r="Q131" s="93"/>
      <c r="R131" s="93"/>
      <c r="S131" s="93"/>
      <c r="T131" s="93"/>
      <c r="U131" s="93"/>
      <c r="V131" s="93"/>
      <c r="W131" s="440">
        <v>0</v>
      </c>
      <c r="X131" s="147"/>
      <c r="Y131" s="152"/>
      <c r="Z131" s="147"/>
      <c r="AA131" s="152"/>
      <c r="AB131" s="95">
        <v>0</v>
      </c>
      <c r="AC131" s="96"/>
      <c r="AD131" s="97"/>
    </row>
    <row r="132" spans="1:30" ht="28.5" customHeight="1" x14ac:dyDescent="0.25">
      <c r="A132" s="429">
        <f t="shared" si="8"/>
        <v>7</v>
      </c>
      <c r="B132" s="88"/>
      <c r="C132" s="89"/>
      <c r="D132" s="90"/>
      <c r="E132" s="91"/>
      <c r="F132" s="91"/>
      <c r="G132" s="92">
        <f t="shared" si="7"/>
        <v>0</v>
      </c>
      <c r="H132" s="92"/>
      <c r="I132" s="93"/>
      <c r="J132" s="93"/>
      <c r="K132" s="93"/>
      <c r="L132" s="93"/>
      <c r="M132" s="93"/>
      <c r="N132" s="93"/>
      <c r="O132" s="93"/>
      <c r="P132" s="93"/>
      <c r="Q132" s="93"/>
      <c r="R132" s="93"/>
      <c r="S132" s="93"/>
      <c r="T132" s="93"/>
      <c r="U132" s="93"/>
      <c r="V132" s="93"/>
      <c r="W132" s="440">
        <v>0</v>
      </c>
      <c r="X132" s="147"/>
      <c r="Y132" s="152"/>
      <c r="Z132" s="147"/>
      <c r="AA132" s="152"/>
      <c r="AB132" s="95">
        <v>0</v>
      </c>
      <c r="AC132" s="96"/>
      <c r="AD132" s="97"/>
    </row>
    <row r="133" spans="1:30" ht="28.5" customHeight="1" x14ac:dyDescent="0.25">
      <c r="A133" s="429">
        <f t="shared" si="8"/>
        <v>7</v>
      </c>
      <c r="B133" s="88"/>
      <c r="C133" s="89"/>
      <c r="D133" s="90"/>
      <c r="E133" s="91"/>
      <c r="F133" s="91"/>
      <c r="G133" s="92">
        <f t="shared" si="7"/>
        <v>0</v>
      </c>
      <c r="H133" s="92"/>
      <c r="I133" s="93"/>
      <c r="J133" s="93"/>
      <c r="K133" s="93"/>
      <c r="L133" s="93"/>
      <c r="M133" s="93"/>
      <c r="N133" s="93"/>
      <c r="O133" s="93"/>
      <c r="P133" s="93"/>
      <c r="Q133" s="93"/>
      <c r="R133" s="93"/>
      <c r="S133" s="93"/>
      <c r="T133" s="93"/>
      <c r="U133" s="93"/>
      <c r="V133" s="93"/>
      <c r="W133" s="440">
        <v>0</v>
      </c>
      <c r="X133" s="147"/>
      <c r="Y133" s="152"/>
      <c r="Z133" s="147"/>
      <c r="AA133" s="152"/>
      <c r="AB133" s="95">
        <v>0</v>
      </c>
      <c r="AC133" s="96"/>
      <c r="AD133" s="97"/>
    </row>
    <row r="134" spans="1:30" ht="28.5" customHeight="1" x14ac:dyDescent="0.25">
      <c r="A134" s="429">
        <f t="shared" si="8"/>
        <v>7</v>
      </c>
      <c r="B134" s="88"/>
      <c r="C134" s="89"/>
      <c r="D134" s="90"/>
      <c r="E134" s="91"/>
      <c r="F134" s="91"/>
      <c r="G134" s="92">
        <f t="shared" si="7"/>
        <v>0</v>
      </c>
      <c r="H134" s="92"/>
      <c r="I134" s="93"/>
      <c r="J134" s="93"/>
      <c r="K134" s="93"/>
      <c r="L134" s="93"/>
      <c r="M134" s="93"/>
      <c r="N134" s="93"/>
      <c r="O134" s="93"/>
      <c r="P134" s="93"/>
      <c r="Q134" s="93"/>
      <c r="R134" s="93"/>
      <c r="S134" s="93"/>
      <c r="T134" s="93"/>
      <c r="U134" s="93"/>
      <c r="V134" s="93"/>
      <c r="W134" s="440">
        <v>0</v>
      </c>
      <c r="X134" s="147"/>
      <c r="Y134" s="152"/>
      <c r="Z134" s="147"/>
      <c r="AA134" s="152"/>
      <c r="AB134" s="95">
        <v>0</v>
      </c>
      <c r="AC134" s="96"/>
      <c r="AD134" s="97"/>
    </row>
    <row r="135" spans="1:30" ht="28.5" customHeight="1" x14ac:dyDescent="0.25">
      <c r="A135" s="429">
        <f t="shared" si="8"/>
        <v>7</v>
      </c>
      <c r="B135" s="88"/>
      <c r="C135" s="89"/>
      <c r="D135" s="90"/>
      <c r="E135" s="91"/>
      <c r="F135" s="91"/>
      <c r="G135" s="92">
        <f t="shared" si="7"/>
        <v>0</v>
      </c>
      <c r="H135" s="92"/>
      <c r="I135" s="93"/>
      <c r="J135" s="93"/>
      <c r="K135" s="93"/>
      <c r="L135" s="93"/>
      <c r="M135" s="93"/>
      <c r="N135" s="93"/>
      <c r="O135" s="93"/>
      <c r="P135" s="93"/>
      <c r="Q135" s="93"/>
      <c r="R135" s="93"/>
      <c r="S135" s="93"/>
      <c r="T135" s="93"/>
      <c r="U135" s="93"/>
      <c r="V135" s="93"/>
      <c r="W135" s="440">
        <v>0</v>
      </c>
      <c r="X135" s="147"/>
      <c r="Y135" s="152"/>
      <c r="Z135" s="147"/>
      <c r="AA135" s="152"/>
      <c r="AB135" s="95">
        <v>0</v>
      </c>
      <c r="AC135" s="96"/>
      <c r="AD135" s="97"/>
    </row>
    <row r="136" spans="1:30" ht="28.5" customHeight="1" x14ac:dyDescent="0.25">
      <c r="A136" s="429">
        <f t="shared" si="8"/>
        <v>7</v>
      </c>
      <c r="B136" s="88"/>
      <c r="C136" s="89"/>
      <c r="D136" s="90"/>
      <c r="E136" s="91"/>
      <c r="F136" s="91"/>
      <c r="G136" s="92">
        <f t="shared" si="7"/>
        <v>0</v>
      </c>
      <c r="H136" s="92"/>
      <c r="I136" s="93"/>
      <c r="J136" s="93"/>
      <c r="K136" s="93"/>
      <c r="L136" s="93"/>
      <c r="M136" s="93"/>
      <c r="N136" s="93"/>
      <c r="O136" s="93"/>
      <c r="P136" s="93"/>
      <c r="Q136" s="93"/>
      <c r="R136" s="93"/>
      <c r="S136" s="93"/>
      <c r="T136" s="93"/>
      <c r="U136" s="93"/>
      <c r="V136" s="93"/>
      <c r="W136" s="440">
        <v>0</v>
      </c>
      <c r="X136" s="147"/>
      <c r="Y136" s="152"/>
      <c r="Z136" s="147"/>
      <c r="AA136" s="152"/>
      <c r="AB136" s="95">
        <v>0</v>
      </c>
      <c r="AC136" s="96"/>
      <c r="AD136" s="97"/>
    </row>
    <row r="137" spans="1:30" ht="28.5" customHeight="1" x14ac:dyDescent="0.25">
      <c r="A137" s="429">
        <f t="shared" si="8"/>
        <v>7</v>
      </c>
      <c r="B137" s="88"/>
      <c r="C137" s="89"/>
      <c r="D137" s="90"/>
      <c r="E137" s="91"/>
      <c r="F137" s="91"/>
      <c r="G137" s="92">
        <f t="shared" si="7"/>
        <v>0</v>
      </c>
      <c r="H137" s="92"/>
      <c r="I137" s="93"/>
      <c r="J137" s="93"/>
      <c r="K137" s="93"/>
      <c r="L137" s="93"/>
      <c r="M137" s="93"/>
      <c r="N137" s="93"/>
      <c r="O137" s="93"/>
      <c r="P137" s="93"/>
      <c r="Q137" s="93"/>
      <c r="R137" s="93"/>
      <c r="S137" s="93"/>
      <c r="T137" s="93"/>
      <c r="U137" s="93"/>
      <c r="V137" s="93"/>
      <c r="W137" s="440">
        <v>0</v>
      </c>
      <c r="X137" s="147"/>
      <c r="Y137" s="152"/>
      <c r="Z137" s="147"/>
      <c r="AA137" s="152"/>
      <c r="AB137" s="95">
        <v>0</v>
      </c>
      <c r="AC137" s="96"/>
      <c r="AD137" s="97"/>
    </row>
    <row r="138" spans="1:30" ht="28.5" customHeight="1" x14ac:dyDescent="0.25">
      <c r="A138" s="429">
        <f t="shared" si="8"/>
        <v>7</v>
      </c>
      <c r="B138" s="88"/>
      <c r="C138" s="89"/>
      <c r="D138" s="90"/>
      <c r="E138" s="91"/>
      <c r="F138" s="91"/>
      <c r="G138" s="92">
        <f t="shared" si="7"/>
        <v>0</v>
      </c>
      <c r="H138" s="92"/>
      <c r="I138" s="93"/>
      <c r="J138" s="93"/>
      <c r="K138" s="93"/>
      <c r="L138" s="93"/>
      <c r="M138" s="93"/>
      <c r="N138" s="93"/>
      <c r="O138" s="93"/>
      <c r="P138" s="93"/>
      <c r="Q138" s="93"/>
      <c r="R138" s="93"/>
      <c r="S138" s="93"/>
      <c r="T138" s="93"/>
      <c r="U138" s="93"/>
      <c r="V138" s="93"/>
      <c r="W138" s="440">
        <v>0</v>
      </c>
      <c r="X138" s="147"/>
      <c r="Y138" s="152"/>
      <c r="Z138" s="147"/>
      <c r="AA138" s="152"/>
      <c r="AB138" s="95">
        <v>0</v>
      </c>
      <c r="AC138" s="96"/>
      <c r="AD138" s="97"/>
    </row>
    <row r="139" spans="1:30" ht="28.5" customHeight="1" x14ac:dyDescent="0.25">
      <c r="A139" s="429">
        <f t="shared" si="8"/>
        <v>7</v>
      </c>
      <c r="B139" s="88"/>
      <c r="C139" s="89"/>
      <c r="D139" s="90"/>
      <c r="E139" s="91"/>
      <c r="F139" s="91"/>
      <c r="G139" s="92">
        <f t="shared" si="7"/>
        <v>0</v>
      </c>
      <c r="H139" s="92"/>
      <c r="I139" s="93"/>
      <c r="J139" s="93"/>
      <c r="K139" s="93"/>
      <c r="L139" s="93"/>
      <c r="M139" s="93"/>
      <c r="N139" s="93"/>
      <c r="O139" s="93"/>
      <c r="P139" s="93"/>
      <c r="Q139" s="93"/>
      <c r="R139" s="93"/>
      <c r="S139" s="93"/>
      <c r="T139" s="93"/>
      <c r="U139" s="93"/>
      <c r="V139" s="93"/>
      <c r="W139" s="440">
        <v>0</v>
      </c>
      <c r="X139" s="147"/>
      <c r="Y139" s="152"/>
      <c r="Z139" s="147"/>
      <c r="AA139" s="152"/>
      <c r="AB139" s="95">
        <v>0</v>
      </c>
      <c r="AC139" s="96"/>
      <c r="AD139" s="97"/>
    </row>
    <row r="140" spans="1:30" ht="28.5" customHeight="1" x14ac:dyDescent="0.25">
      <c r="A140" s="429">
        <f t="shared" si="8"/>
        <v>7</v>
      </c>
      <c r="B140" s="88"/>
      <c r="C140" s="89"/>
      <c r="D140" s="90"/>
      <c r="E140" s="91"/>
      <c r="F140" s="91"/>
      <c r="G140" s="92">
        <f t="shared" si="7"/>
        <v>0</v>
      </c>
      <c r="H140" s="92"/>
      <c r="I140" s="93"/>
      <c r="J140" s="93"/>
      <c r="K140" s="93"/>
      <c r="L140" s="93"/>
      <c r="M140" s="93"/>
      <c r="N140" s="93"/>
      <c r="O140" s="93"/>
      <c r="P140" s="93"/>
      <c r="Q140" s="93"/>
      <c r="R140" s="93"/>
      <c r="S140" s="93"/>
      <c r="T140" s="93"/>
      <c r="U140" s="93"/>
      <c r="V140" s="93"/>
      <c r="W140" s="440">
        <v>0</v>
      </c>
      <c r="X140" s="147"/>
      <c r="Y140" s="152"/>
      <c r="Z140" s="147"/>
      <c r="AA140" s="152"/>
      <c r="AB140" s="95">
        <v>0</v>
      </c>
      <c r="AC140" s="96"/>
      <c r="AD140" s="97"/>
    </row>
    <row r="141" spans="1:30" ht="28.5" customHeight="1" x14ac:dyDescent="0.25">
      <c r="A141" s="429">
        <f t="shared" si="8"/>
        <v>7</v>
      </c>
      <c r="B141" s="88"/>
      <c r="C141" s="89"/>
      <c r="D141" s="90"/>
      <c r="E141" s="91"/>
      <c r="F141" s="91"/>
      <c r="G141" s="92">
        <f t="shared" si="7"/>
        <v>0</v>
      </c>
      <c r="H141" s="92"/>
      <c r="I141" s="93"/>
      <c r="J141" s="93"/>
      <c r="K141" s="93"/>
      <c r="L141" s="93"/>
      <c r="M141" s="93"/>
      <c r="N141" s="93"/>
      <c r="O141" s="93"/>
      <c r="P141" s="93"/>
      <c r="Q141" s="93"/>
      <c r="R141" s="93"/>
      <c r="S141" s="93"/>
      <c r="T141" s="93"/>
      <c r="U141" s="93"/>
      <c r="V141" s="93"/>
      <c r="W141" s="440">
        <v>0</v>
      </c>
      <c r="X141" s="147"/>
      <c r="Y141" s="152"/>
      <c r="Z141" s="147"/>
      <c r="AA141" s="152"/>
      <c r="AB141" s="95">
        <v>0</v>
      </c>
      <c r="AC141" s="96"/>
      <c r="AD141" s="97"/>
    </row>
    <row r="142" spans="1:30" ht="28.5" customHeight="1" x14ac:dyDescent="0.25">
      <c r="A142" s="429">
        <f t="shared" si="8"/>
        <v>7</v>
      </c>
      <c r="B142" s="88"/>
      <c r="C142" s="89"/>
      <c r="D142" s="90"/>
      <c r="E142" s="91"/>
      <c r="F142" s="91"/>
      <c r="G142" s="92">
        <f t="shared" si="7"/>
        <v>0</v>
      </c>
      <c r="H142" s="92"/>
      <c r="I142" s="93"/>
      <c r="J142" s="93"/>
      <c r="K142" s="93"/>
      <c r="L142" s="93"/>
      <c r="M142" s="93"/>
      <c r="N142" s="93"/>
      <c r="O142" s="93"/>
      <c r="P142" s="93"/>
      <c r="Q142" s="93"/>
      <c r="R142" s="93"/>
      <c r="S142" s="93"/>
      <c r="T142" s="93"/>
      <c r="U142" s="93"/>
      <c r="V142" s="93"/>
      <c r="W142" s="440">
        <v>0</v>
      </c>
      <c r="X142" s="147"/>
      <c r="Y142" s="152"/>
      <c r="Z142" s="147"/>
      <c r="AA142" s="152"/>
      <c r="AB142" s="95">
        <v>0</v>
      </c>
      <c r="AC142" s="96"/>
      <c r="AD142" s="97"/>
    </row>
    <row r="143" spans="1:30" ht="28.5" customHeight="1" x14ac:dyDescent="0.25">
      <c r="A143" s="429">
        <f t="shared" si="8"/>
        <v>7</v>
      </c>
      <c r="B143" s="88"/>
      <c r="C143" s="89"/>
      <c r="D143" s="90"/>
      <c r="E143" s="91"/>
      <c r="F143" s="91"/>
      <c r="G143" s="92">
        <f t="shared" si="7"/>
        <v>0</v>
      </c>
      <c r="H143" s="92"/>
      <c r="I143" s="93"/>
      <c r="J143" s="93"/>
      <c r="K143" s="93"/>
      <c r="L143" s="93"/>
      <c r="M143" s="93"/>
      <c r="N143" s="93"/>
      <c r="O143" s="93"/>
      <c r="P143" s="93"/>
      <c r="Q143" s="93"/>
      <c r="R143" s="93"/>
      <c r="S143" s="93"/>
      <c r="T143" s="93"/>
      <c r="U143" s="93"/>
      <c r="V143" s="93"/>
      <c r="W143" s="440">
        <v>0</v>
      </c>
      <c r="X143" s="147"/>
      <c r="Y143" s="152"/>
      <c r="Z143" s="147"/>
      <c r="AA143" s="152"/>
      <c r="AB143" s="95">
        <v>0</v>
      </c>
      <c r="AC143" s="96"/>
      <c r="AD143" s="97"/>
    </row>
    <row r="144" spans="1:30" ht="28.5" customHeight="1" x14ac:dyDescent="0.25">
      <c r="A144" s="429">
        <f t="shared" si="8"/>
        <v>7</v>
      </c>
      <c r="B144" s="88"/>
      <c r="C144" s="89"/>
      <c r="D144" s="90"/>
      <c r="E144" s="91"/>
      <c r="F144" s="91"/>
      <c r="G144" s="92">
        <f t="shared" si="7"/>
        <v>0</v>
      </c>
      <c r="H144" s="92"/>
      <c r="I144" s="93"/>
      <c r="J144" s="93"/>
      <c r="K144" s="93"/>
      <c r="L144" s="93"/>
      <c r="M144" s="93"/>
      <c r="N144" s="93"/>
      <c r="O144" s="93"/>
      <c r="P144" s="93"/>
      <c r="Q144" s="93"/>
      <c r="R144" s="93"/>
      <c r="S144" s="93"/>
      <c r="T144" s="93"/>
      <c r="U144" s="93"/>
      <c r="V144" s="93"/>
      <c r="W144" s="440">
        <v>0</v>
      </c>
      <c r="X144" s="147"/>
      <c r="Y144" s="152"/>
      <c r="Z144" s="147"/>
      <c r="AA144" s="152"/>
      <c r="AB144" s="95">
        <v>0</v>
      </c>
      <c r="AC144" s="96"/>
      <c r="AD144" s="97"/>
    </row>
    <row r="145" spans="1:30" ht="28.5" customHeight="1" x14ac:dyDescent="0.25">
      <c r="A145" s="429">
        <f t="shared" si="8"/>
        <v>7</v>
      </c>
      <c r="B145" s="88"/>
      <c r="C145" s="89"/>
      <c r="D145" s="90"/>
      <c r="E145" s="91"/>
      <c r="F145" s="91"/>
      <c r="G145" s="92">
        <f t="shared" si="7"/>
        <v>0</v>
      </c>
      <c r="H145" s="92"/>
      <c r="I145" s="93"/>
      <c r="J145" s="93"/>
      <c r="K145" s="93"/>
      <c r="L145" s="93"/>
      <c r="M145" s="93"/>
      <c r="N145" s="93"/>
      <c r="O145" s="93"/>
      <c r="P145" s="93"/>
      <c r="Q145" s="93"/>
      <c r="R145" s="93"/>
      <c r="S145" s="93"/>
      <c r="T145" s="93"/>
      <c r="U145" s="93"/>
      <c r="V145" s="93"/>
      <c r="W145" s="440">
        <v>0</v>
      </c>
      <c r="X145" s="147"/>
      <c r="Y145" s="152"/>
      <c r="Z145" s="147"/>
      <c r="AA145" s="152"/>
      <c r="AB145" s="95">
        <v>0</v>
      </c>
      <c r="AC145" s="96"/>
      <c r="AD145" s="97"/>
    </row>
    <row r="146" spans="1:30" ht="28.5" customHeight="1" x14ac:dyDescent="0.25">
      <c r="A146" s="429">
        <f t="shared" si="8"/>
        <v>7</v>
      </c>
      <c r="B146" s="88"/>
      <c r="C146" s="89"/>
      <c r="D146" s="90"/>
      <c r="E146" s="91"/>
      <c r="F146" s="91"/>
      <c r="G146" s="92">
        <f t="shared" si="7"/>
        <v>0</v>
      </c>
      <c r="H146" s="92"/>
      <c r="I146" s="93"/>
      <c r="J146" s="93"/>
      <c r="K146" s="93"/>
      <c r="L146" s="93"/>
      <c r="M146" s="93"/>
      <c r="N146" s="93"/>
      <c r="O146" s="93"/>
      <c r="P146" s="93"/>
      <c r="Q146" s="93"/>
      <c r="R146" s="93"/>
      <c r="S146" s="93"/>
      <c r="T146" s="93"/>
      <c r="U146" s="93"/>
      <c r="V146" s="93"/>
      <c r="W146" s="440">
        <v>0</v>
      </c>
      <c r="X146" s="147"/>
      <c r="Y146" s="152"/>
      <c r="Z146" s="147"/>
      <c r="AA146" s="152"/>
      <c r="AB146" s="95">
        <v>0</v>
      </c>
      <c r="AC146" s="96"/>
      <c r="AD146" s="97"/>
    </row>
    <row r="147" spans="1:30" ht="28.5" customHeight="1" x14ac:dyDescent="0.25">
      <c r="A147" s="429">
        <f t="shared" si="8"/>
        <v>7</v>
      </c>
      <c r="B147" s="88"/>
      <c r="C147" s="89"/>
      <c r="D147" s="90"/>
      <c r="E147" s="91"/>
      <c r="F147" s="91"/>
      <c r="G147" s="92">
        <f t="shared" si="7"/>
        <v>0</v>
      </c>
      <c r="H147" s="92"/>
      <c r="I147" s="93"/>
      <c r="J147" s="93"/>
      <c r="K147" s="93"/>
      <c r="L147" s="93"/>
      <c r="M147" s="93"/>
      <c r="N147" s="93"/>
      <c r="O147" s="93"/>
      <c r="P147" s="93"/>
      <c r="Q147" s="93"/>
      <c r="R147" s="93"/>
      <c r="S147" s="93"/>
      <c r="T147" s="93"/>
      <c r="U147" s="93"/>
      <c r="V147" s="93"/>
      <c r="W147" s="440">
        <v>0</v>
      </c>
      <c r="X147" s="147"/>
      <c r="Y147" s="152"/>
      <c r="Z147" s="147"/>
      <c r="AA147" s="152"/>
      <c r="AB147" s="95">
        <v>0</v>
      </c>
      <c r="AC147" s="96"/>
      <c r="AD147" s="97"/>
    </row>
    <row r="148" spans="1:30" ht="28.5" customHeight="1" x14ac:dyDescent="0.25">
      <c r="A148" s="429">
        <f t="shared" si="8"/>
        <v>7</v>
      </c>
      <c r="B148" s="88"/>
      <c r="C148" s="89"/>
      <c r="D148" s="90"/>
      <c r="E148" s="91"/>
      <c r="F148" s="91"/>
      <c r="G148" s="92">
        <f t="shared" si="7"/>
        <v>0</v>
      </c>
      <c r="H148" s="92"/>
      <c r="I148" s="93"/>
      <c r="J148" s="93"/>
      <c r="K148" s="93"/>
      <c r="L148" s="93"/>
      <c r="M148" s="93"/>
      <c r="N148" s="93"/>
      <c r="O148" s="93"/>
      <c r="P148" s="93"/>
      <c r="Q148" s="93"/>
      <c r="R148" s="93"/>
      <c r="S148" s="93"/>
      <c r="T148" s="93"/>
      <c r="U148" s="93"/>
      <c r="V148" s="93"/>
      <c r="W148" s="440">
        <v>0</v>
      </c>
      <c r="X148" s="147"/>
      <c r="Y148" s="152"/>
      <c r="Z148" s="147"/>
      <c r="AA148" s="152"/>
      <c r="AB148" s="95">
        <v>0</v>
      </c>
      <c r="AC148" s="96"/>
      <c r="AD148" s="97"/>
    </row>
    <row r="149" spans="1:30" ht="28.5" customHeight="1" x14ac:dyDescent="0.25">
      <c r="A149" s="429">
        <f t="shared" si="8"/>
        <v>7</v>
      </c>
      <c r="B149" s="88"/>
      <c r="C149" s="89"/>
      <c r="D149" s="90"/>
      <c r="E149" s="91"/>
      <c r="F149" s="91"/>
      <c r="G149" s="92">
        <f t="shared" si="7"/>
        <v>0</v>
      </c>
      <c r="H149" s="92"/>
      <c r="I149" s="93"/>
      <c r="J149" s="93"/>
      <c r="K149" s="93"/>
      <c r="L149" s="93"/>
      <c r="M149" s="93"/>
      <c r="N149" s="93"/>
      <c r="O149" s="93"/>
      <c r="P149" s="93"/>
      <c r="Q149" s="93"/>
      <c r="R149" s="93"/>
      <c r="S149" s="93"/>
      <c r="T149" s="93"/>
      <c r="U149" s="93"/>
      <c r="V149" s="93"/>
      <c r="W149" s="440">
        <v>0</v>
      </c>
      <c r="X149" s="147"/>
      <c r="Y149" s="152"/>
      <c r="Z149" s="147"/>
      <c r="AA149" s="152"/>
      <c r="AB149" s="95">
        <v>0</v>
      </c>
      <c r="AC149" s="96"/>
      <c r="AD149" s="97"/>
    </row>
    <row r="150" spans="1:30" ht="28.5" customHeight="1" x14ac:dyDescent="0.25">
      <c r="A150" s="429">
        <f t="shared" si="8"/>
        <v>7</v>
      </c>
      <c r="B150" s="88"/>
      <c r="C150" s="89"/>
      <c r="D150" s="90"/>
      <c r="E150" s="91"/>
      <c r="F150" s="91"/>
      <c r="G150" s="92">
        <f t="shared" si="7"/>
        <v>0</v>
      </c>
      <c r="H150" s="92"/>
      <c r="I150" s="93"/>
      <c r="J150" s="93"/>
      <c r="K150" s="93"/>
      <c r="L150" s="93"/>
      <c r="M150" s="93"/>
      <c r="N150" s="93"/>
      <c r="O150" s="93"/>
      <c r="P150" s="93"/>
      <c r="Q150" s="93"/>
      <c r="R150" s="93"/>
      <c r="S150" s="93"/>
      <c r="T150" s="93"/>
      <c r="U150" s="93"/>
      <c r="V150" s="93"/>
      <c r="W150" s="440">
        <v>0</v>
      </c>
      <c r="X150" s="147"/>
      <c r="Y150" s="152"/>
      <c r="Z150" s="147"/>
      <c r="AA150" s="152"/>
      <c r="AB150" s="95">
        <v>0</v>
      </c>
      <c r="AC150" s="96"/>
      <c r="AD150" s="97"/>
    </row>
    <row r="151" spans="1:30" ht="28.5" customHeight="1" x14ac:dyDescent="0.25">
      <c r="A151" s="429">
        <f t="shared" si="8"/>
        <v>7</v>
      </c>
      <c r="B151" s="88"/>
      <c r="C151" s="89"/>
      <c r="D151" s="90"/>
      <c r="E151" s="91"/>
      <c r="F151" s="91"/>
      <c r="G151" s="92">
        <f t="shared" si="7"/>
        <v>0</v>
      </c>
      <c r="H151" s="92"/>
      <c r="I151" s="93"/>
      <c r="J151" s="93"/>
      <c r="K151" s="93"/>
      <c r="L151" s="93"/>
      <c r="M151" s="93"/>
      <c r="N151" s="93"/>
      <c r="O151" s="93"/>
      <c r="P151" s="93"/>
      <c r="Q151" s="93"/>
      <c r="R151" s="93"/>
      <c r="S151" s="93"/>
      <c r="T151" s="93"/>
      <c r="U151" s="93"/>
      <c r="V151" s="93"/>
      <c r="W151" s="440">
        <v>0</v>
      </c>
      <c r="X151" s="147"/>
      <c r="Y151" s="152"/>
      <c r="Z151" s="147"/>
      <c r="AA151" s="152"/>
      <c r="AB151" s="95">
        <v>0</v>
      </c>
      <c r="AC151" s="96"/>
      <c r="AD151" s="97"/>
    </row>
    <row r="152" spans="1:30" ht="28.5" customHeight="1" x14ac:dyDescent="0.25">
      <c r="A152" s="429">
        <f t="shared" si="8"/>
        <v>7</v>
      </c>
      <c r="B152" s="88"/>
      <c r="C152" s="89"/>
      <c r="D152" s="90"/>
      <c r="E152" s="91"/>
      <c r="F152" s="91"/>
      <c r="G152" s="92">
        <f t="shared" si="7"/>
        <v>0</v>
      </c>
      <c r="H152" s="92"/>
      <c r="I152" s="93"/>
      <c r="J152" s="93"/>
      <c r="K152" s="93"/>
      <c r="L152" s="93"/>
      <c r="M152" s="93"/>
      <c r="N152" s="93"/>
      <c r="O152" s="93"/>
      <c r="P152" s="93"/>
      <c r="Q152" s="93"/>
      <c r="R152" s="93"/>
      <c r="S152" s="93"/>
      <c r="T152" s="93"/>
      <c r="U152" s="93"/>
      <c r="V152" s="93"/>
      <c r="W152" s="440">
        <v>0</v>
      </c>
      <c r="X152" s="147"/>
      <c r="Y152" s="152"/>
      <c r="Z152" s="147"/>
      <c r="AA152" s="152"/>
      <c r="AB152" s="95">
        <v>0</v>
      </c>
      <c r="AC152" s="96"/>
      <c r="AD152" s="97"/>
    </row>
    <row r="153" spans="1:30" ht="28.5" customHeight="1" x14ac:dyDescent="0.25">
      <c r="A153" s="429">
        <f t="shared" si="8"/>
        <v>7</v>
      </c>
      <c r="B153" s="88"/>
      <c r="C153" s="89"/>
      <c r="D153" s="90"/>
      <c r="E153" s="91"/>
      <c r="F153" s="91"/>
      <c r="G153" s="92">
        <f t="shared" si="7"/>
        <v>0</v>
      </c>
      <c r="H153" s="92"/>
      <c r="I153" s="93"/>
      <c r="J153" s="93"/>
      <c r="K153" s="93"/>
      <c r="L153" s="93"/>
      <c r="M153" s="93"/>
      <c r="N153" s="93"/>
      <c r="O153" s="93"/>
      <c r="P153" s="93"/>
      <c r="Q153" s="93"/>
      <c r="R153" s="93"/>
      <c r="S153" s="93"/>
      <c r="T153" s="93"/>
      <c r="U153" s="93"/>
      <c r="V153" s="93"/>
      <c r="W153" s="440">
        <v>0</v>
      </c>
      <c r="X153" s="147"/>
      <c r="Y153" s="152"/>
      <c r="Z153" s="147"/>
      <c r="AA153" s="152"/>
      <c r="AB153" s="95">
        <v>0</v>
      </c>
      <c r="AC153" s="96"/>
      <c r="AD153" s="97"/>
    </row>
    <row r="154" spans="1:30" ht="28.5" customHeight="1" x14ac:dyDescent="0.25">
      <c r="A154" s="429">
        <f t="shared" si="8"/>
        <v>7</v>
      </c>
      <c r="B154" s="88"/>
      <c r="C154" s="89"/>
      <c r="D154" s="90"/>
      <c r="E154" s="91"/>
      <c r="F154" s="91"/>
      <c r="G154" s="92">
        <f t="shared" si="7"/>
        <v>0</v>
      </c>
      <c r="H154" s="92"/>
      <c r="I154" s="93"/>
      <c r="J154" s="93"/>
      <c r="K154" s="93"/>
      <c r="L154" s="93"/>
      <c r="M154" s="93"/>
      <c r="N154" s="93"/>
      <c r="O154" s="93"/>
      <c r="P154" s="93"/>
      <c r="Q154" s="93"/>
      <c r="R154" s="93"/>
      <c r="S154" s="93"/>
      <c r="T154" s="93"/>
      <c r="U154" s="93"/>
      <c r="V154" s="93"/>
      <c r="W154" s="440">
        <v>0</v>
      </c>
      <c r="X154" s="147"/>
      <c r="Y154" s="152"/>
      <c r="Z154" s="147"/>
      <c r="AA154" s="152"/>
      <c r="AB154" s="95">
        <v>0</v>
      </c>
      <c r="AC154" s="96"/>
      <c r="AD154" s="97"/>
    </row>
    <row r="155" spans="1:30" ht="28.5" customHeight="1" x14ac:dyDescent="0.25">
      <c r="A155" s="429">
        <f t="shared" si="8"/>
        <v>7</v>
      </c>
      <c r="B155" s="88"/>
      <c r="C155" s="89"/>
      <c r="D155" s="90"/>
      <c r="E155" s="91"/>
      <c r="F155" s="91"/>
      <c r="G155" s="92">
        <f t="shared" si="7"/>
        <v>0</v>
      </c>
      <c r="H155" s="92"/>
      <c r="I155" s="93"/>
      <c r="J155" s="93"/>
      <c r="K155" s="93"/>
      <c r="L155" s="93"/>
      <c r="M155" s="93"/>
      <c r="N155" s="93"/>
      <c r="O155" s="93"/>
      <c r="P155" s="93"/>
      <c r="Q155" s="93"/>
      <c r="R155" s="93"/>
      <c r="S155" s="93"/>
      <c r="T155" s="93"/>
      <c r="U155" s="93"/>
      <c r="V155" s="93"/>
      <c r="W155" s="440">
        <v>0</v>
      </c>
      <c r="X155" s="147"/>
      <c r="Y155" s="152"/>
      <c r="Z155" s="147"/>
      <c r="AA155" s="152"/>
      <c r="AB155" s="95">
        <v>0</v>
      </c>
      <c r="AC155" s="96"/>
      <c r="AD155" s="97"/>
    </row>
    <row r="156" spans="1:30" ht="28.5" customHeight="1" x14ac:dyDescent="0.25">
      <c r="A156" s="429">
        <f t="shared" si="8"/>
        <v>7</v>
      </c>
      <c r="B156" s="88"/>
      <c r="C156" s="89"/>
      <c r="D156" s="90"/>
      <c r="E156" s="91"/>
      <c r="F156" s="91"/>
      <c r="G156" s="92">
        <f t="shared" si="7"/>
        <v>0</v>
      </c>
      <c r="H156" s="92"/>
      <c r="I156" s="93"/>
      <c r="J156" s="93"/>
      <c r="K156" s="93"/>
      <c r="L156" s="93"/>
      <c r="M156" s="93"/>
      <c r="N156" s="93"/>
      <c r="O156" s="93"/>
      <c r="P156" s="93"/>
      <c r="Q156" s="93"/>
      <c r="R156" s="93"/>
      <c r="S156" s="93"/>
      <c r="T156" s="93"/>
      <c r="U156" s="93"/>
      <c r="V156" s="93"/>
      <c r="W156" s="440">
        <v>0</v>
      </c>
      <c r="X156" s="147"/>
      <c r="Y156" s="152"/>
      <c r="Z156" s="147"/>
      <c r="AA156" s="152"/>
      <c r="AB156" s="95">
        <v>0</v>
      </c>
      <c r="AC156" s="96"/>
      <c r="AD156" s="97"/>
    </row>
    <row r="157" spans="1:30" ht="28.5" customHeight="1" x14ac:dyDescent="0.25">
      <c r="A157" s="429">
        <f t="shared" si="8"/>
        <v>7</v>
      </c>
      <c r="B157" s="88"/>
      <c r="C157" s="89"/>
      <c r="D157" s="90"/>
      <c r="E157" s="91"/>
      <c r="F157" s="91"/>
      <c r="G157" s="92">
        <f t="shared" si="7"/>
        <v>0</v>
      </c>
      <c r="H157" s="92"/>
      <c r="I157" s="93"/>
      <c r="J157" s="93"/>
      <c r="K157" s="93"/>
      <c r="L157" s="93"/>
      <c r="M157" s="93"/>
      <c r="N157" s="93"/>
      <c r="O157" s="93"/>
      <c r="P157" s="93"/>
      <c r="Q157" s="93"/>
      <c r="R157" s="93"/>
      <c r="S157" s="93"/>
      <c r="T157" s="93"/>
      <c r="U157" s="93"/>
      <c r="V157" s="93"/>
      <c r="W157" s="440">
        <v>0</v>
      </c>
      <c r="X157" s="147"/>
      <c r="Y157" s="152"/>
      <c r="Z157" s="147"/>
      <c r="AA157" s="152"/>
      <c r="AB157" s="95">
        <v>0</v>
      </c>
      <c r="AC157" s="96"/>
      <c r="AD157" s="97"/>
    </row>
    <row r="158" spans="1:30" ht="28.5" customHeight="1" x14ac:dyDescent="0.25">
      <c r="A158" s="429">
        <f t="shared" si="8"/>
        <v>7</v>
      </c>
      <c r="B158" s="88"/>
      <c r="C158" s="89"/>
      <c r="D158" s="90"/>
      <c r="E158" s="91"/>
      <c r="F158" s="91"/>
      <c r="G158" s="92">
        <f t="shared" si="7"/>
        <v>0</v>
      </c>
      <c r="H158" s="92"/>
      <c r="I158" s="93"/>
      <c r="J158" s="93"/>
      <c r="K158" s="93"/>
      <c r="L158" s="93"/>
      <c r="M158" s="93"/>
      <c r="N158" s="93"/>
      <c r="O158" s="93"/>
      <c r="P158" s="93"/>
      <c r="Q158" s="93"/>
      <c r="R158" s="93"/>
      <c r="S158" s="93"/>
      <c r="T158" s="93"/>
      <c r="U158" s="93"/>
      <c r="V158" s="93"/>
      <c r="W158" s="440">
        <v>0</v>
      </c>
      <c r="X158" s="147"/>
      <c r="Y158" s="152"/>
      <c r="Z158" s="147"/>
      <c r="AA158" s="152"/>
      <c r="AB158" s="95">
        <v>0</v>
      </c>
      <c r="AC158" s="96"/>
      <c r="AD158" s="97"/>
    </row>
    <row r="159" spans="1:30" ht="28.5" customHeight="1" x14ac:dyDescent="0.25">
      <c r="A159" s="429">
        <f t="shared" si="8"/>
        <v>7</v>
      </c>
      <c r="B159" s="88"/>
      <c r="C159" s="89"/>
      <c r="D159" s="90"/>
      <c r="E159" s="91"/>
      <c r="F159" s="91"/>
      <c r="G159" s="92">
        <f t="shared" si="7"/>
        <v>0</v>
      </c>
      <c r="H159" s="92"/>
      <c r="I159" s="93"/>
      <c r="J159" s="93"/>
      <c r="K159" s="93"/>
      <c r="L159" s="93"/>
      <c r="M159" s="93"/>
      <c r="N159" s="93"/>
      <c r="O159" s="93"/>
      <c r="P159" s="93"/>
      <c r="Q159" s="93"/>
      <c r="R159" s="93"/>
      <c r="S159" s="93"/>
      <c r="T159" s="93"/>
      <c r="U159" s="93"/>
      <c r="V159" s="93"/>
      <c r="W159" s="440">
        <v>0</v>
      </c>
      <c r="X159" s="147"/>
      <c r="Y159" s="152"/>
      <c r="Z159" s="147"/>
      <c r="AA159" s="152"/>
      <c r="AB159" s="95">
        <v>0</v>
      </c>
      <c r="AC159" s="96"/>
      <c r="AD159" s="97"/>
    </row>
    <row r="160" spans="1:30" ht="28.5" customHeight="1" x14ac:dyDescent="0.25">
      <c r="A160" s="429">
        <f t="shared" si="8"/>
        <v>7</v>
      </c>
      <c r="B160" s="88"/>
      <c r="C160" s="89"/>
      <c r="D160" s="90"/>
      <c r="E160" s="91"/>
      <c r="F160" s="91"/>
      <c r="G160" s="92">
        <f t="shared" si="7"/>
        <v>0</v>
      </c>
      <c r="H160" s="92"/>
      <c r="I160" s="93"/>
      <c r="J160" s="93"/>
      <c r="K160" s="93"/>
      <c r="L160" s="93"/>
      <c r="M160" s="93"/>
      <c r="N160" s="93"/>
      <c r="O160" s="93"/>
      <c r="P160" s="93"/>
      <c r="Q160" s="93"/>
      <c r="R160" s="93"/>
      <c r="S160" s="93"/>
      <c r="T160" s="93"/>
      <c r="U160" s="93"/>
      <c r="V160" s="93"/>
      <c r="W160" s="440">
        <v>0</v>
      </c>
      <c r="X160" s="147"/>
      <c r="Y160" s="152"/>
      <c r="Z160" s="147"/>
      <c r="AA160" s="152"/>
      <c r="AB160" s="95">
        <v>0</v>
      </c>
      <c r="AC160" s="96"/>
      <c r="AD160" s="97"/>
    </row>
    <row r="161" spans="1:30" ht="28.5" customHeight="1" x14ac:dyDescent="0.25">
      <c r="A161" s="429">
        <f t="shared" si="8"/>
        <v>7</v>
      </c>
      <c r="B161" s="88"/>
      <c r="C161" s="89"/>
      <c r="D161" s="90"/>
      <c r="E161" s="91"/>
      <c r="F161" s="91"/>
      <c r="G161" s="92">
        <f t="shared" si="7"/>
        <v>0</v>
      </c>
      <c r="H161" s="92"/>
      <c r="I161" s="93"/>
      <c r="J161" s="93"/>
      <c r="K161" s="93"/>
      <c r="L161" s="93"/>
      <c r="M161" s="93"/>
      <c r="N161" s="93"/>
      <c r="O161" s="93"/>
      <c r="P161" s="93"/>
      <c r="Q161" s="93"/>
      <c r="R161" s="93"/>
      <c r="S161" s="93"/>
      <c r="T161" s="93"/>
      <c r="U161" s="93"/>
      <c r="V161" s="93"/>
      <c r="W161" s="440">
        <v>0</v>
      </c>
      <c r="X161" s="147"/>
      <c r="Y161" s="152"/>
      <c r="Z161" s="147"/>
      <c r="AA161" s="152"/>
      <c r="AB161" s="95">
        <v>0</v>
      </c>
      <c r="AC161" s="96"/>
      <c r="AD161" s="97"/>
    </row>
    <row r="162" spans="1:30" ht="28.5" customHeight="1" x14ac:dyDescent="0.25">
      <c r="A162" s="429">
        <f t="shared" si="8"/>
        <v>7</v>
      </c>
      <c r="B162" s="88"/>
      <c r="C162" s="89"/>
      <c r="D162" s="90"/>
      <c r="E162" s="91"/>
      <c r="F162" s="91"/>
      <c r="G162" s="92">
        <f t="shared" si="7"/>
        <v>0</v>
      </c>
      <c r="H162" s="92"/>
      <c r="I162" s="93"/>
      <c r="J162" s="93"/>
      <c r="K162" s="93"/>
      <c r="L162" s="93"/>
      <c r="M162" s="93"/>
      <c r="N162" s="93"/>
      <c r="O162" s="93"/>
      <c r="P162" s="93"/>
      <c r="Q162" s="93"/>
      <c r="R162" s="93"/>
      <c r="S162" s="93"/>
      <c r="T162" s="93"/>
      <c r="U162" s="93"/>
      <c r="V162" s="93"/>
      <c r="W162" s="440">
        <v>0</v>
      </c>
      <c r="X162" s="147"/>
      <c r="Y162" s="152"/>
      <c r="Z162" s="147"/>
      <c r="AA162" s="152"/>
      <c r="AB162" s="95">
        <v>0</v>
      </c>
      <c r="AC162" s="96"/>
      <c r="AD162" s="97"/>
    </row>
    <row r="163" spans="1:30" ht="28.5" customHeight="1" x14ac:dyDescent="0.25">
      <c r="A163" s="429">
        <f t="shared" si="8"/>
        <v>7</v>
      </c>
      <c r="B163" s="88"/>
      <c r="C163" s="89"/>
      <c r="D163" s="90"/>
      <c r="E163" s="91"/>
      <c r="F163" s="91"/>
      <c r="G163" s="92">
        <f t="shared" si="7"/>
        <v>0</v>
      </c>
      <c r="H163" s="92"/>
      <c r="I163" s="93"/>
      <c r="J163" s="93"/>
      <c r="K163" s="93"/>
      <c r="L163" s="93"/>
      <c r="M163" s="93"/>
      <c r="N163" s="93"/>
      <c r="O163" s="93"/>
      <c r="P163" s="93"/>
      <c r="Q163" s="93"/>
      <c r="R163" s="93"/>
      <c r="S163" s="93"/>
      <c r="T163" s="93"/>
      <c r="U163" s="93"/>
      <c r="V163" s="93"/>
      <c r="W163" s="440">
        <v>0</v>
      </c>
      <c r="X163" s="147"/>
      <c r="Y163" s="152"/>
      <c r="Z163" s="147"/>
      <c r="AA163" s="152"/>
      <c r="AB163" s="95">
        <v>0</v>
      </c>
      <c r="AC163" s="96"/>
      <c r="AD163" s="97"/>
    </row>
    <row r="164" spans="1:30" ht="28.5" customHeight="1" x14ac:dyDescent="0.25">
      <c r="A164" s="429">
        <f t="shared" si="8"/>
        <v>7</v>
      </c>
      <c r="B164" s="88"/>
      <c r="C164" s="89"/>
      <c r="D164" s="90"/>
      <c r="E164" s="91"/>
      <c r="F164" s="91"/>
      <c r="G164" s="92">
        <f t="shared" si="7"/>
        <v>0</v>
      </c>
      <c r="H164" s="92"/>
      <c r="I164" s="93"/>
      <c r="J164" s="93"/>
      <c r="K164" s="93"/>
      <c r="L164" s="93"/>
      <c r="M164" s="93"/>
      <c r="N164" s="93"/>
      <c r="O164" s="93"/>
      <c r="P164" s="93"/>
      <c r="Q164" s="93"/>
      <c r="R164" s="93"/>
      <c r="S164" s="93"/>
      <c r="T164" s="93"/>
      <c r="U164" s="93"/>
      <c r="V164" s="93"/>
      <c r="W164" s="440">
        <v>0</v>
      </c>
      <c r="X164" s="147"/>
      <c r="Y164" s="152"/>
      <c r="Z164" s="147"/>
      <c r="AA164" s="152"/>
      <c r="AB164" s="95">
        <v>0</v>
      </c>
      <c r="AC164" s="96"/>
      <c r="AD164" s="97"/>
    </row>
    <row r="165" spans="1:30" ht="28.5" customHeight="1" x14ac:dyDescent="0.25">
      <c r="A165" s="429">
        <f t="shared" si="8"/>
        <v>7</v>
      </c>
      <c r="B165" s="88"/>
      <c r="C165" s="89"/>
      <c r="D165" s="90"/>
      <c r="E165" s="91"/>
      <c r="F165" s="91"/>
      <c r="G165" s="92">
        <f t="shared" si="7"/>
        <v>0</v>
      </c>
      <c r="H165" s="92"/>
      <c r="I165" s="93"/>
      <c r="J165" s="93"/>
      <c r="K165" s="93"/>
      <c r="L165" s="93"/>
      <c r="M165" s="93"/>
      <c r="N165" s="93"/>
      <c r="O165" s="93"/>
      <c r="P165" s="93"/>
      <c r="Q165" s="93"/>
      <c r="R165" s="93"/>
      <c r="S165" s="93"/>
      <c r="T165" s="93"/>
      <c r="U165" s="93"/>
      <c r="V165" s="93"/>
      <c r="W165" s="440">
        <v>0</v>
      </c>
      <c r="X165" s="147"/>
      <c r="Y165" s="152"/>
      <c r="Z165" s="147"/>
      <c r="AA165" s="152"/>
      <c r="AB165" s="95">
        <v>0</v>
      </c>
      <c r="AC165" s="96"/>
      <c r="AD165" s="97"/>
    </row>
    <row r="166" spans="1:30" ht="28.5" customHeight="1" x14ac:dyDescent="0.25">
      <c r="A166" s="429">
        <f t="shared" si="8"/>
        <v>7</v>
      </c>
      <c r="B166" s="88"/>
      <c r="C166" s="89"/>
      <c r="D166" s="90"/>
      <c r="E166" s="91"/>
      <c r="F166" s="91"/>
      <c r="G166" s="92">
        <f t="shared" si="7"/>
        <v>0</v>
      </c>
      <c r="H166" s="92"/>
      <c r="I166" s="93"/>
      <c r="J166" s="93"/>
      <c r="K166" s="93"/>
      <c r="L166" s="93"/>
      <c r="M166" s="93"/>
      <c r="N166" s="93"/>
      <c r="O166" s="93"/>
      <c r="P166" s="93"/>
      <c r="Q166" s="93"/>
      <c r="R166" s="93"/>
      <c r="S166" s="93"/>
      <c r="T166" s="93"/>
      <c r="U166" s="93"/>
      <c r="V166" s="93"/>
      <c r="W166" s="440">
        <v>0</v>
      </c>
      <c r="X166" s="147"/>
      <c r="Y166" s="152"/>
      <c r="Z166" s="147"/>
      <c r="AA166" s="152"/>
      <c r="AB166" s="95">
        <v>0</v>
      </c>
      <c r="AC166" s="96"/>
      <c r="AD166" s="97"/>
    </row>
    <row r="167" spans="1:30" ht="28.5" customHeight="1" x14ac:dyDescent="0.25">
      <c r="A167" s="429">
        <f t="shared" si="8"/>
        <v>7</v>
      </c>
      <c r="B167" s="88"/>
      <c r="C167" s="89"/>
      <c r="D167" s="90"/>
      <c r="E167" s="91"/>
      <c r="F167" s="91"/>
      <c r="G167" s="92">
        <f t="shared" si="7"/>
        <v>0</v>
      </c>
      <c r="H167" s="92"/>
      <c r="I167" s="93"/>
      <c r="J167" s="93"/>
      <c r="K167" s="93"/>
      <c r="L167" s="93"/>
      <c r="M167" s="93"/>
      <c r="N167" s="93"/>
      <c r="O167" s="93"/>
      <c r="P167" s="93"/>
      <c r="Q167" s="93"/>
      <c r="R167" s="93"/>
      <c r="S167" s="93"/>
      <c r="T167" s="93"/>
      <c r="U167" s="93"/>
      <c r="V167" s="93"/>
      <c r="W167" s="440">
        <v>0</v>
      </c>
      <c r="X167" s="147"/>
      <c r="Y167" s="152"/>
      <c r="Z167" s="147"/>
      <c r="AA167" s="152"/>
      <c r="AB167" s="95">
        <v>0</v>
      </c>
      <c r="AC167" s="96"/>
      <c r="AD167" s="97"/>
    </row>
    <row r="168" spans="1:30" ht="28.5" customHeight="1" x14ac:dyDescent="0.25">
      <c r="A168" s="429">
        <f t="shared" si="8"/>
        <v>7</v>
      </c>
      <c r="B168" s="88"/>
      <c r="C168" s="89"/>
      <c r="D168" s="90"/>
      <c r="E168" s="91"/>
      <c r="F168" s="91"/>
      <c r="G168" s="92">
        <f t="shared" si="7"/>
        <v>0</v>
      </c>
      <c r="H168" s="92"/>
      <c r="I168" s="93"/>
      <c r="J168" s="93"/>
      <c r="K168" s="93"/>
      <c r="L168" s="93"/>
      <c r="M168" s="93"/>
      <c r="N168" s="93"/>
      <c r="O168" s="93"/>
      <c r="P168" s="93"/>
      <c r="Q168" s="93"/>
      <c r="R168" s="93"/>
      <c r="S168" s="93"/>
      <c r="T168" s="93"/>
      <c r="U168" s="93"/>
      <c r="V168" s="93"/>
      <c r="W168" s="440">
        <v>0</v>
      </c>
      <c r="X168" s="147"/>
      <c r="Y168" s="152"/>
      <c r="Z168" s="147"/>
      <c r="AA168" s="152"/>
      <c r="AB168" s="95">
        <v>0</v>
      </c>
      <c r="AC168" s="96"/>
      <c r="AD168" s="97"/>
    </row>
    <row r="169" spans="1:30" ht="28.5" customHeight="1" x14ac:dyDescent="0.25">
      <c r="A169" s="429">
        <f t="shared" si="8"/>
        <v>7</v>
      </c>
      <c r="B169" s="88"/>
      <c r="C169" s="89"/>
      <c r="D169" s="90"/>
      <c r="E169" s="91"/>
      <c r="F169" s="91"/>
      <c r="G169" s="92">
        <f t="shared" si="7"/>
        <v>0</v>
      </c>
      <c r="H169" s="92"/>
      <c r="I169" s="93"/>
      <c r="J169" s="93"/>
      <c r="K169" s="93"/>
      <c r="L169" s="93"/>
      <c r="M169" s="93"/>
      <c r="N169" s="93"/>
      <c r="O169" s="93"/>
      <c r="P169" s="93"/>
      <c r="Q169" s="93"/>
      <c r="R169" s="93"/>
      <c r="S169" s="93"/>
      <c r="T169" s="93"/>
      <c r="U169" s="93"/>
      <c r="V169" s="93"/>
      <c r="W169" s="440">
        <v>0</v>
      </c>
      <c r="X169" s="147"/>
      <c r="Y169" s="152"/>
      <c r="Z169" s="147"/>
      <c r="AA169" s="152"/>
      <c r="AB169" s="95">
        <v>0</v>
      </c>
      <c r="AC169" s="96"/>
      <c r="AD169" s="97"/>
    </row>
    <row r="170" spans="1:30" ht="28.5" customHeight="1" x14ac:dyDescent="0.25">
      <c r="A170" s="429">
        <f t="shared" si="8"/>
        <v>7</v>
      </c>
      <c r="B170" s="88"/>
      <c r="C170" s="89"/>
      <c r="D170" s="90"/>
      <c r="E170" s="91"/>
      <c r="F170" s="91"/>
      <c r="G170" s="92">
        <f t="shared" si="7"/>
        <v>0</v>
      </c>
      <c r="H170" s="92"/>
      <c r="I170" s="93"/>
      <c r="J170" s="93"/>
      <c r="K170" s="93"/>
      <c r="L170" s="93"/>
      <c r="M170" s="93"/>
      <c r="N170" s="93"/>
      <c r="O170" s="93"/>
      <c r="P170" s="93"/>
      <c r="Q170" s="93"/>
      <c r="R170" s="93"/>
      <c r="S170" s="93"/>
      <c r="T170" s="93"/>
      <c r="U170" s="93"/>
      <c r="V170" s="93"/>
      <c r="W170" s="440">
        <v>0</v>
      </c>
      <c r="X170" s="147"/>
      <c r="Y170" s="152"/>
      <c r="Z170" s="147"/>
      <c r="AA170" s="152"/>
      <c r="AB170" s="95">
        <v>0</v>
      </c>
      <c r="AC170" s="96"/>
      <c r="AD170" s="97"/>
    </row>
    <row r="171" spans="1:30" ht="28.5" customHeight="1" x14ac:dyDescent="0.25">
      <c r="A171" s="429">
        <f t="shared" si="8"/>
        <v>7</v>
      </c>
      <c r="B171" s="88"/>
      <c r="C171" s="89"/>
      <c r="D171" s="90"/>
      <c r="E171" s="91"/>
      <c r="F171" s="91"/>
      <c r="G171" s="92">
        <f t="shared" si="7"/>
        <v>0</v>
      </c>
      <c r="H171" s="92"/>
      <c r="I171" s="93"/>
      <c r="J171" s="93"/>
      <c r="K171" s="93"/>
      <c r="L171" s="93"/>
      <c r="M171" s="93"/>
      <c r="N171" s="93"/>
      <c r="O171" s="93"/>
      <c r="P171" s="93"/>
      <c r="Q171" s="93"/>
      <c r="R171" s="93"/>
      <c r="S171" s="93"/>
      <c r="T171" s="93"/>
      <c r="U171" s="93"/>
      <c r="V171" s="93"/>
      <c r="W171" s="440">
        <v>0</v>
      </c>
      <c r="X171" s="147"/>
      <c r="Y171" s="152"/>
      <c r="Z171" s="147"/>
      <c r="AA171" s="152"/>
      <c r="AB171" s="95">
        <v>0</v>
      </c>
      <c r="AC171" s="96"/>
      <c r="AD171" s="97"/>
    </row>
    <row r="172" spans="1:30" ht="28.5" customHeight="1" x14ac:dyDescent="0.25">
      <c r="A172" s="429">
        <f t="shared" si="8"/>
        <v>7</v>
      </c>
      <c r="B172" s="88"/>
      <c r="C172" s="89"/>
      <c r="D172" s="90"/>
      <c r="E172" s="91"/>
      <c r="F172" s="91"/>
      <c r="G172" s="92">
        <f t="shared" si="7"/>
        <v>0</v>
      </c>
      <c r="H172" s="92"/>
      <c r="I172" s="93"/>
      <c r="J172" s="93"/>
      <c r="K172" s="93"/>
      <c r="L172" s="93"/>
      <c r="M172" s="93"/>
      <c r="N172" s="93"/>
      <c r="O172" s="93"/>
      <c r="P172" s="93"/>
      <c r="Q172" s="93"/>
      <c r="R172" s="93"/>
      <c r="S172" s="93"/>
      <c r="T172" s="93"/>
      <c r="U172" s="93"/>
      <c r="V172" s="93"/>
      <c r="W172" s="440">
        <v>0</v>
      </c>
      <c r="X172" s="147"/>
      <c r="Y172" s="152"/>
      <c r="Z172" s="147"/>
      <c r="AA172" s="152"/>
      <c r="AB172" s="95">
        <v>0</v>
      </c>
      <c r="AC172" s="96"/>
      <c r="AD172" s="97"/>
    </row>
    <row r="173" spans="1:30" ht="28.5" customHeight="1" x14ac:dyDescent="0.25">
      <c r="A173" s="429">
        <f t="shared" si="8"/>
        <v>7</v>
      </c>
      <c r="B173" s="88"/>
      <c r="C173" s="89"/>
      <c r="D173" s="90"/>
      <c r="E173" s="91"/>
      <c r="F173" s="91"/>
      <c r="G173" s="92">
        <f t="shared" si="7"/>
        <v>0</v>
      </c>
      <c r="H173" s="92"/>
      <c r="I173" s="93"/>
      <c r="J173" s="93"/>
      <c r="K173" s="93"/>
      <c r="L173" s="93"/>
      <c r="M173" s="93"/>
      <c r="N173" s="93"/>
      <c r="O173" s="93"/>
      <c r="P173" s="93"/>
      <c r="Q173" s="93"/>
      <c r="R173" s="93"/>
      <c r="S173" s="93"/>
      <c r="T173" s="93"/>
      <c r="U173" s="93"/>
      <c r="V173" s="93"/>
      <c r="W173" s="440">
        <v>0</v>
      </c>
      <c r="X173" s="147"/>
      <c r="Y173" s="152"/>
      <c r="Z173" s="147"/>
      <c r="AA173" s="152"/>
      <c r="AB173" s="95">
        <v>0</v>
      </c>
      <c r="AC173" s="96"/>
      <c r="AD173" s="97"/>
    </row>
    <row r="174" spans="1:30" ht="28.5" customHeight="1" x14ac:dyDescent="0.25">
      <c r="A174" s="429">
        <f t="shared" si="8"/>
        <v>7</v>
      </c>
      <c r="B174" s="88"/>
      <c r="C174" s="89"/>
      <c r="D174" s="90"/>
      <c r="E174" s="91"/>
      <c r="F174" s="91"/>
      <c r="G174" s="92">
        <f t="shared" si="7"/>
        <v>0</v>
      </c>
      <c r="H174" s="92"/>
      <c r="I174" s="93"/>
      <c r="J174" s="93"/>
      <c r="K174" s="93"/>
      <c r="L174" s="93"/>
      <c r="M174" s="93"/>
      <c r="N174" s="93"/>
      <c r="O174" s="93"/>
      <c r="P174" s="93"/>
      <c r="Q174" s="93"/>
      <c r="R174" s="93"/>
      <c r="S174" s="93"/>
      <c r="T174" s="93"/>
      <c r="U174" s="93"/>
      <c r="V174" s="93"/>
      <c r="W174" s="440">
        <v>0</v>
      </c>
      <c r="X174" s="147"/>
      <c r="Y174" s="152"/>
      <c r="Z174" s="147"/>
      <c r="AA174" s="152"/>
      <c r="AB174" s="95">
        <v>0</v>
      </c>
      <c r="AC174" s="96"/>
      <c r="AD174" s="97"/>
    </row>
    <row r="175" spans="1:30" ht="28.5" customHeight="1" x14ac:dyDescent="0.25">
      <c r="A175" s="429">
        <f t="shared" si="8"/>
        <v>7</v>
      </c>
      <c r="B175" s="88"/>
      <c r="C175" s="89"/>
      <c r="D175" s="90"/>
      <c r="E175" s="91"/>
      <c r="F175" s="91"/>
      <c r="G175" s="92">
        <f t="shared" si="7"/>
        <v>0</v>
      </c>
      <c r="H175" s="92"/>
      <c r="I175" s="93"/>
      <c r="J175" s="93"/>
      <c r="K175" s="93"/>
      <c r="L175" s="93"/>
      <c r="M175" s="93"/>
      <c r="N175" s="93"/>
      <c r="O175" s="93"/>
      <c r="P175" s="93"/>
      <c r="Q175" s="93"/>
      <c r="R175" s="93"/>
      <c r="S175" s="93"/>
      <c r="T175" s="93"/>
      <c r="U175" s="93"/>
      <c r="V175" s="93"/>
      <c r="W175" s="440">
        <v>0</v>
      </c>
      <c r="X175" s="147"/>
      <c r="Y175" s="152"/>
      <c r="Z175" s="147"/>
      <c r="AA175" s="152"/>
      <c r="AB175" s="95">
        <v>0</v>
      </c>
      <c r="AC175" s="96"/>
      <c r="AD175" s="97"/>
    </row>
    <row r="176" spans="1:30" ht="28.5" customHeight="1" x14ac:dyDescent="0.25">
      <c r="A176" s="429">
        <f t="shared" si="8"/>
        <v>7</v>
      </c>
      <c r="B176" s="88"/>
      <c r="C176" s="89"/>
      <c r="D176" s="90"/>
      <c r="E176" s="91"/>
      <c r="F176" s="91"/>
      <c r="G176" s="92">
        <f t="shared" si="7"/>
        <v>0</v>
      </c>
      <c r="H176" s="92"/>
      <c r="I176" s="93"/>
      <c r="J176" s="93"/>
      <c r="K176" s="93"/>
      <c r="L176" s="93"/>
      <c r="M176" s="93"/>
      <c r="N176" s="93"/>
      <c r="O176" s="93"/>
      <c r="P176" s="93"/>
      <c r="Q176" s="93"/>
      <c r="R176" s="93"/>
      <c r="S176" s="93"/>
      <c r="T176" s="93"/>
      <c r="U176" s="93"/>
      <c r="V176" s="93"/>
      <c r="W176" s="440">
        <v>0</v>
      </c>
      <c r="X176" s="147"/>
      <c r="Y176" s="152"/>
      <c r="Z176" s="147"/>
      <c r="AA176" s="152"/>
      <c r="AB176" s="95">
        <v>0</v>
      </c>
      <c r="AC176" s="96"/>
      <c r="AD176" s="97"/>
    </row>
    <row r="177" spans="1:30" ht="28.5" customHeight="1" x14ac:dyDescent="0.25">
      <c r="A177" s="429">
        <f t="shared" si="8"/>
        <v>7</v>
      </c>
      <c r="B177" s="88"/>
      <c r="C177" s="89"/>
      <c r="D177" s="90"/>
      <c r="E177" s="91"/>
      <c r="F177" s="91"/>
      <c r="G177" s="92">
        <f t="shared" si="7"/>
        <v>0</v>
      </c>
      <c r="H177" s="92"/>
      <c r="I177" s="93"/>
      <c r="J177" s="93"/>
      <c r="K177" s="93"/>
      <c r="L177" s="93"/>
      <c r="M177" s="93"/>
      <c r="N177" s="93"/>
      <c r="O177" s="93"/>
      <c r="P177" s="93"/>
      <c r="Q177" s="93"/>
      <c r="R177" s="93"/>
      <c r="S177" s="93"/>
      <c r="T177" s="93"/>
      <c r="U177" s="93"/>
      <c r="V177" s="93"/>
      <c r="W177" s="440">
        <v>0</v>
      </c>
      <c r="X177" s="147"/>
      <c r="Y177" s="152"/>
      <c r="Z177" s="147"/>
      <c r="AA177" s="152"/>
      <c r="AB177" s="95">
        <v>0</v>
      </c>
      <c r="AC177" s="96"/>
      <c r="AD177" s="97"/>
    </row>
    <row r="178" spans="1:30" ht="28.5" customHeight="1" x14ac:dyDescent="0.25">
      <c r="A178" s="429">
        <f t="shared" si="8"/>
        <v>7</v>
      </c>
      <c r="B178" s="88"/>
      <c r="C178" s="89"/>
      <c r="D178" s="90"/>
      <c r="E178" s="91"/>
      <c r="F178" s="91"/>
      <c r="G178" s="92">
        <f t="shared" si="7"/>
        <v>0</v>
      </c>
      <c r="H178" s="92"/>
      <c r="I178" s="93"/>
      <c r="J178" s="93"/>
      <c r="K178" s="93"/>
      <c r="L178" s="93"/>
      <c r="M178" s="93"/>
      <c r="N178" s="93"/>
      <c r="O178" s="93"/>
      <c r="P178" s="93"/>
      <c r="Q178" s="93"/>
      <c r="R178" s="93"/>
      <c r="S178" s="93"/>
      <c r="T178" s="93"/>
      <c r="U178" s="93"/>
      <c r="V178" s="93"/>
      <c r="W178" s="440">
        <v>0</v>
      </c>
      <c r="X178" s="147"/>
      <c r="Y178" s="152"/>
      <c r="Z178" s="147"/>
      <c r="AA178" s="152"/>
      <c r="AB178" s="95">
        <v>0</v>
      </c>
      <c r="AC178" s="96"/>
      <c r="AD178" s="97"/>
    </row>
    <row r="179" spans="1:30" ht="28.5" customHeight="1" x14ac:dyDescent="0.25">
      <c r="A179" s="429">
        <f t="shared" si="8"/>
        <v>7</v>
      </c>
      <c r="B179" s="88"/>
      <c r="C179" s="89"/>
      <c r="D179" s="90"/>
      <c r="E179" s="91"/>
      <c r="F179" s="91"/>
      <c r="G179" s="92">
        <f t="shared" si="7"/>
        <v>0</v>
      </c>
      <c r="H179" s="92"/>
      <c r="I179" s="93"/>
      <c r="J179" s="93"/>
      <c r="K179" s="93"/>
      <c r="L179" s="93"/>
      <c r="M179" s="93"/>
      <c r="N179" s="93"/>
      <c r="O179" s="93"/>
      <c r="P179" s="93"/>
      <c r="Q179" s="93"/>
      <c r="R179" s="93"/>
      <c r="S179" s="93"/>
      <c r="T179" s="93"/>
      <c r="U179" s="93"/>
      <c r="V179" s="93"/>
      <c r="W179" s="440">
        <v>0</v>
      </c>
      <c r="X179" s="147"/>
      <c r="Y179" s="152"/>
      <c r="Z179" s="147"/>
      <c r="AA179" s="152"/>
      <c r="AB179" s="95">
        <v>0</v>
      </c>
      <c r="AC179" s="96"/>
      <c r="AD179" s="97"/>
    </row>
    <row r="180" spans="1:30" ht="28.5" customHeight="1" x14ac:dyDescent="0.25">
      <c r="A180" s="429">
        <f t="shared" si="8"/>
        <v>7</v>
      </c>
      <c r="B180" s="88"/>
      <c r="C180" s="89"/>
      <c r="D180" s="90"/>
      <c r="E180" s="91"/>
      <c r="F180" s="91"/>
      <c r="G180" s="92">
        <f t="shared" si="7"/>
        <v>0</v>
      </c>
      <c r="H180" s="92"/>
      <c r="I180" s="93"/>
      <c r="J180" s="93"/>
      <c r="K180" s="93"/>
      <c r="L180" s="93"/>
      <c r="M180" s="93"/>
      <c r="N180" s="93"/>
      <c r="O180" s="93"/>
      <c r="P180" s="93"/>
      <c r="Q180" s="93"/>
      <c r="R180" s="93"/>
      <c r="S180" s="93"/>
      <c r="T180" s="93"/>
      <c r="U180" s="93"/>
      <c r="V180" s="93"/>
      <c r="W180" s="440">
        <v>0</v>
      </c>
      <c r="X180" s="147"/>
      <c r="Y180" s="152"/>
      <c r="Z180" s="147"/>
      <c r="AA180" s="152"/>
      <c r="AB180" s="95">
        <v>0</v>
      </c>
      <c r="AC180" s="96"/>
      <c r="AD180" s="97"/>
    </row>
    <row r="181" spans="1:30" ht="28.5" customHeight="1" x14ac:dyDescent="0.25">
      <c r="A181" s="429">
        <f t="shared" si="8"/>
        <v>7</v>
      </c>
      <c r="B181" s="88"/>
      <c r="C181" s="89"/>
      <c r="D181" s="90"/>
      <c r="E181" s="91"/>
      <c r="F181" s="91"/>
      <c r="G181" s="92">
        <f t="shared" si="7"/>
        <v>0</v>
      </c>
      <c r="H181" s="92"/>
      <c r="I181" s="93"/>
      <c r="J181" s="93"/>
      <c r="K181" s="93"/>
      <c r="L181" s="93"/>
      <c r="M181" s="93"/>
      <c r="N181" s="93"/>
      <c r="O181" s="93"/>
      <c r="P181" s="93"/>
      <c r="Q181" s="93"/>
      <c r="R181" s="93"/>
      <c r="S181" s="93"/>
      <c r="T181" s="93"/>
      <c r="U181" s="93"/>
      <c r="V181" s="93"/>
      <c r="W181" s="440">
        <v>0</v>
      </c>
      <c r="X181" s="147"/>
      <c r="Y181" s="152"/>
      <c r="Z181" s="147"/>
      <c r="AA181" s="152"/>
      <c r="AB181" s="95">
        <v>0</v>
      </c>
      <c r="AC181" s="96"/>
      <c r="AD181" s="97"/>
    </row>
    <row r="182" spans="1:30" ht="28.5" customHeight="1" x14ac:dyDescent="0.25">
      <c r="A182" s="429">
        <f t="shared" si="8"/>
        <v>7</v>
      </c>
      <c r="B182" s="88"/>
      <c r="C182" s="89"/>
      <c r="D182" s="90"/>
      <c r="E182" s="91"/>
      <c r="F182" s="91"/>
      <c r="G182" s="92">
        <f t="shared" si="7"/>
        <v>0</v>
      </c>
      <c r="H182" s="92"/>
      <c r="I182" s="93"/>
      <c r="J182" s="93"/>
      <c r="K182" s="93"/>
      <c r="L182" s="93"/>
      <c r="M182" s="93"/>
      <c r="N182" s="93"/>
      <c r="O182" s="93"/>
      <c r="P182" s="93"/>
      <c r="Q182" s="93"/>
      <c r="R182" s="93"/>
      <c r="S182" s="93"/>
      <c r="T182" s="93"/>
      <c r="U182" s="93"/>
      <c r="V182" s="93"/>
      <c r="W182" s="440">
        <v>0</v>
      </c>
      <c r="X182" s="147"/>
      <c r="Y182" s="152"/>
      <c r="Z182" s="147"/>
      <c r="AA182" s="152"/>
      <c r="AB182" s="95">
        <v>0</v>
      </c>
      <c r="AC182" s="96"/>
      <c r="AD182" s="97"/>
    </row>
    <row r="183" spans="1:30" ht="28.5" customHeight="1" x14ac:dyDescent="0.25">
      <c r="A183" s="429">
        <f t="shared" si="8"/>
        <v>7</v>
      </c>
      <c r="B183" s="88"/>
      <c r="C183" s="89"/>
      <c r="D183" s="90"/>
      <c r="E183" s="91"/>
      <c r="F183" s="91"/>
      <c r="G183" s="92">
        <f t="shared" ref="G183:G246" si="9">F183-E183</f>
        <v>0</v>
      </c>
      <c r="H183" s="92"/>
      <c r="I183" s="93"/>
      <c r="J183" s="93"/>
      <c r="K183" s="93"/>
      <c r="L183" s="93"/>
      <c r="M183" s="93"/>
      <c r="N183" s="93"/>
      <c r="O183" s="93"/>
      <c r="P183" s="93"/>
      <c r="Q183" s="93"/>
      <c r="R183" s="93"/>
      <c r="S183" s="93"/>
      <c r="T183" s="93"/>
      <c r="U183" s="93"/>
      <c r="V183" s="93"/>
      <c r="W183" s="440">
        <v>0</v>
      </c>
      <c r="X183" s="147"/>
      <c r="Y183" s="152"/>
      <c r="Z183" s="147"/>
      <c r="AA183" s="152"/>
      <c r="AB183" s="95">
        <v>0</v>
      </c>
      <c r="AC183" s="96"/>
      <c r="AD183" s="97"/>
    </row>
    <row r="184" spans="1:30" ht="28.5" customHeight="1" x14ac:dyDescent="0.25">
      <c r="A184" s="429">
        <f t="shared" si="8"/>
        <v>7</v>
      </c>
      <c r="B184" s="88"/>
      <c r="C184" s="89"/>
      <c r="D184" s="90"/>
      <c r="E184" s="91"/>
      <c r="F184" s="91"/>
      <c r="G184" s="92">
        <f t="shared" si="9"/>
        <v>0</v>
      </c>
      <c r="H184" s="92"/>
      <c r="I184" s="93"/>
      <c r="J184" s="93"/>
      <c r="K184" s="93"/>
      <c r="L184" s="93"/>
      <c r="M184" s="93"/>
      <c r="N184" s="93"/>
      <c r="O184" s="93"/>
      <c r="P184" s="93"/>
      <c r="Q184" s="93"/>
      <c r="R184" s="93"/>
      <c r="S184" s="93"/>
      <c r="T184" s="93"/>
      <c r="U184" s="93"/>
      <c r="V184" s="93"/>
      <c r="W184" s="440">
        <v>0</v>
      </c>
      <c r="X184" s="147"/>
      <c r="Y184" s="152"/>
      <c r="Z184" s="147"/>
      <c r="AA184" s="152"/>
      <c r="AB184" s="95">
        <v>0</v>
      </c>
      <c r="AC184" s="96"/>
      <c r="AD184" s="97"/>
    </row>
    <row r="185" spans="1:30" ht="28.5" customHeight="1" x14ac:dyDescent="0.25">
      <c r="A185" s="429">
        <f t="shared" si="8"/>
        <v>7</v>
      </c>
      <c r="B185" s="88"/>
      <c r="C185" s="89"/>
      <c r="D185" s="90"/>
      <c r="E185" s="91"/>
      <c r="F185" s="91"/>
      <c r="G185" s="92">
        <f t="shared" si="9"/>
        <v>0</v>
      </c>
      <c r="H185" s="92"/>
      <c r="I185" s="93"/>
      <c r="J185" s="93"/>
      <c r="K185" s="93"/>
      <c r="L185" s="93"/>
      <c r="M185" s="93"/>
      <c r="N185" s="93"/>
      <c r="O185" s="93"/>
      <c r="P185" s="93"/>
      <c r="Q185" s="93"/>
      <c r="R185" s="93"/>
      <c r="S185" s="93"/>
      <c r="T185" s="93"/>
      <c r="U185" s="93"/>
      <c r="V185" s="93"/>
      <c r="W185" s="440">
        <v>0</v>
      </c>
      <c r="X185" s="147"/>
      <c r="Y185" s="152"/>
      <c r="Z185" s="147"/>
      <c r="AA185" s="152"/>
      <c r="AB185" s="95">
        <v>0</v>
      </c>
      <c r="AC185" s="96"/>
      <c r="AD185" s="97"/>
    </row>
    <row r="186" spans="1:30" ht="28.5" customHeight="1" x14ac:dyDescent="0.25">
      <c r="A186" s="429">
        <f t="shared" si="8"/>
        <v>7</v>
      </c>
      <c r="B186" s="88"/>
      <c r="C186" s="89"/>
      <c r="D186" s="90"/>
      <c r="E186" s="91"/>
      <c r="F186" s="91"/>
      <c r="G186" s="92">
        <f t="shared" si="9"/>
        <v>0</v>
      </c>
      <c r="H186" s="92"/>
      <c r="I186" s="93"/>
      <c r="J186" s="93"/>
      <c r="K186" s="93"/>
      <c r="L186" s="93"/>
      <c r="M186" s="93"/>
      <c r="N186" s="93"/>
      <c r="O186" s="93"/>
      <c r="P186" s="93"/>
      <c r="Q186" s="93"/>
      <c r="R186" s="93"/>
      <c r="S186" s="93"/>
      <c r="T186" s="93"/>
      <c r="U186" s="93"/>
      <c r="V186" s="93"/>
      <c r="W186" s="440">
        <v>0</v>
      </c>
      <c r="X186" s="147"/>
      <c r="Y186" s="152"/>
      <c r="Z186" s="147"/>
      <c r="AA186" s="152"/>
      <c r="AB186" s="95">
        <v>0</v>
      </c>
      <c r="AC186" s="96"/>
      <c r="AD186" s="97"/>
    </row>
    <row r="187" spans="1:30" ht="28.5" customHeight="1" x14ac:dyDescent="0.25">
      <c r="A187" s="429">
        <f t="shared" si="8"/>
        <v>7</v>
      </c>
      <c r="B187" s="88"/>
      <c r="C187" s="89"/>
      <c r="D187" s="90"/>
      <c r="E187" s="91"/>
      <c r="F187" s="91"/>
      <c r="G187" s="92">
        <f t="shared" si="9"/>
        <v>0</v>
      </c>
      <c r="H187" s="92"/>
      <c r="I187" s="93"/>
      <c r="J187" s="93"/>
      <c r="K187" s="93"/>
      <c r="L187" s="93"/>
      <c r="M187" s="93"/>
      <c r="N187" s="93"/>
      <c r="O187" s="93"/>
      <c r="P187" s="93"/>
      <c r="Q187" s="93"/>
      <c r="R187" s="93"/>
      <c r="S187" s="93"/>
      <c r="T187" s="93"/>
      <c r="U187" s="93"/>
      <c r="V187" s="93"/>
      <c r="W187" s="440">
        <v>0</v>
      </c>
      <c r="X187" s="147"/>
      <c r="Y187" s="152"/>
      <c r="Z187" s="147"/>
      <c r="AA187" s="152"/>
      <c r="AB187" s="95">
        <v>0</v>
      </c>
      <c r="AC187" s="96"/>
      <c r="AD187" s="97"/>
    </row>
    <row r="188" spans="1:30" ht="28.5" customHeight="1" x14ac:dyDescent="0.25">
      <c r="A188" s="429">
        <f t="shared" si="8"/>
        <v>7</v>
      </c>
      <c r="B188" s="88"/>
      <c r="C188" s="89"/>
      <c r="D188" s="90"/>
      <c r="E188" s="91"/>
      <c r="F188" s="91"/>
      <c r="G188" s="92">
        <f t="shared" si="9"/>
        <v>0</v>
      </c>
      <c r="H188" s="92"/>
      <c r="I188" s="93"/>
      <c r="J188" s="93"/>
      <c r="K188" s="93"/>
      <c r="L188" s="93"/>
      <c r="M188" s="93"/>
      <c r="N188" s="93"/>
      <c r="O188" s="93"/>
      <c r="P188" s="93"/>
      <c r="Q188" s="93"/>
      <c r="R188" s="93"/>
      <c r="S188" s="93"/>
      <c r="T188" s="93"/>
      <c r="U188" s="93"/>
      <c r="V188" s="93"/>
      <c r="W188" s="440">
        <v>0</v>
      </c>
      <c r="X188" s="147"/>
      <c r="Y188" s="152"/>
      <c r="Z188" s="147"/>
      <c r="AA188" s="152"/>
      <c r="AB188" s="95">
        <v>0</v>
      </c>
      <c r="AC188" s="96"/>
      <c r="AD188" s="97"/>
    </row>
    <row r="189" spans="1:30" ht="28.5" customHeight="1" x14ac:dyDescent="0.25">
      <c r="A189" s="429">
        <f t="shared" si="8"/>
        <v>7</v>
      </c>
      <c r="B189" s="88"/>
      <c r="C189" s="89"/>
      <c r="D189" s="90"/>
      <c r="E189" s="91"/>
      <c r="F189" s="91"/>
      <c r="G189" s="92">
        <f t="shared" si="9"/>
        <v>0</v>
      </c>
      <c r="H189" s="92"/>
      <c r="I189" s="93"/>
      <c r="J189" s="93"/>
      <c r="K189" s="93"/>
      <c r="L189" s="93"/>
      <c r="M189" s="93"/>
      <c r="N189" s="93"/>
      <c r="O189" s="93"/>
      <c r="P189" s="93"/>
      <c r="Q189" s="93"/>
      <c r="R189" s="93"/>
      <c r="S189" s="93"/>
      <c r="T189" s="93"/>
      <c r="U189" s="93"/>
      <c r="V189" s="93"/>
      <c r="W189" s="440">
        <v>0</v>
      </c>
      <c r="X189" s="147"/>
      <c r="Y189" s="152"/>
      <c r="Z189" s="147"/>
      <c r="AA189" s="152"/>
      <c r="AB189" s="95">
        <v>0</v>
      </c>
      <c r="AC189" s="96"/>
      <c r="AD189" s="97"/>
    </row>
    <row r="190" spans="1:30" ht="28.5" customHeight="1" x14ac:dyDescent="0.25">
      <c r="A190" s="429">
        <f t="shared" si="8"/>
        <v>7</v>
      </c>
      <c r="B190" s="88"/>
      <c r="C190" s="89"/>
      <c r="D190" s="90"/>
      <c r="E190" s="91"/>
      <c r="F190" s="91"/>
      <c r="G190" s="92">
        <f t="shared" si="9"/>
        <v>0</v>
      </c>
      <c r="H190" s="92"/>
      <c r="I190" s="93"/>
      <c r="J190" s="93"/>
      <c r="K190" s="93"/>
      <c r="L190" s="93"/>
      <c r="M190" s="93"/>
      <c r="N190" s="93"/>
      <c r="O190" s="93"/>
      <c r="P190" s="93"/>
      <c r="Q190" s="93"/>
      <c r="R190" s="93"/>
      <c r="S190" s="93"/>
      <c r="T190" s="93"/>
      <c r="U190" s="93"/>
      <c r="V190" s="93"/>
      <c r="W190" s="440">
        <v>0</v>
      </c>
      <c r="X190" s="147"/>
      <c r="Y190" s="152"/>
      <c r="Z190" s="147"/>
      <c r="AA190" s="152"/>
      <c r="AB190" s="95">
        <v>0</v>
      </c>
      <c r="AC190" s="96"/>
      <c r="AD190" s="97"/>
    </row>
    <row r="191" spans="1:30" ht="28.5" customHeight="1" x14ac:dyDescent="0.25">
      <c r="A191" s="429">
        <f t="shared" si="8"/>
        <v>7</v>
      </c>
      <c r="B191" s="88"/>
      <c r="C191" s="89"/>
      <c r="D191" s="90"/>
      <c r="E191" s="91"/>
      <c r="F191" s="91"/>
      <c r="G191" s="92">
        <f t="shared" si="9"/>
        <v>0</v>
      </c>
      <c r="H191" s="92"/>
      <c r="I191" s="93"/>
      <c r="J191" s="93"/>
      <c r="K191" s="93"/>
      <c r="L191" s="93"/>
      <c r="M191" s="93"/>
      <c r="N191" s="93"/>
      <c r="O191" s="93"/>
      <c r="P191" s="93"/>
      <c r="Q191" s="93"/>
      <c r="R191" s="93"/>
      <c r="S191" s="93"/>
      <c r="T191" s="93"/>
      <c r="U191" s="93"/>
      <c r="V191" s="93"/>
      <c r="W191" s="440">
        <v>0</v>
      </c>
      <c r="X191" s="147"/>
      <c r="Y191" s="152"/>
      <c r="Z191" s="147"/>
      <c r="AA191" s="152"/>
      <c r="AB191" s="95">
        <v>0</v>
      </c>
      <c r="AC191" s="96"/>
      <c r="AD191" s="97"/>
    </row>
    <row r="192" spans="1:30" ht="28.5" customHeight="1" x14ac:dyDescent="0.25">
      <c r="A192" s="429">
        <f t="shared" si="8"/>
        <v>7</v>
      </c>
      <c r="B192" s="88"/>
      <c r="C192" s="89"/>
      <c r="D192" s="90"/>
      <c r="E192" s="91"/>
      <c r="F192" s="91"/>
      <c r="G192" s="92">
        <f t="shared" si="9"/>
        <v>0</v>
      </c>
      <c r="H192" s="92"/>
      <c r="I192" s="93"/>
      <c r="J192" s="93"/>
      <c r="K192" s="93"/>
      <c r="L192" s="93"/>
      <c r="M192" s="93"/>
      <c r="N192" s="93"/>
      <c r="O192" s="93"/>
      <c r="P192" s="93"/>
      <c r="Q192" s="93"/>
      <c r="R192" s="93"/>
      <c r="S192" s="93"/>
      <c r="T192" s="93"/>
      <c r="U192" s="93"/>
      <c r="V192" s="93"/>
      <c r="W192" s="440">
        <v>0</v>
      </c>
      <c r="X192" s="147"/>
      <c r="Y192" s="152"/>
      <c r="Z192" s="147"/>
      <c r="AA192" s="152"/>
      <c r="AB192" s="95">
        <v>0</v>
      </c>
      <c r="AC192" s="96"/>
      <c r="AD192" s="97"/>
    </row>
    <row r="193" spans="1:30" ht="28.5" customHeight="1" x14ac:dyDescent="0.25">
      <c r="A193" s="429">
        <f t="shared" si="8"/>
        <v>7</v>
      </c>
      <c r="B193" s="88"/>
      <c r="C193" s="89"/>
      <c r="D193" s="90"/>
      <c r="E193" s="91"/>
      <c r="F193" s="91"/>
      <c r="G193" s="92">
        <f t="shared" si="9"/>
        <v>0</v>
      </c>
      <c r="H193" s="92"/>
      <c r="I193" s="93"/>
      <c r="J193" s="93"/>
      <c r="K193" s="93"/>
      <c r="L193" s="93"/>
      <c r="M193" s="93"/>
      <c r="N193" s="93"/>
      <c r="O193" s="93"/>
      <c r="P193" s="93"/>
      <c r="Q193" s="93"/>
      <c r="R193" s="93"/>
      <c r="S193" s="93"/>
      <c r="T193" s="93"/>
      <c r="U193" s="93"/>
      <c r="V193" s="93"/>
      <c r="W193" s="440">
        <v>0</v>
      </c>
      <c r="X193" s="147"/>
      <c r="Y193" s="152"/>
      <c r="Z193" s="147"/>
      <c r="AA193" s="152"/>
      <c r="AB193" s="95">
        <v>0</v>
      </c>
      <c r="AC193" s="96"/>
      <c r="AD193" s="97"/>
    </row>
    <row r="194" spans="1:30" ht="28.5" customHeight="1" x14ac:dyDescent="0.25">
      <c r="A194" s="429">
        <f t="shared" si="8"/>
        <v>7</v>
      </c>
      <c r="B194" s="88"/>
      <c r="C194" s="89"/>
      <c r="D194" s="90"/>
      <c r="E194" s="91"/>
      <c r="F194" s="91"/>
      <c r="G194" s="92">
        <f t="shared" si="9"/>
        <v>0</v>
      </c>
      <c r="H194" s="92"/>
      <c r="I194" s="93"/>
      <c r="J194" s="93"/>
      <c r="K194" s="93"/>
      <c r="L194" s="93"/>
      <c r="M194" s="93"/>
      <c r="N194" s="93"/>
      <c r="O194" s="93"/>
      <c r="P194" s="93"/>
      <c r="Q194" s="93"/>
      <c r="R194" s="93"/>
      <c r="S194" s="93"/>
      <c r="T194" s="93"/>
      <c r="U194" s="93"/>
      <c r="V194" s="93"/>
      <c r="W194" s="440">
        <v>0</v>
      </c>
      <c r="X194" s="147"/>
      <c r="Y194" s="152"/>
      <c r="Z194" s="147"/>
      <c r="AA194" s="152"/>
      <c r="AB194" s="95">
        <v>0</v>
      </c>
      <c r="AC194" s="96"/>
      <c r="AD194" s="97"/>
    </row>
    <row r="195" spans="1:30" ht="28.5" customHeight="1" x14ac:dyDescent="0.25">
      <c r="A195" s="429">
        <f t="shared" ref="A195:A258" si="10">B195+7</f>
        <v>7</v>
      </c>
      <c r="B195" s="88"/>
      <c r="C195" s="89"/>
      <c r="D195" s="90"/>
      <c r="E195" s="91"/>
      <c r="F195" s="91"/>
      <c r="G195" s="92">
        <f t="shared" si="9"/>
        <v>0</v>
      </c>
      <c r="H195" s="92"/>
      <c r="I195" s="93"/>
      <c r="J195" s="93"/>
      <c r="K195" s="93"/>
      <c r="L195" s="93"/>
      <c r="M195" s="93"/>
      <c r="N195" s="93"/>
      <c r="O195" s="93"/>
      <c r="P195" s="93"/>
      <c r="Q195" s="93"/>
      <c r="R195" s="93"/>
      <c r="S195" s="93"/>
      <c r="T195" s="93"/>
      <c r="U195" s="93"/>
      <c r="V195" s="93"/>
      <c r="W195" s="440">
        <v>0</v>
      </c>
      <c r="X195" s="147"/>
      <c r="Y195" s="152"/>
      <c r="Z195" s="147"/>
      <c r="AA195" s="152"/>
      <c r="AB195" s="95">
        <v>0</v>
      </c>
      <c r="AC195" s="96"/>
      <c r="AD195" s="97"/>
    </row>
    <row r="196" spans="1:30" ht="28.5" customHeight="1" x14ac:dyDescent="0.25">
      <c r="A196" s="429">
        <f t="shared" si="10"/>
        <v>7</v>
      </c>
      <c r="B196" s="88"/>
      <c r="C196" s="89"/>
      <c r="D196" s="90"/>
      <c r="E196" s="91"/>
      <c r="F196" s="91"/>
      <c r="G196" s="92">
        <f t="shared" si="9"/>
        <v>0</v>
      </c>
      <c r="H196" s="92"/>
      <c r="I196" s="93"/>
      <c r="J196" s="93"/>
      <c r="K196" s="93"/>
      <c r="L196" s="93"/>
      <c r="M196" s="93"/>
      <c r="N196" s="93"/>
      <c r="O196" s="93"/>
      <c r="P196" s="93"/>
      <c r="Q196" s="93"/>
      <c r="R196" s="93"/>
      <c r="S196" s="93"/>
      <c r="T196" s="93"/>
      <c r="U196" s="93"/>
      <c r="V196" s="93"/>
      <c r="W196" s="440">
        <v>0</v>
      </c>
      <c r="X196" s="147"/>
      <c r="Y196" s="152"/>
      <c r="Z196" s="147"/>
      <c r="AA196" s="152"/>
      <c r="AB196" s="95">
        <v>0</v>
      </c>
      <c r="AC196" s="96"/>
      <c r="AD196" s="97"/>
    </row>
    <row r="197" spans="1:30" ht="28.5" customHeight="1" x14ac:dyDescent="0.25">
      <c r="A197" s="429">
        <f t="shared" si="10"/>
        <v>7</v>
      </c>
      <c r="B197" s="88"/>
      <c r="C197" s="89"/>
      <c r="D197" s="90"/>
      <c r="E197" s="91"/>
      <c r="F197" s="91"/>
      <c r="G197" s="92">
        <f t="shared" si="9"/>
        <v>0</v>
      </c>
      <c r="H197" s="92"/>
      <c r="I197" s="93"/>
      <c r="J197" s="93"/>
      <c r="K197" s="93"/>
      <c r="L197" s="93"/>
      <c r="M197" s="93"/>
      <c r="N197" s="93"/>
      <c r="O197" s="93"/>
      <c r="P197" s="93"/>
      <c r="Q197" s="93"/>
      <c r="R197" s="93"/>
      <c r="S197" s="93"/>
      <c r="T197" s="93"/>
      <c r="U197" s="93"/>
      <c r="V197" s="93"/>
      <c r="W197" s="440">
        <v>0</v>
      </c>
      <c r="X197" s="147"/>
      <c r="Y197" s="152"/>
      <c r="Z197" s="147"/>
      <c r="AA197" s="152"/>
      <c r="AB197" s="95">
        <v>0</v>
      </c>
      <c r="AC197" s="96"/>
      <c r="AD197" s="97"/>
    </row>
    <row r="198" spans="1:30" ht="28.5" customHeight="1" x14ac:dyDescent="0.25">
      <c r="A198" s="429">
        <f t="shared" si="10"/>
        <v>7</v>
      </c>
      <c r="B198" s="88"/>
      <c r="C198" s="89"/>
      <c r="D198" s="90"/>
      <c r="E198" s="91"/>
      <c r="F198" s="91"/>
      <c r="G198" s="92">
        <f t="shared" si="9"/>
        <v>0</v>
      </c>
      <c r="H198" s="92"/>
      <c r="I198" s="93"/>
      <c r="J198" s="93"/>
      <c r="K198" s="93"/>
      <c r="L198" s="93"/>
      <c r="M198" s="93"/>
      <c r="N198" s="93"/>
      <c r="O198" s="93"/>
      <c r="P198" s="93"/>
      <c r="Q198" s="93"/>
      <c r="R198" s="93"/>
      <c r="S198" s="93"/>
      <c r="T198" s="93"/>
      <c r="U198" s="93"/>
      <c r="V198" s="93"/>
      <c r="W198" s="440">
        <v>0</v>
      </c>
      <c r="X198" s="147"/>
      <c r="Y198" s="152"/>
      <c r="Z198" s="147"/>
      <c r="AA198" s="152"/>
      <c r="AB198" s="95">
        <v>0</v>
      </c>
      <c r="AC198" s="96"/>
      <c r="AD198" s="97"/>
    </row>
    <row r="199" spans="1:30" ht="28.5" customHeight="1" x14ac:dyDescent="0.25">
      <c r="A199" s="429">
        <f t="shared" si="10"/>
        <v>7</v>
      </c>
      <c r="B199" s="88"/>
      <c r="C199" s="89"/>
      <c r="D199" s="90"/>
      <c r="E199" s="91"/>
      <c r="F199" s="91"/>
      <c r="G199" s="92">
        <f t="shared" si="9"/>
        <v>0</v>
      </c>
      <c r="H199" s="92"/>
      <c r="I199" s="93"/>
      <c r="J199" s="93"/>
      <c r="K199" s="93"/>
      <c r="L199" s="93"/>
      <c r="M199" s="93"/>
      <c r="N199" s="93"/>
      <c r="O199" s="93"/>
      <c r="P199" s="93"/>
      <c r="Q199" s="93"/>
      <c r="R199" s="93"/>
      <c r="S199" s="93"/>
      <c r="T199" s="93"/>
      <c r="U199" s="93"/>
      <c r="V199" s="93"/>
      <c r="W199" s="440">
        <v>0</v>
      </c>
      <c r="X199" s="147"/>
      <c r="Y199" s="152"/>
      <c r="Z199" s="147"/>
      <c r="AA199" s="152"/>
      <c r="AB199" s="95">
        <v>0</v>
      </c>
      <c r="AC199" s="96"/>
      <c r="AD199" s="97"/>
    </row>
    <row r="200" spans="1:30" ht="28.5" customHeight="1" x14ac:dyDescent="0.25">
      <c r="A200" s="429">
        <f t="shared" si="10"/>
        <v>7</v>
      </c>
      <c r="B200" s="88"/>
      <c r="C200" s="89"/>
      <c r="D200" s="90"/>
      <c r="E200" s="91"/>
      <c r="F200" s="91"/>
      <c r="G200" s="92">
        <f t="shared" si="9"/>
        <v>0</v>
      </c>
      <c r="H200" s="92"/>
      <c r="I200" s="93"/>
      <c r="J200" s="93"/>
      <c r="K200" s="93"/>
      <c r="L200" s="93"/>
      <c r="M200" s="93"/>
      <c r="N200" s="93"/>
      <c r="O200" s="93"/>
      <c r="P200" s="93"/>
      <c r="Q200" s="93"/>
      <c r="R200" s="93"/>
      <c r="S200" s="93"/>
      <c r="T200" s="93"/>
      <c r="U200" s="93"/>
      <c r="V200" s="93"/>
      <c r="W200" s="440">
        <v>0</v>
      </c>
      <c r="X200" s="147"/>
      <c r="Y200" s="152"/>
      <c r="Z200" s="147"/>
      <c r="AA200" s="152"/>
      <c r="AB200" s="95">
        <v>0</v>
      </c>
      <c r="AC200" s="96"/>
      <c r="AD200" s="97"/>
    </row>
    <row r="201" spans="1:30" ht="28.5" customHeight="1" x14ac:dyDescent="0.25">
      <c r="A201" s="429">
        <f t="shared" si="10"/>
        <v>7</v>
      </c>
      <c r="B201" s="88"/>
      <c r="C201" s="89"/>
      <c r="D201" s="90"/>
      <c r="E201" s="91"/>
      <c r="F201" s="91"/>
      <c r="G201" s="92">
        <f t="shared" si="9"/>
        <v>0</v>
      </c>
      <c r="H201" s="92"/>
      <c r="I201" s="93"/>
      <c r="J201" s="93"/>
      <c r="K201" s="93"/>
      <c r="L201" s="93"/>
      <c r="M201" s="93"/>
      <c r="N201" s="93"/>
      <c r="O201" s="93"/>
      <c r="P201" s="93"/>
      <c r="Q201" s="93"/>
      <c r="R201" s="93"/>
      <c r="S201" s="93"/>
      <c r="T201" s="93"/>
      <c r="U201" s="93"/>
      <c r="V201" s="93"/>
      <c r="W201" s="440">
        <v>0</v>
      </c>
      <c r="X201" s="147"/>
      <c r="Y201" s="152"/>
      <c r="Z201" s="147"/>
      <c r="AA201" s="152"/>
      <c r="AB201" s="95">
        <v>0</v>
      </c>
      <c r="AC201" s="96"/>
      <c r="AD201" s="97"/>
    </row>
    <row r="202" spans="1:30" ht="28.5" customHeight="1" x14ac:dyDescent="0.25">
      <c r="A202" s="429">
        <f t="shared" si="10"/>
        <v>7</v>
      </c>
      <c r="B202" s="88"/>
      <c r="C202" s="89"/>
      <c r="D202" s="90"/>
      <c r="E202" s="91"/>
      <c r="F202" s="91"/>
      <c r="G202" s="92">
        <f t="shared" si="9"/>
        <v>0</v>
      </c>
      <c r="H202" s="92"/>
      <c r="I202" s="93"/>
      <c r="J202" s="93"/>
      <c r="K202" s="93"/>
      <c r="L202" s="93"/>
      <c r="M202" s="93"/>
      <c r="N202" s="93"/>
      <c r="O202" s="93"/>
      <c r="P202" s="93"/>
      <c r="Q202" s="93"/>
      <c r="R202" s="93"/>
      <c r="S202" s="93"/>
      <c r="T202" s="93"/>
      <c r="U202" s="93"/>
      <c r="V202" s="93"/>
      <c r="W202" s="440">
        <v>0</v>
      </c>
      <c r="X202" s="147"/>
      <c r="Y202" s="152"/>
      <c r="Z202" s="147"/>
      <c r="AA202" s="152"/>
      <c r="AB202" s="95">
        <v>0</v>
      </c>
      <c r="AC202" s="96"/>
      <c r="AD202" s="97"/>
    </row>
    <row r="203" spans="1:30" ht="28.5" customHeight="1" x14ac:dyDescent="0.25">
      <c r="A203" s="429">
        <f t="shared" si="10"/>
        <v>7</v>
      </c>
      <c r="B203" s="88"/>
      <c r="C203" s="89"/>
      <c r="D203" s="90"/>
      <c r="E203" s="91"/>
      <c r="F203" s="91"/>
      <c r="G203" s="92">
        <f t="shared" si="9"/>
        <v>0</v>
      </c>
      <c r="H203" s="92"/>
      <c r="I203" s="93"/>
      <c r="J203" s="93"/>
      <c r="K203" s="93"/>
      <c r="L203" s="93"/>
      <c r="M203" s="93"/>
      <c r="N203" s="93"/>
      <c r="O203" s="93"/>
      <c r="P203" s="93"/>
      <c r="Q203" s="93"/>
      <c r="R203" s="93"/>
      <c r="S203" s="93"/>
      <c r="T203" s="93"/>
      <c r="U203" s="93"/>
      <c r="V203" s="93"/>
      <c r="W203" s="440">
        <v>0</v>
      </c>
      <c r="X203" s="147"/>
      <c r="Y203" s="152"/>
      <c r="Z203" s="147"/>
      <c r="AA203" s="152"/>
      <c r="AB203" s="95">
        <v>0</v>
      </c>
      <c r="AC203" s="96"/>
      <c r="AD203" s="97"/>
    </row>
    <row r="204" spans="1:30" ht="28.5" customHeight="1" x14ac:dyDescent="0.25">
      <c r="A204" s="429">
        <f t="shared" si="10"/>
        <v>7</v>
      </c>
      <c r="B204" s="88"/>
      <c r="C204" s="89"/>
      <c r="D204" s="90"/>
      <c r="E204" s="91"/>
      <c r="F204" s="91"/>
      <c r="G204" s="92">
        <f t="shared" si="9"/>
        <v>0</v>
      </c>
      <c r="H204" s="92"/>
      <c r="I204" s="93"/>
      <c r="J204" s="93"/>
      <c r="K204" s="93"/>
      <c r="L204" s="93"/>
      <c r="M204" s="93"/>
      <c r="N204" s="93"/>
      <c r="O204" s="93"/>
      <c r="P204" s="93"/>
      <c r="Q204" s="93"/>
      <c r="R204" s="93"/>
      <c r="S204" s="93"/>
      <c r="T204" s="93"/>
      <c r="U204" s="93"/>
      <c r="V204" s="93"/>
      <c r="W204" s="440">
        <v>0</v>
      </c>
      <c r="X204" s="147"/>
      <c r="Y204" s="152"/>
      <c r="Z204" s="147"/>
      <c r="AA204" s="152"/>
      <c r="AB204" s="95">
        <v>0</v>
      </c>
      <c r="AC204" s="96"/>
      <c r="AD204" s="97"/>
    </row>
    <row r="205" spans="1:30" ht="28.5" customHeight="1" x14ac:dyDescent="0.25">
      <c r="A205" s="429">
        <f t="shared" si="10"/>
        <v>7</v>
      </c>
      <c r="B205" s="88"/>
      <c r="C205" s="89"/>
      <c r="D205" s="90"/>
      <c r="E205" s="91"/>
      <c r="F205" s="91"/>
      <c r="G205" s="92">
        <f t="shared" si="9"/>
        <v>0</v>
      </c>
      <c r="H205" s="92"/>
      <c r="I205" s="93"/>
      <c r="J205" s="93"/>
      <c r="K205" s="93"/>
      <c r="L205" s="93"/>
      <c r="M205" s="93"/>
      <c r="N205" s="93"/>
      <c r="O205" s="93"/>
      <c r="P205" s="93"/>
      <c r="Q205" s="93"/>
      <c r="R205" s="93"/>
      <c r="S205" s="93"/>
      <c r="T205" s="93"/>
      <c r="U205" s="93"/>
      <c r="V205" s="93"/>
      <c r="W205" s="440">
        <v>0</v>
      </c>
      <c r="X205" s="147"/>
      <c r="Y205" s="152"/>
      <c r="Z205" s="147"/>
      <c r="AA205" s="152"/>
      <c r="AB205" s="95">
        <v>0</v>
      </c>
      <c r="AC205" s="96"/>
      <c r="AD205" s="97"/>
    </row>
    <row r="206" spans="1:30" ht="28.5" customHeight="1" x14ac:dyDescent="0.25">
      <c r="A206" s="429">
        <f t="shared" si="10"/>
        <v>7</v>
      </c>
      <c r="B206" s="88"/>
      <c r="C206" s="89"/>
      <c r="D206" s="90"/>
      <c r="E206" s="91"/>
      <c r="F206" s="91"/>
      <c r="G206" s="92">
        <f t="shared" si="9"/>
        <v>0</v>
      </c>
      <c r="H206" s="92"/>
      <c r="I206" s="93"/>
      <c r="J206" s="93"/>
      <c r="K206" s="93"/>
      <c r="L206" s="93"/>
      <c r="M206" s="93"/>
      <c r="N206" s="93"/>
      <c r="O206" s="93"/>
      <c r="P206" s="93"/>
      <c r="Q206" s="93"/>
      <c r="R206" s="93"/>
      <c r="S206" s="93"/>
      <c r="T206" s="93"/>
      <c r="U206" s="93"/>
      <c r="V206" s="93"/>
      <c r="W206" s="440">
        <v>0</v>
      </c>
      <c r="X206" s="147"/>
      <c r="Y206" s="152"/>
      <c r="Z206" s="147"/>
      <c r="AA206" s="152"/>
      <c r="AB206" s="95">
        <v>0</v>
      </c>
      <c r="AC206" s="96"/>
      <c r="AD206" s="97"/>
    </row>
    <row r="207" spans="1:30" ht="28.5" customHeight="1" x14ac:dyDescent="0.25">
      <c r="A207" s="429">
        <f t="shared" si="10"/>
        <v>7</v>
      </c>
      <c r="B207" s="88"/>
      <c r="C207" s="89"/>
      <c r="D207" s="90"/>
      <c r="E207" s="91"/>
      <c r="F207" s="91"/>
      <c r="G207" s="92">
        <f t="shared" si="9"/>
        <v>0</v>
      </c>
      <c r="H207" s="92"/>
      <c r="I207" s="93"/>
      <c r="J207" s="93"/>
      <c r="K207" s="93"/>
      <c r="L207" s="93"/>
      <c r="M207" s="93"/>
      <c r="N207" s="93"/>
      <c r="O207" s="93"/>
      <c r="P207" s="93"/>
      <c r="Q207" s="93"/>
      <c r="R207" s="93"/>
      <c r="S207" s="93"/>
      <c r="T207" s="93"/>
      <c r="U207" s="93"/>
      <c r="V207" s="93"/>
      <c r="W207" s="440">
        <v>0</v>
      </c>
      <c r="X207" s="147"/>
      <c r="Y207" s="152"/>
      <c r="Z207" s="147"/>
      <c r="AA207" s="152"/>
      <c r="AB207" s="95">
        <v>0</v>
      </c>
      <c r="AC207" s="96"/>
      <c r="AD207" s="97"/>
    </row>
    <row r="208" spans="1:30" ht="28.5" customHeight="1" x14ac:dyDescent="0.25">
      <c r="A208" s="429">
        <f t="shared" si="10"/>
        <v>7</v>
      </c>
      <c r="B208" s="88"/>
      <c r="C208" s="89"/>
      <c r="D208" s="90"/>
      <c r="E208" s="91"/>
      <c r="F208" s="91"/>
      <c r="G208" s="92">
        <f t="shared" si="9"/>
        <v>0</v>
      </c>
      <c r="H208" s="92"/>
      <c r="I208" s="93"/>
      <c r="J208" s="93"/>
      <c r="K208" s="93"/>
      <c r="L208" s="93"/>
      <c r="M208" s="93"/>
      <c r="N208" s="93"/>
      <c r="O208" s="93"/>
      <c r="P208" s="93"/>
      <c r="Q208" s="93"/>
      <c r="R208" s="93"/>
      <c r="S208" s="93"/>
      <c r="T208" s="93"/>
      <c r="U208" s="93"/>
      <c r="V208" s="93"/>
      <c r="W208" s="440">
        <v>0</v>
      </c>
      <c r="X208" s="147"/>
      <c r="Y208" s="152"/>
      <c r="Z208" s="147"/>
      <c r="AA208" s="152"/>
      <c r="AB208" s="95">
        <v>0</v>
      </c>
      <c r="AC208" s="96"/>
      <c r="AD208" s="97"/>
    </row>
    <row r="209" spans="1:30" ht="28.5" customHeight="1" x14ac:dyDescent="0.25">
      <c r="A209" s="429">
        <f t="shared" si="10"/>
        <v>7</v>
      </c>
      <c r="B209" s="88"/>
      <c r="C209" s="89"/>
      <c r="D209" s="90"/>
      <c r="E209" s="91"/>
      <c r="F209" s="91"/>
      <c r="G209" s="92">
        <f t="shared" si="9"/>
        <v>0</v>
      </c>
      <c r="H209" s="92"/>
      <c r="I209" s="93"/>
      <c r="J209" s="93"/>
      <c r="K209" s="93"/>
      <c r="L209" s="93"/>
      <c r="M209" s="93"/>
      <c r="N209" s="93"/>
      <c r="O209" s="93"/>
      <c r="P209" s="93"/>
      <c r="Q209" s="93"/>
      <c r="R209" s="93"/>
      <c r="S209" s="93"/>
      <c r="T209" s="93"/>
      <c r="U209" s="93"/>
      <c r="V209" s="93"/>
      <c r="W209" s="440">
        <v>0</v>
      </c>
      <c r="X209" s="147"/>
      <c r="Y209" s="152"/>
      <c r="Z209" s="147"/>
      <c r="AA209" s="152"/>
      <c r="AB209" s="95">
        <v>0</v>
      </c>
      <c r="AC209" s="96"/>
      <c r="AD209" s="97"/>
    </row>
    <row r="210" spans="1:30" ht="28.5" customHeight="1" x14ac:dyDescent="0.25">
      <c r="A210" s="429">
        <f t="shared" si="10"/>
        <v>7</v>
      </c>
      <c r="B210" s="88"/>
      <c r="C210" s="89"/>
      <c r="D210" s="90"/>
      <c r="E210" s="91"/>
      <c r="F210" s="91"/>
      <c r="G210" s="92">
        <f t="shared" si="9"/>
        <v>0</v>
      </c>
      <c r="H210" s="92"/>
      <c r="I210" s="93"/>
      <c r="J210" s="93"/>
      <c r="K210" s="93"/>
      <c r="L210" s="93"/>
      <c r="M210" s="93"/>
      <c r="N210" s="93"/>
      <c r="O210" s="93"/>
      <c r="P210" s="93"/>
      <c r="Q210" s="93"/>
      <c r="R210" s="93"/>
      <c r="S210" s="93"/>
      <c r="T210" s="93"/>
      <c r="U210" s="93"/>
      <c r="V210" s="93"/>
      <c r="W210" s="440">
        <v>0</v>
      </c>
      <c r="X210" s="147"/>
      <c r="Y210" s="152"/>
      <c r="Z210" s="147"/>
      <c r="AA210" s="152"/>
      <c r="AB210" s="95">
        <v>0</v>
      </c>
      <c r="AC210" s="96"/>
      <c r="AD210" s="97"/>
    </row>
    <row r="211" spans="1:30" ht="28.5" customHeight="1" x14ac:dyDescent="0.25">
      <c r="A211" s="429">
        <f t="shared" si="10"/>
        <v>7</v>
      </c>
      <c r="B211" s="88"/>
      <c r="C211" s="89"/>
      <c r="D211" s="90"/>
      <c r="E211" s="91"/>
      <c r="F211" s="91"/>
      <c r="G211" s="92">
        <f t="shared" si="9"/>
        <v>0</v>
      </c>
      <c r="H211" s="92"/>
      <c r="I211" s="93"/>
      <c r="J211" s="93"/>
      <c r="K211" s="93"/>
      <c r="L211" s="93"/>
      <c r="M211" s="93"/>
      <c r="N211" s="93"/>
      <c r="O211" s="93"/>
      <c r="P211" s="93"/>
      <c r="Q211" s="93"/>
      <c r="R211" s="93"/>
      <c r="S211" s="93"/>
      <c r="T211" s="93"/>
      <c r="U211" s="93"/>
      <c r="V211" s="93"/>
      <c r="W211" s="440">
        <v>0</v>
      </c>
      <c r="X211" s="147"/>
      <c r="Y211" s="152"/>
      <c r="Z211" s="147"/>
      <c r="AA211" s="152"/>
      <c r="AB211" s="95">
        <v>0</v>
      </c>
      <c r="AC211" s="96"/>
      <c r="AD211" s="97"/>
    </row>
    <row r="212" spans="1:30" ht="28.5" customHeight="1" x14ac:dyDescent="0.25">
      <c r="A212" s="429">
        <f t="shared" si="10"/>
        <v>7</v>
      </c>
      <c r="B212" s="88"/>
      <c r="C212" s="89"/>
      <c r="D212" s="90"/>
      <c r="E212" s="91"/>
      <c r="F212" s="91"/>
      <c r="G212" s="92">
        <f t="shared" si="9"/>
        <v>0</v>
      </c>
      <c r="H212" s="92"/>
      <c r="I212" s="93"/>
      <c r="J212" s="93"/>
      <c r="K212" s="93"/>
      <c r="L212" s="93"/>
      <c r="M212" s="93"/>
      <c r="N212" s="93"/>
      <c r="O212" s="93"/>
      <c r="P212" s="93"/>
      <c r="Q212" s="93"/>
      <c r="R212" s="93"/>
      <c r="S212" s="93"/>
      <c r="T212" s="93"/>
      <c r="U212" s="93"/>
      <c r="V212" s="93"/>
      <c r="W212" s="440">
        <v>0</v>
      </c>
      <c r="X212" s="147"/>
      <c r="Y212" s="152"/>
      <c r="Z212" s="147"/>
      <c r="AA212" s="152"/>
      <c r="AB212" s="95">
        <v>0</v>
      </c>
      <c r="AC212" s="96"/>
      <c r="AD212" s="97"/>
    </row>
    <row r="213" spans="1:30" ht="28.5" customHeight="1" x14ac:dyDescent="0.25">
      <c r="A213" s="429">
        <f t="shared" si="10"/>
        <v>7</v>
      </c>
      <c r="B213" s="88"/>
      <c r="C213" s="89"/>
      <c r="D213" s="90"/>
      <c r="E213" s="91"/>
      <c r="F213" s="91"/>
      <c r="G213" s="92">
        <f t="shared" si="9"/>
        <v>0</v>
      </c>
      <c r="H213" s="92"/>
      <c r="I213" s="93"/>
      <c r="J213" s="93"/>
      <c r="K213" s="93"/>
      <c r="L213" s="93"/>
      <c r="M213" s="93"/>
      <c r="N213" s="93"/>
      <c r="O213" s="93"/>
      <c r="P213" s="93"/>
      <c r="Q213" s="93"/>
      <c r="R213" s="93"/>
      <c r="S213" s="93"/>
      <c r="T213" s="93"/>
      <c r="U213" s="93"/>
      <c r="V213" s="93"/>
      <c r="W213" s="440">
        <v>0</v>
      </c>
      <c r="X213" s="147"/>
      <c r="Y213" s="152"/>
      <c r="Z213" s="147"/>
      <c r="AA213" s="152"/>
      <c r="AB213" s="95">
        <v>0</v>
      </c>
      <c r="AC213" s="96"/>
      <c r="AD213" s="97"/>
    </row>
    <row r="214" spans="1:30" ht="28.5" customHeight="1" x14ac:dyDescent="0.25">
      <c r="A214" s="429">
        <f t="shared" si="10"/>
        <v>7</v>
      </c>
      <c r="B214" s="88"/>
      <c r="C214" s="89"/>
      <c r="D214" s="90"/>
      <c r="E214" s="91"/>
      <c r="F214" s="91"/>
      <c r="G214" s="92">
        <f t="shared" si="9"/>
        <v>0</v>
      </c>
      <c r="H214" s="92"/>
      <c r="I214" s="93"/>
      <c r="J214" s="93"/>
      <c r="K214" s="93"/>
      <c r="L214" s="93"/>
      <c r="M214" s="93"/>
      <c r="N214" s="93"/>
      <c r="O214" s="93"/>
      <c r="P214" s="93"/>
      <c r="Q214" s="93"/>
      <c r="R214" s="93"/>
      <c r="S214" s="93"/>
      <c r="T214" s="93"/>
      <c r="U214" s="93"/>
      <c r="V214" s="93"/>
      <c r="W214" s="440">
        <v>0</v>
      </c>
      <c r="X214" s="147"/>
      <c r="Y214" s="152"/>
      <c r="Z214" s="147"/>
      <c r="AA214" s="152"/>
      <c r="AB214" s="95">
        <v>0</v>
      </c>
      <c r="AC214" s="96"/>
      <c r="AD214" s="97"/>
    </row>
    <row r="215" spans="1:30" ht="28.5" customHeight="1" x14ac:dyDescent="0.25">
      <c r="A215" s="429">
        <f t="shared" si="10"/>
        <v>7</v>
      </c>
      <c r="B215" s="88"/>
      <c r="C215" s="89"/>
      <c r="D215" s="90"/>
      <c r="E215" s="91"/>
      <c r="F215" s="91"/>
      <c r="G215" s="92">
        <f t="shared" si="9"/>
        <v>0</v>
      </c>
      <c r="H215" s="92"/>
      <c r="I215" s="93"/>
      <c r="J215" s="93"/>
      <c r="K215" s="93"/>
      <c r="L215" s="93"/>
      <c r="M215" s="93"/>
      <c r="N215" s="93"/>
      <c r="O215" s="93"/>
      <c r="P215" s="93"/>
      <c r="Q215" s="93"/>
      <c r="R215" s="93"/>
      <c r="S215" s="93"/>
      <c r="T215" s="93"/>
      <c r="U215" s="93"/>
      <c r="V215" s="93"/>
      <c r="W215" s="440">
        <v>0</v>
      </c>
      <c r="X215" s="147"/>
      <c r="Y215" s="152"/>
      <c r="Z215" s="147"/>
      <c r="AA215" s="152"/>
      <c r="AB215" s="95">
        <v>0</v>
      </c>
      <c r="AC215" s="96"/>
      <c r="AD215" s="97"/>
    </row>
    <row r="216" spans="1:30" ht="28.5" customHeight="1" x14ac:dyDescent="0.25">
      <c r="A216" s="429">
        <f t="shared" si="10"/>
        <v>7</v>
      </c>
      <c r="B216" s="88"/>
      <c r="C216" s="89"/>
      <c r="D216" s="90"/>
      <c r="E216" s="91"/>
      <c r="F216" s="91"/>
      <c r="G216" s="92">
        <f t="shared" si="9"/>
        <v>0</v>
      </c>
      <c r="H216" s="92"/>
      <c r="I216" s="93"/>
      <c r="J216" s="93"/>
      <c r="K216" s="93"/>
      <c r="L216" s="93"/>
      <c r="M216" s="93"/>
      <c r="N216" s="93"/>
      <c r="O216" s="93"/>
      <c r="P216" s="93"/>
      <c r="Q216" s="93"/>
      <c r="R216" s="93"/>
      <c r="S216" s="93"/>
      <c r="T216" s="93"/>
      <c r="U216" s="93"/>
      <c r="V216" s="93"/>
      <c r="W216" s="440">
        <v>0</v>
      </c>
      <c r="X216" s="147"/>
      <c r="Y216" s="152"/>
      <c r="Z216" s="147"/>
      <c r="AA216" s="152"/>
      <c r="AB216" s="95">
        <v>0</v>
      </c>
      <c r="AC216" s="96"/>
      <c r="AD216" s="97"/>
    </row>
    <row r="217" spans="1:30" ht="28.5" customHeight="1" x14ac:dyDescent="0.25">
      <c r="A217" s="429">
        <f t="shared" si="10"/>
        <v>7</v>
      </c>
      <c r="B217" s="88"/>
      <c r="C217" s="89"/>
      <c r="D217" s="90"/>
      <c r="E217" s="91"/>
      <c r="F217" s="91"/>
      <c r="G217" s="92">
        <f t="shared" si="9"/>
        <v>0</v>
      </c>
      <c r="H217" s="92"/>
      <c r="I217" s="93"/>
      <c r="J217" s="93"/>
      <c r="K217" s="93"/>
      <c r="L217" s="93"/>
      <c r="M217" s="93"/>
      <c r="N217" s="93"/>
      <c r="O217" s="93"/>
      <c r="P217" s="93"/>
      <c r="Q217" s="93"/>
      <c r="R217" s="93"/>
      <c r="S217" s="93"/>
      <c r="T217" s="93"/>
      <c r="U217" s="93"/>
      <c r="V217" s="93"/>
      <c r="W217" s="440">
        <v>0</v>
      </c>
      <c r="X217" s="147"/>
      <c r="Y217" s="152"/>
      <c r="Z217" s="147"/>
      <c r="AA217" s="152"/>
      <c r="AB217" s="95">
        <v>0</v>
      </c>
      <c r="AC217" s="96"/>
      <c r="AD217" s="97"/>
    </row>
    <row r="218" spans="1:30" ht="28.5" customHeight="1" x14ac:dyDescent="0.25">
      <c r="A218" s="429">
        <f t="shared" si="10"/>
        <v>7</v>
      </c>
      <c r="B218" s="88"/>
      <c r="C218" s="89"/>
      <c r="D218" s="90"/>
      <c r="E218" s="91"/>
      <c r="F218" s="91"/>
      <c r="G218" s="92">
        <f t="shared" si="9"/>
        <v>0</v>
      </c>
      <c r="H218" s="92"/>
      <c r="I218" s="93"/>
      <c r="J218" s="93"/>
      <c r="K218" s="93"/>
      <c r="L218" s="93"/>
      <c r="M218" s="93"/>
      <c r="N218" s="93"/>
      <c r="O218" s="93"/>
      <c r="P218" s="93"/>
      <c r="Q218" s="93"/>
      <c r="R218" s="93"/>
      <c r="S218" s="93"/>
      <c r="T218" s="93"/>
      <c r="U218" s="93"/>
      <c r="V218" s="93"/>
      <c r="W218" s="440">
        <v>0</v>
      </c>
      <c r="X218" s="147"/>
      <c r="Y218" s="152"/>
      <c r="Z218" s="147"/>
      <c r="AA218" s="152"/>
      <c r="AB218" s="95">
        <v>0</v>
      </c>
      <c r="AC218" s="96"/>
      <c r="AD218" s="97"/>
    </row>
    <row r="219" spans="1:30" ht="28.5" customHeight="1" x14ac:dyDescent="0.25">
      <c r="A219" s="429">
        <f t="shared" si="10"/>
        <v>7</v>
      </c>
      <c r="B219" s="88"/>
      <c r="C219" s="89"/>
      <c r="D219" s="90"/>
      <c r="E219" s="91"/>
      <c r="F219" s="91"/>
      <c r="G219" s="92">
        <f t="shared" si="9"/>
        <v>0</v>
      </c>
      <c r="H219" s="92"/>
      <c r="I219" s="93"/>
      <c r="J219" s="93"/>
      <c r="K219" s="93"/>
      <c r="L219" s="93"/>
      <c r="M219" s="93"/>
      <c r="N219" s="93"/>
      <c r="O219" s="93"/>
      <c r="P219" s="93"/>
      <c r="Q219" s="93"/>
      <c r="R219" s="93"/>
      <c r="S219" s="93"/>
      <c r="T219" s="93"/>
      <c r="U219" s="93"/>
      <c r="V219" s="93"/>
      <c r="W219" s="440">
        <v>0</v>
      </c>
      <c r="X219" s="147"/>
      <c r="Y219" s="152"/>
      <c r="Z219" s="147"/>
      <c r="AA219" s="152"/>
      <c r="AB219" s="95">
        <v>0</v>
      </c>
      <c r="AC219" s="96"/>
      <c r="AD219" s="97"/>
    </row>
    <row r="220" spans="1:30" ht="28.5" customHeight="1" x14ac:dyDescent="0.25">
      <c r="A220" s="429">
        <f t="shared" si="10"/>
        <v>7</v>
      </c>
      <c r="B220" s="88"/>
      <c r="C220" s="89"/>
      <c r="D220" s="90"/>
      <c r="E220" s="91"/>
      <c r="F220" s="91"/>
      <c r="G220" s="92">
        <f t="shared" si="9"/>
        <v>0</v>
      </c>
      <c r="H220" s="92"/>
      <c r="I220" s="93"/>
      <c r="J220" s="93"/>
      <c r="K220" s="93"/>
      <c r="L220" s="93"/>
      <c r="M220" s="93"/>
      <c r="N220" s="93"/>
      <c r="O220" s="93"/>
      <c r="P220" s="93"/>
      <c r="Q220" s="93"/>
      <c r="R220" s="93"/>
      <c r="S220" s="93"/>
      <c r="T220" s="93"/>
      <c r="U220" s="93"/>
      <c r="V220" s="93"/>
      <c r="W220" s="440">
        <v>0</v>
      </c>
      <c r="X220" s="147"/>
      <c r="Y220" s="152"/>
      <c r="Z220" s="147"/>
      <c r="AA220" s="152"/>
      <c r="AB220" s="95">
        <v>0</v>
      </c>
      <c r="AC220" s="96"/>
      <c r="AD220" s="97"/>
    </row>
    <row r="221" spans="1:30" ht="28.5" customHeight="1" x14ac:dyDescent="0.25">
      <c r="A221" s="429">
        <f t="shared" si="10"/>
        <v>7</v>
      </c>
      <c r="B221" s="88"/>
      <c r="C221" s="89"/>
      <c r="D221" s="90"/>
      <c r="E221" s="91"/>
      <c r="F221" s="91"/>
      <c r="G221" s="92">
        <f t="shared" si="9"/>
        <v>0</v>
      </c>
      <c r="H221" s="92"/>
      <c r="I221" s="93"/>
      <c r="J221" s="93"/>
      <c r="K221" s="93"/>
      <c r="L221" s="93"/>
      <c r="M221" s="93"/>
      <c r="N221" s="93"/>
      <c r="O221" s="93"/>
      <c r="P221" s="93"/>
      <c r="Q221" s="93"/>
      <c r="R221" s="93"/>
      <c r="S221" s="93"/>
      <c r="T221" s="93"/>
      <c r="U221" s="93"/>
      <c r="V221" s="93"/>
      <c r="W221" s="440">
        <v>0</v>
      </c>
      <c r="X221" s="147"/>
      <c r="Y221" s="152"/>
      <c r="Z221" s="147"/>
      <c r="AA221" s="152"/>
      <c r="AB221" s="95">
        <v>0</v>
      </c>
      <c r="AC221" s="96"/>
      <c r="AD221" s="97"/>
    </row>
    <row r="222" spans="1:30" ht="28.5" customHeight="1" x14ac:dyDescent="0.25">
      <c r="A222" s="429">
        <f t="shared" si="10"/>
        <v>7</v>
      </c>
      <c r="B222" s="88"/>
      <c r="C222" s="89"/>
      <c r="D222" s="90"/>
      <c r="E222" s="91"/>
      <c r="F222" s="91"/>
      <c r="G222" s="92">
        <f t="shared" si="9"/>
        <v>0</v>
      </c>
      <c r="H222" s="92"/>
      <c r="I222" s="93"/>
      <c r="J222" s="93"/>
      <c r="K222" s="93"/>
      <c r="L222" s="93"/>
      <c r="M222" s="93"/>
      <c r="N222" s="93"/>
      <c r="O222" s="93"/>
      <c r="P222" s="93"/>
      <c r="Q222" s="93"/>
      <c r="R222" s="93"/>
      <c r="S222" s="93"/>
      <c r="T222" s="93"/>
      <c r="U222" s="93"/>
      <c r="V222" s="93"/>
      <c r="W222" s="440">
        <v>0</v>
      </c>
      <c r="X222" s="147"/>
      <c r="Y222" s="152"/>
      <c r="Z222" s="147"/>
      <c r="AA222" s="152"/>
      <c r="AB222" s="95">
        <v>0</v>
      </c>
      <c r="AC222" s="96"/>
      <c r="AD222" s="97"/>
    </row>
    <row r="223" spans="1:30" ht="28.5" customHeight="1" x14ac:dyDescent="0.25">
      <c r="A223" s="429">
        <f t="shared" si="10"/>
        <v>7</v>
      </c>
      <c r="B223" s="88"/>
      <c r="C223" s="89"/>
      <c r="D223" s="90"/>
      <c r="E223" s="91"/>
      <c r="F223" s="91"/>
      <c r="G223" s="92">
        <f t="shared" si="9"/>
        <v>0</v>
      </c>
      <c r="H223" s="92"/>
      <c r="I223" s="93"/>
      <c r="J223" s="93"/>
      <c r="K223" s="93"/>
      <c r="L223" s="93"/>
      <c r="M223" s="93"/>
      <c r="N223" s="93"/>
      <c r="O223" s="93"/>
      <c r="P223" s="93"/>
      <c r="Q223" s="93"/>
      <c r="R223" s="93"/>
      <c r="S223" s="93"/>
      <c r="T223" s="93"/>
      <c r="U223" s="93"/>
      <c r="V223" s="93"/>
      <c r="W223" s="440">
        <v>0</v>
      </c>
      <c r="X223" s="147"/>
      <c r="Y223" s="152"/>
      <c r="Z223" s="147"/>
      <c r="AA223" s="152"/>
      <c r="AB223" s="95">
        <v>0</v>
      </c>
      <c r="AC223" s="96"/>
      <c r="AD223" s="97"/>
    </row>
    <row r="224" spans="1:30" ht="28.5" customHeight="1" x14ac:dyDescent="0.25">
      <c r="A224" s="429">
        <f t="shared" si="10"/>
        <v>7</v>
      </c>
      <c r="B224" s="88"/>
      <c r="C224" s="89"/>
      <c r="D224" s="90"/>
      <c r="E224" s="91"/>
      <c r="F224" s="91"/>
      <c r="G224" s="92">
        <f t="shared" si="9"/>
        <v>0</v>
      </c>
      <c r="H224" s="92"/>
      <c r="I224" s="93"/>
      <c r="J224" s="93"/>
      <c r="K224" s="93"/>
      <c r="L224" s="93"/>
      <c r="M224" s="93"/>
      <c r="N224" s="93"/>
      <c r="O224" s="93"/>
      <c r="P224" s="93"/>
      <c r="Q224" s="93"/>
      <c r="R224" s="93"/>
      <c r="S224" s="93"/>
      <c r="T224" s="93"/>
      <c r="U224" s="93"/>
      <c r="V224" s="93"/>
      <c r="W224" s="440">
        <v>0</v>
      </c>
      <c r="X224" s="147"/>
      <c r="Y224" s="152"/>
      <c r="Z224" s="147"/>
      <c r="AA224" s="152"/>
      <c r="AB224" s="95">
        <v>0</v>
      </c>
      <c r="AC224" s="96"/>
      <c r="AD224" s="97"/>
    </row>
    <row r="225" spans="1:30" ht="28.5" customHeight="1" x14ac:dyDescent="0.25">
      <c r="A225" s="429">
        <f t="shared" si="10"/>
        <v>7</v>
      </c>
      <c r="B225" s="88"/>
      <c r="C225" s="89"/>
      <c r="D225" s="90"/>
      <c r="E225" s="91"/>
      <c r="F225" s="91"/>
      <c r="G225" s="92">
        <f t="shared" si="9"/>
        <v>0</v>
      </c>
      <c r="H225" s="92"/>
      <c r="I225" s="93"/>
      <c r="J225" s="93"/>
      <c r="K225" s="93"/>
      <c r="L225" s="93"/>
      <c r="M225" s="93"/>
      <c r="N225" s="93"/>
      <c r="O225" s="93"/>
      <c r="P225" s="93"/>
      <c r="Q225" s="93"/>
      <c r="R225" s="93"/>
      <c r="S225" s="93"/>
      <c r="T225" s="93"/>
      <c r="U225" s="93"/>
      <c r="V225" s="93"/>
      <c r="W225" s="440">
        <v>0</v>
      </c>
      <c r="X225" s="147"/>
      <c r="Y225" s="152"/>
      <c r="Z225" s="147"/>
      <c r="AA225" s="152"/>
      <c r="AB225" s="95">
        <v>0</v>
      </c>
      <c r="AC225" s="96"/>
      <c r="AD225" s="97"/>
    </row>
    <row r="226" spans="1:30" ht="28.5" customHeight="1" x14ac:dyDescent="0.25">
      <c r="A226" s="429">
        <f t="shared" si="10"/>
        <v>7</v>
      </c>
      <c r="B226" s="88"/>
      <c r="C226" s="89"/>
      <c r="D226" s="90"/>
      <c r="E226" s="91"/>
      <c r="F226" s="91"/>
      <c r="G226" s="92">
        <f t="shared" si="9"/>
        <v>0</v>
      </c>
      <c r="H226" s="92"/>
      <c r="I226" s="93"/>
      <c r="J226" s="93"/>
      <c r="K226" s="93"/>
      <c r="L226" s="93"/>
      <c r="M226" s="93"/>
      <c r="N226" s="93"/>
      <c r="O226" s="93"/>
      <c r="P226" s="93"/>
      <c r="Q226" s="93"/>
      <c r="R226" s="93"/>
      <c r="S226" s="93"/>
      <c r="T226" s="93"/>
      <c r="U226" s="93"/>
      <c r="V226" s="93"/>
      <c r="W226" s="440">
        <v>0</v>
      </c>
      <c r="X226" s="147"/>
      <c r="Y226" s="152"/>
      <c r="Z226" s="147"/>
      <c r="AA226" s="152"/>
      <c r="AB226" s="95">
        <v>0</v>
      </c>
      <c r="AC226" s="96"/>
      <c r="AD226" s="97"/>
    </row>
    <row r="227" spans="1:30" ht="28.5" customHeight="1" x14ac:dyDescent="0.25">
      <c r="A227" s="429">
        <f t="shared" si="10"/>
        <v>7</v>
      </c>
      <c r="B227" s="88"/>
      <c r="C227" s="89"/>
      <c r="D227" s="90"/>
      <c r="E227" s="91"/>
      <c r="F227" s="91"/>
      <c r="G227" s="92">
        <f t="shared" si="9"/>
        <v>0</v>
      </c>
      <c r="H227" s="92"/>
      <c r="I227" s="93"/>
      <c r="J227" s="93"/>
      <c r="K227" s="93"/>
      <c r="L227" s="93"/>
      <c r="M227" s="93"/>
      <c r="N227" s="93"/>
      <c r="O227" s="93"/>
      <c r="P227" s="93"/>
      <c r="Q227" s="93"/>
      <c r="R227" s="93"/>
      <c r="S227" s="93"/>
      <c r="T227" s="93"/>
      <c r="U227" s="93"/>
      <c r="V227" s="93"/>
      <c r="W227" s="440">
        <v>0</v>
      </c>
      <c r="X227" s="147"/>
      <c r="Y227" s="152"/>
      <c r="Z227" s="147"/>
      <c r="AA227" s="152"/>
      <c r="AB227" s="95">
        <v>0</v>
      </c>
      <c r="AC227" s="96"/>
      <c r="AD227" s="97"/>
    </row>
    <row r="228" spans="1:30" ht="28.5" customHeight="1" x14ac:dyDescent="0.25">
      <c r="A228" s="429">
        <f t="shared" si="10"/>
        <v>7</v>
      </c>
      <c r="B228" s="88"/>
      <c r="C228" s="89"/>
      <c r="D228" s="90"/>
      <c r="E228" s="91"/>
      <c r="F228" s="91"/>
      <c r="G228" s="92">
        <f t="shared" si="9"/>
        <v>0</v>
      </c>
      <c r="H228" s="92"/>
      <c r="I228" s="93"/>
      <c r="J228" s="93"/>
      <c r="K228" s="93"/>
      <c r="L228" s="93"/>
      <c r="M228" s="93"/>
      <c r="N228" s="93"/>
      <c r="O228" s="93"/>
      <c r="P228" s="93"/>
      <c r="Q228" s="93"/>
      <c r="R228" s="93"/>
      <c r="S228" s="93"/>
      <c r="T228" s="93"/>
      <c r="U228" s="93"/>
      <c r="V228" s="93"/>
      <c r="W228" s="440">
        <v>0</v>
      </c>
      <c r="X228" s="147"/>
      <c r="Y228" s="152"/>
      <c r="Z228" s="147"/>
      <c r="AA228" s="152"/>
      <c r="AB228" s="95">
        <v>0</v>
      </c>
      <c r="AC228" s="96"/>
      <c r="AD228" s="97"/>
    </row>
    <row r="229" spans="1:30" ht="28.5" customHeight="1" x14ac:dyDescent="0.25">
      <c r="A229" s="429">
        <f t="shared" si="10"/>
        <v>7</v>
      </c>
      <c r="B229" s="88"/>
      <c r="C229" s="89"/>
      <c r="D229" s="90"/>
      <c r="E229" s="91"/>
      <c r="F229" s="91"/>
      <c r="G229" s="92">
        <f t="shared" si="9"/>
        <v>0</v>
      </c>
      <c r="H229" s="92"/>
      <c r="I229" s="93"/>
      <c r="J229" s="93"/>
      <c r="K229" s="93"/>
      <c r="L229" s="93"/>
      <c r="M229" s="93"/>
      <c r="N229" s="93"/>
      <c r="O229" s="93"/>
      <c r="P229" s="93"/>
      <c r="Q229" s="93"/>
      <c r="R229" s="93"/>
      <c r="S229" s="93"/>
      <c r="T229" s="93"/>
      <c r="U229" s="93"/>
      <c r="V229" s="93"/>
      <c r="W229" s="440">
        <v>0</v>
      </c>
      <c r="X229" s="147"/>
      <c r="Y229" s="152"/>
      <c r="Z229" s="147"/>
      <c r="AA229" s="152"/>
      <c r="AB229" s="95">
        <v>0</v>
      </c>
      <c r="AC229" s="96"/>
      <c r="AD229" s="97"/>
    </row>
    <row r="230" spans="1:30" ht="28.5" customHeight="1" x14ac:dyDescent="0.25">
      <c r="A230" s="429">
        <f t="shared" si="10"/>
        <v>7</v>
      </c>
      <c r="B230" s="88"/>
      <c r="C230" s="89"/>
      <c r="D230" s="90"/>
      <c r="E230" s="91"/>
      <c r="F230" s="91"/>
      <c r="G230" s="92">
        <f t="shared" si="9"/>
        <v>0</v>
      </c>
      <c r="H230" s="92"/>
      <c r="I230" s="93"/>
      <c r="J230" s="93"/>
      <c r="K230" s="93"/>
      <c r="L230" s="93"/>
      <c r="M230" s="93"/>
      <c r="N230" s="93"/>
      <c r="O230" s="93"/>
      <c r="P230" s="93"/>
      <c r="Q230" s="93"/>
      <c r="R230" s="93"/>
      <c r="S230" s="93"/>
      <c r="T230" s="93"/>
      <c r="U230" s="93"/>
      <c r="V230" s="93"/>
      <c r="W230" s="440">
        <v>0</v>
      </c>
      <c r="X230" s="147"/>
      <c r="Y230" s="152"/>
      <c r="Z230" s="147"/>
      <c r="AA230" s="152"/>
      <c r="AB230" s="95">
        <v>0</v>
      </c>
      <c r="AC230" s="96"/>
      <c r="AD230" s="97"/>
    </row>
    <row r="231" spans="1:30" ht="28.5" customHeight="1" x14ac:dyDescent="0.25">
      <c r="A231" s="429">
        <f t="shared" si="10"/>
        <v>7</v>
      </c>
      <c r="B231" s="88"/>
      <c r="C231" s="89"/>
      <c r="D231" s="90"/>
      <c r="E231" s="91"/>
      <c r="F231" s="91"/>
      <c r="G231" s="92">
        <f t="shared" si="9"/>
        <v>0</v>
      </c>
      <c r="H231" s="92"/>
      <c r="I231" s="93"/>
      <c r="J231" s="93"/>
      <c r="K231" s="93"/>
      <c r="L231" s="93"/>
      <c r="M231" s="93"/>
      <c r="N231" s="93"/>
      <c r="O231" s="93"/>
      <c r="P231" s="93"/>
      <c r="Q231" s="93"/>
      <c r="R231" s="93"/>
      <c r="S231" s="93"/>
      <c r="T231" s="93"/>
      <c r="U231" s="93"/>
      <c r="V231" s="93"/>
      <c r="W231" s="440">
        <v>0</v>
      </c>
      <c r="X231" s="147"/>
      <c r="Y231" s="152"/>
      <c r="Z231" s="147"/>
      <c r="AA231" s="152"/>
      <c r="AB231" s="95">
        <v>0</v>
      </c>
      <c r="AC231" s="96"/>
      <c r="AD231" s="97"/>
    </row>
    <row r="232" spans="1:30" ht="28.5" customHeight="1" x14ac:dyDescent="0.25">
      <c r="A232" s="429">
        <f t="shared" si="10"/>
        <v>7</v>
      </c>
      <c r="B232" s="88"/>
      <c r="C232" s="89"/>
      <c r="D232" s="90"/>
      <c r="E232" s="91"/>
      <c r="F232" s="91"/>
      <c r="G232" s="92">
        <f t="shared" si="9"/>
        <v>0</v>
      </c>
      <c r="H232" s="92"/>
      <c r="I232" s="93"/>
      <c r="J232" s="93"/>
      <c r="K232" s="93"/>
      <c r="L232" s="93"/>
      <c r="M232" s="93"/>
      <c r="N232" s="93"/>
      <c r="O232" s="93"/>
      <c r="P232" s="93"/>
      <c r="Q232" s="93"/>
      <c r="R232" s="93"/>
      <c r="S232" s="93"/>
      <c r="T232" s="93"/>
      <c r="U232" s="93"/>
      <c r="V232" s="93"/>
      <c r="W232" s="440">
        <v>0</v>
      </c>
      <c r="X232" s="147"/>
      <c r="Y232" s="152"/>
      <c r="Z232" s="147"/>
      <c r="AA232" s="152"/>
      <c r="AB232" s="95">
        <v>0</v>
      </c>
      <c r="AC232" s="96"/>
      <c r="AD232" s="97"/>
    </row>
    <row r="233" spans="1:30" ht="28.5" customHeight="1" x14ac:dyDescent="0.25">
      <c r="A233" s="429">
        <f t="shared" si="10"/>
        <v>7</v>
      </c>
      <c r="B233" s="88"/>
      <c r="C233" s="89"/>
      <c r="D233" s="90"/>
      <c r="E233" s="91"/>
      <c r="F233" s="91"/>
      <c r="G233" s="92">
        <f t="shared" si="9"/>
        <v>0</v>
      </c>
      <c r="H233" s="92"/>
      <c r="I233" s="93"/>
      <c r="J233" s="93"/>
      <c r="K233" s="93"/>
      <c r="L233" s="93"/>
      <c r="M233" s="93"/>
      <c r="N233" s="93"/>
      <c r="O233" s="93"/>
      <c r="P233" s="93"/>
      <c r="Q233" s="93"/>
      <c r="R233" s="93"/>
      <c r="S233" s="93"/>
      <c r="T233" s="93"/>
      <c r="U233" s="93"/>
      <c r="V233" s="93"/>
      <c r="W233" s="440">
        <v>0</v>
      </c>
      <c r="X233" s="147"/>
      <c r="Y233" s="152"/>
      <c r="Z233" s="147"/>
      <c r="AA233" s="152"/>
      <c r="AB233" s="95">
        <v>0</v>
      </c>
      <c r="AC233" s="96"/>
      <c r="AD233" s="97"/>
    </row>
    <row r="234" spans="1:30" ht="28.5" customHeight="1" x14ac:dyDescent="0.25">
      <c r="A234" s="429">
        <f t="shared" si="10"/>
        <v>7</v>
      </c>
      <c r="B234" s="88"/>
      <c r="C234" s="89"/>
      <c r="D234" s="90"/>
      <c r="E234" s="91"/>
      <c r="F234" s="91"/>
      <c r="G234" s="92">
        <f t="shared" si="9"/>
        <v>0</v>
      </c>
      <c r="H234" s="92"/>
      <c r="I234" s="93"/>
      <c r="J234" s="93"/>
      <c r="K234" s="93"/>
      <c r="L234" s="93"/>
      <c r="M234" s="93"/>
      <c r="N234" s="93"/>
      <c r="O234" s="93"/>
      <c r="P234" s="93"/>
      <c r="Q234" s="93"/>
      <c r="R234" s="93"/>
      <c r="S234" s="93"/>
      <c r="T234" s="93"/>
      <c r="U234" s="93"/>
      <c r="V234" s="93"/>
      <c r="W234" s="440">
        <v>0</v>
      </c>
      <c r="X234" s="147"/>
      <c r="Y234" s="152"/>
      <c r="Z234" s="147"/>
      <c r="AA234" s="152"/>
      <c r="AB234" s="95">
        <v>0</v>
      </c>
      <c r="AC234" s="96"/>
      <c r="AD234" s="97"/>
    </row>
    <row r="235" spans="1:30" ht="28.5" customHeight="1" x14ac:dyDescent="0.25">
      <c r="A235" s="429">
        <f t="shared" si="10"/>
        <v>7</v>
      </c>
      <c r="B235" s="88"/>
      <c r="C235" s="89"/>
      <c r="D235" s="90"/>
      <c r="E235" s="91"/>
      <c r="F235" s="91"/>
      <c r="G235" s="92">
        <f t="shared" si="9"/>
        <v>0</v>
      </c>
      <c r="H235" s="92"/>
      <c r="I235" s="93"/>
      <c r="J235" s="93"/>
      <c r="K235" s="93"/>
      <c r="L235" s="93"/>
      <c r="M235" s="93"/>
      <c r="N235" s="93"/>
      <c r="O235" s="93"/>
      <c r="P235" s="93"/>
      <c r="Q235" s="93"/>
      <c r="R235" s="93"/>
      <c r="S235" s="93"/>
      <c r="T235" s="93"/>
      <c r="U235" s="93"/>
      <c r="V235" s="93"/>
      <c r="W235" s="440">
        <v>0</v>
      </c>
      <c r="X235" s="147"/>
      <c r="Y235" s="152"/>
      <c r="Z235" s="147"/>
      <c r="AA235" s="152"/>
      <c r="AB235" s="95">
        <v>0</v>
      </c>
      <c r="AC235" s="96"/>
      <c r="AD235" s="97"/>
    </row>
    <row r="236" spans="1:30" ht="28.5" customHeight="1" x14ac:dyDescent="0.25">
      <c r="A236" s="429">
        <f t="shared" si="10"/>
        <v>7</v>
      </c>
      <c r="B236" s="88"/>
      <c r="C236" s="89"/>
      <c r="D236" s="90"/>
      <c r="E236" s="91"/>
      <c r="F236" s="91"/>
      <c r="G236" s="92">
        <f t="shared" si="9"/>
        <v>0</v>
      </c>
      <c r="H236" s="92"/>
      <c r="I236" s="93"/>
      <c r="J236" s="93"/>
      <c r="K236" s="93"/>
      <c r="L236" s="93"/>
      <c r="M236" s="93"/>
      <c r="N236" s="93"/>
      <c r="O236" s="93"/>
      <c r="P236" s="93"/>
      <c r="Q236" s="93"/>
      <c r="R236" s="93"/>
      <c r="S236" s="93"/>
      <c r="T236" s="93"/>
      <c r="U236" s="93"/>
      <c r="V236" s="93"/>
      <c r="W236" s="440">
        <v>0</v>
      </c>
      <c r="X236" s="147"/>
      <c r="Y236" s="152"/>
      <c r="Z236" s="147"/>
      <c r="AA236" s="152"/>
      <c r="AB236" s="95">
        <v>0</v>
      </c>
      <c r="AC236" s="96"/>
      <c r="AD236" s="97"/>
    </row>
    <row r="237" spans="1:30" ht="28.5" customHeight="1" x14ac:dyDescent="0.25">
      <c r="A237" s="429">
        <f t="shared" si="10"/>
        <v>7</v>
      </c>
      <c r="B237" s="88"/>
      <c r="C237" s="89"/>
      <c r="D237" s="90"/>
      <c r="E237" s="91"/>
      <c r="F237" s="91"/>
      <c r="G237" s="92">
        <f t="shared" si="9"/>
        <v>0</v>
      </c>
      <c r="H237" s="92"/>
      <c r="I237" s="93"/>
      <c r="J237" s="93"/>
      <c r="K237" s="93"/>
      <c r="L237" s="93"/>
      <c r="M237" s="93"/>
      <c r="N237" s="93"/>
      <c r="O237" s="93"/>
      <c r="P237" s="93"/>
      <c r="Q237" s="93"/>
      <c r="R237" s="93"/>
      <c r="S237" s="93"/>
      <c r="T237" s="93"/>
      <c r="U237" s="93"/>
      <c r="V237" s="93"/>
      <c r="W237" s="440">
        <v>0</v>
      </c>
      <c r="X237" s="147"/>
      <c r="Y237" s="152"/>
      <c r="Z237" s="147"/>
      <c r="AA237" s="152"/>
      <c r="AB237" s="95">
        <v>0</v>
      </c>
      <c r="AC237" s="96"/>
      <c r="AD237" s="97"/>
    </row>
    <row r="238" spans="1:30" ht="28.5" customHeight="1" x14ac:dyDescent="0.25">
      <c r="A238" s="429">
        <f t="shared" si="10"/>
        <v>7</v>
      </c>
      <c r="B238" s="88"/>
      <c r="C238" s="89"/>
      <c r="D238" s="90"/>
      <c r="E238" s="91"/>
      <c r="F238" s="91"/>
      <c r="G238" s="92">
        <f t="shared" si="9"/>
        <v>0</v>
      </c>
      <c r="H238" s="92"/>
      <c r="I238" s="93"/>
      <c r="J238" s="93"/>
      <c r="K238" s="93"/>
      <c r="L238" s="93"/>
      <c r="M238" s="93"/>
      <c r="N238" s="93"/>
      <c r="O238" s="93"/>
      <c r="P238" s="93"/>
      <c r="Q238" s="93"/>
      <c r="R238" s="93"/>
      <c r="S238" s="93"/>
      <c r="T238" s="93"/>
      <c r="U238" s="93"/>
      <c r="V238" s="93"/>
      <c r="W238" s="440">
        <v>0</v>
      </c>
      <c r="X238" s="147"/>
      <c r="Y238" s="152"/>
      <c r="Z238" s="147"/>
      <c r="AA238" s="152"/>
      <c r="AB238" s="95">
        <v>0</v>
      </c>
      <c r="AC238" s="96"/>
      <c r="AD238" s="97"/>
    </row>
    <row r="239" spans="1:30" ht="28.5" customHeight="1" x14ac:dyDescent="0.25">
      <c r="A239" s="429">
        <f t="shared" si="10"/>
        <v>7</v>
      </c>
      <c r="B239" s="88"/>
      <c r="C239" s="89"/>
      <c r="D239" s="90"/>
      <c r="E239" s="91"/>
      <c r="F239" s="91"/>
      <c r="G239" s="92">
        <f t="shared" si="9"/>
        <v>0</v>
      </c>
      <c r="H239" s="92"/>
      <c r="I239" s="93"/>
      <c r="J239" s="93"/>
      <c r="K239" s="93"/>
      <c r="L239" s="93"/>
      <c r="M239" s="93"/>
      <c r="N239" s="93"/>
      <c r="O239" s="93"/>
      <c r="P239" s="93"/>
      <c r="Q239" s="93"/>
      <c r="R239" s="93"/>
      <c r="S239" s="93"/>
      <c r="T239" s="93"/>
      <c r="U239" s="93"/>
      <c r="V239" s="93"/>
      <c r="W239" s="440">
        <v>0</v>
      </c>
      <c r="X239" s="147"/>
      <c r="Y239" s="152"/>
      <c r="Z239" s="147"/>
      <c r="AA239" s="152"/>
      <c r="AB239" s="95">
        <v>0</v>
      </c>
      <c r="AC239" s="96"/>
      <c r="AD239" s="97"/>
    </row>
    <row r="240" spans="1:30" ht="28.5" customHeight="1" x14ac:dyDescent="0.25">
      <c r="A240" s="429">
        <f t="shared" si="10"/>
        <v>7</v>
      </c>
      <c r="B240" s="88"/>
      <c r="C240" s="89"/>
      <c r="D240" s="90"/>
      <c r="E240" s="91"/>
      <c r="F240" s="91"/>
      <c r="G240" s="92">
        <f t="shared" si="9"/>
        <v>0</v>
      </c>
      <c r="H240" s="92"/>
      <c r="I240" s="93"/>
      <c r="J240" s="93"/>
      <c r="K240" s="93"/>
      <c r="L240" s="93"/>
      <c r="M240" s="93"/>
      <c r="N240" s="93"/>
      <c r="O240" s="93"/>
      <c r="P240" s="93"/>
      <c r="Q240" s="93"/>
      <c r="R240" s="93"/>
      <c r="S240" s="93"/>
      <c r="T240" s="93"/>
      <c r="U240" s="93"/>
      <c r="V240" s="93"/>
      <c r="W240" s="440">
        <v>0</v>
      </c>
      <c r="X240" s="147"/>
      <c r="Y240" s="152"/>
      <c r="Z240" s="147"/>
      <c r="AA240" s="152"/>
      <c r="AB240" s="95">
        <v>0</v>
      </c>
      <c r="AC240" s="96"/>
      <c r="AD240" s="97"/>
    </row>
    <row r="241" spans="1:30" ht="28.5" customHeight="1" x14ac:dyDescent="0.25">
      <c r="A241" s="429">
        <f t="shared" si="10"/>
        <v>7</v>
      </c>
      <c r="B241" s="88"/>
      <c r="C241" s="89"/>
      <c r="D241" s="90"/>
      <c r="E241" s="91"/>
      <c r="F241" s="91"/>
      <c r="G241" s="92">
        <f t="shared" si="9"/>
        <v>0</v>
      </c>
      <c r="H241" s="92"/>
      <c r="I241" s="93"/>
      <c r="J241" s="93"/>
      <c r="K241" s="93"/>
      <c r="L241" s="93"/>
      <c r="M241" s="93"/>
      <c r="N241" s="93"/>
      <c r="O241" s="93"/>
      <c r="P241" s="93"/>
      <c r="Q241" s="93"/>
      <c r="R241" s="93"/>
      <c r="S241" s="93"/>
      <c r="T241" s="93"/>
      <c r="U241" s="93"/>
      <c r="V241" s="93"/>
      <c r="W241" s="440">
        <v>0</v>
      </c>
      <c r="X241" s="147"/>
      <c r="Y241" s="152"/>
      <c r="Z241" s="147"/>
      <c r="AA241" s="152"/>
      <c r="AB241" s="95">
        <v>0</v>
      </c>
      <c r="AC241" s="96"/>
      <c r="AD241" s="97"/>
    </row>
    <row r="242" spans="1:30" ht="28.5" customHeight="1" x14ac:dyDescent="0.25">
      <c r="A242" s="429">
        <f t="shared" si="10"/>
        <v>7</v>
      </c>
      <c r="B242" s="88"/>
      <c r="C242" s="89"/>
      <c r="D242" s="90"/>
      <c r="E242" s="91"/>
      <c r="F242" s="91"/>
      <c r="G242" s="92">
        <f t="shared" si="9"/>
        <v>0</v>
      </c>
      <c r="H242" s="92"/>
      <c r="I242" s="93"/>
      <c r="J242" s="93"/>
      <c r="K242" s="93"/>
      <c r="L242" s="93"/>
      <c r="M242" s="93"/>
      <c r="N242" s="93"/>
      <c r="O242" s="93"/>
      <c r="P242" s="93"/>
      <c r="Q242" s="93"/>
      <c r="R242" s="93"/>
      <c r="S242" s="93"/>
      <c r="T242" s="93"/>
      <c r="U242" s="93"/>
      <c r="V242" s="93"/>
      <c r="W242" s="440">
        <v>0</v>
      </c>
      <c r="X242" s="147"/>
      <c r="Y242" s="152"/>
      <c r="Z242" s="147"/>
      <c r="AA242" s="152"/>
      <c r="AB242" s="95">
        <v>0</v>
      </c>
      <c r="AC242" s="96"/>
      <c r="AD242" s="97"/>
    </row>
    <row r="243" spans="1:30" ht="28.5" customHeight="1" x14ac:dyDescent="0.25">
      <c r="A243" s="429">
        <f t="shared" si="10"/>
        <v>7</v>
      </c>
      <c r="B243" s="88"/>
      <c r="C243" s="89"/>
      <c r="D243" s="90"/>
      <c r="E243" s="91"/>
      <c r="F243" s="91"/>
      <c r="G243" s="92">
        <f t="shared" si="9"/>
        <v>0</v>
      </c>
      <c r="H243" s="92"/>
      <c r="I243" s="93"/>
      <c r="J243" s="93"/>
      <c r="K243" s="93"/>
      <c r="L243" s="93"/>
      <c r="M243" s="93"/>
      <c r="N243" s="93"/>
      <c r="O243" s="93"/>
      <c r="P243" s="93"/>
      <c r="Q243" s="93"/>
      <c r="R243" s="93"/>
      <c r="S243" s="93"/>
      <c r="T243" s="93"/>
      <c r="U243" s="93"/>
      <c r="V243" s="93"/>
      <c r="W243" s="440">
        <v>0</v>
      </c>
      <c r="X243" s="147"/>
      <c r="Y243" s="152"/>
      <c r="Z243" s="147"/>
      <c r="AA243" s="152"/>
      <c r="AB243" s="95">
        <v>0</v>
      </c>
      <c r="AC243" s="96"/>
      <c r="AD243" s="97"/>
    </row>
    <row r="244" spans="1:30" ht="28.5" customHeight="1" x14ac:dyDescent="0.25">
      <c r="A244" s="429">
        <f t="shared" si="10"/>
        <v>7</v>
      </c>
      <c r="B244" s="88"/>
      <c r="C244" s="89"/>
      <c r="D244" s="90"/>
      <c r="E244" s="91"/>
      <c r="F244" s="91"/>
      <c r="G244" s="92">
        <f t="shared" si="9"/>
        <v>0</v>
      </c>
      <c r="H244" s="92"/>
      <c r="I244" s="93"/>
      <c r="J244" s="93"/>
      <c r="K244" s="93"/>
      <c r="L244" s="93"/>
      <c r="M244" s="93"/>
      <c r="N244" s="93"/>
      <c r="O244" s="93"/>
      <c r="P244" s="93"/>
      <c r="Q244" s="93"/>
      <c r="R244" s="93"/>
      <c r="S244" s="93"/>
      <c r="T244" s="93"/>
      <c r="U244" s="93"/>
      <c r="V244" s="93"/>
      <c r="W244" s="440">
        <v>0</v>
      </c>
      <c r="X244" s="147"/>
      <c r="Y244" s="152"/>
      <c r="Z244" s="147"/>
      <c r="AA244" s="152"/>
      <c r="AB244" s="95">
        <v>0</v>
      </c>
      <c r="AC244" s="96"/>
      <c r="AD244" s="97"/>
    </row>
    <row r="245" spans="1:30" ht="28.5" customHeight="1" x14ac:dyDescent="0.25">
      <c r="A245" s="429">
        <f t="shared" si="10"/>
        <v>7</v>
      </c>
      <c r="B245" s="88"/>
      <c r="C245" s="89"/>
      <c r="D245" s="90"/>
      <c r="E245" s="91"/>
      <c r="F245" s="91"/>
      <c r="G245" s="92">
        <f t="shared" si="9"/>
        <v>0</v>
      </c>
      <c r="H245" s="92"/>
      <c r="I245" s="93"/>
      <c r="J245" s="93"/>
      <c r="K245" s="93"/>
      <c r="L245" s="93"/>
      <c r="M245" s="93"/>
      <c r="N245" s="93"/>
      <c r="O245" s="93"/>
      <c r="P245" s="93"/>
      <c r="Q245" s="93"/>
      <c r="R245" s="93"/>
      <c r="S245" s="93"/>
      <c r="T245" s="93"/>
      <c r="U245" s="93"/>
      <c r="V245" s="93"/>
      <c r="W245" s="440">
        <v>0</v>
      </c>
      <c r="X245" s="147"/>
      <c r="Y245" s="152"/>
      <c r="Z245" s="147"/>
      <c r="AA245" s="152"/>
      <c r="AB245" s="95">
        <v>0</v>
      </c>
      <c r="AC245" s="96"/>
      <c r="AD245" s="97"/>
    </row>
    <row r="246" spans="1:30" ht="28.5" customHeight="1" x14ac:dyDescent="0.25">
      <c r="A246" s="429">
        <f t="shared" si="10"/>
        <v>7</v>
      </c>
      <c r="B246" s="88"/>
      <c r="C246" s="89"/>
      <c r="D246" s="90"/>
      <c r="E246" s="91"/>
      <c r="F246" s="91"/>
      <c r="G246" s="92">
        <f t="shared" si="9"/>
        <v>0</v>
      </c>
      <c r="H246" s="92"/>
      <c r="I246" s="93"/>
      <c r="J246" s="93"/>
      <c r="K246" s="93"/>
      <c r="L246" s="93"/>
      <c r="M246" s="93"/>
      <c r="N246" s="93"/>
      <c r="O246" s="93"/>
      <c r="P246" s="93"/>
      <c r="Q246" s="93"/>
      <c r="R246" s="93"/>
      <c r="S246" s="93"/>
      <c r="T246" s="93"/>
      <c r="U246" s="93"/>
      <c r="V246" s="93"/>
      <c r="W246" s="440">
        <v>0</v>
      </c>
      <c r="X246" s="147"/>
      <c r="Y246" s="152"/>
      <c r="Z246" s="147"/>
      <c r="AA246" s="152"/>
      <c r="AB246" s="95">
        <v>0</v>
      </c>
      <c r="AC246" s="96"/>
      <c r="AD246" s="97"/>
    </row>
    <row r="247" spans="1:30" ht="28.5" customHeight="1" x14ac:dyDescent="0.25">
      <c r="A247" s="429">
        <f t="shared" si="10"/>
        <v>7</v>
      </c>
      <c r="B247" s="88"/>
      <c r="C247" s="89"/>
      <c r="D247" s="90"/>
      <c r="E247" s="91"/>
      <c r="F247" s="91"/>
      <c r="G247" s="92">
        <f t="shared" ref="G247:G310" si="11">F247-E247</f>
        <v>0</v>
      </c>
      <c r="H247" s="92"/>
      <c r="I247" s="93"/>
      <c r="J247" s="93"/>
      <c r="K247" s="93"/>
      <c r="L247" s="93"/>
      <c r="M247" s="93"/>
      <c r="N247" s="93"/>
      <c r="O247" s="93"/>
      <c r="P247" s="93"/>
      <c r="Q247" s="93"/>
      <c r="R247" s="93"/>
      <c r="S247" s="93"/>
      <c r="T247" s="93"/>
      <c r="U247" s="93"/>
      <c r="V247" s="93"/>
      <c r="W247" s="440">
        <v>0</v>
      </c>
      <c r="X247" s="147"/>
      <c r="Y247" s="152"/>
      <c r="Z247" s="147"/>
      <c r="AA247" s="152"/>
      <c r="AB247" s="95">
        <v>0</v>
      </c>
      <c r="AC247" s="96"/>
      <c r="AD247" s="97"/>
    </row>
    <row r="248" spans="1:30" ht="28.5" customHeight="1" x14ac:dyDescent="0.25">
      <c r="A248" s="429">
        <f t="shared" si="10"/>
        <v>7</v>
      </c>
      <c r="B248" s="88"/>
      <c r="C248" s="89"/>
      <c r="D248" s="90"/>
      <c r="E248" s="91"/>
      <c r="F248" s="91"/>
      <c r="G248" s="92">
        <f t="shared" si="11"/>
        <v>0</v>
      </c>
      <c r="H248" s="92"/>
      <c r="I248" s="93"/>
      <c r="J248" s="93"/>
      <c r="K248" s="93"/>
      <c r="L248" s="93"/>
      <c r="M248" s="93"/>
      <c r="N248" s="93"/>
      <c r="O248" s="93"/>
      <c r="P248" s="93"/>
      <c r="Q248" s="93"/>
      <c r="R248" s="93"/>
      <c r="S248" s="93"/>
      <c r="T248" s="93"/>
      <c r="U248" s="93"/>
      <c r="V248" s="93"/>
      <c r="W248" s="440">
        <v>0</v>
      </c>
      <c r="X248" s="147"/>
      <c r="Y248" s="152"/>
      <c r="Z248" s="147"/>
      <c r="AA248" s="152"/>
      <c r="AB248" s="95">
        <v>0</v>
      </c>
      <c r="AC248" s="96"/>
      <c r="AD248" s="97"/>
    </row>
    <row r="249" spans="1:30" ht="28.5" customHeight="1" x14ac:dyDescent="0.25">
      <c r="A249" s="429">
        <f t="shared" si="10"/>
        <v>7</v>
      </c>
      <c r="B249" s="88"/>
      <c r="C249" s="89"/>
      <c r="D249" s="90"/>
      <c r="E249" s="91"/>
      <c r="F249" s="91"/>
      <c r="G249" s="92">
        <f t="shared" si="11"/>
        <v>0</v>
      </c>
      <c r="H249" s="92"/>
      <c r="I249" s="93"/>
      <c r="J249" s="93"/>
      <c r="K249" s="93"/>
      <c r="L249" s="93"/>
      <c r="M249" s="93"/>
      <c r="N249" s="93"/>
      <c r="O249" s="93"/>
      <c r="P249" s="93"/>
      <c r="Q249" s="93"/>
      <c r="R249" s="93"/>
      <c r="S249" s="93"/>
      <c r="T249" s="93"/>
      <c r="U249" s="93"/>
      <c r="V249" s="93"/>
      <c r="W249" s="440">
        <v>0</v>
      </c>
      <c r="X249" s="147"/>
      <c r="Y249" s="152"/>
      <c r="Z249" s="147"/>
      <c r="AA249" s="152"/>
      <c r="AB249" s="95">
        <v>0</v>
      </c>
      <c r="AC249" s="96"/>
      <c r="AD249" s="97"/>
    </row>
    <row r="250" spans="1:30" ht="28.5" customHeight="1" x14ac:dyDescent="0.25">
      <c r="A250" s="429">
        <f t="shared" si="10"/>
        <v>7</v>
      </c>
      <c r="B250" s="88"/>
      <c r="C250" s="89"/>
      <c r="D250" s="90"/>
      <c r="E250" s="91"/>
      <c r="F250" s="91"/>
      <c r="G250" s="92">
        <f t="shared" si="11"/>
        <v>0</v>
      </c>
      <c r="H250" s="92"/>
      <c r="I250" s="93"/>
      <c r="J250" s="93"/>
      <c r="K250" s="93"/>
      <c r="L250" s="93"/>
      <c r="M250" s="93"/>
      <c r="N250" s="93"/>
      <c r="O250" s="93"/>
      <c r="P250" s="93"/>
      <c r="Q250" s="93"/>
      <c r="R250" s="93"/>
      <c r="S250" s="93"/>
      <c r="T250" s="93"/>
      <c r="U250" s="93"/>
      <c r="V250" s="93"/>
      <c r="W250" s="440">
        <v>0</v>
      </c>
      <c r="X250" s="147"/>
      <c r="Y250" s="152"/>
      <c r="Z250" s="147"/>
      <c r="AA250" s="152"/>
      <c r="AB250" s="95">
        <v>0</v>
      </c>
      <c r="AC250" s="96"/>
      <c r="AD250" s="97"/>
    </row>
    <row r="251" spans="1:30" ht="28.5" customHeight="1" x14ac:dyDescent="0.25">
      <c r="A251" s="429">
        <f t="shared" si="10"/>
        <v>7</v>
      </c>
      <c r="B251" s="88"/>
      <c r="C251" s="89"/>
      <c r="D251" s="90"/>
      <c r="E251" s="91"/>
      <c r="F251" s="91"/>
      <c r="G251" s="92">
        <f t="shared" si="11"/>
        <v>0</v>
      </c>
      <c r="H251" s="92"/>
      <c r="I251" s="93"/>
      <c r="J251" s="93"/>
      <c r="K251" s="93"/>
      <c r="L251" s="93"/>
      <c r="M251" s="93"/>
      <c r="N251" s="93"/>
      <c r="O251" s="93"/>
      <c r="P251" s="93"/>
      <c r="Q251" s="93"/>
      <c r="R251" s="93"/>
      <c r="S251" s="93"/>
      <c r="T251" s="93"/>
      <c r="U251" s="93"/>
      <c r="V251" s="93"/>
      <c r="W251" s="440">
        <v>0</v>
      </c>
      <c r="X251" s="147"/>
      <c r="Y251" s="152"/>
      <c r="Z251" s="147"/>
      <c r="AA251" s="152"/>
      <c r="AB251" s="95">
        <v>0</v>
      </c>
      <c r="AC251" s="96"/>
      <c r="AD251" s="97"/>
    </row>
    <row r="252" spans="1:30" ht="28.5" customHeight="1" x14ac:dyDescent="0.25">
      <c r="A252" s="429">
        <f t="shared" si="10"/>
        <v>7</v>
      </c>
      <c r="B252" s="88"/>
      <c r="C252" s="89"/>
      <c r="D252" s="90"/>
      <c r="E252" s="91"/>
      <c r="F252" s="91"/>
      <c r="G252" s="92">
        <f t="shared" si="11"/>
        <v>0</v>
      </c>
      <c r="H252" s="92"/>
      <c r="I252" s="93"/>
      <c r="J252" s="93"/>
      <c r="K252" s="93"/>
      <c r="L252" s="93"/>
      <c r="M252" s="93"/>
      <c r="N252" s="93"/>
      <c r="O252" s="93"/>
      <c r="P252" s="93"/>
      <c r="Q252" s="93"/>
      <c r="R252" s="93"/>
      <c r="S252" s="93"/>
      <c r="T252" s="93"/>
      <c r="U252" s="93"/>
      <c r="V252" s="93"/>
      <c r="W252" s="440">
        <v>0</v>
      </c>
      <c r="X252" s="147"/>
      <c r="Y252" s="152"/>
      <c r="Z252" s="147"/>
      <c r="AA252" s="152"/>
      <c r="AB252" s="95">
        <v>0</v>
      </c>
      <c r="AC252" s="96"/>
      <c r="AD252" s="97"/>
    </row>
    <row r="253" spans="1:30" ht="28.5" customHeight="1" x14ac:dyDescent="0.25">
      <c r="A253" s="429">
        <f t="shared" si="10"/>
        <v>7</v>
      </c>
      <c r="B253" s="88"/>
      <c r="C253" s="89"/>
      <c r="D253" s="90"/>
      <c r="E253" s="91"/>
      <c r="F253" s="91"/>
      <c r="G253" s="92">
        <f t="shared" si="11"/>
        <v>0</v>
      </c>
      <c r="H253" s="92"/>
      <c r="I253" s="93"/>
      <c r="J253" s="93"/>
      <c r="K253" s="93"/>
      <c r="L253" s="93"/>
      <c r="M253" s="93"/>
      <c r="N253" s="93"/>
      <c r="O253" s="93"/>
      <c r="P253" s="93"/>
      <c r="Q253" s="93"/>
      <c r="R253" s="93"/>
      <c r="S253" s="93"/>
      <c r="T253" s="93"/>
      <c r="U253" s="93"/>
      <c r="V253" s="93"/>
      <c r="W253" s="440">
        <v>0</v>
      </c>
      <c r="X253" s="147"/>
      <c r="Y253" s="152"/>
      <c r="Z253" s="147"/>
      <c r="AA253" s="152"/>
      <c r="AB253" s="95">
        <v>0</v>
      </c>
      <c r="AC253" s="96"/>
      <c r="AD253" s="97"/>
    </row>
    <row r="254" spans="1:30" ht="28.5" customHeight="1" x14ac:dyDescent="0.25">
      <c r="A254" s="429">
        <f t="shared" si="10"/>
        <v>7</v>
      </c>
      <c r="B254" s="88"/>
      <c r="C254" s="89"/>
      <c r="D254" s="90"/>
      <c r="E254" s="91"/>
      <c r="F254" s="91"/>
      <c r="G254" s="92">
        <f t="shared" si="11"/>
        <v>0</v>
      </c>
      <c r="H254" s="92"/>
      <c r="I254" s="93"/>
      <c r="J254" s="93"/>
      <c r="K254" s="93"/>
      <c r="L254" s="93"/>
      <c r="M254" s="93"/>
      <c r="N254" s="93"/>
      <c r="O254" s="93"/>
      <c r="P254" s="93"/>
      <c r="Q254" s="93"/>
      <c r="R254" s="93"/>
      <c r="S254" s="93"/>
      <c r="T254" s="93"/>
      <c r="U254" s="93"/>
      <c r="V254" s="93"/>
      <c r="W254" s="440">
        <v>0</v>
      </c>
      <c r="X254" s="147"/>
      <c r="Y254" s="152"/>
      <c r="Z254" s="147"/>
      <c r="AA254" s="152"/>
      <c r="AB254" s="95">
        <v>0</v>
      </c>
      <c r="AC254" s="96"/>
      <c r="AD254" s="97"/>
    </row>
    <row r="255" spans="1:30" ht="28.5" customHeight="1" x14ac:dyDescent="0.25">
      <c r="A255" s="429">
        <f t="shared" si="10"/>
        <v>7</v>
      </c>
      <c r="B255" s="88"/>
      <c r="C255" s="89"/>
      <c r="D255" s="90"/>
      <c r="E255" s="91"/>
      <c r="F255" s="91"/>
      <c r="G255" s="92">
        <f t="shared" si="11"/>
        <v>0</v>
      </c>
      <c r="H255" s="92"/>
      <c r="I255" s="93"/>
      <c r="J255" s="93"/>
      <c r="K255" s="93"/>
      <c r="L255" s="93"/>
      <c r="M255" s="93"/>
      <c r="N255" s="93"/>
      <c r="O255" s="93"/>
      <c r="P255" s="93"/>
      <c r="Q255" s="93"/>
      <c r="R255" s="93"/>
      <c r="S255" s="93"/>
      <c r="T255" s="93"/>
      <c r="U255" s="93"/>
      <c r="V255" s="93"/>
      <c r="W255" s="440">
        <v>0</v>
      </c>
      <c r="X255" s="147"/>
      <c r="Y255" s="152"/>
      <c r="Z255" s="147"/>
      <c r="AA255" s="152"/>
      <c r="AB255" s="95">
        <v>0</v>
      </c>
      <c r="AC255" s="96"/>
      <c r="AD255" s="97"/>
    </row>
    <row r="256" spans="1:30" ht="28.5" customHeight="1" x14ac:dyDescent="0.25">
      <c r="A256" s="429">
        <f t="shared" si="10"/>
        <v>7</v>
      </c>
      <c r="B256" s="88"/>
      <c r="C256" s="89"/>
      <c r="D256" s="90"/>
      <c r="E256" s="91"/>
      <c r="F256" s="91"/>
      <c r="G256" s="92">
        <f t="shared" si="11"/>
        <v>0</v>
      </c>
      <c r="H256" s="92"/>
      <c r="I256" s="93"/>
      <c r="J256" s="93"/>
      <c r="K256" s="93"/>
      <c r="L256" s="93"/>
      <c r="M256" s="93"/>
      <c r="N256" s="93"/>
      <c r="O256" s="93"/>
      <c r="P256" s="93"/>
      <c r="Q256" s="93"/>
      <c r="R256" s="93"/>
      <c r="S256" s="93"/>
      <c r="T256" s="93"/>
      <c r="U256" s="93"/>
      <c r="V256" s="93"/>
      <c r="W256" s="440">
        <v>0</v>
      </c>
      <c r="X256" s="147"/>
      <c r="Y256" s="152"/>
      <c r="Z256" s="147"/>
      <c r="AA256" s="152"/>
      <c r="AB256" s="95">
        <v>0</v>
      </c>
      <c r="AC256" s="96"/>
      <c r="AD256" s="97"/>
    </row>
    <row r="257" spans="1:30" ht="28.5" customHeight="1" x14ac:dyDescent="0.25">
      <c r="A257" s="429">
        <f t="shared" si="10"/>
        <v>7</v>
      </c>
      <c r="B257" s="88"/>
      <c r="C257" s="89"/>
      <c r="D257" s="90"/>
      <c r="E257" s="91"/>
      <c r="F257" s="91"/>
      <c r="G257" s="92">
        <f t="shared" si="11"/>
        <v>0</v>
      </c>
      <c r="H257" s="92"/>
      <c r="I257" s="93"/>
      <c r="J257" s="93"/>
      <c r="K257" s="93"/>
      <c r="L257" s="93"/>
      <c r="M257" s="93"/>
      <c r="N257" s="93"/>
      <c r="O257" s="93"/>
      <c r="P257" s="93"/>
      <c r="Q257" s="93"/>
      <c r="R257" s="93"/>
      <c r="S257" s="93"/>
      <c r="T257" s="93"/>
      <c r="U257" s="93"/>
      <c r="V257" s="93"/>
      <c r="W257" s="440">
        <v>0</v>
      </c>
      <c r="X257" s="147"/>
      <c r="Y257" s="152"/>
      <c r="Z257" s="147"/>
      <c r="AA257" s="152"/>
      <c r="AB257" s="95">
        <v>0</v>
      </c>
      <c r="AC257" s="96"/>
      <c r="AD257" s="97"/>
    </row>
    <row r="258" spans="1:30" ht="28.5" customHeight="1" x14ac:dyDescent="0.25">
      <c r="A258" s="429">
        <f t="shared" si="10"/>
        <v>7</v>
      </c>
      <c r="B258" s="88"/>
      <c r="C258" s="89"/>
      <c r="D258" s="90"/>
      <c r="E258" s="91"/>
      <c r="F258" s="91"/>
      <c r="G258" s="92">
        <f t="shared" si="11"/>
        <v>0</v>
      </c>
      <c r="H258" s="92"/>
      <c r="I258" s="93"/>
      <c r="J258" s="93"/>
      <c r="K258" s="93"/>
      <c r="L258" s="93"/>
      <c r="M258" s="93"/>
      <c r="N258" s="93"/>
      <c r="O258" s="93"/>
      <c r="P258" s="93"/>
      <c r="Q258" s="93"/>
      <c r="R258" s="93"/>
      <c r="S258" s="93"/>
      <c r="T258" s="93"/>
      <c r="U258" s="93"/>
      <c r="V258" s="93"/>
      <c r="W258" s="440">
        <v>0</v>
      </c>
      <c r="X258" s="147"/>
      <c r="Y258" s="152"/>
      <c r="Z258" s="147"/>
      <c r="AA258" s="152"/>
      <c r="AB258" s="95">
        <v>0</v>
      </c>
      <c r="AC258" s="96"/>
      <c r="AD258" s="97"/>
    </row>
    <row r="259" spans="1:30" ht="28.5" customHeight="1" x14ac:dyDescent="0.25">
      <c r="A259" s="429">
        <f t="shared" ref="A259:A322" si="12">B259+7</f>
        <v>7</v>
      </c>
      <c r="B259" s="88"/>
      <c r="C259" s="89"/>
      <c r="D259" s="90"/>
      <c r="E259" s="91"/>
      <c r="F259" s="91"/>
      <c r="G259" s="92">
        <f t="shared" si="11"/>
        <v>0</v>
      </c>
      <c r="H259" s="92"/>
      <c r="I259" s="93"/>
      <c r="J259" s="93"/>
      <c r="K259" s="93"/>
      <c r="L259" s="93"/>
      <c r="M259" s="93"/>
      <c r="N259" s="93"/>
      <c r="O259" s="93"/>
      <c r="P259" s="93"/>
      <c r="Q259" s="93"/>
      <c r="R259" s="93"/>
      <c r="S259" s="93"/>
      <c r="T259" s="93"/>
      <c r="U259" s="93"/>
      <c r="V259" s="93"/>
      <c r="W259" s="440">
        <v>0</v>
      </c>
      <c r="X259" s="147"/>
      <c r="Y259" s="152"/>
      <c r="Z259" s="147"/>
      <c r="AA259" s="152"/>
      <c r="AB259" s="95">
        <v>0</v>
      </c>
      <c r="AC259" s="96"/>
      <c r="AD259" s="97"/>
    </row>
    <row r="260" spans="1:30" ht="28.5" customHeight="1" x14ac:dyDescent="0.25">
      <c r="A260" s="429">
        <f t="shared" si="12"/>
        <v>7</v>
      </c>
      <c r="B260" s="88"/>
      <c r="C260" s="89"/>
      <c r="D260" s="90"/>
      <c r="E260" s="91"/>
      <c r="F260" s="91"/>
      <c r="G260" s="92">
        <f t="shared" si="11"/>
        <v>0</v>
      </c>
      <c r="H260" s="92"/>
      <c r="I260" s="93"/>
      <c r="J260" s="93"/>
      <c r="K260" s="93"/>
      <c r="L260" s="93"/>
      <c r="M260" s="93"/>
      <c r="N260" s="93"/>
      <c r="O260" s="93"/>
      <c r="P260" s="93"/>
      <c r="Q260" s="93"/>
      <c r="R260" s="93"/>
      <c r="S260" s="93"/>
      <c r="T260" s="93"/>
      <c r="U260" s="93"/>
      <c r="V260" s="93"/>
      <c r="W260" s="440">
        <v>0</v>
      </c>
      <c r="X260" s="147"/>
      <c r="Y260" s="152"/>
      <c r="Z260" s="147"/>
      <c r="AA260" s="152"/>
      <c r="AB260" s="95">
        <v>0</v>
      </c>
      <c r="AC260" s="96"/>
      <c r="AD260" s="97"/>
    </row>
    <row r="261" spans="1:30" ht="28.5" customHeight="1" x14ac:dyDescent="0.25">
      <c r="A261" s="429">
        <f t="shared" si="12"/>
        <v>7</v>
      </c>
      <c r="B261" s="88"/>
      <c r="C261" s="89"/>
      <c r="D261" s="90"/>
      <c r="E261" s="91"/>
      <c r="F261" s="91"/>
      <c r="G261" s="92">
        <f t="shared" si="11"/>
        <v>0</v>
      </c>
      <c r="H261" s="92"/>
      <c r="I261" s="93"/>
      <c r="J261" s="93"/>
      <c r="K261" s="93"/>
      <c r="L261" s="93"/>
      <c r="M261" s="93"/>
      <c r="N261" s="93"/>
      <c r="O261" s="93"/>
      <c r="P261" s="93"/>
      <c r="Q261" s="93"/>
      <c r="R261" s="93"/>
      <c r="S261" s="93"/>
      <c r="T261" s="93"/>
      <c r="U261" s="93"/>
      <c r="V261" s="93"/>
      <c r="W261" s="440">
        <v>0</v>
      </c>
      <c r="X261" s="147"/>
      <c r="Y261" s="152"/>
      <c r="Z261" s="147"/>
      <c r="AA261" s="152"/>
      <c r="AB261" s="95">
        <v>0</v>
      </c>
      <c r="AC261" s="96"/>
      <c r="AD261" s="97"/>
    </row>
    <row r="262" spans="1:30" ht="28.5" customHeight="1" x14ac:dyDescent="0.25">
      <c r="A262" s="429">
        <f t="shared" si="12"/>
        <v>7</v>
      </c>
      <c r="B262" s="88"/>
      <c r="C262" s="89"/>
      <c r="D262" s="90"/>
      <c r="E262" s="91"/>
      <c r="F262" s="91"/>
      <c r="G262" s="92">
        <f t="shared" si="11"/>
        <v>0</v>
      </c>
      <c r="H262" s="92"/>
      <c r="I262" s="93"/>
      <c r="J262" s="93"/>
      <c r="K262" s="93"/>
      <c r="L262" s="93"/>
      <c r="M262" s="93"/>
      <c r="N262" s="93"/>
      <c r="O262" s="93"/>
      <c r="P262" s="93"/>
      <c r="Q262" s="93"/>
      <c r="R262" s="93"/>
      <c r="S262" s="93"/>
      <c r="T262" s="93"/>
      <c r="U262" s="93"/>
      <c r="V262" s="93"/>
      <c r="W262" s="440">
        <v>0</v>
      </c>
      <c r="X262" s="147"/>
      <c r="Y262" s="152"/>
      <c r="Z262" s="147"/>
      <c r="AA262" s="152"/>
      <c r="AB262" s="95">
        <v>0</v>
      </c>
      <c r="AC262" s="96"/>
      <c r="AD262" s="97"/>
    </row>
    <row r="263" spans="1:30" ht="28.5" customHeight="1" x14ac:dyDescent="0.25">
      <c r="A263" s="429">
        <f t="shared" si="12"/>
        <v>7</v>
      </c>
      <c r="B263" s="88"/>
      <c r="C263" s="89"/>
      <c r="D263" s="90"/>
      <c r="E263" s="91"/>
      <c r="F263" s="91"/>
      <c r="G263" s="92">
        <f t="shared" si="11"/>
        <v>0</v>
      </c>
      <c r="H263" s="92"/>
      <c r="I263" s="93"/>
      <c r="J263" s="93"/>
      <c r="K263" s="93"/>
      <c r="L263" s="93"/>
      <c r="M263" s="93"/>
      <c r="N263" s="93"/>
      <c r="O263" s="93"/>
      <c r="P263" s="93"/>
      <c r="Q263" s="93"/>
      <c r="R263" s="93"/>
      <c r="S263" s="93"/>
      <c r="T263" s="93"/>
      <c r="U263" s="93"/>
      <c r="V263" s="93"/>
      <c r="W263" s="440">
        <v>0</v>
      </c>
      <c r="X263" s="147"/>
      <c r="Y263" s="152"/>
      <c r="Z263" s="147"/>
      <c r="AA263" s="152"/>
      <c r="AB263" s="95">
        <v>0</v>
      </c>
      <c r="AC263" s="96"/>
      <c r="AD263" s="97"/>
    </row>
    <row r="264" spans="1:30" ht="28.5" customHeight="1" x14ac:dyDescent="0.25">
      <c r="A264" s="429">
        <f t="shared" si="12"/>
        <v>7</v>
      </c>
      <c r="B264" s="88"/>
      <c r="C264" s="89"/>
      <c r="D264" s="90"/>
      <c r="E264" s="91"/>
      <c r="F264" s="91"/>
      <c r="G264" s="92">
        <f t="shared" si="11"/>
        <v>0</v>
      </c>
      <c r="H264" s="92"/>
      <c r="I264" s="93"/>
      <c r="J264" s="93"/>
      <c r="K264" s="93"/>
      <c r="L264" s="93"/>
      <c r="M264" s="93"/>
      <c r="N264" s="93"/>
      <c r="O264" s="93"/>
      <c r="P264" s="93"/>
      <c r="Q264" s="93"/>
      <c r="R264" s="93"/>
      <c r="S264" s="93"/>
      <c r="T264" s="93"/>
      <c r="U264" s="93"/>
      <c r="V264" s="93"/>
      <c r="W264" s="440">
        <v>0</v>
      </c>
      <c r="X264" s="147"/>
      <c r="Y264" s="152"/>
      <c r="Z264" s="147"/>
      <c r="AA264" s="152"/>
      <c r="AB264" s="95">
        <v>0</v>
      </c>
      <c r="AC264" s="96"/>
      <c r="AD264" s="97"/>
    </row>
    <row r="265" spans="1:30" ht="28.5" customHeight="1" x14ac:dyDescent="0.25">
      <c r="A265" s="429">
        <f t="shared" si="12"/>
        <v>7</v>
      </c>
      <c r="B265" s="88"/>
      <c r="C265" s="89"/>
      <c r="D265" s="90"/>
      <c r="E265" s="91"/>
      <c r="F265" s="91"/>
      <c r="G265" s="92">
        <f t="shared" si="11"/>
        <v>0</v>
      </c>
      <c r="H265" s="92"/>
      <c r="I265" s="93"/>
      <c r="J265" s="93"/>
      <c r="K265" s="93"/>
      <c r="L265" s="93"/>
      <c r="M265" s="93"/>
      <c r="N265" s="93"/>
      <c r="O265" s="93"/>
      <c r="P265" s="93"/>
      <c r="Q265" s="93"/>
      <c r="R265" s="93"/>
      <c r="S265" s="93"/>
      <c r="T265" s="93"/>
      <c r="U265" s="93"/>
      <c r="V265" s="93"/>
      <c r="W265" s="440">
        <v>0</v>
      </c>
      <c r="X265" s="147"/>
      <c r="Y265" s="152"/>
      <c r="Z265" s="147"/>
      <c r="AA265" s="152"/>
      <c r="AB265" s="95">
        <v>0</v>
      </c>
      <c r="AC265" s="96"/>
      <c r="AD265" s="97"/>
    </row>
    <row r="266" spans="1:30" ht="28.5" customHeight="1" x14ac:dyDescent="0.25">
      <c r="A266" s="429">
        <f t="shared" si="12"/>
        <v>7</v>
      </c>
      <c r="B266" s="88"/>
      <c r="C266" s="89"/>
      <c r="D266" s="90"/>
      <c r="E266" s="91"/>
      <c r="F266" s="91"/>
      <c r="G266" s="92">
        <f t="shared" si="11"/>
        <v>0</v>
      </c>
      <c r="H266" s="92"/>
      <c r="I266" s="93"/>
      <c r="J266" s="93"/>
      <c r="K266" s="93"/>
      <c r="L266" s="93"/>
      <c r="M266" s="93"/>
      <c r="N266" s="93"/>
      <c r="O266" s="93"/>
      <c r="P266" s="93"/>
      <c r="Q266" s="93"/>
      <c r="R266" s="93"/>
      <c r="S266" s="93"/>
      <c r="T266" s="93"/>
      <c r="U266" s="93"/>
      <c r="V266" s="93"/>
      <c r="W266" s="440">
        <v>0</v>
      </c>
      <c r="X266" s="147"/>
      <c r="Y266" s="152"/>
      <c r="Z266" s="147"/>
      <c r="AA266" s="152"/>
      <c r="AB266" s="95">
        <v>0</v>
      </c>
      <c r="AC266" s="96"/>
      <c r="AD266" s="97"/>
    </row>
    <row r="267" spans="1:30" ht="28.5" customHeight="1" x14ac:dyDescent="0.25">
      <c r="A267" s="429">
        <f t="shared" si="12"/>
        <v>7</v>
      </c>
      <c r="B267" s="88"/>
      <c r="C267" s="89"/>
      <c r="D267" s="90"/>
      <c r="E267" s="91"/>
      <c r="F267" s="91"/>
      <c r="G267" s="92">
        <f t="shared" si="11"/>
        <v>0</v>
      </c>
      <c r="H267" s="92"/>
      <c r="I267" s="93"/>
      <c r="J267" s="93"/>
      <c r="K267" s="93"/>
      <c r="L267" s="93"/>
      <c r="M267" s="93"/>
      <c r="N267" s="93"/>
      <c r="O267" s="93"/>
      <c r="P267" s="93"/>
      <c r="Q267" s="93"/>
      <c r="R267" s="93"/>
      <c r="S267" s="93"/>
      <c r="T267" s="93"/>
      <c r="U267" s="93"/>
      <c r="V267" s="93"/>
      <c r="W267" s="440">
        <v>0</v>
      </c>
      <c r="X267" s="147"/>
      <c r="Y267" s="152"/>
      <c r="Z267" s="147"/>
      <c r="AA267" s="152"/>
      <c r="AB267" s="95">
        <v>0</v>
      </c>
      <c r="AC267" s="96"/>
      <c r="AD267" s="97"/>
    </row>
    <row r="268" spans="1:30" ht="28.5" customHeight="1" x14ac:dyDescent="0.25">
      <c r="A268" s="429">
        <f t="shared" si="12"/>
        <v>7</v>
      </c>
      <c r="B268" s="88"/>
      <c r="C268" s="89"/>
      <c r="D268" s="90"/>
      <c r="E268" s="91"/>
      <c r="F268" s="91"/>
      <c r="G268" s="92">
        <f t="shared" si="11"/>
        <v>0</v>
      </c>
      <c r="H268" s="92"/>
      <c r="I268" s="93"/>
      <c r="J268" s="93"/>
      <c r="K268" s="93"/>
      <c r="L268" s="93"/>
      <c r="M268" s="93"/>
      <c r="N268" s="93"/>
      <c r="O268" s="93"/>
      <c r="P268" s="93"/>
      <c r="Q268" s="93"/>
      <c r="R268" s="93"/>
      <c r="S268" s="93"/>
      <c r="T268" s="93"/>
      <c r="U268" s="93"/>
      <c r="V268" s="93"/>
      <c r="W268" s="440">
        <v>0</v>
      </c>
      <c r="X268" s="147"/>
      <c r="Y268" s="152"/>
      <c r="Z268" s="147"/>
      <c r="AA268" s="152"/>
      <c r="AB268" s="95">
        <v>0</v>
      </c>
      <c r="AC268" s="96"/>
      <c r="AD268" s="97"/>
    </row>
    <row r="269" spans="1:30" ht="28.5" customHeight="1" x14ac:dyDescent="0.25">
      <c r="A269" s="429">
        <f t="shared" si="12"/>
        <v>7</v>
      </c>
      <c r="B269" s="88"/>
      <c r="C269" s="89"/>
      <c r="D269" s="90"/>
      <c r="E269" s="91"/>
      <c r="F269" s="91"/>
      <c r="G269" s="92">
        <f t="shared" si="11"/>
        <v>0</v>
      </c>
      <c r="H269" s="92"/>
      <c r="I269" s="93"/>
      <c r="J269" s="93"/>
      <c r="K269" s="93"/>
      <c r="L269" s="93"/>
      <c r="M269" s="93"/>
      <c r="N269" s="93"/>
      <c r="O269" s="93"/>
      <c r="P269" s="93"/>
      <c r="Q269" s="93"/>
      <c r="R269" s="93"/>
      <c r="S269" s="93"/>
      <c r="T269" s="93"/>
      <c r="U269" s="93"/>
      <c r="V269" s="93"/>
      <c r="W269" s="440">
        <v>0</v>
      </c>
      <c r="X269" s="147"/>
      <c r="Y269" s="152"/>
      <c r="Z269" s="147"/>
      <c r="AA269" s="152"/>
      <c r="AB269" s="95">
        <v>0</v>
      </c>
      <c r="AC269" s="96"/>
      <c r="AD269" s="97"/>
    </row>
    <row r="270" spans="1:30" ht="28.5" customHeight="1" x14ac:dyDescent="0.25">
      <c r="A270" s="429">
        <f t="shared" si="12"/>
        <v>7</v>
      </c>
      <c r="B270" s="88"/>
      <c r="C270" s="89"/>
      <c r="D270" s="90"/>
      <c r="E270" s="91"/>
      <c r="F270" s="91"/>
      <c r="G270" s="92">
        <f t="shared" si="11"/>
        <v>0</v>
      </c>
      <c r="H270" s="92"/>
      <c r="I270" s="93"/>
      <c r="J270" s="93"/>
      <c r="K270" s="93"/>
      <c r="L270" s="93"/>
      <c r="M270" s="93"/>
      <c r="N270" s="93"/>
      <c r="O270" s="93"/>
      <c r="P270" s="93"/>
      <c r="Q270" s="93"/>
      <c r="R270" s="93"/>
      <c r="S270" s="93"/>
      <c r="T270" s="93"/>
      <c r="U270" s="93"/>
      <c r="V270" s="93"/>
      <c r="W270" s="440">
        <v>0</v>
      </c>
      <c r="X270" s="147"/>
      <c r="Y270" s="152"/>
      <c r="Z270" s="147"/>
      <c r="AA270" s="152"/>
      <c r="AB270" s="95">
        <v>0</v>
      </c>
      <c r="AC270" s="96"/>
      <c r="AD270" s="97"/>
    </row>
    <row r="271" spans="1:30" ht="28.5" customHeight="1" x14ac:dyDescent="0.25">
      <c r="A271" s="429">
        <f t="shared" si="12"/>
        <v>7</v>
      </c>
      <c r="B271" s="88"/>
      <c r="C271" s="89"/>
      <c r="D271" s="90"/>
      <c r="E271" s="91"/>
      <c r="F271" s="91"/>
      <c r="G271" s="92">
        <f t="shared" si="11"/>
        <v>0</v>
      </c>
      <c r="H271" s="92"/>
      <c r="I271" s="93"/>
      <c r="J271" s="93"/>
      <c r="K271" s="93"/>
      <c r="L271" s="93"/>
      <c r="M271" s="93"/>
      <c r="N271" s="93"/>
      <c r="O271" s="93"/>
      <c r="P271" s="93"/>
      <c r="Q271" s="93"/>
      <c r="R271" s="93"/>
      <c r="S271" s="93"/>
      <c r="T271" s="93"/>
      <c r="U271" s="93"/>
      <c r="V271" s="93"/>
      <c r="W271" s="440">
        <v>0</v>
      </c>
      <c r="X271" s="147"/>
      <c r="Y271" s="152"/>
      <c r="Z271" s="147"/>
      <c r="AA271" s="152"/>
      <c r="AB271" s="95">
        <v>0</v>
      </c>
      <c r="AC271" s="96"/>
      <c r="AD271" s="97"/>
    </row>
    <row r="272" spans="1:30" ht="28.5" customHeight="1" x14ac:dyDescent="0.25">
      <c r="A272" s="429">
        <f t="shared" si="12"/>
        <v>7</v>
      </c>
      <c r="B272" s="88"/>
      <c r="C272" s="89"/>
      <c r="D272" s="90"/>
      <c r="E272" s="91"/>
      <c r="F272" s="91"/>
      <c r="G272" s="92">
        <f t="shared" si="11"/>
        <v>0</v>
      </c>
      <c r="H272" s="92"/>
      <c r="I272" s="93"/>
      <c r="J272" s="93"/>
      <c r="K272" s="93"/>
      <c r="L272" s="93"/>
      <c r="M272" s="93"/>
      <c r="N272" s="93"/>
      <c r="O272" s="93"/>
      <c r="P272" s="93"/>
      <c r="Q272" s="93"/>
      <c r="R272" s="93"/>
      <c r="S272" s="93"/>
      <c r="T272" s="93"/>
      <c r="U272" s="93"/>
      <c r="V272" s="93"/>
      <c r="W272" s="440">
        <v>0</v>
      </c>
      <c r="X272" s="147"/>
      <c r="Y272" s="152"/>
      <c r="Z272" s="147"/>
      <c r="AA272" s="152"/>
      <c r="AB272" s="95">
        <v>0</v>
      </c>
      <c r="AC272" s="96"/>
      <c r="AD272" s="97"/>
    </row>
    <row r="273" spans="1:30" ht="28.5" customHeight="1" x14ac:dyDescent="0.25">
      <c r="A273" s="429">
        <f t="shared" si="12"/>
        <v>7</v>
      </c>
      <c r="B273" s="88"/>
      <c r="C273" s="89"/>
      <c r="D273" s="90"/>
      <c r="E273" s="91"/>
      <c r="F273" s="91"/>
      <c r="G273" s="92">
        <f t="shared" si="11"/>
        <v>0</v>
      </c>
      <c r="H273" s="92"/>
      <c r="I273" s="93"/>
      <c r="J273" s="93"/>
      <c r="K273" s="93"/>
      <c r="L273" s="93"/>
      <c r="M273" s="93"/>
      <c r="N273" s="93"/>
      <c r="O273" s="93"/>
      <c r="P273" s="93"/>
      <c r="Q273" s="93"/>
      <c r="R273" s="93"/>
      <c r="S273" s="93"/>
      <c r="T273" s="93"/>
      <c r="U273" s="93"/>
      <c r="V273" s="93"/>
      <c r="W273" s="440">
        <v>0</v>
      </c>
      <c r="X273" s="147"/>
      <c r="Y273" s="152"/>
      <c r="Z273" s="147"/>
      <c r="AA273" s="152"/>
      <c r="AB273" s="95">
        <v>0</v>
      </c>
      <c r="AC273" s="96"/>
      <c r="AD273" s="97"/>
    </row>
    <row r="274" spans="1:30" ht="28.5" customHeight="1" x14ac:dyDescent="0.25">
      <c r="A274" s="429">
        <f t="shared" si="12"/>
        <v>7</v>
      </c>
      <c r="B274" s="88"/>
      <c r="C274" s="89"/>
      <c r="D274" s="90"/>
      <c r="E274" s="91"/>
      <c r="F274" s="91"/>
      <c r="G274" s="92">
        <f t="shared" si="11"/>
        <v>0</v>
      </c>
      <c r="H274" s="92"/>
      <c r="I274" s="93"/>
      <c r="J274" s="93"/>
      <c r="K274" s="93"/>
      <c r="L274" s="93"/>
      <c r="M274" s="93"/>
      <c r="N274" s="93"/>
      <c r="O274" s="93"/>
      <c r="P274" s="93"/>
      <c r="Q274" s="93"/>
      <c r="R274" s="93"/>
      <c r="S274" s="93"/>
      <c r="T274" s="93"/>
      <c r="U274" s="93"/>
      <c r="V274" s="93"/>
      <c r="W274" s="440">
        <v>0</v>
      </c>
      <c r="X274" s="147"/>
      <c r="Y274" s="152"/>
      <c r="Z274" s="147"/>
      <c r="AA274" s="152"/>
      <c r="AB274" s="95">
        <v>0</v>
      </c>
      <c r="AC274" s="96"/>
      <c r="AD274" s="97"/>
    </row>
    <row r="275" spans="1:30" ht="28.5" customHeight="1" x14ac:dyDescent="0.25">
      <c r="A275" s="429">
        <f t="shared" si="12"/>
        <v>7</v>
      </c>
      <c r="B275" s="88"/>
      <c r="C275" s="89"/>
      <c r="D275" s="90"/>
      <c r="E275" s="91"/>
      <c r="F275" s="91"/>
      <c r="G275" s="92">
        <f t="shared" si="11"/>
        <v>0</v>
      </c>
      <c r="H275" s="92"/>
      <c r="I275" s="93"/>
      <c r="J275" s="93"/>
      <c r="K275" s="93"/>
      <c r="L275" s="93"/>
      <c r="M275" s="93"/>
      <c r="N275" s="93"/>
      <c r="O275" s="93"/>
      <c r="P275" s="93"/>
      <c r="Q275" s="93"/>
      <c r="R275" s="93"/>
      <c r="S275" s="93"/>
      <c r="T275" s="93"/>
      <c r="U275" s="93"/>
      <c r="V275" s="93"/>
      <c r="W275" s="440">
        <v>0</v>
      </c>
      <c r="X275" s="147"/>
      <c r="Y275" s="152"/>
      <c r="Z275" s="147"/>
      <c r="AA275" s="152"/>
      <c r="AB275" s="95">
        <v>0</v>
      </c>
      <c r="AC275" s="96"/>
      <c r="AD275" s="97"/>
    </row>
    <row r="276" spans="1:30" ht="28.5" customHeight="1" x14ac:dyDescent="0.25">
      <c r="A276" s="429">
        <f t="shared" si="12"/>
        <v>7</v>
      </c>
      <c r="B276" s="88"/>
      <c r="C276" s="89"/>
      <c r="D276" s="90"/>
      <c r="E276" s="91"/>
      <c r="F276" s="91"/>
      <c r="G276" s="92">
        <f t="shared" si="11"/>
        <v>0</v>
      </c>
      <c r="H276" s="92"/>
      <c r="I276" s="93"/>
      <c r="J276" s="93"/>
      <c r="K276" s="93"/>
      <c r="L276" s="93"/>
      <c r="M276" s="93"/>
      <c r="N276" s="93"/>
      <c r="O276" s="93"/>
      <c r="P276" s="93"/>
      <c r="Q276" s="93"/>
      <c r="R276" s="93"/>
      <c r="S276" s="93"/>
      <c r="T276" s="93"/>
      <c r="U276" s="93"/>
      <c r="V276" s="93"/>
      <c r="W276" s="440">
        <v>0</v>
      </c>
      <c r="X276" s="147"/>
      <c r="Y276" s="152"/>
      <c r="Z276" s="147"/>
      <c r="AA276" s="152"/>
      <c r="AB276" s="95">
        <v>0</v>
      </c>
      <c r="AC276" s="96"/>
      <c r="AD276" s="97"/>
    </row>
    <row r="277" spans="1:30" ht="28.5" customHeight="1" x14ac:dyDescent="0.25">
      <c r="A277" s="429">
        <f t="shared" si="12"/>
        <v>7</v>
      </c>
      <c r="B277" s="88"/>
      <c r="C277" s="89"/>
      <c r="D277" s="90"/>
      <c r="E277" s="91"/>
      <c r="F277" s="91"/>
      <c r="G277" s="92">
        <f t="shared" si="11"/>
        <v>0</v>
      </c>
      <c r="H277" s="92"/>
      <c r="I277" s="93"/>
      <c r="J277" s="93"/>
      <c r="K277" s="93"/>
      <c r="L277" s="93"/>
      <c r="M277" s="93"/>
      <c r="N277" s="93"/>
      <c r="O277" s="93"/>
      <c r="P277" s="93"/>
      <c r="Q277" s="93"/>
      <c r="R277" s="93"/>
      <c r="S277" s="93"/>
      <c r="T277" s="93"/>
      <c r="U277" s="93"/>
      <c r="V277" s="93"/>
      <c r="W277" s="440">
        <v>0</v>
      </c>
      <c r="X277" s="147"/>
      <c r="Y277" s="152"/>
      <c r="Z277" s="147"/>
      <c r="AA277" s="152"/>
      <c r="AB277" s="95">
        <v>0</v>
      </c>
      <c r="AC277" s="96"/>
      <c r="AD277" s="97"/>
    </row>
    <row r="278" spans="1:30" ht="28.5" customHeight="1" x14ac:dyDescent="0.25">
      <c r="A278" s="429">
        <f t="shared" si="12"/>
        <v>7</v>
      </c>
      <c r="B278" s="88"/>
      <c r="C278" s="89"/>
      <c r="D278" s="90"/>
      <c r="E278" s="91"/>
      <c r="F278" s="91"/>
      <c r="G278" s="92">
        <f t="shared" si="11"/>
        <v>0</v>
      </c>
      <c r="H278" s="92"/>
      <c r="I278" s="93"/>
      <c r="J278" s="93"/>
      <c r="K278" s="93"/>
      <c r="L278" s="93"/>
      <c r="M278" s="93"/>
      <c r="N278" s="93"/>
      <c r="O278" s="93"/>
      <c r="P278" s="93"/>
      <c r="Q278" s="93"/>
      <c r="R278" s="93"/>
      <c r="S278" s="93"/>
      <c r="T278" s="93"/>
      <c r="U278" s="93"/>
      <c r="V278" s="93"/>
      <c r="W278" s="440">
        <v>0</v>
      </c>
      <c r="X278" s="147"/>
      <c r="Y278" s="152"/>
      <c r="Z278" s="147"/>
      <c r="AA278" s="152"/>
      <c r="AB278" s="95">
        <v>0</v>
      </c>
      <c r="AC278" s="96"/>
      <c r="AD278" s="97"/>
    </row>
    <row r="279" spans="1:30" ht="28.5" customHeight="1" x14ac:dyDescent="0.25">
      <c r="A279" s="429">
        <f t="shared" si="12"/>
        <v>7</v>
      </c>
      <c r="B279" s="88"/>
      <c r="C279" s="89"/>
      <c r="D279" s="90"/>
      <c r="E279" s="91"/>
      <c r="F279" s="91"/>
      <c r="G279" s="92">
        <f t="shared" si="11"/>
        <v>0</v>
      </c>
      <c r="H279" s="92"/>
      <c r="I279" s="93"/>
      <c r="J279" s="93"/>
      <c r="K279" s="93"/>
      <c r="L279" s="93"/>
      <c r="M279" s="93"/>
      <c r="N279" s="93"/>
      <c r="O279" s="93"/>
      <c r="P279" s="93"/>
      <c r="Q279" s="93"/>
      <c r="R279" s="93"/>
      <c r="S279" s="93"/>
      <c r="T279" s="93"/>
      <c r="U279" s="93"/>
      <c r="V279" s="93"/>
      <c r="W279" s="440">
        <v>0</v>
      </c>
      <c r="X279" s="147"/>
      <c r="Y279" s="152"/>
      <c r="Z279" s="147"/>
      <c r="AA279" s="152"/>
      <c r="AB279" s="95">
        <v>0</v>
      </c>
      <c r="AC279" s="96"/>
      <c r="AD279" s="97"/>
    </row>
    <row r="280" spans="1:30" ht="28.5" customHeight="1" x14ac:dyDescent="0.25">
      <c r="A280" s="429">
        <f t="shared" si="12"/>
        <v>7</v>
      </c>
      <c r="B280" s="88"/>
      <c r="C280" s="89"/>
      <c r="D280" s="90"/>
      <c r="E280" s="91"/>
      <c r="F280" s="91"/>
      <c r="G280" s="92">
        <f t="shared" si="11"/>
        <v>0</v>
      </c>
      <c r="H280" s="92"/>
      <c r="I280" s="93"/>
      <c r="J280" s="93"/>
      <c r="K280" s="93"/>
      <c r="L280" s="93"/>
      <c r="M280" s="93"/>
      <c r="N280" s="93"/>
      <c r="O280" s="93"/>
      <c r="P280" s="93"/>
      <c r="Q280" s="93"/>
      <c r="R280" s="93"/>
      <c r="S280" s="93"/>
      <c r="T280" s="93"/>
      <c r="U280" s="93"/>
      <c r="V280" s="93"/>
      <c r="W280" s="440">
        <v>0</v>
      </c>
      <c r="X280" s="147"/>
      <c r="Y280" s="152"/>
      <c r="Z280" s="147"/>
      <c r="AA280" s="152"/>
      <c r="AB280" s="95">
        <v>0</v>
      </c>
      <c r="AC280" s="96"/>
      <c r="AD280" s="97"/>
    </row>
    <row r="281" spans="1:30" ht="28.5" customHeight="1" x14ac:dyDescent="0.25">
      <c r="A281" s="429">
        <f t="shared" si="12"/>
        <v>7</v>
      </c>
      <c r="B281" s="88"/>
      <c r="C281" s="89"/>
      <c r="D281" s="90"/>
      <c r="E281" s="91"/>
      <c r="F281" s="91"/>
      <c r="G281" s="92">
        <f t="shared" si="11"/>
        <v>0</v>
      </c>
      <c r="H281" s="92"/>
      <c r="I281" s="93"/>
      <c r="J281" s="93"/>
      <c r="K281" s="93"/>
      <c r="L281" s="93"/>
      <c r="M281" s="93"/>
      <c r="N281" s="93"/>
      <c r="O281" s="93"/>
      <c r="P281" s="93"/>
      <c r="Q281" s="93"/>
      <c r="R281" s="93"/>
      <c r="S281" s="93"/>
      <c r="T281" s="93"/>
      <c r="U281" s="93"/>
      <c r="V281" s="93"/>
      <c r="W281" s="440">
        <v>0</v>
      </c>
      <c r="X281" s="147"/>
      <c r="Y281" s="152"/>
      <c r="Z281" s="147"/>
      <c r="AA281" s="152"/>
      <c r="AB281" s="95">
        <v>0</v>
      </c>
      <c r="AC281" s="96"/>
      <c r="AD281" s="97"/>
    </row>
    <row r="282" spans="1:30" ht="28.5" customHeight="1" x14ac:dyDescent="0.25">
      <c r="A282" s="429">
        <f t="shared" si="12"/>
        <v>7</v>
      </c>
      <c r="B282" s="88"/>
      <c r="C282" s="89"/>
      <c r="D282" s="90"/>
      <c r="E282" s="91"/>
      <c r="F282" s="91"/>
      <c r="G282" s="92">
        <f t="shared" si="11"/>
        <v>0</v>
      </c>
      <c r="H282" s="92"/>
      <c r="I282" s="93"/>
      <c r="J282" s="93"/>
      <c r="K282" s="93"/>
      <c r="L282" s="93"/>
      <c r="M282" s="93"/>
      <c r="N282" s="93"/>
      <c r="O282" s="93"/>
      <c r="P282" s="93"/>
      <c r="Q282" s="93"/>
      <c r="R282" s="93"/>
      <c r="S282" s="93"/>
      <c r="T282" s="93"/>
      <c r="U282" s="93"/>
      <c r="V282" s="93"/>
      <c r="W282" s="440">
        <v>0</v>
      </c>
      <c r="X282" s="147"/>
      <c r="Y282" s="152"/>
      <c r="Z282" s="147"/>
      <c r="AA282" s="152"/>
      <c r="AB282" s="95">
        <v>0</v>
      </c>
      <c r="AC282" s="96"/>
      <c r="AD282" s="97"/>
    </row>
    <row r="283" spans="1:30" ht="28.5" customHeight="1" x14ac:dyDescent="0.25">
      <c r="A283" s="429">
        <f t="shared" si="12"/>
        <v>7</v>
      </c>
      <c r="B283" s="88"/>
      <c r="C283" s="89"/>
      <c r="D283" s="90"/>
      <c r="E283" s="91"/>
      <c r="F283" s="91"/>
      <c r="G283" s="92">
        <f t="shared" si="11"/>
        <v>0</v>
      </c>
      <c r="H283" s="92"/>
      <c r="I283" s="93"/>
      <c r="J283" s="93"/>
      <c r="K283" s="93"/>
      <c r="L283" s="93"/>
      <c r="M283" s="93"/>
      <c r="N283" s="93"/>
      <c r="O283" s="93"/>
      <c r="P283" s="93"/>
      <c r="Q283" s="93"/>
      <c r="R283" s="93"/>
      <c r="S283" s="93"/>
      <c r="T283" s="93"/>
      <c r="U283" s="93"/>
      <c r="V283" s="93"/>
      <c r="W283" s="440">
        <v>0</v>
      </c>
      <c r="X283" s="147"/>
      <c r="Y283" s="152"/>
      <c r="Z283" s="147"/>
      <c r="AA283" s="152"/>
      <c r="AB283" s="95">
        <v>0</v>
      </c>
      <c r="AC283" s="96"/>
      <c r="AD283" s="97"/>
    </row>
    <row r="284" spans="1:30" ht="28.5" customHeight="1" x14ac:dyDescent="0.25">
      <c r="A284" s="429">
        <f t="shared" si="12"/>
        <v>7</v>
      </c>
      <c r="B284" s="88"/>
      <c r="C284" s="89"/>
      <c r="D284" s="90"/>
      <c r="E284" s="91"/>
      <c r="F284" s="91"/>
      <c r="G284" s="92">
        <f t="shared" si="11"/>
        <v>0</v>
      </c>
      <c r="H284" s="92"/>
      <c r="I284" s="93"/>
      <c r="J284" s="93"/>
      <c r="K284" s="93"/>
      <c r="L284" s="93"/>
      <c r="M284" s="93"/>
      <c r="N284" s="93"/>
      <c r="O284" s="93"/>
      <c r="P284" s="93"/>
      <c r="Q284" s="93"/>
      <c r="R284" s="93"/>
      <c r="S284" s="93"/>
      <c r="T284" s="93"/>
      <c r="U284" s="93"/>
      <c r="V284" s="93"/>
      <c r="W284" s="440">
        <v>0</v>
      </c>
      <c r="X284" s="147"/>
      <c r="Y284" s="152"/>
      <c r="Z284" s="147"/>
      <c r="AA284" s="152"/>
      <c r="AB284" s="95">
        <v>0</v>
      </c>
      <c r="AC284" s="96"/>
      <c r="AD284" s="97"/>
    </row>
    <row r="285" spans="1:30" ht="28.5" customHeight="1" x14ac:dyDescent="0.25">
      <c r="A285" s="429">
        <f t="shared" si="12"/>
        <v>7</v>
      </c>
      <c r="B285" s="88"/>
      <c r="C285" s="89"/>
      <c r="D285" s="90"/>
      <c r="E285" s="91"/>
      <c r="F285" s="91"/>
      <c r="G285" s="92">
        <f t="shared" si="11"/>
        <v>0</v>
      </c>
      <c r="H285" s="92"/>
      <c r="I285" s="93"/>
      <c r="J285" s="93"/>
      <c r="K285" s="93"/>
      <c r="L285" s="93"/>
      <c r="M285" s="93"/>
      <c r="N285" s="93"/>
      <c r="O285" s="93"/>
      <c r="P285" s="93"/>
      <c r="Q285" s="93"/>
      <c r="R285" s="93"/>
      <c r="S285" s="93"/>
      <c r="T285" s="93"/>
      <c r="U285" s="93"/>
      <c r="V285" s="93"/>
      <c r="W285" s="440">
        <v>0</v>
      </c>
      <c r="X285" s="147"/>
      <c r="Y285" s="152"/>
      <c r="Z285" s="147"/>
      <c r="AA285" s="152"/>
      <c r="AB285" s="95">
        <v>0</v>
      </c>
      <c r="AC285" s="96"/>
      <c r="AD285" s="97"/>
    </row>
    <row r="286" spans="1:30" ht="28.5" customHeight="1" x14ac:dyDescent="0.25">
      <c r="A286" s="429">
        <f t="shared" si="12"/>
        <v>7</v>
      </c>
      <c r="B286" s="88"/>
      <c r="C286" s="89"/>
      <c r="D286" s="90"/>
      <c r="E286" s="91"/>
      <c r="F286" s="91"/>
      <c r="G286" s="92">
        <f t="shared" si="11"/>
        <v>0</v>
      </c>
      <c r="H286" s="92"/>
      <c r="I286" s="93"/>
      <c r="J286" s="93"/>
      <c r="K286" s="93"/>
      <c r="L286" s="93"/>
      <c r="M286" s="93"/>
      <c r="N286" s="93"/>
      <c r="O286" s="93"/>
      <c r="P286" s="93"/>
      <c r="Q286" s="93"/>
      <c r="R286" s="93"/>
      <c r="S286" s="93"/>
      <c r="T286" s="93"/>
      <c r="U286" s="93"/>
      <c r="V286" s="93"/>
      <c r="W286" s="440">
        <v>0</v>
      </c>
      <c r="X286" s="147"/>
      <c r="Y286" s="152"/>
      <c r="Z286" s="147"/>
      <c r="AA286" s="152"/>
      <c r="AB286" s="95">
        <v>0</v>
      </c>
      <c r="AC286" s="96"/>
      <c r="AD286" s="97"/>
    </row>
    <row r="287" spans="1:30" ht="28.5" customHeight="1" x14ac:dyDescent="0.25">
      <c r="A287" s="429">
        <f t="shared" si="12"/>
        <v>7</v>
      </c>
      <c r="B287" s="88"/>
      <c r="C287" s="89"/>
      <c r="D287" s="90"/>
      <c r="E287" s="91"/>
      <c r="F287" s="91"/>
      <c r="G287" s="92">
        <f t="shared" si="11"/>
        <v>0</v>
      </c>
      <c r="H287" s="92"/>
      <c r="I287" s="93"/>
      <c r="J287" s="93"/>
      <c r="K287" s="93"/>
      <c r="L287" s="93"/>
      <c r="M287" s="93"/>
      <c r="N287" s="93"/>
      <c r="O287" s="93"/>
      <c r="P287" s="93"/>
      <c r="Q287" s="93"/>
      <c r="R287" s="93"/>
      <c r="S287" s="93"/>
      <c r="T287" s="93"/>
      <c r="U287" s="93"/>
      <c r="V287" s="93"/>
      <c r="W287" s="440">
        <v>0</v>
      </c>
      <c r="X287" s="147"/>
      <c r="Y287" s="152"/>
      <c r="Z287" s="147"/>
      <c r="AA287" s="152"/>
      <c r="AB287" s="95">
        <v>0</v>
      </c>
      <c r="AC287" s="96"/>
      <c r="AD287" s="97"/>
    </row>
    <row r="288" spans="1:30" ht="28.5" customHeight="1" x14ac:dyDescent="0.25">
      <c r="A288" s="429">
        <f t="shared" si="12"/>
        <v>7</v>
      </c>
      <c r="B288" s="88"/>
      <c r="C288" s="89"/>
      <c r="D288" s="90"/>
      <c r="E288" s="91"/>
      <c r="F288" s="91"/>
      <c r="G288" s="92">
        <f t="shared" si="11"/>
        <v>0</v>
      </c>
      <c r="H288" s="92"/>
      <c r="I288" s="93"/>
      <c r="J288" s="93"/>
      <c r="K288" s="93"/>
      <c r="L288" s="93"/>
      <c r="M288" s="93"/>
      <c r="N288" s="93"/>
      <c r="O288" s="93"/>
      <c r="P288" s="93"/>
      <c r="Q288" s="93"/>
      <c r="R288" s="93"/>
      <c r="S288" s="93"/>
      <c r="T288" s="93"/>
      <c r="U288" s="93"/>
      <c r="V288" s="93"/>
      <c r="W288" s="440">
        <v>0</v>
      </c>
      <c r="X288" s="147"/>
      <c r="Y288" s="152"/>
      <c r="Z288" s="147"/>
      <c r="AA288" s="152"/>
      <c r="AB288" s="95">
        <v>0</v>
      </c>
      <c r="AC288" s="96"/>
      <c r="AD288" s="97"/>
    </row>
    <row r="289" spans="1:30" ht="28.5" customHeight="1" x14ac:dyDescent="0.25">
      <c r="A289" s="429">
        <f t="shared" si="12"/>
        <v>7</v>
      </c>
      <c r="B289" s="88"/>
      <c r="C289" s="89"/>
      <c r="D289" s="90"/>
      <c r="E289" s="91"/>
      <c r="F289" s="91"/>
      <c r="G289" s="92">
        <f t="shared" si="11"/>
        <v>0</v>
      </c>
      <c r="H289" s="92"/>
      <c r="I289" s="93"/>
      <c r="J289" s="93"/>
      <c r="K289" s="93"/>
      <c r="L289" s="93"/>
      <c r="M289" s="93"/>
      <c r="N289" s="93"/>
      <c r="O289" s="93"/>
      <c r="P289" s="93"/>
      <c r="Q289" s="93"/>
      <c r="R289" s="93"/>
      <c r="S289" s="93"/>
      <c r="T289" s="93"/>
      <c r="U289" s="93"/>
      <c r="V289" s="93"/>
      <c r="W289" s="440">
        <v>0</v>
      </c>
      <c r="X289" s="147"/>
      <c r="Y289" s="152"/>
      <c r="Z289" s="147"/>
      <c r="AA289" s="152"/>
      <c r="AB289" s="95">
        <v>0</v>
      </c>
      <c r="AC289" s="96"/>
      <c r="AD289" s="97"/>
    </row>
    <row r="290" spans="1:30" ht="28.5" customHeight="1" x14ac:dyDescent="0.25">
      <c r="A290" s="429">
        <f t="shared" si="12"/>
        <v>7</v>
      </c>
      <c r="B290" s="88"/>
      <c r="C290" s="89"/>
      <c r="D290" s="90"/>
      <c r="E290" s="91"/>
      <c r="F290" s="91"/>
      <c r="G290" s="92">
        <f t="shared" si="11"/>
        <v>0</v>
      </c>
      <c r="H290" s="92"/>
      <c r="I290" s="93"/>
      <c r="J290" s="93"/>
      <c r="K290" s="93"/>
      <c r="L290" s="93"/>
      <c r="M290" s="93"/>
      <c r="N290" s="93"/>
      <c r="O290" s="93"/>
      <c r="P290" s="93"/>
      <c r="Q290" s="93"/>
      <c r="R290" s="93"/>
      <c r="S290" s="93"/>
      <c r="T290" s="93"/>
      <c r="U290" s="93"/>
      <c r="V290" s="93"/>
      <c r="W290" s="440">
        <v>0</v>
      </c>
      <c r="X290" s="147"/>
      <c r="Y290" s="152"/>
      <c r="Z290" s="147"/>
      <c r="AA290" s="152"/>
      <c r="AB290" s="95">
        <v>0</v>
      </c>
      <c r="AC290" s="96"/>
      <c r="AD290" s="97"/>
    </row>
    <row r="291" spans="1:30" ht="28.5" customHeight="1" x14ac:dyDescent="0.25">
      <c r="A291" s="429">
        <f t="shared" si="12"/>
        <v>7</v>
      </c>
      <c r="B291" s="88"/>
      <c r="C291" s="89"/>
      <c r="D291" s="90"/>
      <c r="E291" s="91"/>
      <c r="F291" s="91"/>
      <c r="G291" s="92">
        <f t="shared" si="11"/>
        <v>0</v>
      </c>
      <c r="H291" s="92"/>
      <c r="I291" s="93"/>
      <c r="J291" s="93"/>
      <c r="K291" s="93"/>
      <c r="L291" s="93"/>
      <c r="M291" s="93"/>
      <c r="N291" s="93"/>
      <c r="O291" s="93"/>
      <c r="P291" s="93"/>
      <c r="Q291" s="93"/>
      <c r="R291" s="93"/>
      <c r="S291" s="93"/>
      <c r="T291" s="93"/>
      <c r="U291" s="93"/>
      <c r="V291" s="93"/>
      <c r="W291" s="440">
        <v>0</v>
      </c>
      <c r="X291" s="147"/>
      <c r="Y291" s="152"/>
      <c r="Z291" s="147"/>
      <c r="AA291" s="152"/>
      <c r="AB291" s="95">
        <v>0</v>
      </c>
      <c r="AC291" s="96"/>
      <c r="AD291" s="97"/>
    </row>
    <row r="292" spans="1:30" ht="28.5" customHeight="1" x14ac:dyDescent="0.25">
      <c r="A292" s="429">
        <f t="shared" si="12"/>
        <v>7</v>
      </c>
      <c r="B292" s="88"/>
      <c r="C292" s="89"/>
      <c r="D292" s="90"/>
      <c r="E292" s="91"/>
      <c r="F292" s="91"/>
      <c r="G292" s="92">
        <f t="shared" si="11"/>
        <v>0</v>
      </c>
      <c r="H292" s="92"/>
      <c r="I292" s="93"/>
      <c r="J292" s="93"/>
      <c r="K292" s="93"/>
      <c r="L292" s="93"/>
      <c r="M292" s="93"/>
      <c r="N292" s="93"/>
      <c r="O292" s="93"/>
      <c r="P292" s="93"/>
      <c r="Q292" s="93"/>
      <c r="R292" s="93"/>
      <c r="S292" s="93"/>
      <c r="T292" s="93"/>
      <c r="U292" s="93"/>
      <c r="V292" s="93"/>
      <c r="W292" s="440">
        <v>0</v>
      </c>
      <c r="X292" s="147"/>
      <c r="Y292" s="152"/>
      <c r="Z292" s="147"/>
      <c r="AA292" s="152"/>
      <c r="AB292" s="95">
        <v>0</v>
      </c>
      <c r="AC292" s="96"/>
      <c r="AD292" s="97"/>
    </row>
    <row r="293" spans="1:30" ht="28.5" customHeight="1" x14ac:dyDescent="0.25">
      <c r="A293" s="429">
        <f t="shared" si="12"/>
        <v>7</v>
      </c>
      <c r="B293" s="88"/>
      <c r="C293" s="89"/>
      <c r="D293" s="90"/>
      <c r="E293" s="91"/>
      <c r="F293" s="91"/>
      <c r="G293" s="92">
        <f t="shared" si="11"/>
        <v>0</v>
      </c>
      <c r="H293" s="92"/>
      <c r="I293" s="93"/>
      <c r="J293" s="93"/>
      <c r="K293" s="93"/>
      <c r="L293" s="93"/>
      <c r="M293" s="93"/>
      <c r="N293" s="93"/>
      <c r="O293" s="93"/>
      <c r="P293" s="93"/>
      <c r="Q293" s="93"/>
      <c r="R293" s="93"/>
      <c r="S293" s="93"/>
      <c r="T293" s="93"/>
      <c r="U293" s="93"/>
      <c r="V293" s="93"/>
      <c r="W293" s="440">
        <v>0</v>
      </c>
      <c r="X293" s="147"/>
      <c r="Y293" s="152"/>
      <c r="Z293" s="147"/>
      <c r="AA293" s="152"/>
      <c r="AB293" s="95">
        <v>0</v>
      </c>
      <c r="AC293" s="96"/>
      <c r="AD293" s="97"/>
    </row>
    <row r="294" spans="1:30" ht="28.5" customHeight="1" x14ac:dyDescent="0.25">
      <c r="A294" s="429">
        <f t="shared" si="12"/>
        <v>7</v>
      </c>
      <c r="B294" s="88"/>
      <c r="C294" s="89"/>
      <c r="D294" s="90"/>
      <c r="E294" s="91"/>
      <c r="F294" s="91"/>
      <c r="G294" s="92">
        <f t="shared" si="11"/>
        <v>0</v>
      </c>
      <c r="H294" s="92"/>
      <c r="I294" s="93"/>
      <c r="J294" s="93"/>
      <c r="K294" s="93"/>
      <c r="L294" s="93"/>
      <c r="M294" s="93"/>
      <c r="N294" s="93"/>
      <c r="O294" s="93"/>
      <c r="P294" s="93"/>
      <c r="Q294" s="93"/>
      <c r="R294" s="93"/>
      <c r="S294" s="93"/>
      <c r="T294" s="93"/>
      <c r="U294" s="93"/>
      <c r="V294" s="93"/>
      <c r="W294" s="440">
        <v>0</v>
      </c>
      <c r="X294" s="147"/>
      <c r="Y294" s="152"/>
      <c r="Z294" s="147"/>
      <c r="AA294" s="152"/>
      <c r="AB294" s="95">
        <v>0</v>
      </c>
      <c r="AC294" s="96"/>
      <c r="AD294" s="97"/>
    </row>
    <row r="295" spans="1:30" ht="28.5" customHeight="1" x14ac:dyDescent="0.25">
      <c r="A295" s="429">
        <f t="shared" si="12"/>
        <v>7</v>
      </c>
      <c r="B295" s="88"/>
      <c r="C295" s="89"/>
      <c r="D295" s="90"/>
      <c r="E295" s="91"/>
      <c r="F295" s="91"/>
      <c r="G295" s="92">
        <f t="shared" si="11"/>
        <v>0</v>
      </c>
      <c r="H295" s="92"/>
      <c r="I295" s="93"/>
      <c r="J295" s="93"/>
      <c r="K295" s="93"/>
      <c r="L295" s="93"/>
      <c r="M295" s="93"/>
      <c r="N295" s="93"/>
      <c r="O295" s="93"/>
      <c r="P295" s="93"/>
      <c r="Q295" s="93"/>
      <c r="R295" s="93"/>
      <c r="S295" s="93"/>
      <c r="T295" s="93"/>
      <c r="U295" s="93"/>
      <c r="V295" s="93"/>
      <c r="W295" s="440">
        <v>0</v>
      </c>
      <c r="X295" s="147"/>
      <c r="Y295" s="152"/>
      <c r="Z295" s="147"/>
      <c r="AA295" s="152"/>
      <c r="AB295" s="95">
        <v>0</v>
      </c>
      <c r="AC295" s="96"/>
      <c r="AD295" s="97"/>
    </row>
    <row r="296" spans="1:30" ht="28.5" customHeight="1" x14ac:dyDescent="0.25">
      <c r="A296" s="429">
        <f t="shared" si="12"/>
        <v>7</v>
      </c>
      <c r="B296" s="88"/>
      <c r="C296" s="89"/>
      <c r="D296" s="90"/>
      <c r="E296" s="91"/>
      <c r="F296" s="91"/>
      <c r="G296" s="92">
        <f t="shared" si="11"/>
        <v>0</v>
      </c>
      <c r="H296" s="92"/>
      <c r="I296" s="93"/>
      <c r="J296" s="93"/>
      <c r="K296" s="93"/>
      <c r="L296" s="93"/>
      <c r="M296" s="93"/>
      <c r="N296" s="93"/>
      <c r="O296" s="93"/>
      <c r="P296" s="93"/>
      <c r="Q296" s="93"/>
      <c r="R296" s="93"/>
      <c r="S296" s="93"/>
      <c r="T296" s="93"/>
      <c r="U296" s="93"/>
      <c r="V296" s="93"/>
      <c r="W296" s="440">
        <v>0</v>
      </c>
      <c r="X296" s="147"/>
      <c r="Y296" s="152"/>
      <c r="Z296" s="147"/>
      <c r="AA296" s="152"/>
      <c r="AB296" s="95">
        <v>0</v>
      </c>
      <c r="AC296" s="96"/>
      <c r="AD296" s="97"/>
    </row>
    <row r="297" spans="1:30" ht="28.5" customHeight="1" x14ac:dyDescent="0.25">
      <c r="A297" s="429">
        <f t="shared" si="12"/>
        <v>7</v>
      </c>
      <c r="B297" s="88"/>
      <c r="C297" s="89"/>
      <c r="D297" s="90"/>
      <c r="E297" s="91"/>
      <c r="F297" s="91"/>
      <c r="G297" s="92">
        <f t="shared" si="11"/>
        <v>0</v>
      </c>
      <c r="H297" s="92"/>
      <c r="I297" s="93"/>
      <c r="J297" s="93"/>
      <c r="K297" s="93"/>
      <c r="L297" s="93"/>
      <c r="M297" s="93"/>
      <c r="N297" s="93"/>
      <c r="O297" s="93"/>
      <c r="P297" s="93"/>
      <c r="Q297" s="93"/>
      <c r="R297" s="93"/>
      <c r="S297" s="93"/>
      <c r="T297" s="93"/>
      <c r="U297" s="93"/>
      <c r="V297" s="93"/>
      <c r="W297" s="440">
        <v>0</v>
      </c>
      <c r="X297" s="147"/>
      <c r="Y297" s="152"/>
      <c r="Z297" s="147"/>
      <c r="AA297" s="152"/>
      <c r="AB297" s="95">
        <v>0</v>
      </c>
      <c r="AC297" s="96"/>
      <c r="AD297" s="97"/>
    </row>
    <row r="298" spans="1:30" ht="28.5" customHeight="1" x14ac:dyDescent="0.25">
      <c r="A298" s="429">
        <f t="shared" si="12"/>
        <v>7</v>
      </c>
      <c r="B298" s="88"/>
      <c r="C298" s="89"/>
      <c r="D298" s="90"/>
      <c r="E298" s="91"/>
      <c r="F298" s="91"/>
      <c r="G298" s="92">
        <f t="shared" si="11"/>
        <v>0</v>
      </c>
      <c r="H298" s="92"/>
      <c r="I298" s="93"/>
      <c r="J298" s="93"/>
      <c r="K298" s="93"/>
      <c r="L298" s="93"/>
      <c r="M298" s="93"/>
      <c r="N298" s="93"/>
      <c r="O298" s="93"/>
      <c r="P298" s="93"/>
      <c r="Q298" s="93"/>
      <c r="R298" s="93"/>
      <c r="S298" s="93"/>
      <c r="T298" s="93"/>
      <c r="U298" s="93"/>
      <c r="V298" s="93"/>
      <c r="W298" s="440">
        <v>0</v>
      </c>
      <c r="X298" s="147"/>
      <c r="Y298" s="152"/>
      <c r="Z298" s="147"/>
      <c r="AA298" s="152"/>
      <c r="AB298" s="95">
        <v>0</v>
      </c>
      <c r="AC298" s="96"/>
      <c r="AD298" s="97"/>
    </row>
    <row r="299" spans="1:30" ht="28.5" customHeight="1" x14ac:dyDescent="0.25">
      <c r="A299" s="429">
        <f t="shared" si="12"/>
        <v>7</v>
      </c>
      <c r="B299" s="88"/>
      <c r="C299" s="89"/>
      <c r="D299" s="90"/>
      <c r="E299" s="91"/>
      <c r="F299" s="91"/>
      <c r="G299" s="92">
        <f t="shared" si="11"/>
        <v>0</v>
      </c>
      <c r="H299" s="92"/>
      <c r="I299" s="93"/>
      <c r="J299" s="93"/>
      <c r="K299" s="93"/>
      <c r="L299" s="93"/>
      <c r="M299" s="93"/>
      <c r="N299" s="93"/>
      <c r="O299" s="93"/>
      <c r="P299" s="93"/>
      <c r="Q299" s="93"/>
      <c r="R299" s="93"/>
      <c r="S299" s="93"/>
      <c r="T299" s="93"/>
      <c r="U299" s="93"/>
      <c r="V299" s="93"/>
      <c r="W299" s="440">
        <v>0</v>
      </c>
      <c r="X299" s="147"/>
      <c r="Y299" s="152"/>
      <c r="Z299" s="147"/>
      <c r="AA299" s="152"/>
      <c r="AB299" s="95">
        <v>0</v>
      </c>
      <c r="AC299" s="96"/>
      <c r="AD299" s="97"/>
    </row>
    <row r="300" spans="1:30" ht="28.5" customHeight="1" x14ac:dyDescent="0.25">
      <c r="A300" s="429">
        <f t="shared" si="12"/>
        <v>7</v>
      </c>
      <c r="B300" s="88"/>
      <c r="C300" s="89"/>
      <c r="D300" s="90"/>
      <c r="E300" s="91"/>
      <c r="F300" s="91"/>
      <c r="G300" s="92">
        <f t="shared" si="11"/>
        <v>0</v>
      </c>
      <c r="H300" s="92"/>
      <c r="I300" s="93"/>
      <c r="J300" s="93"/>
      <c r="K300" s="93"/>
      <c r="L300" s="93"/>
      <c r="M300" s="93"/>
      <c r="N300" s="93"/>
      <c r="O300" s="93"/>
      <c r="P300" s="93"/>
      <c r="Q300" s="93"/>
      <c r="R300" s="93"/>
      <c r="S300" s="93"/>
      <c r="T300" s="93"/>
      <c r="U300" s="93"/>
      <c r="V300" s="93"/>
      <c r="W300" s="440">
        <v>0</v>
      </c>
      <c r="X300" s="147"/>
      <c r="Y300" s="152"/>
      <c r="Z300" s="147"/>
      <c r="AA300" s="152"/>
      <c r="AB300" s="95">
        <v>0</v>
      </c>
      <c r="AC300" s="96"/>
      <c r="AD300" s="97"/>
    </row>
    <row r="301" spans="1:30" ht="28.5" customHeight="1" x14ac:dyDescent="0.25">
      <c r="A301" s="429">
        <f t="shared" si="12"/>
        <v>7</v>
      </c>
      <c r="B301" s="88"/>
      <c r="C301" s="89"/>
      <c r="D301" s="90"/>
      <c r="E301" s="91"/>
      <c r="F301" s="91"/>
      <c r="G301" s="92">
        <f t="shared" si="11"/>
        <v>0</v>
      </c>
      <c r="H301" s="92"/>
      <c r="I301" s="93"/>
      <c r="J301" s="93"/>
      <c r="K301" s="93"/>
      <c r="L301" s="93"/>
      <c r="M301" s="93"/>
      <c r="N301" s="93"/>
      <c r="O301" s="93"/>
      <c r="P301" s="93"/>
      <c r="Q301" s="93"/>
      <c r="R301" s="93"/>
      <c r="S301" s="93"/>
      <c r="T301" s="93"/>
      <c r="U301" s="93"/>
      <c r="V301" s="93"/>
      <c r="W301" s="440">
        <v>0</v>
      </c>
      <c r="X301" s="147"/>
      <c r="Y301" s="152"/>
      <c r="Z301" s="147"/>
      <c r="AA301" s="152"/>
      <c r="AB301" s="95">
        <v>0</v>
      </c>
      <c r="AC301" s="96"/>
      <c r="AD301" s="97"/>
    </row>
    <row r="302" spans="1:30" ht="28.5" customHeight="1" x14ac:dyDescent="0.25">
      <c r="A302" s="429">
        <f t="shared" si="12"/>
        <v>7</v>
      </c>
      <c r="B302" s="88"/>
      <c r="C302" s="89"/>
      <c r="D302" s="90"/>
      <c r="E302" s="91"/>
      <c r="F302" s="91"/>
      <c r="G302" s="92">
        <f t="shared" si="11"/>
        <v>0</v>
      </c>
      <c r="H302" s="92"/>
      <c r="I302" s="93"/>
      <c r="J302" s="93"/>
      <c r="K302" s="93"/>
      <c r="L302" s="93"/>
      <c r="M302" s="93"/>
      <c r="N302" s="93"/>
      <c r="O302" s="93"/>
      <c r="P302" s="93"/>
      <c r="Q302" s="93"/>
      <c r="R302" s="93"/>
      <c r="S302" s="93"/>
      <c r="T302" s="93"/>
      <c r="U302" s="93"/>
      <c r="V302" s="93"/>
      <c r="W302" s="440">
        <v>0</v>
      </c>
      <c r="X302" s="147"/>
      <c r="Y302" s="152"/>
      <c r="Z302" s="147"/>
      <c r="AA302" s="152"/>
      <c r="AB302" s="95">
        <v>0</v>
      </c>
      <c r="AC302" s="96"/>
      <c r="AD302" s="97"/>
    </row>
    <row r="303" spans="1:30" ht="28.5" customHeight="1" x14ac:dyDescent="0.25">
      <c r="A303" s="429">
        <f t="shared" si="12"/>
        <v>7</v>
      </c>
      <c r="B303" s="88"/>
      <c r="C303" s="89"/>
      <c r="D303" s="90"/>
      <c r="E303" s="91"/>
      <c r="F303" s="91"/>
      <c r="G303" s="92">
        <f t="shared" si="11"/>
        <v>0</v>
      </c>
      <c r="H303" s="92"/>
      <c r="I303" s="93"/>
      <c r="J303" s="93"/>
      <c r="K303" s="93"/>
      <c r="L303" s="93"/>
      <c r="M303" s="93"/>
      <c r="N303" s="93"/>
      <c r="O303" s="93"/>
      <c r="P303" s="93"/>
      <c r="Q303" s="93"/>
      <c r="R303" s="93"/>
      <c r="S303" s="93"/>
      <c r="T303" s="93"/>
      <c r="U303" s="93"/>
      <c r="V303" s="93"/>
      <c r="W303" s="440">
        <v>0</v>
      </c>
      <c r="X303" s="147"/>
      <c r="Y303" s="152"/>
      <c r="Z303" s="147"/>
      <c r="AA303" s="152"/>
      <c r="AB303" s="95">
        <v>0</v>
      </c>
      <c r="AC303" s="96"/>
      <c r="AD303" s="97"/>
    </row>
    <row r="304" spans="1:30" ht="28.5" customHeight="1" x14ac:dyDescent="0.25">
      <c r="A304" s="429">
        <f t="shared" si="12"/>
        <v>7</v>
      </c>
      <c r="B304" s="88"/>
      <c r="C304" s="89"/>
      <c r="D304" s="90"/>
      <c r="E304" s="91"/>
      <c r="F304" s="91"/>
      <c r="G304" s="92">
        <f t="shared" si="11"/>
        <v>0</v>
      </c>
      <c r="H304" s="92"/>
      <c r="I304" s="93"/>
      <c r="J304" s="93"/>
      <c r="K304" s="93"/>
      <c r="L304" s="93"/>
      <c r="M304" s="93"/>
      <c r="N304" s="93"/>
      <c r="O304" s="93"/>
      <c r="P304" s="93"/>
      <c r="Q304" s="93"/>
      <c r="R304" s="93"/>
      <c r="S304" s="93"/>
      <c r="T304" s="93"/>
      <c r="U304" s="93"/>
      <c r="V304" s="93"/>
      <c r="W304" s="440">
        <v>0</v>
      </c>
      <c r="X304" s="147"/>
      <c r="Y304" s="152"/>
      <c r="Z304" s="147"/>
      <c r="AA304" s="152"/>
      <c r="AB304" s="95">
        <v>0</v>
      </c>
      <c r="AC304" s="96"/>
      <c r="AD304" s="97"/>
    </row>
    <row r="305" spans="1:30" ht="28.5" customHeight="1" x14ac:dyDescent="0.25">
      <c r="A305" s="429">
        <f t="shared" si="12"/>
        <v>7</v>
      </c>
      <c r="B305" s="88"/>
      <c r="C305" s="89"/>
      <c r="D305" s="90"/>
      <c r="E305" s="91"/>
      <c r="F305" s="91"/>
      <c r="G305" s="92">
        <f t="shared" si="11"/>
        <v>0</v>
      </c>
      <c r="H305" s="92"/>
      <c r="I305" s="93"/>
      <c r="J305" s="93"/>
      <c r="K305" s="93"/>
      <c r="L305" s="93"/>
      <c r="M305" s="93"/>
      <c r="N305" s="93"/>
      <c r="O305" s="93"/>
      <c r="P305" s="93"/>
      <c r="Q305" s="93"/>
      <c r="R305" s="93"/>
      <c r="S305" s="93"/>
      <c r="T305" s="93"/>
      <c r="U305" s="93"/>
      <c r="V305" s="93"/>
      <c r="W305" s="440">
        <v>0</v>
      </c>
      <c r="X305" s="147"/>
      <c r="Y305" s="152"/>
      <c r="Z305" s="147"/>
      <c r="AA305" s="152"/>
      <c r="AB305" s="95">
        <v>0</v>
      </c>
      <c r="AC305" s="96"/>
      <c r="AD305" s="97"/>
    </row>
    <row r="306" spans="1:30" ht="28.5" customHeight="1" x14ac:dyDescent="0.25">
      <c r="A306" s="429">
        <f t="shared" si="12"/>
        <v>7</v>
      </c>
      <c r="B306" s="88"/>
      <c r="C306" s="89"/>
      <c r="D306" s="90"/>
      <c r="E306" s="91"/>
      <c r="F306" s="91"/>
      <c r="G306" s="92">
        <f t="shared" si="11"/>
        <v>0</v>
      </c>
      <c r="H306" s="92"/>
      <c r="I306" s="93"/>
      <c r="J306" s="93"/>
      <c r="K306" s="93"/>
      <c r="L306" s="93"/>
      <c r="M306" s="93"/>
      <c r="N306" s="93"/>
      <c r="O306" s="93"/>
      <c r="P306" s="93"/>
      <c r="Q306" s="93"/>
      <c r="R306" s="93"/>
      <c r="S306" s="93"/>
      <c r="T306" s="93"/>
      <c r="U306" s="93"/>
      <c r="V306" s="93"/>
      <c r="W306" s="440">
        <v>0</v>
      </c>
      <c r="X306" s="147"/>
      <c r="Y306" s="152"/>
      <c r="Z306" s="147"/>
      <c r="AA306" s="152"/>
      <c r="AB306" s="95">
        <v>0</v>
      </c>
      <c r="AC306" s="96"/>
      <c r="AD306" s="97"/>
    </row>
    <row r="307" spans="1:30" ht="28.5" customHeight="1" x14ac:dyDescent="0.25">
      <c r="A307" s="429">
        <f t="shared" si="12"/>
        <v>7</v>
      </c>
      <c r="B307" s="88"/>
      <c r="C307" s="89"/>
      <c r="D307" s="90"/>
      <c r="E307" s="91"/>
      <c r="F307" s="91"/>
      <c r="G307" s="92">
        <f t="shared" si="11"/>
        <v>0</v>
      </c>
      <c r="H307" s="92"/>
      <c r="I307" s="93"/>
      <c r="J307" s="93"/>
      <c r="K307" s="93"/>
      <c r="L307" s="93"/>
      <c r="M307" s="93"/>
      <c r="N307" s="93"/>
      <c r="O307" s="93"/>
      <c r="P307" s="93"/>
      <c r="Q307" s="93"/>
      <c r="R307" s="93"/>
      <c r="S307" s="93"/>
      <c r="T307" s="93"/>
      <c r="U307" s="93"/>
      <c r="V307" s="93"/>
      <c r="W307" s="440">
        <v>0</v>
      </c>
      <c r="X307" s="147"/>
      <c r="Y307" s="152"/>
      <c r="Z307" s="147"/>
      <c r="AA307" s="152"/>
      <c r="AB307" s="95">
        <v>0</v>
      </c>
      <c r="AC307" s="96"/>
      <c r="AD307" s="97"/>
    </row>
    <row r="308" spans="1:30" ht="28.5" customHeight="1" x14ac:dyDescent="0.25">
      <c r="A308" s="429">
        <f t="shared" si="12"/>
        <v>7</v>
      </c>
      <c r="B308" s="88"/>
      <c r="C308" s="89"/>
      <c r="D308" s="90"/>
      <c r="E308" s="91"/>
      <c r="F308" s="91"/>
      <c r="G308" s="92">
        <f t="shared" si="11"/>
        <v>0</v>
      </c>
      <c r="H308" s="92"/>
      <c r="I308" s="93"/>
      <c r="J308" s="93"/>
      <c r="K308" s="93"/>
      <c r="L308" s="93"/>
      <c r="M308" s="93"/>
      <c r="N308" s="93"/>
      <c r="O308" s="93"/>
      <c r="P308" s="93"/>
      <c r="Q308" s="93"/>
      <c r="R308" s="93"/>
      <c r="S308" s="93"/>
      <c r="T308" s="93"/>
      <c r="U308" s="93"/>
      <c r="V308" s="93"/>
      <c r="W308" s="440">
        <v>0</v>
      </c>
      <c r="X308" s="147"/>
      <c r="Y308" s="152"/>
      <c r="Z308" s="147"/>
      <c r="AA308" s="152"/>
      <c r="AB308" s="95">
        <v>0</v>
      </c>
      <c r="AC308" s="96"/>
      <c r="AD308" s="97"/>
    </row>
    <row r="309" spans="1:30" ht="28.5" customHeight="1" x14ac:dyDescent="0.25">
      <c r="A309" s="429">
        <f t="shared" si="12"/>
        <v>7</v>
      </c>
      <c r="B309" s="88"/>
      <c r="C309" s="89"/>
      <c r="D309" s="90"/>
      <c r="E309" s="91"/>
      <c r="F309" s="91"/>
      <c r="G309" s="92">
        <f t="shared" si="11"/>
        <v>0</v>
      </c>
      <c r="H309" s="92"/>
      <c r="I309" s="93"/>
      <c r="J309" s="93"/>
      <c r="K309" s="93"/>
      <c r="L309" s="93"/>
      <c r="M309" s="93"/>
      <c r="N309" s="93"/>
      <c r="O309" s="93"/>
      <c r="P309" s="93"/>
      <c r="Q309" s="93"/>
      <c r="R309" s="93"/>
      <c r="S309" s="93"/>
      <c r="T309" s="93"/>
      <c r="U309" s="93"/>
      <c r="V309" s="93"/>
      <c r="W309" s="440">
        <v>0</v>
      </c>
      <c r="X309" s="147"/>
      <c r="Y309" s="152"/>
      <c r="Z309" s="147"/>
      <c r="AA309" s="152"/>
      <c r="AB309" s="95">
        <v>0</v>
      </c>
      <c r="AC309" s="96"/>
      <c r="AD309" s="97"/>
    </row>
    <row r="310" spans="1:30" ht="28.5" customHeight="1" x14ac:dyDescent="0.25">
      <c r="A310" s="429">
        <f t="shared" si="12"/>
        <v>7</v>
      </c>
      <c r="B310" s="88"/>
      <c r="C310" s="89"/>
      <c r="D310" s="90"/>
      <c r="E310" s="91"/>
      <c r="F310" s="91"/>
      <c r="G310" s="92">
        <f t="shared" si="11"/>
        <v>0</v>
      </c>
      <c r="H310" s="92"/>
      <c r="I310" s="93"/>
      <c r="J310" s="93"/>
      <c r="K310" s="93"/>
      <c r="L310" s="93"/>
      <c r="M310" s="93"/>
      <c r="N310" s="93"/>
      <c r="O310" s="93"/>
      <c r="P310" s="93"/>
      <c r="Q310" s="93"/>
      <c r="R310" s="93"/>
      <c r="S310" s="93"/>
      <c r="T310" s="93"/>
      <c r="U310" s="93"/>
      <c r="V310" s="93"/>
      <c r="W310" s="440">
        <v>0</v>
      </c>
      <c r="X310" s="147"/>
      <c r="Y310" s="152"/>
      <c r="Z310" s="147"/>
      <c r="AA310" s="152"/>
      <c r="AB310" s="95">
        <v>0</v>
      </c>
      <c r="AC310" s="96"/>
      <c r="AD310" s="97"/>
    </row>
    <row r="311" spans="1:30" ht="28.5" customHeight="1" x14ac:dyDescent="0.25">
      <c r="A311" s="429">
        <f t="shared" si="12"/>
        <v>7</v>
      </c>
      <c r="B311" s="88"/>
      <c r="C311" s="89"/>
      <c r="D311" s="90"/>
      <c r="E311" s="91"/>
      <c r="F311" s="91"/>
      <c r="G311" s="92">
        <f t="shared" ref="G311:G374" si="13">F311-E311</f>
        <v>0</v>
      </c>
      <c r="H311" s="92"/>
      <c r="I311" s="93"/>
      <c r="J311" s="93"/>
      <c r="K311" s="93"/>
      <c r="L311" s="93"/>
      <c r="M311" s="93"/>
      <c r="N311" s="93"/>
      <c r="O311" s="93"/>
      <c r="P311" s="93"/>
      <c r="Q311" s="93"/>
      <c r="R311" s="93"/>
      <c r="S311" s="93"/>
      <c r="T311" s="93"/>
      <c r="U311" s="93"/>
      <c r="V311" s="93"/>
      <c r="W311" s="440">
        <v>0</v>
      </c>
      <c r="X311" s="147"/>
      <c r="Y311" s="152"/>
      <c r="Z311" s="147"/>
      <c r="AA311" s="152"/>
      <c r="AB311" s="95">
        <v>0</v>
      </c>
      <c r="AC311" s="96"/>
      <c r="AD311" s="97"/>
    </row>
    <row r="312" spans="1:30" ht="28.5" customHeight="1" x14ac:dyDescent="0.25">
      <c r="A312" s="429">
        <f t="shared" si="12"/>
        <v>7</v>
      </c>
      <c r="B312" s="88"/>
      <c r="C312" s="89"/>
      <c r="D312" s="90"/>
      <c r="E312" s="91"/>
      <c r="F312" s="91"/>
      <c r="G312" s="92">
        <f t="shared" si="13"/>
        <v>0</v>
      </c>
      <c r="H312" s="92"/>
      <c r="I312" s="93"/>
      <c r="J312" s="93"/>
      <c r="K312" s="93"/>
      <c r="L312" s="93"/>
      <c r="M312" s="93"/>
      <c r="N312" s="93"/>
      <c r="O312" s="93"/>
      <c r="P312" s="93"/>
      <c r="Q312" s="93"/>
      <c r="R312" s="93"/>
      <c r="S312" s="93"/>
      <c r="T312" s="93"/>
      <c r="U312" s="93"/>
      <c r="V312" s="93"/>
      <c r="W312" s="440">
        <v>0</v>
      </c>
      <c r="X312" s="147"/>
      <c r="Y312" s="152"/>
      <c r="Z312" s="147"/>
      <c r="AA312" s="152"/>
      <c r="AB312" s="95">
        <v>0</v>
      </c>
      <c r="AC312" s="96"/>
      <c r="AD312" s="97"/>
    </row>
    <row r="313" spans="1:30" ht="28.5" customHeight="1" x14ac:dyDescent="0.25">
      <c r="A313" s="429">
        <f t="shared" si="12"/>
        <v>7</v>
      </c>
      <c r="B313" s="88"/>
      <c r="C313" s="89"/>
      <c r="D313" s="90"/>
      <c r="E313" s="91"/>
      <c r="F313" s="91"/>
      <c r="G313" s="92">
        <f t="shared" si="13"/>
        <v>0</v>
      </c>
      <c r="H313" s="92"/>
      <c r="I313" s="93"/>
      <c r="J313" s="93"/>
      <c r="K313" s="93"/>
      <c r="L313" s="93"/>
      <c r="M313" s="93"/>
      <c r="N313" s="93"/>
      <c r="O313" s="93"/>
      <c r="P313" s="93"/>
      <c r="Q313" s="93"/>
      <c r="R313" s="93"/>
      <c r="S313" s="93"/>
      <c r="T313" s="93"/>
      <c r="U313" s="93"/>
      <c r="V313" s="93"/>
      <c r="W313" s="440">
        <v>0</v>
      </c>
      <c r="X313" s="147"/>
      <c r="Y313" s="152"/>
      <c r="Z313" s="147"/>
      <c r="AA313" s="152"/>
      <c r="AB313" s="95">
        <v>0</v>
      </c>
      <c r="AC313" s="96"/>
      <c r="AD313" s="97"/>
    </row>
    <row r="314" spans="1:30" ht="28.5" customHeight="1" x14ac:dyDescent="0.25">
      <c r="A314" s="429">
        <f t="shared" si="12"/>
        <v>7</v>
      </c>
      <c r="B314" s="88"/>
      <c r="C314" s="89"/>
      <c r="D314" s="90"/>
      <c r="E314" s="91"/>
      <c r="F314" s="91"/>
      <c r="G314" s="92">
        <f t="shared" si="13"/>
        <v>0</v>
      </c>
      <c r="H314" s="92"/>
      <c r="I314" s="93"/>
      <c r="J314" s="93"/>
      <c r="K314" s="93"/>
      <c r="L314" s="93"/>
      <c r="M314" s="93"/>
      <c r="N314" s="93"/>
      <c r="O314" s="93"/>
      <c r="P314" s="93"/>
      <c r="Q314" s="93"/>
      <c r="R314" s="93"/>
      <c r="S314" s="93"/>
      <c r="T314" s="93"/>
      <c r="U314" s="93"/>
      <c r="V314" s="93"/>
      <c r="W314" s="440">
        <v>0</v>
      </c>
      <c r="X314" s="147"/>
      <c r="Y314" s="152"/>
      <c r="Z314" s="147"/>
      <c r="AA314" s="152"/>
      <c r="AB314" s="95">
        <v>0</v>
      </c>
      <c r="AC314" s="96"/>
      <c r="AD314" s="97"/>
    </row>
    <row r="315" spans="1:30" ht="28.5" customHeight="1" x14ac:dyDescent="0.25">
      <c r="A315" s="429">
        <f t="shared" si="12"/>
        <v>7</v>
      </c>
      <c r="B315" s="88"/>
      <c r="C315" s="89"/>
      <c r="D315" s="90"/>
      <c r="E315" s="91"/>
      <c r="F315" s="91"/>
      <c r="G315" s="92">
        <f t="shared" si="13"/>
        <v>0</v>
      </c>
      <c r="H315" s="92"/>
      <c r="I315" s="93"/>
      <c r="J315" s="93"/>
      <c r="K315" s="93"/>
      <c r="L315" s="93"/>
      <c r="M315" s="93"/>
      <c r="N315" s="93"/>
      <c r="O315" s="93"/>
      <c r="P315" s="93"/>
      <c r="Q315" s="93"/>
      <c r="R315" s="93"/>
      <c r="S315" s="93"/>
      <c r="T315" s="93"/>
      <c r="U315" s="93"/>
      <c r="V315" s="93"/>
      <c r="W315" s="440">
        <v>0</v>
      </c>
      <c r="X315" s="147"/>
      <c r="Y315" s="152"/>
      <c r="Z315" s="147"/>
      <c r="AA315" s="152"/>
      <c r="AB315" s="95">
        <v>0</v>
      </c>
      <c r="AC315" s="96"/>
      <c r="AD315" s="97"/>
    </row>
    <row r="316" spans="1:30" ht="28.5" customHeight="1" x14ac:dyDescent="0.25">
      <c r="A316" s="429">
        <f t="shared" si="12"/>
        <v>7</v>
      </c>
      <c r="B316" s="88"/>
      <c r="C316" s="89"/>
      <c r="D316" s="90"/>
      <c r="E316" s="91"/>
      <c r="F316" s="91"/>
      <c r="G316" s="92">
        <f t="shared" si="13"/>
        <v>0</v>
      </c>
      <c r="H316" s="92"/>
      <c r="I316" s="93"/>
      <c r="J316" s="93"/>
      <c r="K316" s="93"/>
      <c r="L316" s="93"/>
      <c r="M316" s="93"/>
      <c r="N316" s="93"/>
      <c r="O316" s="93"/>
      <c r="P316" s="93"/>
      <c r="Q316" s="93"/>
      <c r="R316" s="93"/>
      <c r="S316" s="93"/>
      <c r="T316" s="93"/>
      <c r="U316" s="93"/>
      <c r="V316" s="93"/>
      <c r="W316" s="440">
        <v>0</v>
      </c>
      <c r="X316" s="147"/>
      <c r="Y316" s="152"/>
      <c r="Z316" s="147"/>
      <c r="AA316" s="152"/>
      <c r="AB316" s="95">
        <v>0</v>
      </c>
      <c r="AC316" s="96"/>
      <c r="AD316" s="97"/>
    </row>
    <row r="317" spans="1:30" ht="28.5" customHeight="1" x14ac:dyDescent="0.25">
      <c r="A317" s="429">
        <f t="shared" si="12"/>
        <v>7</v>
      </c>
      <c r="B317" s="88"/>
      <c r="C317" s="89"/>
      <c r="D317" s="90"/>
      <c r="E317" s="91"/>
      <c r="F317" s="91"/>
      <c r="G317" s="92">
        <f t="shared" si="13"/>
        <v>0</v>
      </c>
      <c r="H317" s="92"/>
      <c r="I317" s="93"/>
      <c r="J317" s="93"/>
      <c r="K317" s="93"/>
      <c r="L317" s="93"/>
      <c r="M317" s="93"/>
      <c r="N317" s="93"/>
      <c r="O317" s="93"/>
      <c r="P317" s="93"/>
      <c r="Q317" s="93"/>
      <c r="R317" s="93"/>
      <c r="S317" s="93"/>
      <c r="T317" s="93"/>
      <c r="U317" s="93"/>
      <c r="V317" s="93"/>
      <c r="W317" s="440">
        <v>0</v>
      </c>
      <c r="X317" s="147"/>
      <c r="Y317" s="152"/>
      <c r="Z317" s="147"/>
      <c r="AA317" s="152"/>
      <c r="AB317" s="95">
        <v>0</v>
      </c>
      <c r="AC317" s="96"/>
      <c r="AD317" s="97"/>
    </row>
    <row r="318" spans="1:30" ht="28.5" customHeight="1" x14ac:dyDescent="0.25">
      <c r="A318" s="429">
        <f t="shared" si="12"/>
        <v>7</v>
      </c>
      <c r="B318" s="88"/>
      <c r="C318" s="89"/>
      <c r="D318" s="90"/>
      <c r="E318" s="91"/>
      <c r="F318" s="91"/>
      <c r="G318" s="92">
        <f t="shared" si="13"/>
        <v>0</v>
      </c>
      <c r="H318" s="92"/>
      <c r="I318" s="93"/>
      <c r="J318" s="93"/>
      <c r="K318" s="93"/>
      <c r="L318" s="93"/>
      <c r="M318" s="93"/>
      <c r="N318" s="93"/>
      <c r="O318" s="93"/>
      <c r="P318" s="93"/>
      <c r="Q318" s="93"/>
      <c r="R318" s="93"/>
      <c r="S318" s="93"/>
      <c r="T318" s="93"/>
      <c r="U318" s="93"/>
      <c r="V318" s="93"/>
      <c r="W318" s="440">
        <v>0</v>
      </c>
      <c r="X318" s="147"/>
      <c r="Y318" s="152"/>
      <c r="Z318" s="147"/>
      <c r="AA318" s="152"/>
      <c r="AB318" s="95">
        <v>0</v>
      </c>
      <c r="AC318" s="96"/>
      <c r="AD318" s="97"/>
    </row>
    <row r="319" spans="1:30" ht="28.5" customHeight="1" x14ac:dyDescent="0.25">
      <c r="A319" s="429">
        <f t="shared" si="12"/>
        <v>7</v>
      </c>
      <c r="B319" s="88"/>
      <c r="C319" s="89"/>
      <c r="D319" s="90"/>
      <c r="E319" s="91"/>
      <c r="F319" s="91"/>
      <c r="G319" s="92">
        <f t="shared" si="13"/>
        <v>0</v>
      </c>
      <c r="H319" s="92"/>
      <c r="I319" s="93"/>
      <c r="J319" s="93"/>
      <c r="K319" s="93"/>
      <c r="L319" s="93"/>
      <c r="M319" s="93"/>
      <c r="N319" s="93"/>
      <c r="O319" s="93"/>
      <c r="P319" s="93"/>
      <c r="Q319" s="93"/>
      <c r="R319" s="93"/>
      <c r="S319" s="93"/>
      <c r="T319" s="93"/>
      <c r="U319" s="93"/>
      <c r="V319" s="93"/>
      <c r="W319" s="440">
        <v>0</v>
      </c>
      <c r="X319" s="147"/>
      <c r="Y319" s="152"/>
      <c r="Z319" s="147"/>
      <c r="AA319" s="152"/>
      <c r="AB319" s="95">
        <v>0</v>
      </c>
      <c r="AC319" s="96"/>
      <c r="AD319" s="97"/>
    </row>
    <row r="320" spans="1:30" ht="28.5" customHeight="1" x14ac:dyDescent="0.25">
      <c r="A320" s="429">
        <f t="shared" si="12"/>
        <v>7</v>
      </c>
      <c r="B320" s="88"/>
      <c r="C320" s="89"/>
      <c r="D320" s="90"/>
      <c r="E320" s="91"/>
      <c r="F320" s="91"/>
      <c r="G320" s="92">
        <f t="shared" si="13"/>
        <v>0</v>
      </c>
      <c r="H320" s="92"/>
      <c r="I320" s="93"/>
      <c r="J320" s="93"/>
      <c r="K320" s="93"/>
      <c r="L320" s="93"/>
      <c r="M320" s="93"/>
      <c r="N320" s="93"/>
      <c r="O320" s="93"/>
      <c r="P320" s="93"/>
      <c r="Q320" s="93"/>
      <c r="R320" s="93"/>
      <c r="S320" s="93"/>
      <c r="T320" s="93"/>
      <c r="U320" s="93"/>
      <c r="V320" s="93"/>
      <c r="W320" s="440">
        <v>0</v>
      </c>
      <c r="X320" s="147"/>
      <c r="Y320" s="152"/>
      <c r="Z320" s="147"/>
      <c r="AA320" s="152"/>
      <c r="AB320" s="95">
        <v>0</v>
      </c>
      <c r="AC320" s="96"/>
      <c r="AD320" s="97"/>
    </row>
    <row r="321" spans="1:30" ht="28.5" customHeight="1" x14ac:dyDescent="0.25">
      <c r="A321" s="429">
        <f t="shared" si="12"/>
        <v>7</v>
      </c>
      <c r="B321" s="88"/>
      <c r="C321" s="89"/>
      <c r="D321" s="90"/>
      <c r="E321" s="91"/>
      <c r="F321" s="91"/>
      <c r="G321" s="92">
        <f t="shared" si="13"/>
        <v>0</v>
      </c>
      <c r="H321" s="92"/>
      <c r="I321" s="93"/>
      <c r="J321" s="93"/>
      <c r="K321" s="93"/>
      <c r="L321" s="93"/>
      <c r="M321" s="93"/>
      <c r="N321" s="93"/>
      <c r="O321" s="93"/>
      <c r="P321" s="93"/>
      <c r="Q321" s="93"/>
      <c r="R321" s="93"/>
      <c r="S321" s="93"/>
      <c r="T321" s="93"/>
      <c r="U321" s="93"/>
      <c r="V321" s="93"/>
      <c r="W321" s="440">
        <v>0</v>
      </c>
      <c r="X321" s="147"/>
      <c r="Y321" s="152"/>
      <c r="Z321" s="147"/>
      <c r="AA321" s="152"/>
      <c r="AB321" s="95">
        <v>0</v>
      </c>
      <c r="AC321" s="96"/>
      <c r="AD321" s="97"/>
    </row>
    <row r="322" spans="1:30" ht="28.5" customHeight="1" x14ac:dyDescent="0.25">
      <c r="A322" s="429">
        <f t="shared" si="12"/>
        <v>7</v>
      </c>
      <c r="B322" s="88"/>
      <c r="C322" s="89"/>
      <c r="D322" s="90"/>
      <c r="E322" s="91"/>
      <c r="F322" s="91"/>
      <c r="G322" s="92">
        <f t="shared" si="13"/>
        <v>0</v>
      </c>
      <c r="H322" s="92"/>
      <c r="I322" s="93"/>
      <c r="J322" s="93"/>
      <c r="K322" s="93"/>
      <c r="L322" s="93"/>
      <c r="M322" s="93"/>
      <c r="N322" s="93"/>
      <c r="O322" s="93"/>
      <c r="P322" s="93"/>
      <c r="Q322" s="93"/>
      <c r="R322" s="93"/>
      <c r="S322" s="93"/>
      <c r="T322" s="93"/>
      <c r="U322" s="93"/>
      <c r="V322" s="93"/>
      <c r="W322" s="440">
        <v>0</v>
      </c>
      <c r="X322" s="147"/>
      <c r="Y322" s="152"/>
      <c r="Z322" s="147"/>
      <c r="AA322" s="152"/>
      <c r="AB322" s="95">
        <v>0</v>
      </c>
      <c r="AC322" s="96"/>
      <c r="AD322" s="97"/>
    </row>
    <row r="323" spans="1:30" ht="28.5" customHeight="1" x14ac:dyDescent="0.25">
      <c r="A323" s="429">
        <f t="shared" ref="A323:A386" si="14">B323+7</f>
        <v>7</v>
      </c>
      <c r="B323" s="88"/>
      <c r="C323" s="89"/>
      <c r="D323" s="90"/>
      <c r="E323" s="91"/>
      <c r="F323" s="91"/>
      <c r="G323" s="92">
        <f t="shared" si="13"/>
        <v>0</v>
      </c>
      <c r="H323" s="92"/>
      <c r="I323" s="93"/>
      <c r="J323" s="93"/>
      <c r="K323" s="93"/>
      <c r="L323" s="93"/>
      <c r="M323" s="93"/>
      <c r="N323" s="93"/>
      <c r="O323" s="93"/>
      <c r="P323" s="93"/>
      <c r="Q323" s="93"/>
      <c r="R323" s="93"/>
      <c r="S323" s="93"/>
      <c r="T323" s="93"/>
      <c r="U323" s="93"/>
      <c r="V323" s="93"/>
      <c r="W323" s="440">
        <v>0</v>
      </c>
      <c r="X323" s="147"/>
      <c r="Y323" s="152"/>
      <c r="Z323" s="147"/>
      <c r="AA323" s="152"/>
      <c r="AB323" s="95">
        <v>0</v>
      </c>
      <c r="AC323" s="96"/>
      <c r="AD323" s="97"/>
    </row>
    <row r="324" spans="1:30" ht="28.5" customHeight="1" x14ac:dyDescent="0.25">
      <c r="A324" s="429">
        <f t="shared" si="14"/>
        <v>7</v>
      </c>
      <c r="B324" s="88"/>
      <c r="C324" s="89"/>
      <c r="D324" s="90"/>
      <c r="E324" s="91"/>
      <c r="F324" s="91"/>
      <c r="G324" s="92">
        <f t="shared" si="13"/>
        <v>0</v>
      </c>
      <c r="H324" s="92"/>
      <c r="I324" s="93"/>
      <c r="J324" s="93"/>
      <c r="K324" s="93"/>
      <c r="L324" s="93"/>
      <c r="M324" s="93"/>
      <c r="N324" s="93"/>
      <c r="O324" s="93"/>
      <c r="P324" s="93"/>
      <c r="Q324" s="93"/>
      <c r="R324" s="93"/>
      <c r="S324" s="93"/>
      <c r="T324" s="93"/>
      <c r="U324" s="93"/>
      <c r="V324" s="93"/>
      <c r="W324" s="440">
        <v>0</v>
      </c>
      <c r="X324" s="147"/>
      <c r="Y324" s="152"/>
      <c r="Z324" s="147"/>
      <c r="AA324" s="152"/>
      <c r="AB324" s="95">
        <v>0</v>
      </c>
      <c r="AC324" s="96"/>
      <c r="AD324" s="97"/>
    </row>
    <row r="325" spans="1:30" ht="28.5" customHeight="1" x14ac:dyDescent="0.25">
      <c r="A325" s="429">
        <f t="shared" si="14"/>
        <v>7</v>
      </c>
      <c r="B325" s="88"/>
      <c r="C325" s="89"/>
      <c r="D325" s="90"/>
      <c r="E325" s="91"/>
      <c r="F325" s="91"/>
      <c r="G325" s="92">
        <f t="shared" si="13"/>
        <v>0</v>
      </c>
      <c r="H325" s="92"/>
      <c r="I325" s="93"/>
      <c r="J325" s="93"/>
      <c r="K325" s="93"/>
      <c r="L325" s="93"/>
      <c r="M325" s="93"/>
      <c r="N325" s="93"/>
      <c r="O325" s="93"/>
      <c r="P325" s="93"/>
      <c r="Q325" s="93"/>
      <c r="R325" s="93"/>
      <c r="S325" s="93"/>
      <c r="T325" s="93"/>
      <c r="U325" s="93"/>
      <c r="V325" s="93"/>
      <c r="W325" s="440">
        <v>0</v>
      </c>
      <c r="X325" s="147"/>
      <c r="Y325" s="152"/>
      <c r="Z325" s="147"/>
      <c r="AA325" s="152"/>
      <c r="AB325" s="95">
        <v>0</v>
      </c>
      <c r="AC325" s="96"/>
      <c r="AD325" s="97"/>
    </row>
    <row r="326" spans="1:30" ht="28.5" customHeight="1" x14ac:dyDescent="0.25">
      <c r="A326" s="429">
        <f t="shared" si="14"/>
        <v>7</v>
      </c>
      <c r="B326" s="88"/>
      <c r="C326" s="89"/>
      <c r="D326" s="90"/>
      <c r="E326" s="91"/>
      <c r="F326" s="91"/>
      <c r="G326" s="92">
        <f t="shared" si="13"/>
        <v>0</v>
      </c>
      <c r="H326" s="92"/>
      <c r="I326" s="93"/>
      <c r="J326" s="93"/>
      <c r="K326" s="93"/>
      <c r="L326" s="93"/>
      <c r="M326" s="93"/>
      <c r="N326" s="93"/>
      <c r="O326" s="93"/>
      <c r="P326" s="93"/>
      <c r="Q326" s="93"/>
      <c r="R326" s="93"/>
      <c r="S326" s="93"/>
      <c r="T326" s="93"/>
      <c r="U326" s="93"/>
      <c r="V326" s="93"/>
      <c r="W326" s="440">
        <v>0</v>
      </c>
      <c r="X326" s="147"/>
      <c r="Y326" s="152"/>
      <c r="Z326" s="147"/>
      <c r="AA326" s="152"/>
      <c r="AB326" s="95">
        <v>0</v>
      </c>
      <c r="AC326" s="96"/>
      <c r="AD326" s="97"/>
    </row>
    <row r="327" spans="1:30" ht="28.5" customHeight="1" x14ac:dyDescent="0.25">
      <c r="A327" s="429">
        <f t="shared" si="14"/>
        <v>7</v>
      </c>
      <c r="B327" s="88"/>
      <c r="C327" s="89"/>
      <c r="D327" s="90"/>
      <c r="E327" s="91"/>
      <c r="F327" s="91"/>
      <c r="G327" s="92">
        <f t="shared" si="13"/>
        <v>0</v>
      </c>
      <c r="H327" s="92"/>
      <c r="I327" s="93"/>
      <c r="J327" s="93"/>
      <c r="K327" s="93"/>
      <c r="L327" s="93"/>
      <c r="M327" s="93"/>
      <c r="N327" s="93"/>
      <c r="O327" s="93"/>
      <c r="P327" s="93"/>
      <c r="Q327" s="93"/>
      <c r="R327" s="93"/>
      <c r="S327" s="93"/>
      <c r="T327" s="93"/>
      <c r="U327" s="93"/>
      <c r="V327" s="93"/>
      <c r="W327" s="440">
        <v>0</v>
      </c>
      <c r="X327" s="147"/>
      <c r="Y327" s="152"/>
      <c r="Z327" s="147"/>
      <c r="AA327" s="152"/>
      <c r="AB327" s="95">
        <v>0</v>
      </c>
      <c r="AC327" s="96"/>
      <c r="AD327" s="97"/>
    </row>
    <row r="328" spans="1:30" ht="28.5" customHeight="1" x14ac:dyDescent="0.25">
      <c r="A328" s="429">
        <f t="shared" si="14"/>
        <v>7</v>
      </c>
      <c r="B328" s="88"/>
      <c r="C328" s="89"/>
      <c r="D328" s="90"/>
      <c r="E328" s="91"/>
      <c r="F328" s="91"/>
      <c r="G328" s="92">
        <f t="shared" si="13"/>
        <v>0</v>
      </c>
      <c r="H328" s="92"/>
      <c r="I328" s="93"/>
      <c r="J328" s="93"/>
      <c r="K328" s="93"/>
      <c r="L328" s="93"/>
      <c r="M328" s="93"/>
      <c r="N328" s="93"/>
      <c r="O328" s="93"/>
      <c r="P328" s="93"/>
      <c r="Q328" s="93"/>
      <c r="R328" s="93"/>
      <c r="S328" s="93"/>
      <c r="T328" s="93"/>
      <c r="U328" s="93"/>
      <c r="V328" s="93"/>
      <c r="W328" s="440">
        <v>0</v>
      </c>
      <c r="X328" s="147"/>
      <c r="Y328" s="152"/>
      <c r="Z328" s="147"/>
      <c r="AA328" s="152"/>
      <c r="AB328" s="95">
        <v>0</v>
      </c>
      <c r="AC328" s="96"/>
      <c r="AD328" s="97"/>
    </row>
    <row r="329" spans="1:30" ht="28.5" customHeight="1" x14ac:dyDescent="0.25">
      <c r="A329" s="429">
        <f t="shared" si="14"/>
        <v>7</v>
      </c>
      <c r="B329" s="88"/>
      <c r="C329" s="89"/>
      <c r="D329" s="90"/>
      <c r="E329" s="91"/>
      <c r="F329" s="91"/>
      <c r="G329" s="92">
        <f t="shared" si="13"/>
        <v>0</v>
      </c>
      <c r="H329" s="92"/>
      <c r="I329" s="93"/>
      <c r="J329" s="93"/>
      <c r="K329" s="93"/>
      <c r="L329" s="93"/>
      <c r="M329" s="93"/>
      <c r="N329" s="93"/>
      <c r="O329" s="93"/>
      <c r="P329" s="93"/>
      <c r="Q329" s="93"/>
      <c r="R329" s="93"/>
      <c r="S329" s="93"/>
      <c r="T329" s="93"/>
      <c r="U329" s="93"/>
      <c r="V329" s="93"/>
      <c r="W329" s="440">
        <v>0</v>
      </c>
      <c r="X329" s="147"/>
      <c r="Y329" s="152"/>
      <c r="Z329" s="147"/>
      <c r="AA329" s="152"/>
      <c r="AB329" s="95">
        <v>0</v>
      </c>
      <c r="AC329" s="96"/>
      <c r="AD329" s="97"/>
    </row>
    <row r="330" spans="1:30" ht="28.5" customHeight="1" x14ac:dyDescent="0.25">
      <c r="A330" s="429">
        <f t="shared" si="14"/>
        <v>7</v>
      </c>
      <c r="B330" s="88"/>
      <c r="C330" s="89"/>
      <c r="D330" s="90"/>
      <c r="E330" s="91"/>
      <c r="F330" s="91"/>
      <c r="G330" s="92">
        <f t="shared" si="13"/>
        <v>0</v>
      </c>
      <c r="H330" s="92"/>
      <c r="I330" s="93"/>
      <c r="J330" s="93"/>
      <c r="K330" s="93"/>
      <c r="L330" s="93"/>
      <c r="M330" s="93"/>
      <c r="N330" s="93"/>
      <c r="O330" s="93"/>
      <c r="P330" s="93"/>
      <c r="Q330" s="93"/>
      <c r="R330" s="93"/>
      <c r="S330" s="93"/>
      <c r="T330" s="93"/>
      <c r="U330" s="93"/>
      <c r="V330" s="93"/>
      <c r="W330" s="440">
        <v>0</v>
      </c>
      <c r="X330" s="147"/>
      <c r="Y330" s="152"/>
      <c r="Z330" s="147"/>
      <c r="AA330" s="152"/>
      <c r="AB330" s="95">
        <v>0</v>
      </c>
      <c r="AC330" s="96"/>
      <c r="AD330" s="97"/>
    </row>
    <row r="331" spans="1:30" ht="28.5" customHeight="1" x14ac:dyDescent="0.25">
      <c r="A331" s="429">
        <f t="shared" si="14"/>
        <v>7</v>
      </c>
      <c r="B331" s="88"/>
      <c r="C331" s="89"/>
      <c r="D331" s="90"/>
      <c r="E331" s="91"/>
      <c r="F331" s="91"/>
      <c r="G331" s="92">
        <f t="shared" si="13"/>
        <v>0</v>
      </c>
      <c r="H331" s="92"/>
      <c r="I331" s="93"/>
      <c r="J331" s="93"/>
      <c r="K331" s="93"/>
      <c r="L331" s="93"/>
      <c r="M331" s="93"/>
      <c r="N331" s="93"/>
      <c r="O331" s="93"/>
      <c r="P331" s="93"/>
      <c r="Q331" s="93"/>
      <c r="R331" s="93"/>
      <c r="S331" s="93"/>
      <c r="T331" s="93"/>
      <c r="U331" s="93"/>
      <c r="V331" s="93"/>
      <c r="W331" s="440">
        <v>0</v>
      </c>
      <c r="X331" s="147"/>
      <c r="Y331" s="152"/>
      <c r="Z331" s="147"/>
      <c r="AA331" s="152"/>
      <c r="AB331" s="95">
        <v>0</v>
      </c>
      <c r="AC331" s="96"/>
      <c r="AD331" s="97"/>
    </row>
    <row r="332" spans="1:30" ht="28.5" customHeight="1" x14ac:dyDescent="0.25">
      <c r="A332" s="429">
        <f t="shared" si="14"/>
        <v>7</v>
      </c>
      <c r="B332" s="88"/>
      <c r="C332" s="89"/>
      <c r="D332" s="90"/>
      <c r="E332" s="91"/>
      <c r="F332" s="91"/>
      <c r="G332" s="92">
        <f t="shared" si="13"/>
        <v>0</v>
      </c>
      <c r="H332" s="92"/>
      <c r="I332" s="93"/>
      <c r="J332" s="93"/>
      <c r="K332" s="93"/>
      <c r="L332" s="93"/>
      <c r="M332" s="93"/>
      <c r="N332" s="93"/>
      <c r="O332" s="93"/>
      <c r="P332" s="93"/>
      <c r="Q332" s="93"/>
      <c r="R332" s="93"/>
      <c r="S332" s="93"/>
      <c r="T332" s="93"/>
      <c r="U332" s="93"/>
      <c r="V332" s="93"/>
      <c r="W332" s="440">
        <v>0</v>
      </c>
      <c r="X332" s="147"/>
      <c r="Y332" s="152"/>
      <c r="Z332" s="147"/>
      <c r="AA332" s="152"/>
      <c r="AB332" s="95">
        <v>0</v>
      </c>
      <c r="AC332" s="96"/>
      <c r="AD332" s="97"/>
    </row>
    <row r="333" spans="1:30" ht="28.5" customHeight="1" x14ac:dyDescent="0.25">
      <c r="A333" s="429">
        <f t="shared" si="14"/>
        <v>7</v>
      </c>
      <c r="B333" s="88"/>
      <c r="C333" s="89"/>
      <c r="D333" s="90"/>
      <c r="E333" s="91"/>
      <c r="F333" s="91"/>
      <c r="G333" s="92">
        <f t="shared" si="13"/>
        <v>0</v>
      </c>
      <c r="H333" s="92"/>
      <c r="I333" s="93"/>
      <c r="J333" s="93"/>
      <c r="K333" s="93"/>
      <c r="L333" s="93"/>
      <c r="M333" s="93"/>
      <c r="N333" s="93"/>
      <c r="O333" s="93"/>
      <c r="P333" s="93"/>
      <c r="Q333" s="93"/>
      <c r="R333" s="93"/>
      <c r="S333" s="93"/>
      <c r="T333" s="93"/>
      <c r="U333" s="93"/>
      <c r="V333" s="93"/>
      <c r="W333" s="440">
        <v>0</v>
      </c>
      <c r="X333" s="147"/>
      <c r="Y333" s="152"/>
      <c r="Z333" s="147"/>
      <c r="AA333" s="152"/>
      <c r="AB333" s="95">
        <v>0</v>
      </c>
      <c r="AC333" s="96"/>
      <c r="AD333" s="97"/>
    </row>
    <row r="334" spans="1:30" ht="28.5" customHeight="1" x14ac:dyDescent="0.25">
      <c r="A334" s="429">
        <f t="shared" si="14"/>
        <v>7</v>
      </c>
      <c r="B334" s="88"/>
      <c r="C334" s="89"/>
      <c r="D334" s="90"/>
      <c r="E334" s="91"/>
      <c r="F334" s="91"/>
      <c r="G334" s="92">
        <f t="shared" si="13"/>
        <v>0</v>
      </c>
      <c r="H334" s="92"/>
      <c r="I334" s="93"/>
      <c r="J334" s="93"/>
      <c r="K334" s="93"/>
      <c r="L334" s="93"/>
      <c r="M334" s="93"/>
      <c r="N334" s="93"/>
      <c r="O334" s="93"/>
      <c r="P334" s="93"/>
      <c r="Q334" s="93"/>
      <c r="R334" s="93"/>
      <c r="S334" s="93"/>
      <c r="T334" s="93"/>
      <c r="U334" s="93"/>
      <c r="V334" s="93"/>
      <c r="W334" s="440">
        <v>0</v>
      </c>
      <c r="X334" s="147"/>
      <c r="Y334" s="152"/>
      <c r="Z334" s="147"/>
      <c r="AA334" s="152"/>
      <c r="AB334" s="95">
        <v>0</v>
      </c>
      <c r="AC334" s="96"/>
      <c r="AD334" s="97"/>
    </row>
    <row r="335" spans="1:30" ht="28.5" customHeight="1" x14ac:dyDescent="0.25">
      <c r="A335" s="429">
        <f t="shared" si="14"/>
        <v>7</v>
      </c>
      <c r="B335" s="88"/>
      <c r="C335" s="89"/>
      <c r="D335" s="90"/>
      <c r="E335" s="91"/>
      <c r="F335" s="91"/>
      <c r="G335" s="92">
        <f t="shared" si="13"/>
        <v>0</v>
      </c>
      <c r="H335" s="92"/>
      <c r="I335" s="93"/>
      <c r="J335" s="93"/>
      <c r="K335" s="93"/>
      <c r="L335" s="93"/>
      <c r="M335" s="93"/>
      <c r="N335" s="93"/>
      <c r="O335" s="93"/>
      <c r="P335" s="93"/>
      <c r="Q335" s="93"/>
      <c r="R335" s="93"/>
      <c r="S335" s="93"/>
      <c r="T335" s="93"/>
      <c r="U335" s="93"/>
      <c r="V335" s="93"/>
      <c r="W335" s="440">
        <v>0</v>
      </c>
      <c r="X335" s="147"/>
      <c r="Y335" s="152"/>
      <c r="Z335" s="147"/>
      <c r="AA335" s="152"/>
      <c r="AB335" s="95">
        <v>0</v>
      </c>
      <c r="AC335" s="96"/>
      <c r="AD335" s="97"/>
    </row>
    <row r="336" spans="1:30" ht="28.5" customHeight="1" x14ac:dyDescent="0.25">
      <c r="A336" s="429">
        <f t="shared" si="14"/>
        <v>7</v>
      </c>
      <c r="B336" s="88"/>
      <c r="C336" s="89"/>
      <c r="D336" s="90"/>
      <c r="E336" s="91"/>
      <c r="F336" s="91"/>
      <c r="G336" s="92">
        <f t="shared" si="13"/>
        <v>0</v>
      </c>
      <c r="H336" s="92"/>
      <c r="I336" s="93"/>
      <c r="J336" s="93"/>
      <c r="K336" s="93"/>
      <c r="L336" s="93"/>
      <c r="M336" s="93"/>
      <c r="N336" s="93"/>
      <c r="O336" s="93"/>
      <c r="P336" s="93"/>
      <c r="Q336" s="93"/>
      <c r="R336" s="93"/>
      <c r="S336" s="93"/>
      <c r="T336" s="93"/>
      <c r="U336" s="93"/>
      <c r="V336" s="93"/>
      <c r="W336" s="440">
        <v>0</v>
      </c>
      <c r="X336" s="147"/>
      <c r="Y336" s="152"/>
      <c r="Z336" s="147"/>
      <c r="AA336" s="152"/>
      <c r="AB336" s="95">
        <v>0</v>
      </c>
      <c r="AC336" s="96"/>
      <c r="AD336" s="97"/>
    </row>
    <row r="337" spans="1:30" ht="28.5" customHeight="1" x14ac:dyDescent="0.25">
      <c r="A337" s="429">
        <f t="shared" si="14"/>
        <v>7</v>
      </c>
      <c r="B337" s="88"/>
      <c r="C337" s="89"/>
      <c r="D337" s="90"/>
      <c r="E337" s="91"/>
      <c r="F337" s="91"/>
      <c r="G337" s="92">
        <f t="shared" si="13"/>
        <v>0</v>
      </c>
      <c r="H337" s="92"/>
      <c r="I337" s="93"/>
      <c r="J337" s="93"/>
      <c r="K337" s="93"/>
      <c r="L337" s="93"/>
      <c r="M337" s="93"/>
      <c r="N337" s="93"/>
      <c r="O337" s="93"/>
      <c r="P337" s="93"/>
      <c r="Q337" s="93"/>
      <c r="R337" s="93"/>
      <c r="S337" s="93"/>
      <c r="T337" s="93"/>
      <c r="U337" s="93"/>
      <c r="V337" s="93"/>
      <c r="W337" s="440">
        <v>0</v>
      </c>
      <c r="X337" s="147"/>
      <c r="Y337" s="152"/>
      <c r="Z337" s="147"/>
      <c r="AA337" s="152"/>
      <c r="AB337" s="95">
        <v>0</v>
      </c>
      <c r="AC337" s="96"/>
      <c r="AD337" s="97"/>
    </row>
    <row r="338" spans="1:30" ht="28.5" customHeight="1" x14ac:dyDescent="0.25">
      <c r="A338" s="429">
        <f t="shared" si="14"/>
        <v>7</v>
      </c>
      <c r="B338" s="88"/>
      <c r="C338" s="89"/>
      <c r="D338" s="90"/>
      <c r="E338" s="91"/>
      <c r="F338" s="91"/>
      <c r="G338" s="92">
        <f t="shared" si="13"/>
        <v>0</v>
      </c>
      <c r="H338" s="92"/>
      <c r="I338" s="93"/>
      <c r="J338" s="93"/>
      <c r="K338" s="93"/>
      <c r="L338" s="93"/>
      <c r="M338" s="93"/>
      <c r="N338" s="93"/>
      <c r="O338" s="93"/>
      <c r="P338" s="93"/>
      <c r="Q338" s="93"/>
      <c r="R338" s="93"/>
      <c r="S338" s="93"/>
      <c r="T338" s="93"/>
      <c r="U338" s="93"/>
      <c r="V338" s="93"/>
      <c r="W338" s="440">
        <v>0</v>
      </c>
      <c r="X338" s="147"/>
      <c r="Y338" s="152"/>
      <c r="Z338" s="147"/>
      <c r="AA338" s="152"/>
      <c r="AB338" s="95">
        <v>0</v>
      </c>
      <c r="AC338" s="96"/>
      <c r="AD338" s="97"/>
    </row>
    <row r="339" spans="1:30" ht="28.5" customHeight="1" x14ac:dyDescent="0.25">
      <c r="A339" s="429">
        <f t="shared" si="14"/>
        <v>7</v>
      </c>
      <c r="B339" s="88"/>
      <c r="C339" s="89"/>
      <c r="D339" s="90"/>
      <c r="E339" s="91"/>
      <c r="F339" s="91"/>
      <c r="G339" s="92">
        <f t="shared" si="13"/>
        <v>0</v>
      </c>
      <c r="H339" s="92"/>
      <c r="I339" s="93"/>
      <c r="J339" s="93"/>
      <c r="K339" s="93"/>
      <c r="L339" s="93"/>
      <c r="M339" s="93"/>
      <c r="N339" s="93"/>
      <c r="O339" s="93"/>
      <c r="P339" s="93"/>
      <c r="Q339" s="93"/>
      <c r="R339" s="93"/>
      <c r="S339" s="93"/>
      <c r="T339" s="93"/>
      <c r="U339" s="93"/>
      <c r="V339" s="93"/>
      <c r="W339" s="440">
        <v>0</v>
      </c>
      <c r="X339" s="147"/>
      <c r="Y339" s="152"/>
      <c r="Z339" s="147"/>
      <c r="AA339" s="152"/>
      <c r="AB339" s="95">
        <v>0</v>
      </c>
      <c r="AC339" s="96"/>
      <c r="AD339" s="97"/>
    </row>
    <row r="340" spans="1:30" ht="28.5" customHeight="1" x14ac:dyDescent="0.25">
      <c r="A340" s="429">
        <f t="shared" si="14"/>
        <v>7</v>
      </c>
      <c r="B340" s="88"/>
      <c r="C340" s="89"/>
      <c r="D340" s="90"/>
      <c r="E340" s="91"/>
      <c r="F340" s="91"/>
      <c r="G340" s="92">
        <f t="shared" si="13"/>
        <v>0</v>
      </c>
      <c r="H340" s="92"/>
      <c r="I340" s="93"/>
      <c r="J340" s="93"/>
      <c r="K340" s="93"/>
      <c r="L340" s="93"/>
      <c r="M340" s="93"/>
      <c r="N340" s="93"/>
      <c r="O340" s="93"/>
      <c r="P340" s="93"/>
      <c r="Q340" s="93"/>
      <c r="R340" s="93"/>
      <c r="S340" s="93"/>
      <c r="T340" s="93"/>
      <c r="U340" s="93"/>
      <c r="V340" s="93"/>
      <c r="W340" s="440">
        <v>0</v>
      </c>
      <c r="X340" s="147"/>
      <c r="Y340" s="152"/>
      <c r="Z340" s="147"/>
      <c r="AA340" s="152"/>
      <c r="AB340" s="95">
        <v>0</v>
      </c>
      <c r="AC340" s="96"/>
      <c r="AD340" s="97"/>
    </row>
    <row r="341" spans="1:30" ht="28.5" customHeight="1" x14ac:dyDescent="0.25">
      <c r="A341" s="429">
        <f t="shared" si="14"/>
        <v>7</v>
      </c>
      <c r="B341" s="88"/>
      <c r="C341" s="89"/>
      <c r="D341" s="90"/>
      <c r="E341" s="91"/>
      <c r="F341" s="91"/>
      <c r="G341" s="92">
        <f t="shared" si="13"/>
        <v>0</v>
      </c>
      <c r="H341" s="92"/>
      <c r="I341" s="93"/>
      <c r="J341" s="93"/>
      <c r="K341" s="93"/>
      <c r="L341" s="93"/>
      <c r="M341" s="93"/>
      <c r="N341" s="93"/>
      <c r="O341" s="93"/>
      <c r="P341" s="93"/>
      <c r="Q341" s="93"/>
      <c r="R341" s="93"/>
      <c r="S341" s="93"/>
      <c r="T341" s="93"/>
      <c r="U341" s="93"/>
      <c r="V341" s="93"/>
      <c r="W341" s="440">
        <v>0</v>
      </c>
      <c r="X341" s="147"/>
      <c r="Y341" s="152"/>
      <c r="Z341" s="147"/>
      <c r="AA341" s="152"/>
      <c r="AB341" s="95">
        <v>0</v>
      </c>
      <c r="AC341" s="96"/>
      <c r="AD341" s="97"/>
    </row>
    <row r="342" spans="1:30" ht="28.5" customHeight="1" x14ac:dyDescent="0.25">
      <c r="A342" s="429">
        <f t="shared" si="14"/>
        <v>7</v>
      </c>
      <c r="B342" s="88"/>
      <c r="C342" s="89"/>
      <c r="D342" s="90"/>
      <c r="E342" s="91"/>
      <c r="F342" s="91"/>
      <c r="G342" s="92">
        <f t="shared" si="13"/>
        <v>0</v>
      </c>
      <c r="H342" s="92"/>
      <c r="I342" s="93"/>
      <c r="J342" s="93"/>
      <c r="K342" s="93"/>
      <c r="L342" s="93"/>
      <c r="M342" s="93"/>
      <c r="N342" s="93"/>
      <c r="O342" s="93"/>
      <c r="P342" s="93"/>
      <c r="Q342" s="93"/>
      <c r="R342" s="93"/>
      <c r="S342" s="93"/>
      <c r="T342" s="93"/>
      <c r="U342" s="93"/>
      <c r="V342" s="93"/>
      <c r="W342" s="440">
        <v>0</v>
      </c>
      <c r="X342" s="147"/>
      <c r="Y342" s="152"/>
      <c r="Z342" s="147"/>
      <c r="AA342" s="152"/>
      <c r="AB342" s="95">
        <v>0</v>
      </c>
      <c r="AC342" s="96"/>
      <c r="AD342" s="97"/>
    </row>
    <row r="343" spans="1:30" ht="28.5" customHeight="1" x14ac:dyDescent="0.25">
      <c r="A343" s="429">
        <f t="shared" si="14"/>
        <v>7</v>
      </c>
      <c r="B343" s="88"/>
      <c r="C343" s="89"/>
      <c r="D343" s="90"/>
      <c r="E343" s="91"/>
      <c r="F343" s="91"/>
      <c r="G343" s="92">
        <f t="shared" si="13"/>
        <v>0</v>
      </c>
      <c r="H343" s="92"/>
      <c r="I343" s="93"/>
      <c r="J343" s="93"/>
      <c r="K343" s="93"/>
      <c r="L343" s="93"/>
      <c r="M343" s="93"/>
      <c r="N343" s="93"/>
      <c r="O343" s="93"/>
      <c r="P343" s="93"/>
      <c r="Q343" s="93"/>
      <c r="R343" s="93"/>
      <c r="S343" s="93"/>
      <c r="T343" s="93"/>
      <c r="U343" s="93"/>
      <c r="V343" s="93"/>
      <c r="W343" s="440">
        <v>0</v>
      </c>
      <c r="X343" s="147"/>
      <c r="Y343" s="152"/>
      <c r="Z343" s="147"/>
      <c r="AA343" s="152"/>
      <c r="AB343" s="95">
        <v>0</v>
      </c>
      <c r="AC343" s="96"/>
      <c r="AD343" s="97"/>
    </row>
    <row r="344" spans="1:30" ht="28.5" customHeight="1" x14ac:dyDescent="0.25">
      <c r="A344" s="429">
        <f t="shared" si="14"/>
        <v>7</v>
      </c>
      <c r="B344" s="88"/>
      <c r="C344" s="89"/>
      <c r="D344" s="90"/>
      <c r="E344" s="91"/>
      <c r="F344" s="91"/>
      <c r="G344" s="92">
        <f t="shared" si="13"/>
        <v>0</v>
      </c>
      <c r="H344" s="92"/>
      <c r="I344" s="93"/>
      <c r="J344" s="93"/>
      <c r="K344" s="93"/>
      <c r="L344" s="93"/>
      <c r="M344" s="93"/>
      <c r="N344" s="93"/>
      <c r="O344" s="93"/>
      <c r="P344" s="93"/>
      <c r="Q344" s="93"/>
      <c r="R344" s="93"/>
      <c r="S344" s="93"/>
      <c r="T344" s="93"/>
      <c r="U344" s="93"/>
      <c r="V344" s="93"/>
      <c r="W344" s="440">
        <v>0</v>
      </c>
      <c r="X344" s="147"/>
      <c r="Y344" s="152"/>
      <c r="Z344" s="147"/>
      <c r="AA344" s="152"/>
      <c r="AB344" s="95">
        <v>0</v>
      </c>
      <c r="AC344" s="96"/>
      <c r="AD344" s="97"/>
    </row>
    <row r="345" spans="1:30" ht="28.5" customHeight="1" x14ac:dyDescent="0.25">
      <c r="A345" s="429">
        <f t="shared" si="14"/>
        <v>7</v>
      </c>
      <c r="B345" s="88"/>
      <c r="C345" s="89"/>
      <c r="D345" s="90"/>
      <c r="E345" s="91"/>
      <c r="F345" s="91"/>
      <c r="G345" s="92">
        <f t="shared" si="13"/>
        <v>0</v>
      </c>
      <c r="H345" s="92"/>
      <c r="I345" s="93"/>
      <c r="J345" s="93"/>
      <c r="K345" s="93"/>
      <c r="L345" s="93"/>
      <c r="M345" s="93"/>
      <c r="N345" s="93"/>
      <c r="O345" s="93"/>
      <c r="P345" s="93"/>
      <c r="Q345" s="93"/>
      <c r="R345" s="93"/>
      <c r="S345" s="93"/>
      <c r="T345" s="93"/>
      <c r="U345" s="93"/>
      <c r="V345" s="93"/>
      <c r="W345" s="440">
        <v>0</v>
      </c>
      <c r="X345" s="147"/>
      <c r="Y345" s="152"/>
      <c r="Z345" s="147"/>
      <c r="AA345" s="152"/>
      <c r="AB345" s="95">
        <v>0</v>
      </c>
      <c r="AC345" s="96"/>
      <c r="AD345" s="97"/>
    </row>
    <row r="346" spans="1:30" ht="28.5" customHeight="1" x14ac:dyDescent="0.25">
      <c r="A346" s="429">
        <f t="shared" si="14"/>
        <v>7</v>
      </c>
      <c r="B346" s="88"/>
      <c r="C346" s="89"/>
      <c r="D346" s="90"/>
      <c r="E346" s="91"/>
      <c r="F346" s="91"/>
      <c r="G346" s="92">
        <f t="shared" si="13"/>
        <v>0</v>
      </c>
      <c r="H346" s="92"/>
      <c r="I346" s="93"/>
      <c r="J346" s="93"/>
      <c r="K346" s="93"/>
      <c r="L346" s="93"/>
      <c r="M346" s="93"/>
      <c r="N346" s="93"/>
      <c r="O346" s="93"/>
      <c r="P346" s="93"/>
      <c r="Q346" s="93"/>
      <c r="R346" s="93"/>
      <c r="S346" s="93"/>
      <c r="T346" s="93"/>
      <c r="U346" s="93"/>
      <c r="V346" s="93"/>
      <c r="W346" s="440">
        <v>0</v>
      </c>
      <c r="X346" s="147"/>
      <c r="Y346" s="152"/>
      <c r="Z346" s="147"/>
      <c r="AA346" s="152"/>
      <c r="AB346" s="95">
        <v>0</v>
      </c>
      <c r="AC346" s="96"/>
      <c r="AD346" s="97"/>
    </row>
    <row r="347" spans="1:30" ht="28.5" customHeight="1" x14ac:dyDescent="0.25">
      <c r="A347" s="429">
        <f t="shared" si="14"/>
        <v>7</v>
      </c>
      <c r="B347" s="88"/>
      <c r="C347" s="89"/>
      <c r="D347" s="90"/>
      <c r="E347" s="91"/>
      <c r="F347" s="91"/>
      <c r="G347" s="92">
        <f t="shared" si="13"/>
        <v>0</v>
      </c>
      <c r="H347" s="92"/>
      <c r="I347" s="93"/>
      <c r="J347" s="93"/>
      <c r="K347" s="93"/>
      <c r="L347" s="93"/>
      <c r="M347" s="93"/>
      <c r="N347" s="93"/>
      <c r="O347" s="93"/>
      <c r="P347" s="93"/>
      <c r="Q347" s="93"/>
      <c r="R347" s="93"/>
      <c r="S347" s="93"/>
      <c r="T347" s="93"/>
      <c r="U347" s="93"/>
      <c r="V347" s="93"/>
      <c r="W347" s="440">
        <v>0</v>
      </c>
      <c r="X347" s="147"/>
      <c r="Y347" s="152"/>
      <c r="Z347" s="147"/>
      <c r="AA347" s="152"/>
      <c r="AB347" s="95">
        <v>0</v>
      </c>
      <c r="AC347" s="96"/>
      <c r="AD347" s="97"/>
    </row>
    <row r="348" spans="1:30" ht="28.5" customHeight="1" x14ac:dyDescent="0.25">
      <c r="A348" s="429">
        <f t="shared" si="14"/>
        <v>7</v>
      </c>
      <c r="B348" s="88"/>
      <c r="C348" s="89"/>
      <c r="D348" s="90"/>
      <c r="E348" s="91"/>
      <c r="F348" s="91"/>
      <c r="G348" s="92">
        <f t="shared" si="13"/>
        <v>0</v>
      </c>
      <c r="H348" s="92"/>
      <c r="I348" s="93"/>
      <c r="J348" s="93"/>
      <c r="K348" s="93"/>
      <c r="L348" s="93"/>
      <c r="M348" s="93"/>
      <c r="N348" s="93"/>
      <c r="O348" s="93"/>
      <c r="P348" s="93"/>
      <c r="Q348" s="93"/>
      <c r="R348" s="93"/>
      <c r="S348" s="93"/>
      <c r="T348" s="93"/>
      <c r="U348" s="93"/>
      <c r="V348" s="93"/>
      <c r="W348" s="440">
        <v>0</v>
      </c>
      <c r="X348" s="147"/>
      <c r="Y348" s="152"/>
      <c r="Z348" s="147"/>
      <c r="AA348" s="152"/>
      <c r="AB348" s="95">
        <v>0</v>
      </c>
      <c r="AC348" s="96"/>
      <c r="AD348" s="97"/>
    </row>
    <row r="349" spans="1:30" ht="28.5" customHeight="1" x14ac:dyDescent="0.25">
      <c r="A349" s="429">
        <f t="shared" si="14"/>
        <v>7</v>
      </c>
      <c r="B349" s="88"/>
      <c r="C349" s="89"/>
      <c r="D349" s="90"/>
      <c r="E349" s="91"/>
      <c r="F349" s="91"/>
      <c r="G349" s="92">
        <f t="shared" si="13"/>
        <v>0</v>
      </c>
      <c r="H349" s="92"/>
      <c r="I349" s="93"/>
      <c r="J349" s="93"/>
      <c r="K349" s="93"/>
      <c r="L349" s="93"/>
      <c r="M349" s="93"/>
      <c r="N349" s="93"/>
      <c r="O349" s="93"/>
      <c r="P349" s="93"/>
      <c r="Q349" s="93"/>
      <c r="R349" s="93"/>
      <c r="S349" s="93"/>
      <c r="T349" s="93"/>
      <c r="U349" s="93"/>
      <c r="V349" s="93"/>
      <c r="W349" s="440">
        <v>0</v>
      </c>
      <c r="X349" s="147"/>
      <c r="Y349" s="152"/>
      <c r="Z349" s="147"/>
      <c r="AA349" s="152"/>
      <c r="AB349" s="95">
        <v>0</v>
      </c>
      <c r="AC349" s="96"/>
      <c r="AD349" s="97"/>
    </row>
    <row r="350" spans="1:30" ht="28.5" customHeight="1" x14ac:dyDescent="0.25">
      <c r="A350" s="429">
        <f t="shared" si="14"/>
        <v>7</v>
      </c>
      <c r="B350" s="88"/>
      <c r="C350" s="89"/>
      <c r="D350" s="90"/>
      <c r="E350" s="91"/>
      <c r="F350" s="91"/>
      <c r="G350" s="92">
        <f t="shared" si="13"/>
        <v>0</v>
      </c>
      <c r="H350" s="92"/>
      <c r="I350" s="93"/>
      <c r="J350" s="93"/>
      <c r="K350" s="93"/>
      <c r="L350" s="93"/>
      <c r="M350" s="93"/>
      <c r="N350" s="93"/>
      <c r="O350" s="93"/>
      <c r="P350" s="93"/>
      <c r="Q350" s="93"/>
      <c r="R350" s="93"/>
      <c r="S350" s="93"/>
      <c r="T350" s="93"/>
      <c r="U350" s="93"/>
      <c r="V350" s="93"/>
      <c r="W350" s="440">
        <v>0</v>
      </c>
      <c r="X350" s="147"/>
      <c r="Y350" s="152"/>
      <c r="Z350" s="147"/>
      <c r="AA350" s="152"/>
      <c r="AB350" s="95">
        <v>0</v>
      </c>
      <c r="AC350" s="96"/>
      <c r="AD350" s="97"/>
    </row>
    <row r="351" spans="1:30" ht="28.5" customHeight="1" x14ac:dyDescent="0.25">
      <c r="A351" s="429">
        <f t="shared" si="14"/>
        <v>7</v>
      </c>
      <c r="B351" s="88"/>
      <c r="C351" s="89"/>
      <c r="D351" s="90"/>
      <c r="E351" s="91"/>
      <c r="F351" s="91"/>
      <c r="G351" s="92">
        <f t="shared" si="13"/>
        <v>0</v>
      </c>
      <c r="H351" s="92"/>
      <c r="I351" s="93"/>
      <c r="J351" s="93"/>
      <c r="K351" s="93"/>
      <c r="L351" s="93"/>
      <c r="M351" s="93"/>
      <c r="N351" s="93"/>
      <c r="O351" s="93"/>
      <c r="P351" s="93"/>
      <c r="Q351" s="93"/>
      <c r="R351" s="93"/>
      <c r="S351" s="93"/>
      <c r="T351" s="93"/>
      <c r="U351" s="93"/>
      <c r="V351" s="93"/>
      <c r="W351" s="440">
        <v>0</v>
      </c>
      <c r="X351" s="147"/>
      <c r="Y351" s="152"/>
      <c r="Z351" s="147"/>
      <c r="AA351" s="152"/>
      <c r="AB351" s="95">
        <v>0</v>
      </c>
      <c r="AC351" s="96"/>
      <c r="AD351" s="97"/>
    </row>
    <row r="352" spans="1:30" ht="28.5" customHeight="1" x14ac:dyDescent="0.25">
      <c r="A352" s="429">
        <f t="shared" si="14"/>
        <v>7</v>
      </c>
      <c r="B352" s="88"/>
      <c r="C352" s="89"/>
      <c r="D352" s="90"/>
      <c r="E352" s="91"/>
      <c r="F352" s="91"/>
      <c r="G352" s="92">
        <f t="shared" si="13"/>
        <v>0</v>
      </c>
      <c r="H352" s="92"/>
      <c r="I352" s="93"/>
      <c r="J352" s="93"/>
      <c r="K352" s="93"/>
      <c r="L352" s="93"/>
      <c r="M352" s="93"/>
      <c r="N352" s="93"/>
      <c r="O352" s="93"/>
      <c r="P352" s="93"/>
      <c r="Q352" s="93"/>
      <c r="R352" s="93"/>
      <c r="S352" s="93"/>
      <c r="T352" s="93"/>
      <c r="U352" s="93"/>
      <c r="V352" s="93"/>
      <c r="W352" s="440">
        <v>0</v>
      </c>
      <c r="X352" s="147"/>
      <c r="Y352" s="152"/>
      <c r="Z352" s="147"/>
      <c r="AA352" s="152"/>
      <c r="AB352" s="95">
        <v>0</v>
      </c>
      <c r="AC352" s="96"/>
      <c r="AD352" s="97"/>
    </row>
    <row r="353" spans="1:30" ht="28.5" customHeight="1" x14ac:dyDescent="0.25">
      <c r="A353" s="429">
        <f t="shared" si="14"/>
        <v>7</v>
      </c>
      <c r="B353" s="88"/>
      <c r="C353" s="89"/>
      <c r="D353" s="90"/>
      <c r="E353" s="91"/>
      <c r="F353" s="91"/>
      <c r="G353" s="92">
        <f t="shared" si="13"/>
        <v>0</v>
      </c>
      <c r="H353" s="92"/>
      <c r="I353" s="93"/>
      <c r="J353" s="93"/>
      <c r="K353" s="93"/>
      <c r="L353" s="93"/>
      <c r="M353" s="93"/>
      <c r="N353" s="93"/>
      <c r="O353" s="93"/>
      <c r="P353" s="93"/>
      <c r="Q353" s="93"/>
      <c r="R353" s="93"/>
      <c r="S353" s="93"/>
      <c r="T353" s="93"/>
      <c r="U353" s="93"/>
      <c r="V353" s="93"/>
      <c r="W353" s="440">
        <v>0</v>
      </c>
      <c r="X353" s="147"/>
      <c r="Y353" s="152"/>
      <c r="Z353" s="147"/>
      <c r="AA353" s="152"/>
      <c r="AB353" s="95">
        <v>0</v>
      </c>
      <c r="AC353" s="96"/>
      <c r="AD353" s="97"/>
    </row>
    <row r="354" spans="1:30" ht="28.5" customHeight="1" x14ac:dyDescent="0.25">
      <c r="A354" s="429">
        <f t="shared" si="14"/>
        <v>7</v>
      </c>
      <c r="B354" s="88"/>
      <c r="C354" s="89"/>
      <c r="D354" s="90"/>
      <c r="E354" s="91"/>
      <c r="F354" s="91"/>
      <c r="G354" s="92">
        <f t="shared" si="13"/>
        <v>0</v>
      </c>
      <c r="H354" s="92"/>
      <c r="I354" s="93"/>
      <c r="J354" s="93"/>
      <c r="K354" s="93"/>
      <c r="L354" s="93"/>
      <c r="M354" s="93"/>
      <c r="N354" s="93"/>
      <c r="O354" s="93"/>
      <c r="P354" s="93"/>
      <c r="Q354" s="93"/>
      <c r="R354" s="93"/>
      <c r="S354" s="93"/>
      <c r="T354" s="93"/>
      <c r="U354" s="93"/>
      <c r="V354" s="93"/>
      <c r="W354" s="440">
        <v>0</v>
      </c>
      <c r="X354" s="147"/>
      <c r="Y354" s="152"/>
      <c r="Z354" s="147"/>
      <c r="AA354" s="152"/>
      <c r="AB354" s="95">
        <v>0</v>
      </c>
      <c r="AC354" s="96"/>
      <c r="AD354" s="97"/>
    </row>
    <row r="355" spans="1:30" ht="28.5" customHeight="1" x14ac:dyDescent="0.25">
      <c r="A355" s="429">
        <f t="shared" si="14"/>
        <v>7</v>
      </c>
      <c r="B355" s="88"/>
      <c r="C355" s="89"/>
      <c r="D355" s="90"/>
      <c r="E355" s="91"/>
      <c r="F355" s="91"/>
      <c r="G355" s="92">
        <f t="shared" si="13"/>
        <v>0</v>
      </c>
      <c r="H355" s="92"/>
      <c r="I355" s="93"/>
      <c r="J355" s="93"/>
      <c r="K355" s="93"/>
      <c r="L355" s="93"/>
      <c r="M355" s="93"/>
      <c r="N355" s="93"/>
      <c r="O355" s="93"/>
      <c r="P355" s="93"/>
      <c r="Q355" s="93"/>
      <c r="R355" s="93"/>
      <c r="S355" s="93"/>
      <c r="T355" s="93"/>
      <c r="U355" s="93"/>
      <c r="V355" s="93"/>
      <c r="W355" s="440">
        <v>0</v>
      </c>
      <c r="X355" s="147"/>
      <c r="Y355" s="152"/>
      <c r="Z355" s="147"/>
      <c r="AA355" s="152"/>
      <c r="AB355" s="95">
        <v>0</v>
      </c>
      <c r="AC355" s="96"/>
      <c r="AD355" s="97"/>
    </row>
    <row r="356" spans="1:30" ht="28.5" customHeight="1" x14ac:dyDescent="0.25">
      <c r="A356" s="429">
        <f t="shared" si="14"/>
        <v>7</v>
      </c>
      <c r="B356" s="88"/>
      <c r="C356" s="89"/>
      <c r="D356" s="90"/>
      <c r="E356" s="91"/>
      <c r="F356" s="91"/>
      <c r="G356" s="92">
        <f t="shared" si="13"/>
        <v>0</v>
      </c>
      <c r="H356" s="92"/>
      <c r="I356" s="93"/>
      <c r="J356" s="93"/>
      <c r="K356" s="93"/>
      <c r="L356" s="93"/>
      <c r="M356" s="93"/>
      <c r="N356" s="93"/>
      <c r="O356" s="93"/>
      <c r="P356" s="93"/>
      <c r="Q356" s="93"/>
      <c r="R356" s="93"/>
      <c r="S356" s="93"/>
      <c r="T356" s="93"/>
      <c r="U356" s="93"/>
      <c r="V356" s="93"/>
      <c r="W356" s="440">
        <v>0</v>
      </c>
      <c r="X356" s="147"/>
      <c r="Y356" s="152"/>
      <c r="Z356" s="147"/>
      <c r="AA356" s="152"/>
      <c r="AB356" s="95">
        <v>0</v>
      </c>
      <c r="AC356" s="96"/>
      <c r="AD356" s="97"/>
    </row>
    <row r="357" spans="1:30" ht="28.5" customHeight="1" x14ac:dyDescent="0.25">
      <c r="A357" s="429">
        <f t="shared" si="14"/>
        <v>7</v>
      </c>
      <c r="B357" s="88"/>
      <c r="C357" s="89"/>
      <c r="D357" s="90"/>
      <c r="E357" s="91"/>
      <c r="F357" s="91"/>
      <c r="G357" s="92">
        <f t="shared" si="13"/>
        <v>0</v>
      </c>
      <c r="H357" s="92"/>
      <c r="I357" s="93"/>
      <c r="J357" s="93"/>
      <c r="K357" s="93"/>
      <c r="L357" s="93"/>
      <c r="M357" s="93"/>
      <c r="N357" s="93"/>
      <c r="O357" s="93"/>
      <c r="P357" s="93"/>
      <c r="Q357" s="93"/>
      <c r="R357" s="93"/>
      <c r="S357" s="93"/>
      <c r="T357" s="93"/>
      <c r="U357" s="93"/>
      <c r="V357" s="93"/>
      <c r="W357" s="440">
        <v>0</v>
      </c>
      <c r="X357" s="147"/>
      <c r="Y357" s="152"/>
      <c r="Z357" s="147"/>
      <c r="AA357" s="152"/>
      <c r="AB357" s="95">
        <v>0</v>
      </c>
      <c r="AC357" s="96"/>
      <c r="AD357" s="97"/>
    </row>
    <row r="358" spans="1:30" ht="28.5" customHeight="1" x14ac:dyDescent="0.25">
      <c r="A358" s="429">
        <f t="shared" si="14"/>
        <v>7</v>
      </c>
      <c r="B358" s="88"/>
      <c r="C358" s="89"/>
      <c r="D358" s="90"/>
      <c r="E358" s="91"/>
      <c r="F358" s="91"/>
      <c r="G358" s="92">
        <f t="shared" si="13"/>
        <v>0</v>
      </c>
      <c r="H358" s="92"/>
      <c r="I358" s="93"/>
      <c r="J358" s="93"/>
      <c r="K358" s="93"/>
      <c r="L358" s="93"/>
      <c r="M358" s="93"/>
      <c r="N358" s="93"/>
      <c r="O358" s="93"/>
      <c r="P358" s="93"/>
      <c r="Q358" s="93"/>
      <c r="R358" s="93"/>
      <c r="S358" s="93"/>
      <c r="T358" s="93"/>
      <c r="U358" s="93"/>
      <c r="V358" s="93"/>
      <c r="W358" s="440">
        <v>0</v>
      </c>
      <c r="X358" s="147"/>
      <c r="Y358" s="152"/>
      <c r="Z358" s="147"/>
      <c r="AA358" s="152"/>
      <c r="AB358" s="95">
        <v>0</v>
      </c>
      <c r="AC358" s="96"/>
      <c r="AD358" s="97"/>
    </row>
    <row r="359" spans="1:30" ht="28.5" customHeight="1" x14ac:dyDescent="0.25">
      <c r="A359" s="429">
        <f t="shared" si="14"/>
        <v>7</v>
      </c>
      <c r="B359" s="88"/>
      <c r="C359" s="89"/>
      <c r="D359" s="90"/>
      <c r="E359" s="91"/>
      <c r="F359" s="91"/>
      <c r="G359" s="92">
        <f t="shared" si="13"/>
        <v>0</v>
      </c>
      <c r="H359" s="92"/>
      <c r="I359" s="93"/>
      <c r="J359" s="93"/>
      <c r="K359" s="93"/>
      <c r="L359" s="93"/>
      <c r="M359" s="93"/>
      <c r="N359" s="93"/>
      <c r="O359" s="93"/>
      <c r="P359" s="93"/>
      <c r="Q359" s="93"/>
      <c r="R359" s="93"/>
      <c r="S359" s="93"/>
      <c r="T359" s="93"/>
      <c r="U359" s="93"/>
      <c r="V359" s="93"/>
      <c r="W359" s="440">
        <v>0</v>
      </c>
      <c r="X359" s="147"/>
      <c r="Y359" s="152"/>
      <c r="Z359" s="147"/>
      <c r="AA359" s="152"/>
      <c r="AB359" s="95">
        <v>0</v>
      </c>
      <c r="AC359" s="96"/>
      <c r="AD359" s="97"/>
    </row>
    <row r="360" spans="1:30" ht="28.5" customHeight="1" x14ac:dyDescent="0.25">
      <c r="A360" s="429">
        <f t="shared" si="14"/>
        <v>7</v>
      </c>
      <c r="B360" s="88"/>
      <c r="C360" s="89"/>
      <c r="D360" s="90"/>
      <c r="E360" s="91"/>
      <c r="F360" s="91"/>
      <c r="G360" s="92">
        <f t="shared" si="13"/>
        <v>0</v>
      </c>
      <c r="H360" s="92"/>
      <c r="I360" s="93"/>
      <c r="J360" s="93"/>
      <c r="K360" s="93"/>
      <c r="L360" s="93"/>
      <c r="M360" s="93"/>
      <c r="N360" s="93"/>
      <c r="O360" s="93"/>
      <c r="P360" s="93"/>
      <c r="Q360" s="93"/>
      <c r="R360" s="93"/>
      <c r="S360" s="93"/>
      <c r="T360" s="93"/>
      <c r="U360" s="93"/>
      <c r="V360" s="93"/>
      <c r="W360" s="440">
        <v>0</v>
      </c>
      <c r="X360" s="147"/>
      <c r="Y360" s="152"/>
      <c r="Z360" s="147"/>
      <c r="AA360" s="152"/>
      <c r="AB360" s="95">
        <v>0</v>
      </c>
      <c r="AC360" s="96"/>
      <c r="AD360" s="97"/>
    </row>
    <row r="361" spans="1:30" ht="28.5" customHeight="1" x14ac:dyDescent="0.25">
      <c r="A361" s="429">
        <f t="shared" si="14"/>
        <v>7</v>
      </c>
      <c r="B361" s="88"/>
      <c r="C361" s="89"/>
      <c r="D361" s="90"/>
      <c r="E361" s="91"/>
      <c r="F361" s="91"/>
      <c r="G361" s="92">
        <f t="shared" si="13"/>
        <v>0</v>
      </c>
      <c r="H361" s="92"/>
      <c r="I361" s="93"/>
      <c r="J361" s="93"/>
      <c r="K361" s="93"/>
      <c r="L361" s="93"/>
      <c r="M361" s="93"/>
      <c r="N361" s="93"/>
      <c r="O361" s="93"/>
      <c r="P361" s="93"/>
      <c r="Q361" s="93"/>
      <c r="R361" s="93"/>
      <c r="S361" s="93"/>
      <c r="T361" s="93"/>
      <c r="U361" s="93"/>
      <c r="V361" s="93"/>
      <c r="W361" s="440">
        <v>0</v>
      </c>
      <c r="X361" s="147"/>
      <c r="Y361" s="152"/>
      <c r="Z361" s="147"/>
      <c r="AA361" s="152"/>
      <c r="AB361" s="95">
        <v>0</v>
      </c>
      <c r="AC361" s="96"/>
      <c r="AD361" s="97"/>
    </row>
    <row r="362" spans="1:30" ht="28.5" customHeight="1" x14ac:dyDescent="0.25">
      <c r="A362" s="429">
        <f t="shared" si="14"/>
        <v>7</v>
      </c>
      <c r="B362" s="88"/>
      <c r="C362" s="89"/>
      <c r="D362" s="90"/>
      <c r="E362" s="91"/>
      <c r="F362" s="91"/>
      <c r="G362" s="92">
        <f t="shared" si="13"/>
        <v>0</v>
      </c>
      <c r="H362" s="92"/>
      <c r="I362" s="93"/>
      <c r="J362" s="93"/>
      <c r="K362" s="93"/>
      <c r="L362" s="93"/>
      <c r="M362" s="93"/>
      <c r="N362" s="93"/>
      <c r="O362" s="93"/>
      <c r="P362" s="93"/>
      <c r="Q362" s="93"/>
      <c r="R362" s="93"/>
      <c r="S362" s="93"/>
      <c r="T362" s="93"/>
      <c r="U362" s="93"/>
      <c r="V362" s="93"/>
      <c r="W362" s="440">
        <v>0</v>
      </c>
      <c r="X362" s="147"/>
      <c r="Y362" s="152"/>
      <c r="Z362" s="147"/>
      <c r="AA362" s="152"/>
      <c r="AB362" s="95">
        <v>0</v>
      </c>
      <c r="AC362" s="96"/>
      <c r="AD362" s="97"/>
    </row>
    <row r="363" spans="1:30" ht="28.5" customHeight="1" x14ac:dyDescent="0.25">
      <c r="A363" s="429">
        <f t="shared" si="14"/>
        <v>7</v>
      </c>
      <c r="B363" s="88"/>
      <c r="C363" s="89"/>
      <c r="D363" s="90"/>
      <c r="E363" s="91"/>
      <c r="F363" s="91"/>
      <c r="G363" s="92">
        <f t="shared" si="13"/>
        <v>0</v>
      </c>
      <c r="H363" s="92"/>
      <c r="I363" s="93"/>
      <c r="J363" s="93"/>
      <c r="K363" s="93"/>
      <c r="L363" s="93"/>
      <c r="M363" s="93"/>
      <c r="N363" s="93"/>
      <c r="O363" s="93"/>
      <c r="P363" s="93"/>
      <c r="Q363" s="93"/>
      <c r="R363" s="93"/>
      <c r="S363" s="93"/>
      <c r="T363" s="93"/>
      <c r="U363" s="93"/>
      <c r="V363" s="93"/>
      <c r="W363" s="440">
        <v>0</v>
      </c>
      <c r="X363" s="147"/>
      <c r="Y363" s="152"/>
      <c r="Z363" s="147"/>
      <c r="AA363" s="152"/>
      <c r="AB363" s="95">
        <v>0</v>
      </c>
      <c r="AC363" s="96"/>
      <c r="AD363" s="97"/>
    </row>
    <row r="364" spans="1:30" ht="28.5" customHeight="1" x14ac:dyDescent="0.25">
      <c r="A364" s="429">
        <f t="shared" si="14"/>
        <v>7</v>
      </c>
      <c r="B364" s="88"/>
      <c r="C364" s="89"/>
      <c r="D364" s="90"/>
      <c r="E364" s="91"/>
      <c r="F364" s="91"/>
      <c r="G364" s="92">
        <f t="shared" si="13"/>
        <v>0</v>
      </c>
      <c r="H364" s="92"/>
      <c r="I364" s="93"/>
      <c r="J364" s="93"/>
      <c r="K364" s="93"/>
      <c r="L364" s="93"/>
      <c r="M364" s="93"/>
      <c r="N364" s="93"/>
      <c r="O364" s="93"/>
      <c r="P364" s="93"/>
      <c r="Q364" s="93"/>
      <c r="R364" s="93"/>
      <c r="S364" s="93"/>
      <c r="T364" s="93"/>
      <c r="U364" s="93"/>
      <c r="V364" s="93"/>
      <c r="W364" s="440">
        <v>0</v>
      </c>
      <c r="X364" s="147"/>
      <c r="Y364" s="152"/>
      <c r="Z364" s="147"/>
      <c r="AA364" s="152"/>
      <c r="AB364" s="95">
        <v>0</v>
      </c>
      <c r="AC364" s="96"/>
      <c r="AD364" s="97"/>
    </row>
    <row r="365" spans="1:30" ht="28.5" customHeight="1" x14ac:dyDescent="0.25">
      <c r="A365" s="429">
        <f t="shared" si="14"/>
        <v>7</v>
      </c>
      <c r="B365" s="88"/>
      <c r="C365" s="89"/>
      <c r="D365" s="90"/>
      <c r="E365" s="91"/>
      <c r="F365" s="91"/>
      <c r="G365" s="92">
        <f t="shared" si="13"/>
        <v>0</v>
      </c>
      <c r="H365" s="92"/>
      <c r="I365" s="93"/>
      <c r="J365" s="93"/>
      <c r="K365" s="93"/>
      <c r="L365" s="93"/>
      <c r="M365" s="93"/>
      <c r="N365" s="93"/>
      <c r="O365" s="93"/>
      <c r="P365" s="93"/>
      <c r="Q365" s="93"/>
      <c r="R365" s="93"/>
      <c r="S365" s="93"/>
      <c r="T365" s="93"/>
      <c r="U365" s="93"/>
      <c r="V365" s="93"/>
      <c r="W365" s="440">
        <v>0</v>
      </c>
      <c r="X365" s="147"/>
      <c r="Y365" s="152"/>
      <c r="Z365" s="147"/>
      <c r="AA365" s="152"/>
      <c r="AB365" s="95">
        <v>0</v>
      </c>
      <c r="AC365" s="96"/>
      <c r="AD365" s="97"/>
    </row>
    <row r="366" spans="1:30" ht="28.5" customHeight="1" x14ac:dyDescent="0.25">
      <c r="A366" s="429">
        <f t="shared" si="14"/>
        <v>7</v>
      </c>
      <c r="B366" s="88"/>
      <c r="C366" s="89"/>
      <c r="D366" s="90"/>
      <c r="E366" s="91"/>
      <c r="F366" s="91"/>
      <c r="G366" s="92">
        <f t="shared" si="13"/>
        <v>0</v>
      </c>
      <c r="H366" s="92"/>
      <c r="I366" s="93"/>
      <c r="J366" s="93"/>
      <c r="K366" s="93"/>
      <c r="L366" s="93"/>
      <c r="M366" s="93"/>
      <c r="N366" s="93"/>
      <c r="O366" s="93"/>
      <c r="P366" s="93"/>
      <c r="Q366" s="93"/>
      <c r="R366" s="93"/>
      <c r="S366" s="93"/>
      <c r="T366" s="93"/>
      <c r="U366" s="93"/>
      <c r="V366" s="93"/>
      <c r="W366" s="440">
        <v>0</v>
      </c>
      <c r="X366" s="147"/>
      <c r="Y366" s="152"/>
      <c r="Z366" s="147"/>
      <c r="AA366" s="152"/>
      <c r="AB366" s="95">
        <v>0</v>
      </c>
      <c r="AC366" s="96"/>
      <c r="AD366" s="97"/>
    </row>
    <row r="367" spans="1:30" ht="28.5" customHeight="1" x14ac:dyDescent="0.25">
      <c r="A367" s="429">
        <f t="shared" si="14"/>
        <v>7</v>
      </c>
      <c r="B367" s="88"/>
      <c r="C367" s="89"/>
      <c r="D367" s="90"/>
      <c r="E367" s="91"/>
      <c r="F367" s="91"/>
      <c r="G367" s="92">
        <f t="shared" si="13"/>
        <v>0</v>
      </c>
      <c r="H367" s="92"/>
      <c r="I367" s="93"/>
      <c r="J367" s="93"/>
      <c r="K367" s="93"/>
      <c r="L367" s="93"/>
      <c r="M367" s="93"/>
      <c r="N367" s="93"/>
      <c r="O367" s="93"/>
      <c r="P367" s="93"/>
      <c r="Q367" s="93"/>
      <c r="R367" s="93"/>
      <c r="S367" s="93"/>
      <c r="T367" s="93"/>
      <c r="U367" s="93"/>
      <c r="V367" s="93"/>
      <c r="W367" s="440">
        <v>0</v>
      </c>
      <c r="X367" s="147"/>
      <c r="Y367" s="152"/>
      <c r="Z367" s="147"/>
      <c r="AA367" s="152"/>
      <c r="AB367" s="95">
        <v>0</v>
      </c>
      <c r="AC367" s="96"/>
      <c r="AD367" s="97"/>
    </row>
    <row r="368" spans="1:30" ht="28.5" customHeight="1" x14ac:dyDescent="0.25">
      <c r="A368" s="429">
        <f t="shared" si="14"/>
        <v>7</v>
      </c>
      <c r="B368" s="88"/>
      <c r="C368" s="89"/>
      <c r="D368" s="90"/>
      <c r="E368" s="91"/>
      <c r="F368" s="91"/>
      <c r="G368" s="92">
        <f t="shared" si="13"/>
        <v>0</v>
      </c>
      <c r="H368" s="92"/>
      <c r="I368" s="93"/>
      <c r="J368" s="93"/>
      <c r="K368" s="93"/>
      <c r="L368" s="93"/>
      <c r="M368" s="93"/>
      <c r="N368" s="93"/>
      <c r="O368" s="93"/>
      <c r="P368" s="93"/>
      <c r="Q368" s="93"/>
      <c r="R368" s="93"/>
      <c r="S368" s="93"/>
      <c r="T368" s="93"/>
      <c r="U368" s="93"/>
      <c r="V368" s="93"/>
      <c r="W368" s="440">
        <v>0</v>
      </c>
      <c r="X368" s="147"/>
      <c r="Y368" s="152"/>
      <c r="Z368" s="147"/>
      <c r="AA368" s="152"/>
      <c r="AB368" s="95">
        <v>0</v>
      </c>
      <c r="AC368" s="96"/>
      <c r="AD368" s="97"/>
    </row>
    <row r="369" spans="1:30" ht="28.5" customHeight="1" x14ac:dyDescent="0.25">
      <c r="A369" s="429">
        <f t="shared" si="14"/>
        <v>7</v>
      </c>
      <c r="B369" s="88"/>
      <c r="C369" s="89"/>
      <c r="D369" s="90"/>
      <c r="E369" s="91"/>
      <c r="F369" s="91"/>
      <c r="G369" s="92">
        <f t="shared" si="13"/>
        <v>0</v>
      </c>
      <c r="H369" s="92"/>
      <c r="I369" s="93"/>
      <c r="J369" s="93"/>
      <c r="K369" s="93"/>
      <c r="L369" s="93"/>
      <c r="M369" s="93"/>
      <c r="N369" s="93"/>
      <c r="O369" s="93"/>
      <c r="P369" s="93"/>
      <c r="Q369" s="93"/>
      <c r="R369" s="93"/>
      <c r="S369" s="93"/>
      <c r="T369" s="93"/>
      <c r="U369" s="93"/>
      <c r="V369" s="93"/>
      <c r="W369" s="440">
        <v>0</v>
      </c>
      <c r="X369" s="147"/>
      <c r="Y369" s="152"/>
      <c r="Z369" s="147"/>
      <c r="AA369" s="152"/>
      <c r="AB369" s="95">
        <v>0</v>
      </c>
      <c r="AC369" s="96"/>
      <c r="AD369" s="97"/>
    </row>
    <row r="370" spans="1:30" ht="28.5" customHeight="1" x14ac:dyDescent="0.25">
      <c r="A370" s="429">
        <f t="shared" si="14"/>
        <v>7</v>
      </c>
      <c r="B370" s="88"/>
      <c r="C370" s="89"/>
      <c r="D370" s="90"/>
      <c r="E370" s="91"/>
      <c r="F370" s="91"/>
      <c r="G370" s="92">
        <f t="shared" si="13"/>
        <v>0</v>
      </c>
      <c r="H370" s="92"/>
      <c r="I370" s="93"/>
      <c r="J370" s="93"/>
      <c r="K370" s="93"/>
      <c r="L370" s="93"/>
      <c r="M370" s="93"/>
      <c r="N370" s="93"/>
      <c r="O370" s="93"/>
      <c r="P370" s="93"/>
      <c r="Q370" s="93"/>
      <c r="R370" s="93"/>
      <c r="S370" s="93"/>
      <c r="T370" s="93"/>
      <c r="U370" s="93"/>
      <c r="V370" s="93"/>
      <c r="W370" s="440">
        <v>0</v>
      </c>
      <c r="X370" s="147"/>
      <c r="Y370" s="152"/>
      <c r="Z370" s="147"/>
      <c r="AA370" s="152"/>
      <c r="AB370" s="95">
        <v>0</v>
      </c>
      <c r="AC370" s="96"/>
      <c r="AD370" s="97"/>
    </row>
    <row r="371" spans="1:30" ht="28.5" customHeight="1" x14ac:dyDescent="0.25">
      <c r="A371" s="429">
        <f t="shared" si="14"/>
        <v>7</v>
      </c>
      <c r="B371" s="88"/>
      <c r="C371" s="89"/>
      <c r="D371" s="90"/>
      <c r="E371" s="91"/>
      <c r="F371" s="91"/>
      <c r="G371" s="92">
        <f t="shared" si="13"/>
        <v>0</v>
      </c>
      <c r="H371" s="92"/>
      <c r="I371" s="93"/>
      <c r="J371" s="93"/>
      <c r="K371" s="93"/>
      <c r="L371" s="93"/>
      <c r="M371" s="93"/>
      <c r="N371" s="93"/>
      <c r="O371" s="93"/>
      <c r="P371" s="93"/>
      <c r="Q371" s="93"/>
      <c r="R371" s="93"/>
      <c r="S371" s="93"/>
      <c r="T371" s="93"/>
      <c r="U371" s="93"/>
      <c r="V371" s="93"/>
      <c r="W371" s="440">
        <v>0</v>
      </c>
      <c r="X371" s="147"/>
      <c r="Y371" s="152"/>
      <c r="Z371" s="147"/>
      <c r="AA371" s="152"/>
      <c r="AB371" s="95">
        <v>0</v>
      </c>
      <c r="AC371" s="96"/>
      <c r="AD371" s="97"/>
    </row>
    <row r="372" spans="1:30" ht="28.5" customHeight="1" x14ac:dyDescent="0.25">
      <c r="A372" s="429">
        <f t="shared" si="14"/>
        <v>7</v>
      </c>
      <c r="B372" s="88"/>
      <c r="C372" s="89"/>
      <c r="D372" s="90"/>
      <c r="E372" s="91"/>
      <c r="F372" s="91"/>
      <c r="G372" s="92">
        <f t="shared" si="13"/>
        <v>0</v>
      </c>
      <c r="H372" s="92"/>
      <c r="I372" s="93"/>
      <c r="J372" s="93"/>
      <c r="K372" s="93"/>
      <c r="L372" s="93"/>
      <c r="M372" s="93"/>
      <c r="N372" s="93"/>
      <c r="O372" s="93"/>
      <c r="P372" s="93"/>
      <c r="Q372" s="93"/>
      <c r="R372" s="93"/>
      <c r="S372" s="93"/>
      <c r="T372" s="93"/>
      <c r="U372" s="93"/>
      <c r="V372" s="93"/>
      <c r="W372" s="440">
        <v>0</v>
      </c>
      <c r="X372" s="147"/>
      <c r="Y372" s="152"/>
      <c r="Z372" s="147"/>
      <c r="AA372" s="152"/>
      <c r="AB372" s="95">
        <v>0</v>
      </c>
      <c r="AC372" s="96"/>
      <c r="AD372" s="97"/>
    </row>
    <row r="373" spans="1:30" ht="28.5" customHeight="1" x14ac:dyDescent="0.25">
      <c r="A373" s="429">
        <f t="shared" si="14"/>
        <v>7</v>
      </c>
      <c r="B373" s="88"/>
      <c r="C373" s="89"/>
      <c r="D373" s="90"/>
      <c r="E373" s="91"/>
      <c r="F373" s="91"/>
      <c r="G373" s="92">
        <f t="shared" si="13"/>
        <v>0</v>
      </c>
      <c r="H373" s="92"/>
      <c r="I373" s="93"/>
      <c r="J373" s="93"/>
      <c r="K373" s="93"/>
      <c r="L373" s="93"/>
      <c r="M373" s="93"/>
      <c r="N373" s="93"/>
      <c r="O373" s="93"/>
      <c r="P373" s="93"/>
      <c r="Q373" s="93"/>
      <c r="R373" s="93"/>
      <c r="S373" s="93"/>
      <c r="T373" s="93"/>
      <c r="U373" s="93"/>
      <c r="V373" s="93"/>
      <c r="W373" s="440">
        <v>0</v>
      </c>
      <c r="X373" s="147"/>
      <c r="Y373" s="152"/>
      <c r="Z373" s="147"/>
      <c r="AA373" s="152"/>
      <c r="AB373" s="95">
        <v>0</v>
      </c>
      <c r="AC373" s="96"/>
      <c r="AD373" s="97"/>
    </row>
    <row r="374" spans="1:30" ht="28.5" customHeight="1" x14ac:dyDescent="0.25">
      <c r="A374" s="429">
        <f t="shared" si="14"/>
        <v>7</v>
      </c>
      <c r="B374" s="88"/>
      <c r="C374" s="89"/>
      <c r="D374" s="90"/>
      <c r="E374" s="91"/>
      <c r="F374" s="91"/>
      <c r="G374" s="92">
        <f t="shared" si="13"/>
        <v>0</v>
      </c>
      <c r="H374" s="92"/>
      <c r="I374" s="93"/>
      <c r="J374" s="93"/>
      <c r="K374" s="93"/>
      <c r="L374" s="93"/>
      <c r="M374" s="93"/>
      <c r="N374" s="93"/>
      <c r="O374" s="93"/>
      <c r="P374" s="93"/>
      <c r="Q374" s="93"/>
      <c r="R374" s="93"/>
      <c r="S374" s="93"/>
      <c r="T374" s="93"/>
      <c r="U374" s="93"/>
      <c r="V374" s="93"/>
      <c r="W374" s="440">
        <v>0</v>
      </c>
      <c r="X374" s="147"/>
      <c r="Y374" s="152"/>
      <c r="Z374" s="147"/>
      <c r="AA374" s="152"/>
      <c r="AB374" s="95">
        <v>0</v>
      </c>
      <c r="AC374" s="96"/>
      <c r="AD374" s="97"/>
    </row>
    <row r="375" spans="1:30" ht="28.5" customHeight="1" x14ac:dyDescent="0.25">
      <c r="A375" s="429">
        <f t="shared" si="14"/>
        <v>7</v>
      </c>
      <c r="B375" s="88"/>
      <c r="C375" s="89"/>
      <c r="D375" s="90"/>
      <c r="E375" s="91"/>
      <c r="F375" s="91"/>
      <c r="G375" s="92">
        <f t="shared" ref="G375:G438" si="15">F375-E375</f>
        <v>0</v>
      </c>
      <c r="H375" s="92"/>
      <c r="I375" s="93"/>
      <c r="J375" s="93"/>
      <c r="K375" s="93"/>
      <c r="L375" s="93"/>
      <c r="M375" s="93"/>
      <c r="N375" s="93"/>
      <c r="O375" s="93"/>
      <c r="P375" s="93"/>
      <c r="Q375" s="93"/>
      <c r="R375" s="93"/>
      <c r="S375" s="93"/>
      <c r="T375" s="93"/>
      <c r="U375" s="93"/>
      <c r="V375" s="93"/>
      <c r="W375" s="440">
        <v>0</v>
      </c>
      <c r="X375" s="147"/>
      <c r="Y375" s="152"/>
      <c r="Z375" s="147"/>
      <c r="AA375" s="152"/>
      <c r="AB375" s="95">
        <v>0</v>
      </c>
      <c r="AC375" s="96"/>
      <c r="AD375" s="97"/>
    </row>
    <row r="376" spans="1:30" ht="28.5" customHeight="1" x14ac:dyDescent="0.25">
      <c r="A376" s="429">
        <f t="shared" si="14"/>
        <v>7</v>
      </c>
      <c r="B376" s="88"/>
      <c r="C376" s="89"/>
      <c r="D376" s="90"/>
      <c r="E376" s="91"/>
      <c r="F376" s="91"/>
      <c r="G376" s="92">
        <f t="shared" si="15"/>
        <v>0</v>
      </c>
      <c r="H376" s="92"/>
      <c r="I376" s="93"/>
      <c r="J376" s="93"/>
      <c r="K376" s="93"/>
      <c r="L376" s="93"/>
      <c r="M376" s="93"/>
      <c r="N376" s="93"/>
      <c r="O376" s="93"/>
      <c r="P376" s="93"/>
      <c r="Q376" s="93"/>
      <c r="R376" s="93"/>
      <c r="S376" s="93"/>
      <c r="T376" s="93"/>
      <c r="U376" s="93"/>
      <c r="V376" s="93"/>
      <c r="W376" s="440">
        <v>0</v>
      </c>
      <c r="X376" s="147"/>
      <c r="Y376" s="152"/>
      <c r="Z376" s="147"/>
      <c r="AA376" s="152"/>
      <c r="AB376" s="95">
        <v>0</v>
      </c>
      <c r="AC376" s="96"/>
      <c r="AD376" s="97"/>
    </row>
    <row r="377" spans="1:30" ht="28.5" customHeight="1" x14ac:dyDescent="0.25">
      <c r="A377" s="429">
        <f t="shared" si="14"/>
        <v>7</v>
      </c>
      <c r="B377" s="88"/>
      <c r="C377" s="89"/>
      <c r="D377" s="90"/>
      <c r="E377" s="91"/>
      <c r="F377" s="91"/>
      <c r="G377" s="92">
        <f t="shared" si="15"/>
        <v>0</v>
      </c>
      <c r="H377" s="92"/>
      <c r="I377" s="93"/>
      <c r="J377" s="93"/>
      <c r="K377" s="93"/>
      <c r="L377" s="93"/>
      <c r="M377" s="93"/>
      <c r="N377" s="93"/>
      <c r="O377" s="93"/>
      <c r="P377" s="93"/>
      <c r="Q377" s="93"/>
      <c r="R377" s="93"/>
      <c r="S377" s="93"/>
      <c r="T377" s="93"/>
      <c r="U377" s="93"/>
      <c r="V377" s="93"/>
      <c r="W377" s="440">
        <v>0</v>
      </c>
      <c r="X377" s="147"/>
      <c r="Y377" s="152"/>
      <c r="Z377" s="147"/>
      <c r="AA377" s="152"/>
      <c r="AB377" s="95">
        <v>0</v>
      </c>
      <c r="AC377" s="96"/>
      <c r="AD377" s="97"/>
    </row>
    <row r="378" spans="1:30" ht="28.5" customHeight="1" x14ac:dyDescent="0.25">
      <c r="A378" s="429">
        <f t="shared" si="14"/>
        <v>7</v>
      </c>
      <c r="B378" s="88"/>
      <c r="C378" s="89"/>
      <c r="D378" s="90"/>
      <c r="E378" s="91"/>
      <c r="F378" s="91"/>
      <c r="G378" s="92">
        <f t="shared" si="15"/>
        <v>0</v>
      </c>
      <c r="H378" s="92"/>
      <c r="I378" s="93"/>
      <c r="J378" s="93"/>
      <c r="K378" s="93"/>
      <c r="L378" s="93"/>
      <c r="M378" s="93"/>
      <c r="N378" s="93"/>
      <c r="O378" s="93"/>
      <c r="P378" s="93"/>
      <c r="Q378" s="93"/>
      <c r="R378" s="93"/>
      <c r="S378" s="93"/>
      <c r="T378" s="93"/>
      <c r="U378" s="93"/>
      <c r="V378" s="93"/>
      <c r="W378" s="440">
        <v>0</v>
      </c>
      <c r="X378" s="147"/>
      <c r="Y378" s="152"/>
      <c r="Z378" s="147"/>
      <c r="AA378" s="152"/>
      <c r="AB378" s="95">
        <v>0</v>
      </c>
      <c r="AC378" s="96"/>
      <c r="AD378" s="97"/>
    </row>
    <row r="379" spans="1:30" ht="28.5" customHeight="1" x14ac:dyDescent="0.25">
      <c r="A379" s="429">
        <f t="shared" si="14"/>
        <v>7</v>
      </c>
      <c r="B379" s="88"/>
      <c r="C379" s="89"/>
      <c r="D379" s="90"/>
      <c r="E379" s="91"/>
      <c r="F379" s="91"/>
      <c r="G379" s="92">
        <f t="shared" si="15"/>
        <v>0</v>
      </c>
      <c r="H379" s="92"/>
      <c r="I379" s="93"/>
      <c r="J379" s="93"/>
      <c r="K379" s="93"/>
      <c r="L379" s="93"/>
      <c r="M379" s="93"/>
      <c r="N379" s="93"/>
      <c r="O379" s="93"/>
      <c r="P379" s="93"/>
      <c r="Q379" s="93"/>
      <c r="R379" s="93"/>
      <c r="S379" s="93"/>
      <c r="T379" s="93"/>
      <c r="U379" s="93"/>
      <c r="V379" s="93"/>
      <c r="W379" s="440">
        <v>0</v>
      </c>
      <c r="X379" s="147"/>
      <c r="Y379" s="152"/>
      <c r="Z379" s="147"/>
      <c r="AA379" s="152"/>
      <c r="AB379" s="95">
        <v>0</v>
      </c>
      <c r="AC379" s="96"/>
      <c r="AD379" s="97"/>
    </row>
    <row r="380" spans="1:30" ht="28.5" customHeight="1" x14ac:dyDescent="0.25">
      <c r="A380" s="429">
        <f t="shared" si="14"/>
        <v>7</v>
      </c>
      <c r="B380" s="88"/>
      <c r="C380" s="89"/>
      <c r="D380" s="90"/>
      <c r="E380" s="91"/>
      <c r="F380" s="91"/>
      <c r="G380" s="92">
        <f t="shared" si="15"/>
        <v>0</v>
      </c>
      <c r="H380" s="92"/>
      <c r="I380" s="93"/>
      <c r="J380" s="93"/>
      <c r="K380" s="93"/>
      <c r="L380" s="93"/>
      <c r="M380" s="93"/>
      <c r="N380" s="93"/>
      <c r="O380" s="93"/>
      <c r="P380" s="93"/>
      <c r="Q380" s="93"/>
      <c r="R380" s="93"/>
      <c r="S380" s="93"/>
      <c r="T380" s="93"/>
      <c r="U380" s="93"/>
      <c r="V380" s="93"/>
      <c r="W380" s="440">
        <v>0</v>
      </c>
      <c r="X380" s="147"/>
      <c r="Y380" s="152"/>
      <c r="Z380" s="147"/>
      <c r="AA380" s="152"/>
      <c r="AB380" s="95">
        <v>0</v>
      </c>
      <c r="AC380" s="96"/>
      <c r="AD380" s="97"/>
    </row>
    <row r="381" spans="1:30" ht="28.5" customHeight="1" x14ac:dyDescent="0.25">
      <c r="A381" s="429">
        <f t="shared" si="14"/>
        <v>7</v>
      </c>
      <c r="B381" s="88"/>
      <c r="C381" s="89"/>
      <c r="D381" s="90"/>
      <c r="E381" s="91"/>
      <c r="F381" s="91"/>
      <c r="G381" s="92">
        <f t="shared" si="15"/>
        <v>0</v>
      </c>
      <c r="H381" s="92"/>
      <c r="I381" s="93"/>
      <c r="J381" s="93"/>
      <c r="K381" s="93"/>
      <c r="L381" s="93"/>
      <c r="M381" s="93"/>
      <c r="N381" s="93"/>
      <c r="O381" s="93"/>
      <c r="P381" s="93"/>
      <c r="Q381" s="93"/>
      <c r="R381" s="93"/>
      <c r="S381" s="93"/>
      <c r="T381" s="93"/>
      <c r="U381" s="93"/>
      <c r="V381" s="93"/>
      <c r="W381" s="440">
        <v>0</v>
      </c>
      <c r="X381" s="147"/>
      <c r="Y381" s="152"/>
      <c r="Z381" s="147"/>
      <c r="AA381" s="152"/>
      <c r="AB381" s="95">
        <v>0</v>
      </c>
      <c r="AC381" s="96"/>
      <c r="AD381" s="97"/>
    </row>
    <row r="382" spans="1:30" ht="28.5" customHeight="1" x14ac:dyDescent="0.25">
      <c r="A382" s="429">
        <f t="shared" si="14"/>
        <v>7</v>
      </c>
      <c r="B382" s="88"/>
      <c r="C382" s="89"/>
      <c r="D382" s="90"/>
      <c r="E382" s="91"/>
      <c r="F382" s="91"/>
      <c r="G382" s="92">
        <f t="shared" si="15"/>
        <v>0</v>
      </c>
      <c r="H382" s="92"/>
      <c r="I382" s="93"/>
      <c r="J382" s="93"/>
      <c r="K382" s="93"/>
      <c r="L382" s="93"/>
      <c r="M382" s="93"/>
      <c r="N382" s="93"/>
      <c r="O382" s="93"/>
      <c r="P382" s="93"/>
      <c r="Q382" s="93"/>
      <c r="R382" s="93"/>
      <c r="S382" s="93"/>
      <c r="T382" s="93"/>
      <c r="U382" s="93"/>
      <c r="V382" s="93"/>
      <c r="W382" s="440">
        <v>0</v>
      </c>
      <c r="X382" s="147"/>
      <c r="Y382" s="152"/>
      <c r="Z382" s="147"/>
      <c r="AA382" s="152"/>
      <c r="AB382" s="95">
        <v>0</v>
      </c>
      <c r="AC382" s="96"/>
      <c r="AD382" s="97"/>
    </row>
    <row r="383" spans="1:30" ht="28.5" customHeight="1" x14ac:dyDescent="0.25">
      <c r="A383" s="429">
        <f t="shared" si="14"/>
        <v>7</v>
      </c>
      <c r="B383" s="88"/>
      <c r="C383" s="89"/>
      <c r="D383" s="90"/>
      <c r="E383" s="91"/>
      <c r="F383" s="91"/>
      <c r="G383" s="92">
        <f t="shared" si="15"/>
        <v>0</v>
      </c>
      <c r="H383" s="92"/>
      <c r="I383" s="93"/>
      <c r="J383" s="93"/>
      <c r="K383" s="93"/>
      <c r="L383" s="93"/>
      <c r="M383" s="93"/>
      <c r="N383" s="93"/>
      <c r="O383" s="93"/>
      <c r="P383" s="93"/>
      <c r="Q383" s="93"/>
      <c r="R383" s="93"/>
      <c r="S383" s="93"/>
      <c r="T383" s="93"/>
      <c r="U383" s="93"/>
      <c r="V383" s="93"/>
      <c r="W383" s="440">
        <v>0</v>
      </c>
      <c r="X383" s="147"/>
      <c r="Y383" s="152"/>
      <c r="Z383" s="147"/>
      <c r="AA383" s="152"/>
      <c r="AB383" s="95">
        <v>0</v>
      </c>
      <c r="AC383" s="96"/>
      <c r="AD383" s="97"/>
    </row>
    <row r="384" spans="1:30" ht="28.5" customHeight="1" x14ac:dyDescent="0.25">
      <c r="A384" s="429">
        <f t="shared" si="14"/>
        <v>7</v>
      </c>
      <c r="B384" s="88"/>
      <c r="C384" s="89"/>
      <c r="D384" s="90"/>
      <c r="E384" s="91"/>
      <c r="F384" s="91"/>
      <c r="G384" s="92">
        <f t="shared" si="15"/>
        <v>0</v>
      </c>
      <c r="H384" s="92"/>
      <c r="I384" s="93"/>
      <c r="J384" s="93"/>
      <c r="K384" s="93"/>
      <c r="L384" s="93"/>
      <c r="M384" s="93"/>
      <c r="N384" s="93"/>
      <c r="O384" s="93"/>
      <c r="P384" s="93"/>
      <c r="Q384" s="93"/>
      <c r="R384" s="93"/>
      <c r="S384" s="93"/>
      <c r="T384" s="93"/>
      <c r="U384" s="93"/>
      <c r="V384" s="93"/>
      <c r="W384" s="440">
        <v>0</v>
      </c>
      <c r="X384" s="147"/>
      <c r="Y384" s="152"/>
      <c r="Z384" s="147"/>
      <c r="AA384" s="152"/>
      <c r="AB384" s="95">
        <v>0</v>
      </c>
      <c r="AC384" s="96"/>
      <c r="AD384" s="97"/>
    </row>
    <row r="385" spans="1:30" ht="28.5" customHeight="1" x14ac:dyDescent="0.25">
      <c r="A385" s="429">
        <f t="shared" si="14"/>
        <v>7</v>
      </c>
      <c r="B385" s="88"/>
      <c r="C385" s="89"/>
      <c r="D385" s="90"/>
      <c r="E385" s="91"/>
      <c r="F385" s="91"/>
      <c r="G385" s="92">
        <f t="shared" si="15"/>
        <v>0</v>
      </c>
      <c r="H385" s="92"/>
      <c r="I385" s="93"/>
      <c r="J385" s="93"/>
      <c r="K385" s="93"/>
      <c r="L385" s="93"/>
      <c r="M385" s="93"/>
      <c r="N385" s="93"/>
      <c r="O385" s="93"/>
      <c r="P385" s="93"/>
      <c r="Q385" s="93"/>
      <c r="R385" s="93"/>
      <c r="S385" s="93"/>
      <c r="T385" s="93"/>
      <c r="U385" s="93"/>
      <c r="V385" s="93"/>
      <c r="W385" s="440">
        <v>0</v>
      </c>
      <c r="X385" s="147"/>
      <c r="Y385" s="152"/>
      <c r="Z385" s="147"/>
      <c r="AA385" s="152"/>
      <c r="AB385" s="95">
        <v>0</v>
      </c>
      <c r="AC385" s="96"/>
      <c r="AD385" s="97"/>
    </row>
    <row r="386" spans="1:30" ht="28.5" customHeight="1" x14ac:dyDescent="0.25">
      <c r="A386" s="429">
        <f t="shared" si="14"/>
        <v>7</v>
      </c>
      <c r="B386" s="88"/>
      <c r="C386" s="89"/>
      <c r="D386" s="90"/>
      <c r="E386" s="91"/>
      <c r="F386" s="91"/>
      <c r="G386" s="92">
        <f t="shared" si="15"/>
        <v>0</v>
      </c>
      <c r="H386" s="92"/>
      <c r="I386" s="93"/>
      <c r="J386" s="93"/>
      <c r="K386" s="93"/>
      <c r="L386" s="93"/>
      <c r="M386" s="93"/>
      <c r="N386" s="93"/>
      <c r="O386" s="93"/>
      <c r="P386" s="93"/>
      <c r="Q386" s="93"/>
      <c r="R386" s="93"/>
      <c r="S386" s="93"/>
      <c r="T386" s="93"/>
      <c r="U386" s="93"/>
      <c r="V386" s="93"/>
      <c r="W386" s="440">
        <v>0</v>
      </c>
      <c r="X386" s="147"/>
      <c r="Y386" s="152"/>
      <c r="Z386" s="147"/>
      <c r="AA386" s="152"/>
      <c r="AB386" s="95">
        <v>0</v>
      </c>
      <c r="AC386" s="96"/>
      <c r="AD386" s="97"/>
    </row>
    <row r="387" spans="1:30" ht="28.5" customHeight="1" x14ac:dyDescent="0.25">
      <c r="A387" s="429">
        <f t="shared" ref="A387:A442" si="16">B387+7</f>
        <v>7</v>
      </c>
      <c r="B387" s="88"/>
      <c r="C387" s="89"/>
      <c r="D387" s="90"/>
      <c r="E387" s="91"/>
      <c r="F387" s="91"/>
      <c r="G387" s="92">
        <f t="shared" si="15"/>
        <v>0</v>
      </c>
      <c r="H387" s="92"/>
      <c r="I387" s="93"/>
      <c r="J387" s="93"/>
      <c r="K387" s="93"/>
      <c r="L387" s="93"/>
      <c r="M387" s="93"/>
      <c r="N387" s="93"/>
      <c r="O387" s="93"/>
      <c r="P387" s="93"/>
      <c r="Q387" s="93"/>
      <c r="R387" s="93"/>
      <c r="S387" s="93"/>
      <c r="T387" s="93"/>
      <c r="U387" s="93"/>
      <c r="V387" s="93"/>
      <c r="W387" s="440">
        <v>0</v>
      </c>
      <c r="X387" s="147"/>
      <c r="Y387" s="152"/>
      <c r="Z387" s="147"/>
      <c r="AA387" s="152"/>
      <c r="AB387" s="95">
        <v>0</v>
      </c>
      <c r="AC387" s="96"/>
      <c r="AD387" s="97"/>
    </row>
    <row r="388" spans="1:30" ht="28.5" customHeight="1" x14ac:dyDescent="0.25">
      <c r="A388" s="429">
        <f t="shared" si="16"/>
        <v>7</v>
      </c>
      <c r="B388" s="88"/>
      <c r="C388" s="89"/>
      <c r="D388" s="90"/>
      <c r="E388" s="91"/>
      <c r="F388" s="91"/>
      <c r="G388" s="92">
        <f t="shared" si="15"/>
        <v>0</v>
      </c>
      <c r="H388" s="92"/>
      <c r="I388" s="93"/>
      <c r="J388" s="93"/>
      <c r="K388" s="93"/>
      <c r="L388" s="93"/>
      <c r="M388" s="93"/>
      <c r="N388" s="93"/>
      <c r="O388" s="93"/>
      <c r="P388" s="93"/>
      <c r="Q388" s="93"/>
      <c r="R388" s="93"/>
      <c r="S388" s="93"/>
      <c r="T388" s="93"/>
      <c r="U388" s="93"/>
      <c r="V388" s="93"/>
      <c r="W388" s="440">
        <v>0</v>
      </c>
      <c r="X388" s="147"/>
      <c r="Y388" s="152"/>
      <c r="Z388" s="147"/>
      <c r="AA388" s="152"/>
      <c r="AB388" s="95">
        <v>0</v>
      </c>
      <c r="AC388" s="96"/>
      <c r="AD388" s="97"/>
    </row>
    <row r="389" spans="1:30" ht="28.5" customHeight="1" x14ac:dyDescent="0.25">
      <c r="A389" s="429">
        <f t="shared" si="16"/>
        <v>7</v>
      </c>
      <c r="B389" s="88"/>
      <c r="C389" s="89"/>
      <c r="D389" s="90"/>
      <c r="E389" s="91"/>
      <c r="F389" s="91"/>
      <c r="G389" s="92">
        <f t="shared" si="15"/>
        <v>0</v>
      </c>
      <c r="H389" s="92"/>
      <c r="I389" s="93"/>
      <c r="J389" s="93"/>
      <c r="K389" s="93"/>
      <c r="L389" s="93"/>
      <c r="M389" s="93"/>
      <c r="N389" s="93"/>
      <c r="O389" s="93"/>
      <c r="P389" s="93"/>
      <c r="Q389" s="93"/>
      <c r="R389" s="93"/>
      <c r="S389" s="93"/>
      <c r="T389" s="93"/>
      <c r="U389" s="93"/>
      <c r="V389" s="93"/>
      <c r="W389" s="440">
        <v>0</v>
      </c>
      <c r="X389" s="147"/>
      <c r="Y389" s="152"/>
      <c r="Z389" s="147"/>
      <c r="AA389" s="152"/>
      <c r="AB389" s="95">
        <v>0</v>
      </c>
      <c r="AC389" s="96"/>
      <c r="AD389" s="97"/>
    </row>
    <row r="390" spans="1:30" ht="28.5" customHeight="1" x14ac:dyDescent="0.25">
      <c r="A390" s="429">
        <f t="shared" si="16"/>
        <v>7</v>
      </c>
      <c r="B390" s="88"/>
      <c r="C390" s="89"/>
      <c r="D390" s="90"/>
      <c r="E390" s="91"/>
      <c r="F390" s="91"/>
      <c r="G390" s="92">
        <f t="shared" si="15"/>
        <v>0</v>
      </c>
      <c r="H390" s="92"/>
      <c r="I390" s="93"/>
      <c r="J390" s="93"/>
      <c r="K390" s="93"/>
      <c r="L390" s="93"/>
      <c r="M390" s="93"/>
      <c r="N390" s="93"/>
      <c r="O390" s="93"/>
      <c r="P390" s="93"/>
      <c r="Q390" s="93"/>
      <c r="R390" s="93"/>
      <c r="S390" s="93"/>
      <c r="T390" s="93"/>
      <c r="U390" s="93"/>
      <c r="V390" s="93"/>
      <c r="W390" s="440">
        <v>0</v>
      </c>
      <c r="X390" s="147"/>
      <c r="Y390" s="152"/>
      <c r="Z390" s="147"/>
      <c r="AA390" s="152"/>
      <c r="AB390" s="95">
        <v>0</v>
      </c>
      <c r="AC390" s="96"/>
      <c r="AD390" s="97"/>
    </row>
    <row r="391" spans="1:30" ht="28.5" customHeight="1" x14ac:dyDescent="0.25">
      <c r="A391" s="429">
        <f t="shared" si="16"/>
        <v>7</v>
      </c>
      <c r="B391" s="88"/>
      <c r="C391" s="89"/>
      <c r="D391" s="90"/>
      <c r="E391" s="91"/>
      <c r="F391" s="91"/>
      <c r="G391" s="92">
        <f t="shared" si="15"/>
        <v>0</v>
      </c>
      <c r="H391" s="92"/>
      <c r="I391" s="93"/>
      <c r="J391" s="93"/>
      <c r="K391" s="93"/>
      <c r="L391" s="93"/>
      <c r="M391" s="93"/>
      <c r="N391" s="93"/>
      <c r="O391" s="93"/>
      <c r="P391" s="93"/>
      <c r="Q391" s="93"/>
      <c r="R391" s="93"/>
      <c r="S391" s="93"/>
      <c r="T391" s="93"/>
      <c r="U391" s="93"/>
      <c r="V391" s="93"/>
      <c r="W391" s="440">
        <v>0</v>
      </c>
      <c r="X391" s="147"/>
      <c r="Y391" s="152"/>
      <c r="Z391" s="147"/>
      <c r="AA391" s="152"/>
      <c r="AB391" s="95">
        <v>0</v>
      </c>
      <c r="AC391" s="96"/>
      <c r="AD391" s="97"/>
    </row>
    <row r="392" spans="1:30" ht="28.5" customHeight="1" x14ac:dyDescent="0.25">
      <c r="A392" s="429">
        <f t="shared" si="16"/>
        <v>7</v>
      </c>
      <c r="B392" s="88"/>
      <c r="C392" s="89"/>
      <c r="D392" s="90"/>
      <c r="E392" s="91"/>
      <c r="F392" s="91"/>
      <c r="G392" s="92">
        <f t="shared" si="15"/>
        <v>0</v>
      </c>
      <c r="H392" s="92"/>
      <c r="I392" s="93"/>
      <c r="J392" s="93"/>
      <c r="K392" s="93"/>
      <c r="L392" s="93"/>
      <c r="M392" s="93"/>
      <c r="N392" s="93"/>
      <c r="O392" s="93"/>
      <c r="P392" s="93"/>
      <c r="Q392" s="93"/>
      <c r="R392" s="93"/>
      <c r="S392" s="93"/>
      <c r="T392" s="93"/>
      <c r="U392" s="93"/>
      <c r="V392" s="93"/>
      <c r="W392" s="440">
        <v>0</v>
      </c>
      <c r="X392" s="147"/>
      <c r="Y392" s="152"/>
      <c r="Z392" s="147"/>
      <c r="AA392" s="152"/>
      <c r="AB392" s="95">
        <v>0</v>
      </c>
      <c r="AC392" s="96"/>
      <c r="AD392" s="97"/>
    </row>
    <row r="393" spans="1:30" ht="28.5" customHeight="1" x14ac:dyDescent="0.25">
      <c r="A393" s="429">
        <f t="shared" si="16"/>
        <v>7</v>
      </c>
      <c r="B393" s="88"/>
      <c r="C393" s="89"/>
      <c r="D393" s="90"/>
      <c r="E393" s="91"/>
      <c r="F393" s="91"/>
      <c r="G393" s="92">
        <f t="shared" si="15"/>
        <v>0</v>
      </c>
      <c r="H393" s="92"/>
      <c r="I393" s="93"/>
      <c r="J393" s="93"/>
      <c r="K393" s="93"/>
      <c r="L393" s="93"/>
      <c r="M393" s="93"/>
      <c r="N393" s="93"/>
      <c r="O393" s="93"/>
      <c r="P393" s="93"/>
      <c r="Q393" s="93"/>
      <c r="R393" s="93"/>
      <c r="S393" s="93"/>
      <c r="T393" s="93"/>
      <c r="U393" s="93"/>
      <c r="V393" s="93"/>
      <c r="W393" s="440">
        <v>0</v>
      </c>
      <c r="X393" s="147"/>
      <c r="Y393" s="152"/>
      <c r="Z393" s="147"/>
      <c r="AA393" s="152"/>
      <c r="AB393" s="95">
        <v>0</v>
      </c>
      <c r="AC393" s="96"/>
      <c r="AD393" s="97"/>
    </row>
    <row r="394" spans="1:30" ht="28.5" customHeight="1" x14ac:dyDescent="0.25">
      <c r="A394" s="429">
        <f t="shared" si="16"/>
        <v>7</v>
      </c>
      <c r="B394" s="88"/>
      <c r="C394" s="89"/>
      <c r="D394" s="90"/>
      <c r="E394" s="91"/>
      <c r="F394" s="91"/>
      <c r="G394" s="92">
        <f t="shared" si="15"/>
        <v>0</v>
      </c>
      <c r="H394" s="92"/>
      <c r="I394" s="93"/>
      <c r="J394" s="93"/>
      <c r="K394" s="93"/>
      <c r="L394" s="93"/>
      <c r="M394" s="93"/>
      <c r="N394" s="93"/>
      <c r="O394" s="93"/>
      <c r="P394" s="93"/>
      <c r="Q394" s="93"/>
      <c r="R394" s="93"/>
      <c r="S394" s="93"/>
      <c r="T394" s="93"/>
      <c r="U394" s="93"/>
      <c r="V394" s="93"/>
      <c r="W394" s="440">
        <v>0</v>
      </c>
      <c r="X394" s="147"/>
      <c r="Y394" s="152"/>
      <c r="Z394" s="147"/>
      <c r="AA394" s="152"/>
      <c r="AB394" s="95">
        <v>0</v>
      </c>
      <c r="AC394" s="96"/>
      <c r="AD394" s="97"/>
    </row>
    <row r="395" spans="1:30" ht="28.5" customHeight="1" x14ac:dyDescent="0.25">
      <c r="A395" s="429">
        <f t="shared" si="16"/>
        <v>7</v>
      </c>
      <c r="B395" s="88"/>
      <c r="C395" s="89"/>
      <c r="D395" s="90"/>
      <c r="E395" s="91"/>
      <c r="F395" s="91"/>
      <c r="G395" s="92">
        <f t="shared" si="15"/>
        <v>0</v>
      </c>
      <c r="H395" s="92"/>
      <c r="I395" s="93"/>
      <c r="J395" s="93"/>
      <c r="K395" s="93"/>
      <c r="L395" s="93"/>
      <c r="M395" s="93"/>
      <c r="N395" s="93"/>
      <c r="O395" s="93"/>
      <c r="P395" s="93"/>
      <c r="Q395" s="93"/>
      <c r="R395" s="93"/>
      <c r="S395" s="93"/>
      <c r="T395" s="93"/>
      <c r="U395" s="93"/>
      <c r="V395" s="93"/>
      <c r="W395" s="440">
        <v>0</v>
      </c>
      <c r="X395" s="147"/>
      <c r="Y395" s="152"/>
      <c r="Z395" s="147"/>
      <c r="AA395" s="152"/>
      <c r="AB395" s="95">
        <v>0</v>
      </c>
      <c r="AC395" s="96"/>
      <c r="AD395" s="97"/>
    </row>
    <row r="396" spans="1:30" ht="28.5" customHeight="1" x14ac:dyDescent="0.25">
      <c r="A396" s="429">
        <f t="shared" si="16"/>
        <v>7</v>
      </c>
      <c r="B396" s="88"/>
      <c r="C396" s="89"/>
      <c r="D396" s="90"/>
      <c r="E396" s="91"/>
      <c r="F396" s="91"/>
      <c r="G396" s="92">
        <f t="shared" si="15"/>
        <v>0</v>
      </c>
      <c r="H396" s="92"/>
      <c r="I396" s="93"/>
      <c r="J396" s="93"/>
      <c r="K396" s="93"/>
      <c r="L396" s="93"/>
      <c r="M396" s="93"/>
      <c r="N396" s="93"/>
      <c r="O396" s="93"/>
      <c r="P396" s="93"/>
      <c r="Q396" s="93"/>
      <c r="R396" s="93"/>
      <c r="S396" s="93"/>
      <c r="T396" s="93"/>
      <c r="U396" s="93"/>
      <c r="V396" s="93"/>
      <c r="W396" s="440">
        <v>0</v>
      </c>
      <c r="X396" s="147"/>
      <c r="Y396" s="152"/>
      <c r="Z396" s="147"/>
      <c r="AA396" s="152"/>
      <c r="AB396" s="95">
        <v>0</v>
      </c>
      <c r="AC396" s="96"/>
      <c r="AD396" s="97"/>
    </row>
    <row r="397" spans="1:30" ht="28.5" customHeight="1" x14ac:dyDescent="0.25">
      <c r="A397" s="429">
        <f t="shared" si="16"/>
        <v>7</v>
      </c>
      <c r="B397" s="88"/>
      <c r="C397" s="89"/>
      <c r="D397" s="90"/>
      <c r="E397" s="91"/>
      <c r="F397" s="91"/>
      <c r="G397" s="92">
        <f t="shared" si="15"/>
        <v>0</v>
      </c>
      <c r="H397" s="92"/>
      <c r="I397" s="93"/>
      <c r="J397" s="93"/>
      <c r="K397" s="93"/>
      <c r="L397" s="93"/>
      <c r="M397" s="93"/>
      <c r="N397" s="93"/>
      <c r="O397" s="93"/>
      <c r="P397" s="93"/>
      <c r="Q397" s="93"/>
      <c r="R397" s="93"/>
      <c r="S397" s="93"/>
      <c r="T397" s="93"/>
      <c r="U397" s="93"/>
      <c r="V397" s="93"/>
      <c r="W397" s="440">
        <v>0</v>
      </c>
      <c r="X397" s="147"/>
      <c r="Y397" s="152"/>
      <c r="Z397" s="147"/>
      <c r="AA397" s="152"/>
      <c r="AB397" s="95">
        <v>0</v>
      </c>
      <c r="AC397" s="96"/>
      <c r="AD397" s="97"/>
    </row>
    <row r="398" spans="1:30" ht="28.5" customHeight="1" x14ac:dyDescent="0.25">
      <c r="A398" s="429">
        <f t="shared" si="16"/>
        <v>7</v>
      </c>
      <c r="B398" s="88"/>
      <c r="C398" s="89"/>
      <c r="D398" s="90"/>
      <c r="E398" s="91"/>
      <c r="F398" s="91"/>
      <c r="G398" s="92">
        <f t="shared" si="15"/>
        <v>0</v>
      </c>
      <c r="H398" s="92"/>
      <c r="I398" s="93"/>
      <c r="J398" s="93"/>
      <c r="K398" s="93"/>
      <c r="L398" s="93"/>
      <c r="M398" s="93"/>
      <c r="N398" s="93"/>
      <c r="O398" s="93"/>
      <c r="P398" s="93"/>
      <c r="Q398" s="93"/>
      <c r="R398" s="93"/>
      <c r="S398" s="93"/>
      <c r="T398" s="93"/>
      <c r="U398" s="93"/>
      <c r="V398" s="93"/>
      <c r="W398" s="440">
        <v>0</v>
      </c>
      <c r="X398" s="147"/>
      <c r="Y398" s="152"/>
      <c r="Z398" s="147"/>
      <c r="AA398" s="152"/>
      <c r="AB398" s="95">
        <v>0</v>
      </c>
      <c r="AC398" s="96"/>
      <c r="AD398" s="97"/>
    </row>
    <row r="399" spans="1:30" ht="28.5" customHeight="1" x14ac:dyDescent="0.25">
      <c r="A399" s="429">
        <f t="shared" si="16"/>
        <v>7</v>
      </c>
      <c r="B399" s="88"/>
      <c r="C399" s="89"/>
      <c r="D399" s="90"/>
      <c r="E399" s="91"/>
      <c r="F399" s="91"/>
      <c r="G399" s="92">
        <f t="shared" si="15"/>
        <v>0</v>
      </c>
      <c r="H399" s="92"/>
      <c r="I399" s="93"/>
      <c r="J399" s="93"/>
      <c r="K399" s="93"/>
      <c r="L399" s="93"/>
      <c r="M399" s="93"/>
      <c r="N399" s="93"/>
      <c r="O399" s="93"/>
      <c r="P399" s="93"/>
      <c r="Q399" s="93"/>
      <c r="R399" s="93"/>
      <c r="S399" s="93"/>
      <c r="T399" s="93"/>
      <c r="U399" s="93"/>
      <c r="V399" s="93"/>
      <c r="W399" s="440">
        <v>0</v>
      </c>
      <c r="X399" s="147"/>
      <c r="Y399" s="152"/>
      <c r="Z399" s="147"/>
      <c r="AA399" s="152"/>
      <c r="AB399" s="95">
        <v>0</v>
      </c>
      <c r="AC399" s="96"/>
      <c r="AD399" s="97"/>
    </row>
    <row r="400" spans="1:30" ht="28.5" customHeight="1" x14ac:dyDescent="0.25">
      <c r="A400" s="429">
        <f t="shared" si="16"/>
        <v>7</v>
      </c>
      <c r="B400" s="88"/>
      <c r="C400" s="89"/>
      <c r="D400" s="90"/>
      <c r="E400" s="91"/>
      <c r="F400" s="91"/>
      <c r="G400" s="92">
        <f t="shared" si="15"/>
        <v>0</v>
      </c>
      <c r="H400" s="92"/>
      <c r="I400" s="93"/>
      <c r="J400" s="93"/>
      <c r="K400" s="93"/>
      <c r="L400" s="93"/>
      <c r="M400" s="93"/>
      <c r="N400" s="93"/>
      <c r="O400" s="93"/>
      <c r="P400" s="93"/>
      <c r="Q400" s="93"/>
      <c r="R400" s="93"/>
      <c r="S400" s="93"/>
      <c r="T400" s="93"/>
      <c r="U400" s="93"/>
      <c r="V400" s="93"/>
      <c r="W400" s="440">
        <v>0</v>
      </c>
      <c r="X400" s="147"/>
      <c r="Y400" s="152"/>
      <c r="Z400" s="147"/>
      <c r="AA400" s="152"/>
      <c r="AB400" s="95">
        <v>0</v>
      </c>
      <c r="AC400" s="96"/>
      <c r="AD400" s="97"/>
    </row>
    <row r="401" spans="1:30" ht="28.5" customHeight="1" x14ac:dyDescent="0.25">
      <c r="A401" s="429">
        <f t="shared" si="16"/>
        <v>7</v>
      </c>
      <c r="B401" s="88"/>
      <c r="C401" s="89"/>
      <c r="D401" s="90"/>
      <c r="E401" s="91"/>
      <c r="F401" s="91"/>
      <c r="G401" s="92">
        <f t="shared" si="15"/>
        <v>0</v>
      </c>
      <c r="H401" s="92"/>
      <c r="I401" s="93"/>
      <c r="J401" s="93"/>
      <c r="K401" s="93"/>
      <c r="L401" s="93"/>
      <c r="M401" s="93"/>
      <c r="N401" s="93"/>
      <c r="O401" s="93"/>
      <c r="P401" s="93"/>
      <c r="Q401" s="93"/>
      <c r="R401" s="93"/>
      <c r="S401" s="93"/>
      <c r="T401" s="93"/>
      <c r="U401" s="93"/>
      <c r="V401" s="93"/>
      <c r="W401" s="440">
        <v>0</v>
      </c>
      <c r="X401" s="147"/>
      <c r="Y401" s="152"/>
      <c r="Z401" s="147"/>
      <c r="AA401" s="152"/>
      <c r="AB401" s="95">
        <v>0</v>
      </c>
      <c r="AC401" s="96"/>
      <c r="AD401" s="97"/>
    </row>
    <row r="402" spans="1:30" ht="28.5" customHeight="1" x14ac:dyDescent="0.25">
      <c r="A402" s="429">
        <f t="shared" si="16"/>
        <v>7</v>
      </c>
      <c r="B402" s="88"/>
      <c r="C402" s="89"/>
      <c r="D402" s="90"/>
      <c r="E402" s="91"/>
      <c r="F402" s="91"/>
      <c r="G402" s="92">
        <f t="shared" si="15"/>
        <v>0</v>
      </c>
      <c r="H402" s="92"/>
      <c r="I402" s="93"/>
      <c r="J402" s="93"/>
      <c r="K402" s="93"/>
      <c r="L402" s="93"/>
      <c r="M402" s="93"/>
      <c r="N402" s="93"/>
      <c r="O402" s="93"/>
      <c r="P402" s="93"/>
      <c r="Q402" s="93"/>
      <c r="R402" s="93"/>
      <c r="S402" s="93"/>
      <c r="T402" s="93"/>
      <c r="U402" s="93"/>
      <c r="V402" s="93"/>
      <c r="W402" s="440">
        <v>0</v>
      </c>
      <c r="X402" s="147"/>
      <c r="Y402" s="152"/>
      <c r="Z402" s="147"/>
      <c r="AA402" s="152"/>
      <c r="AB402" s="95">
        <v>0</v>
      </c>
      <c r="AC402" s="96"/>
      <c r="AD402" s="97"/>
    </row>
    <row r="403" spans="1:30" ht="28.5" customHeight="1" x14ac:dyDescent="0.25">
      <c r="A403" s="429">
        <f t="shared" si="16"/>
        <v>7</v>
      </c>
      <c r="B403" s="88"/>
      <c r="C403" s="89"/>
      <c r="D403" s="90"/>
      <c r="E403" s="91"/>
      <c r="F403" s="91"/>
      <c r="G403" s="92">
        <f t="shared" si="15"/>
        <v>0</v>
      </c>
      <c r="H403" s="92"/>
      <c r="I403" s="93"/>
      <c r="J403" s="93"/>
      <c r="K403" s="93"/>
      <c r="L403" s="93"/>
      <c r="M403" s="93"/>
      <c r="N403" s="93"/>
      <c r="O403" s="93"/>
      <c r="P403" s="93"/>
      <c r="Q403" s="93"/>
      <c r="R403" s="93"/>
      <c r="S403" s="93"/>
      <c r="T403" s="93"/>
      <c r="U403" s="93"/>
      <c r="V403" s="93"/>
      <c r="W403" s="440">
        <v>0</v>
      </c>
      <c r="X403" s="147"/>
      <c r="Y403" s="152"/>
      <c r="Z403" s="147"/>
      <c r="AA403" s="152"/>
      <c r="AB403" s="95">
        <v>0</v>
      </c>
      <c r="AC403" s="96"/>
      <c r="AD403" s="97"/>
    </row>
    <row r="404" spans="1:30" ht="28.5" customHeight="1" x14ac:dyDescent="0.25">
      <c r="A404" s="429">
        <f t="shared" si="16"/>
        <v>7</v>
      </c>
      <c r="B404" s="88"/>
      <c r="C404" s="89"/>
      <c r="D404" s="90"/>
      <c r="E404" s="91"/>
      <c r="F404" s="91"/>
      <c r="G404" s="92">
        <f t="shared" si="15"/>
        <v>0</v>
      </c>
      <c r="H404" s="92"/>
      <c r="I404" s="93"/>
      <c r="J404" s="93"/>
      <c r="K404" s="93"/>
      <c r="L404" s="93"/>
      <c r="M404" s="93"/>
      <c r="N404" s="93"/>
      <c r="O404" s="93"/>
      <c r="P404" s="93"/>
      <c r="Q404" s="93"/>
      <c r="R404" s="93"/>
      <c r="S404" s="93"/>
      <c r="T404" s="93"/>
      <c r="U404" s="93"/>
      <c r="V404" s="93"/>
      <c r="W404" s="440">
        <v>0</v>
      </c>
      <c r="X404" s="147"/>
      <c r="Y404" s="152"/>
      <c r="Z404" s="147"/>
      <c r="AA404" s="152"/>
      <c r="AB404" s="95">
        <v>0</v>
      </c>
      <c r="AC404" s="96"/>
      <c r="AD404" s="97"/>
    </row>
    <row r="405" spans="1:30" ht="28.5" customHeight="1" x14ac:dyDescent="0.25">
      <c r="A405" s="429">
        <f t="shared" si="16"/>
        <v>7</v>
      </c>
      <c r="B405" s="88"/>
      <c r="C405" s="89"/>
      <c r="D405" s="90"/>
      <c r="E405" s="91"/>
      <c r="F405" s="91"/>
      <c r="G405" s="92">
        <f t="shared" si="15"/>
        <v>0</v>
      </c>
      <c r="H405" s="92"/>
      <c r="I405" s="93"/>
      <c r="J405" s="93"/>
      <c r="K405" s="93"/>
      <c r="L405" s="93"/>
      <c r="M405" s="93"/>
      <c r="N405" s="93"/>
      <c r="O405" s="93"/>
      <c r="P405" s="93"/>
      <c r="Q405" s="93"/>
      <c r="R405" s="93"/>
      <c r="S405" s="93"/>
      <c r="T405" s="93"/>
      <c r="U405" s="93"/>
      <c r="V405" s="93"/>
      <c r="W405" s="440">
        <v>0</v>
      </c>
      <c r="X405" s="147"/>
      <c r="Y405" s="152"/>
      <c r="Z405" s="147"/>
      <c r="AA405" s="152"/>
      <c r="AB405" s="95">
        <v>0</v>
      </c>
      <c r="AC405" s="96"/>
      <c r="AD405" s="97"/>
    </row>
    <row r="406" spans="1:30" ht="28.5" customHeight="1" x14ac:dyDescent="0.25">
      <c r="A406" s="429">
        <f t="shared" si="16"/>
        <v>7</v>
      </c>
      <c r="B406" s="88"/>
      <c r="C406" s="89"/>
      <c r="D406" s="90"/>
      <c r="E406" s="91"/>
      <c r="F406" s="91"/>
      <c r="G406" s="92">
        <f t="shared" si="15"/>
        <v>0</v>
      </c>
      <c r="H406" s="92"/>
      <c r="I406" s="93"/>
      <c r="J406" s="93"/>
      <c r="K406" s="93"/>
      <c r="L406" s="93"/>
      <c r="M406" s="93"/>
      <c r="N406" s="93"/>
      <c r="O406" s="93"/>
      <c r="P406" s="93"/>
      <c r="Q406" s="93"/>
      <c r="R406" s="93"/>
      <c r="S406" s="93"/>
      <c r="T406" s="93"/>
      <c r="U406" s="93"/>
      <c r="V406" s="93"/>
      <c r="W406" s="440">
        <v>0</v>
      </c>
      <c r="X406" s="147"/>
      <c r="Y406" s="152"/>
      <c r="Z406" s="147"/>
      <c r="AA406" s="152"/>
      <c r="AB406" s="95">
        <v>0</v>
      </c>
      <c r="AC406" s="96"/>
      <c r="AD406" s="97"/>
    </row>
    <row r="407" spans="1:30" ht="28.5" customHeight="1" x14ac:dyDescent="0.25">
      <c r="A407" s="429">
        <f t="shared" si="16"/>
        <v>7</v>
      </c>
      <c r="B407" s="88"/>
      <c r="C407" s="89"/>
      <c r="D407" s="90"/>
      <c r="E407" s="91"/>
      <c r="F407" s="91"/>
      <c r="G407" s="92">
        <f t="shared" si="15"/>
        <v>0</v>
      </c>
      <c r="H407" s="92"/>
      <c r="I407" s="93"/>
      <c r="J407" s="93"/>
      <c r="K407" s="93"/>
      <c r="L407" s="93"/>
      <c r="M407" s="93"/>
      <c r="N407" s="93"/>
      <c r="O407" s="93"/>
      <c r="P407" s="93"/>
      <c r="Q407" s="93"/>
      <c r="R407" s="93"/>
      <c r="S407" s="93"/>
      <c r="T407" s="93"/>
      <c r="U407" s="93"/>
      <c r="V407" s="93"/>
      <c r="W407" s="440">
        <v>0</v>
      </c>
      <c r="X407" s="147"/>
      <c r="Y407" s="152"/>
      <c r="Z407" s="147"/>
      <c r="AA407" s="152"/>
      <c r="AB407" s="95">
        <v>0</v>
      </c>
      <c r="AC407" s="96"/>
      <c r="AD407" s="97"/>
    </row>
    <row r="408" spans="1:30" ht="28.5" customHeight="1" x14ac:dyDescent="0.25">
      <c r="A408" s="429">
        <f t="shared" si="16"/>
        <v>7</v>
      </c>
      <c r="B408" s="88"/>
      <c r="C408" s="89"/>
      <c r="D408" s="90"/>
      <c r="E408" s="91"/>
      <c r="F408" s="91"/>
      <c r="G408" s="92">
        <f t="shared" si="15"/>
        <v>0</v>
      </c>
      <c r="H408" s="92"/>
      <c r="I408" s="93"/>
      <c r="J408" s="93"/>
      <c r="K408" s="93"/>
      <c r="L408" s="93"/>
      <c r="M408" s="93"/>
      <c r="N408" s="93"/>
      <c r="O408" s="93"/>
      <c r="P408" s="93"/>
      <c r="Q408" s="93"/>
      <c r="R408" s="93"/>
      <c r="S408" s="93"/>
      <c r="T408" s="93"/>
      <c r="U408" s="93"/>
      <c r="V408" s="93"/>
      <c r="W408" s="440">
        <v>0</v>
      </c>
      <c r="X408" s="147"/>
      <c r="Y408" s="152"/>
      <c r="Z408" s="147"/>
      <c r="AA408" s="152"/>
      <c r="AB408" s="95">
        <v>0</v>
      </c>
      <c r="AC408" s="96"/>
      <c r="AD408" s="97"/>
    </row>
    <row r="409" spans="1:30" ht="28.5" customHeight="1" x14ac:dyDescent="0.25">
      <c r="A409" s="429">
        <f t="shared" si="16"/>
        <v>7</v>
      </c>
      <c r="B409" s="88"/>
      <c r="C409" s="89"/>
      <c r="D409" s="90"/>
      <c r="E409" s="91"/>
      <c r="F409" s="91"/>
      <c r="G409" s="92">
        <f t="shared" si="15"/>
        <v>0</v>
      </c>
      <c r="H409" s="92"/>
      <c r="I409" s="93"/>
      <c r="J409" s="93"/>
      <c r="K409" s="93"/>
      <c r="L409" s="93"/>
      <c r="M409" s="93"/>
      <c r="N409" s="93"/>
      <c r="O409" s="93"/>
      <c r="P409" s="93"/>
      <c r="Q409" s="93"/>
      <c r="R409" s="93"/>
      <c r="S409" s="93"/>
      <c r="T409" s="93"/>
      <c r="U409" s="93"/>
      <c r="V409" s="93"/>
      <c r="W409" s="440">
        <v>0</v>
      </c>
      <c r="X409" s="147"/>
      <c r="Y409" s="152"/>
      <c r="Z409" s="147"/>
      <c r="AA409" s="152"/>
      <c r="AB409" s="95">
        <v>0</v>
      </c>
      <c r="AC409" s="96"/>
      <c r="AD409" s="97"/>
    </row>
    <row r="410" spans="1:30" ht="28.5" customHeight="1" x14ac:dyDescent="0.25">
      <c r="A410" s="429">
        <f t="shared" si="16"/>
        <v>7</v>
      </c>
      <c r="B410" s="88"/>
      <c r="C410" s="89"/>
      <c r="D410" s="90"/>
      <c r="E410" s="91"/>
      <c r="F410" s="91"/>
      <c r="G410" s="92">
        <f t="shared" si="15"/>
        <v>0</v>
      </c>
      <c r="H410" s="92"/>
      <c r="I410" s="93"/>
      <c r="J410" s="93"/>
      <c r="K410" s="93"/>
      <c r="L410" s="93"/>
      <c r="M410" s="93"/>
      <c r="N410" s="93"/>
      <c r="O410" s="93"/>
      <c r="P410" s="93"/>
      <c r="Q410" s="93"/>
      <c r="R410" s="93"/>
      <c r="S410" s="93"/>
      <c r="T410" s="93"/>
      <c r="U410" s="93"/>
      <c r="V410" s="93"/>
      <c r="W410" s="440">
        <v>0</v>
      </c>
      <c r="X410" s="147"/>
      <c r="Y410" s="152"/>
      <c r="Z410" s="147"/>
      <c r="AA410" s="152"/>
      <c r="AB410" s="95">
        <v>0</v>
      </c>
      <c r="AC410" s="96"/>
      <c r="AD410" s="97"/>
    </row>
    <row r="411" spans="1:30" ht="28.5" customHeight="1" x14ac:dyDescent="0.25">
      <c r="A411" s="429">
        <f t="shared" si="16"/>
        <v>7</v>
      </c>
      <c r="B411" s="88"/>
      <c r="C411" s="89"/>
      <c r="D411" s="90"/>
      <c r="E411" s="91"/>
      <c r="F411" s="91"/>
      <c r="G411" s="92">
        <f t="shared" si="15"/>
        <v>0</v>
      </c>
      <c r="H411" s="92"/>
      <c r="I411" s="93"/>
      <c r="J411" s="93"/>
      <c r="K411" s="93"/>
      <c r="L411" s="93"/>
      <c r="M411" s="93"/>
      <c r="N411" s="93"/>
      <c r="O411" s="93"/>
      <c r="P411" s="93"/>
      <c r="Q411" s="93"/>
      <c r="R411" s="93"/>
      <c r="S411" s="93"/>
      <c r="T411" s="93"/>
      <c r="U411" s="93"/>
      <c r="V411" s="93"/>
      <c r="W411" s="440">
        <v>0</v>
      </c>
      <c r="X411" s="147"/>
      <c r="Y411" s="152"/>
      <c r="Z411" s="147"/>
      <c r="AA411" s="152"/>
      <c r="AB411" s="95">
        <v>0</v>
      </c>
      <c r="AC411" s="96"/>
      <c r="AD411" s="97"/>
    </row>
    <row r="412" spans="1:30" ht="28.5" customHeight="1" x14ac:dyDescent="0.25">
      <c r="A412" s="429">
        <f t="shared" si="16"/>
        <v>7</v>
      </c>
      <c r="B412" s="88"/>
      <c r="C412" s="89"/>
      <c r="D412" s="90"/>
      <c r="E412" s="91"/>
      <c r="F412" s="91"/>
      <c r="G412" s="92">
        <f t="shared" si="15"/>
        <v>0</v>
      </c>
      <c r="H412" s="92"/>
      <c r="I412" s="93"/>
      <c r="J412" s="93"/>
      <c r="K412" s="93"/>
      <c r="L412" s="93"/>
      <c r="M412" s="93"/>
      <c r="N412" s="93"/>
      <c r="O412" s="93"/>
      <c r="P412" s="93"/>
      <c r="Q412" s="93"/>
      <c r="R412" s="93"/>
      <c r="S412" s="93"/>
      <c r="T412" s="93"/>
      <c r="U412" s="93"/>
      <c r="V412" s="93"/>
      <c r="W412" s="440">
        <v>0</v>
      </c>
      <c r="X412" s="147"/>
      <c r="Y412" s="152"/>
      <c r="Z412" s="147"/>
      <c r="AA412" s="152"/>
      <c r="AB412" s="95">
        <v>0</v>
      </c>
      <c r="AC412" s="96"/>
      <c r="AD412" s="97"/>
    </row>
    <row r="413" spans="1:30" ht="28.5" customHeight="1" x14ac:dyDescent="0.25">
      <c r="A413" s="429">
        <f t="shared" si="16"/>
        <v>7</v>
      </c>
      <c r="B413" s="88"/>
      <c r="C413" s="89"/>
      <c r="D413" s="90"/>
      <c r="E413" s="91"/>
      <c r="F413" s="91"/>
      <c r="G413" s="92">
        <f t="shared" si="15"/>
        <v>0</v>
      </c>
      <c r="H413" s="92"/>
      <c r="I413" s="93"/>
      <c r="J413" s="93"/>
      <c r="K413" s="93"/>
      <c r="L413" s="93"/>
      <c r="M413" s="93"/>
      <c r="N413" s="93"/>
      <c r="O413" s="93"/>
      <c r="P413" s="93"/>
      <c r="Q413" s="93"/>
      <c r="R413" s="93"/>
      <c r="S413" s="93"/>
      <c r="T413" s="93"/>
      <c r="U413" s="93"/>
      <c r="V413" s="93"/>
      <c r="W413" s="440">
        <v>0</v>
      </c>
      <c r="X413" s="147"/>
      <c r="Y413" s="152"/>
      <c r="Z413" s="147"/>
      <c r="AA413" s="152"/>
      <c r="AB413" s="95">
        <v>0</v>
      </c>
      <c r="AC413" s="96"/>
      <c r="AD413" s="97"/>
    </row>
    <row r="414" spans="1:30" ht="28.5" customHeight="1" x14ac:dyDescent="0.25">
      <c r="A414" s="429">
        <f t="shared" si="16"/>
        <v>7</v>
      </c>
      <c r="B414" s="88"/>
      <c r="C414" s="89"/>
      <c r="D414" s="90"/>
      <c r="E414" s="91"/>
      <c r="F414" s="91"/>
      <c r="G414" s="92">
        <f t="shared" si="15"/>
        <v>0</v>
      </c>
      <c r="H414" s="92"/>
      <c r="I414" s="93"/>
      <c r="J414" s="93"/>
      <c r="K414" s="93"/>
      <c r="L414" s="93"/>
      <c r="M414" s="93"/>
      <c r="N414" s="93"/>
      <c r="O414" s="93"/>
      <c r="P414" s="93"/>
      <c r="Q414" s="93"/>
      <c r="R414" s="93"/>
      <c r="S414" s="93"/>
      <c r="T414" s="93"/>
      <c r="U414" s="93"/>
      <c r="V414" s="93"/>
      <c r="W414" s="440">
        <v>0</v>
      </c>
      <c r="X414" s="147"/>
      <c r="Y414" s="152"/>
      <c r="Z414" s="147"/>
      <c r="AA414" s="152"/>
      <c r="AB414" s="95">
        <v>0</v>
      </c>
      <c r="AC414" s="96"/>
      <c r="AD414" s="97"/>
    </row>
    <row r="415" spans="1:30" ht="28.5" customHeight="1" x14ac:dyDescent="0.25">
      <c r="A415" s="429">
        <f t="shared" si="16"/>
        <v>7</v>
      </c>
      <c r="B415" s="88"/>
      <c r="C415" s="89"/>
      <c r="D415" s="90"/>
      <c r="E415" s="91"/>
      <c r="F415" s="91"/>
      <c r="G415" s="92">
        <f t="shared" si="15"/>
        <v>0</v>
      </c>
      <c r="H415" s="92"/>
      <c r="I415" s="93"/>
      <c r="J415" s="93"/>
      <c r="K415" s="93"/>
      <c r="L415" s="93"/>
      <c r="M415" s="93"/>
      <c r="N415" s="93"/>
      <c r="O415" s="93"/>
      <c r="P415" s="93"/>
      <c r="Q415" s="93"/>
      <c r="R415" s="93"/>
      <c r="S415" s="93"/>
      <c r="T415" s="93"/>
      <c r="U415" s="93"/>
      <c r="V415" s="93"/>
      <c r="W415" s="440">
        <v>0</v>
      </c>
      <c r="X415" s="147"/>
      <c r="Y415" s="152"/>
      <c r="Z415" s="147"/>
      <c r="AA415" s="152"/>
      <c r="AB415" s="95">
        <v>0</v>
      </c>
      <c r="AC415" s="96"/>
      <c r="AD415" s="97"/>
    </row>
    <row r="416" spans="1:30" ht="28.5" customHeight="1" x14ac:dyDescent="0.25">
      <c r="A416" s="429">
        <f t="shared" si="16"/>
        <v>7</v>
      </c>
      <c r="B416" s="88"/>
      <c r="C416" s="89"/>
      <c r="D416" s="90"/>
      <c r="E416" s="91"/>
      <c r="F416" s="91"/>
      <c r="G416" s="92">
        <f t="shared" si="15"/>
        <v>0</v>
      </c>
      <c r="H416" s="92"/>
      <c r="I416" s="93"/>
      <c r="J416" s="93"/>
      <c r="K416" s="93"/>
      <c r="L416" s="93"/>
      <c r="M416" s="93"/>
      <c r="N416" s="93"/>
      <c r="O416" s="93"/>
      <c r="P416" s="93"/>
      <c r="Q416" s="93"/>
      <c r="R416" s="93"/>
      <c r="S416" s="93"/>
      <c r="T416" s="93"/>
      <c r="U416" s="93"/>
      <c r="V416" s="93"/>
      <c r="W416" s="440">
        <v>0</v>
      </c>
      <c r="X416" s="147"/>
      <c r="Y416" s="152"/>
      <c r="Z416" s="147"/>
      <c r="AA416" s="152"/>
      <c r="AB416" s="95">
        <v>0</v>
      </c>
      <c r="AC416" s="96"/>
      <c r="AD416" s="97"/>
    </row>
    <row r="417" spans="1:30" ht="28.5" customHeight="1" x14ac:dyDescent="0.25">
      <c r="A417" s="429">
        <f t="shared" si="16"/>
        <v>7</v>
      </c>
      <c r="B417" s="88"/>
      <c r="C417" s="89"/>
      <c r="D417" s="90"/>
      <c r="E417" s="91"/>
      <c r="F417" s="91"/>
      <c r="G417" s="92">
        <f t="shared" si="15"/>
        <v>0</v>
      </c>
      <c r="H417" s="92"/>
      <c r="I417" s="93"/>
      <c r="J417" s="93"/>
      <c r="K417" s="93"/>
      <c r="L417" s="93"/>
      <c r="M417" s="93"/>
      <c r="N417" s="93"/>
      <c r="O417" s="93"/>
      <c r="P417" s="93"/>
      <c r="Q417" s="93"/>
      <c r="R417" s="93"/>
      <c r="S417" s="93"/>
      <c r="T417" s="93"/>
      <c r="U417" s="93"/>
      <c r="V417" s="93"/>
      <c r="W417" s="440">
        <v>0</v>
      </c>
      <c r="X417" s="147"/>
      <c r="Y417" s="152"/>
      <c r="Z417" s="147"/>
      <c r="AA417" s="152"/>
      <c r="AB417" s="95">
        <v>0</v>
      </c>
      <c r="AC417" s="96"/>
      <c r="AD417" s="97"/>
    </row>
    <row r="418" spans="1:30" ht="28.5" customHeight="1" x14ac:dyDescent="0.25">
      <c r="A418" s="429">
        <f t="shared" si="16"/>
        <v>7</v>
      </c>
      <c r="B418" s="88"/>
      <c r="C418" s="89"/>
      <c r="D418" s="90"/>
      <c r="E418" s="91"/>
      <c r="F418" s="91"/>
      <c r="G418" s="92">
        <f t="shared" si="15"/>
        <v>0</v>
      </c>
      <c r="H418" s="92"/>
      <c r="I418" s="93"/>
      <c r="J418" s="93"/>
      <c r="K418" s="93"/>
      <c r="L418" s="93"/>
      <c r="M418" s="93"/>
      <c r="N418" s="93"/>
      <c r="O418" s="93"/>
      <c r="P418" s="93"/>
      <c r="Q418" s="93"/>
      <c r="R418" s="93"/>
      <c r="S418" s="93"/>
      <c r="T418" s="93"/>
      <c r="U418" s="93"/>
      <c r="V418" s="93"/>
      <c r="W418" s="440">
        <v>0</v>
      </c>
      <c r="X418" s="147"/>
      <c r="Y418" s="152"/>
      <c r="Z418" s="147"/>
      <c r="AA418" s="152"/>
      <c r="AB418" s="95">
        <v>0</v>
      </c>
      <c r="AC418" s="96"/>
      <c r="AD418" s="97"/>
    </row>
    <row r="419" spans="1:30" ht="28.5" customHeight="1" x14ac:dyDescent="0.25">
      <c r="A419" s="429">
        <f t="shared" si="16"/>
        <v>7</v>
      </c>
      <c r="B419" s="88"/>
      <c r="C419" s="89"/>
      <c r="D419" s="90"/>
      <c r="E419" s="91"/>
      <c r="F419" s="91"/>
      <c r="G419" s="92">
        <f t="shared" si="15"/>
        <v>0</v>
      </c>
      <c r="H419" s="92"/>
      <c r="I419" s="93"/>
      <c r="J419" s="93"/>
      <c r="K419" s="93"/>
      <c r="L419" s="93"/>
      <c r="M419" s="93"/>
      <c r="N419" s="93"/>
      <c r="O419" s="93"/>
      <c r="P419" s="93"/>
      <c r="Q419" s="93"/>
      <c r="R419" s="93"/>
      <c r="S419" s="93"/>
      <c r="T419" s="93"/>
      <c r="U419" s="93"/>
      <c r="V419" s="93"/>
      <c r="W419" s="440">
        <v>0</v>
      </c>
      <c r="X419" s="147"/>
      <c r="Y419" s="152"/>
      <c r="Z419" s="147"/>
      <c r="AA419" s="152"/>
      <c r="AB419" s="95">
        <v>0</v>
      </c>
      <c r="AC419" s="96"/>
      <c r="AD419" s="97"/>
    </row>
    <row r="420" spans="1:30" ht="28.5" customHeight="1" x14ac:dyDescent="0.25">
      <c r="A420" s="429">
        <f t="shared" si="16"/>
        <v>7</v>
      </c>
      <c r="B420" s="88"/>
      <c r="C420" s="89"/>
      <c r="D420" s="90"/>
      <c r="E420" s="91"/>
      <c r="F420" s="91"/>
      <c r="G420" s="92">
        <f t="shared" si="15"/>
        <v>0</v>
      </c>
      <c r="H420" s="92"/>
      <c r="I420" s="93"/>
      <c r="J420" s="93"/>
      <c r="K420" s="93"/>
      <c r="L420" s="93"/>
      <c r="M420" s="93"/>
      <c r="N420" s="93"/>
      <c r="O420" s="93"/>
      <c r="P420" s="93"/>
      <c r="Q420" s="93"/>
      <c r="R420" s="93"/>
      <c r="S420" s="93"/>
      <c r="T420" s="93"/>
      <c r="U420" s="93"/>
      <c r="V420" s="93"/>
      <c r="W420" s="440">
        <v>0</v>
      </c>
      <c r="X420" s="147"/>
      <c r="Y420" s="152"/>
      <c r="Z420" s="147"/>
      <c r="AA420" s="152"/>
      <c r="AB420" s="95">
        <v>0</v>
      </c>
      <c r="AC420" s="96"/>
      <c r="AD420" s="97"/>
    </row>
    <row r="421" spans="1:30" ht="28.5" customHeight="1" x14ac:dyDescent="0.25">
      <c r="A421" s="429">
        <f t="shared" si="16"/>
        <v>7</v>
      </c>
      <c r="B421" s="88"/>
      <c r="C421" s="89"/>
      <c r="D421" s="90"/>
      <c r="E421" s="91"/>
      <c r="F421" s="91"/>
      <c r="G421" s="92">
        <f t="shared" si="15"/>
        <v>0</v>
      </c>
      <c r="H421" s="92"/>
      <c r="I421" s="93"/>
      <c r="J421" s="93"/>
      <c r="K421" s="93"/>
      <c r="L421" s="93"/>
      <c r="M421" s="93"/>
      <c r="N421" s="93"/>
      <c r="O421" s="93"/>
      <c r="P421" s="93"/>
      <c r="Q421" s="93"/>
      <c r="R421" s="93"/>
      <c r="S421" s="93"/>
      <c r="T421" s="93"/>
      <c r="U421" s="93"/>
      <c r="V421" s="93"/>
      <c r="W421" s="440">
        <v>0</v>
      </c>
      <c r="X421" s="147"/>
      <c r="Y421" s="152"/>
      <c r="Z421" s="147"/>
      <c r="AA421" s="152"/>
      <c r="AB421" s="95">
        <v>0</v>
      </c>
      <c r="AC421" s="96"/>
      <c r="AD421" s="97"/>
    </row>
    <row r="422" spans="1:30" ht="28.5" customHeight="1" x14ac:dyDescent="0.25">
      <c r="A422" s="429">
        <f t="shared" si="16"/>
        <v>7</v>
      </c>
      <c r="B422" s="88"/>
      <c r="C422" s="89"/>
      <c r="D422" s="90"/>
      <c r="E422" s="91"/>
      <c r="F422" s="91"/>
      <c r="G422" s="92">
        <f t="shared" si="15"/>
        <v>0</v>
      </c>
      <c r="H422" s="92"/>
      <c r="I422" s="93"/>
      <c r="J422" s="93"/>
      <c r="K422" s="93"/>
      <c r="L422" s="93"/>
      <c r="M422" s="93"/>
      <c r="N422" s="93"/>
      <c r="O422" s="93"/>
      <c r="P422" s="93"/>
      <c r="Q422" s="93"/>
      <c r="R422" s="93"/>
      <c r="S422" s="93"/>
      <c r="T422" s="93"/>
      <c r="U422" s="93"/>
      <c r="V422" s="93"/>
      <c r="W422" s="440">
        <v>0</v>
      </c>
      <c r="X422" s="147"/>
      <c r="Y422" s="152"/>
      <c r="Z422" s="147"/>
      <c r="AA422" s="152"/>
      <c r="AB422" s="95">
        <v>0</v>
      </c>
      <c r="AC422" s="96"/>
      <c r="AD422" s="97"/>
    </row>
    <row r="423" spans="1:30" ht="28.5" customHeight="1" x14ac:dyDescent="0.25">
      <c r="A423" s="429">
        <f t="shared" si="16"/>
        <v>7</v>
      </c>
      <c r="B423" s="88"/>
      <c r="C423" s="89"/>
      <c r="D423" s="90"/>
      <c r="E423" s="91"/>
      <c r="F423" s="91"/>
      <c r="G423" s="92">
        <f t="shared" si="15"/>
        <v>0</v>
      </c>
      <c r="H423" s="92"/>
      <c r="I423" s="93"/>
      <c r="J423" s="93"/>
      <c r="K423" s="93"/>
      <c r="L423" s="93"/>
      <c r="M423" s="93"/>
      <c r="N423" s="93"/>
      <c r="O423" s="93"/>
      <c r="P423" s="93"/>
      <c r="Q423" s="93"/>
      <c r="R423" s="93"/>
      <c r="S423" s="93"/>
      <c r="T423" s="93"/>
      <c r="U423" s="93"/>
      <c r="V423" s="93"/>
      <c r="W423" s="440">
        <v>0</v>
      </c>
      <c r="X423" s="147"/>
      <c r="Y423" s="152"/>
      <c r="Z423" s="147"/>
      <c r="AA423" s="152"/>
      <c r="AB423" s="95">
        <v>0</v>
      </c>
      <c r="AC423" s="96"/>
      <c r="AD423" s="97"/>
    </row>
    <row r="424" spans="1:30" ht="28.5" customHeight="1" x14ac:dyDescent="0.25">
      <c r="A424" s="429">
        <f t="shared" si="16"/>
        <v>7</v>
      </c>
      <c r="B424" s="88"/>
      <c r="C424" s="89"/>
      <c r="D424" s="90"/>
      <c r="E424" s="91"/>
      <c r="F424" s="91"/>
      <c r="G424" s="92">
        <f t="shared" si="15"/>
        <v>0</v>
      </c>
      <c r="H424" s="92"/>
      <c r="I424" s="93"/>
      <c r="J424" s="93"/>
      <c r="K424" s="93"/>
      <c r="L424" s="93"/>
      <c r="M424" s="93"/>
      <c r="N424" s="93"/>
      <c r="O424" s="93"/>
      <c r="P424" s="93"/>
      <c r="Q424" s="93"/>
      <c r="R424" s="93"/>
      <c r="S424" s="93"/>
      <c r="T424" s="93"/>
      <c r="U424" s="93"/>
      <c r="V424" s="93"/>
      <c r="W424" s="440">
        <v>0</v>
      </c>
      <c r="X424" s="147"/>
      <c r="Y424" s="152"/>
      <c r="Z424" s="147"/>
      <c r="AA424" s="152"/>
      <c r="AB424" s="95">
        <v>0</v>
      </c>
      <c r="AC424" s="96"/>
      <c r="AD424" s="97"/>
    </row>
    <row r="425" spans="1:30" ht="28.5" customHeight="1" x14ac:dyDescent="0.25">
      <c r="A425" s="429">
        <f t="shared" si="16"/>
        <v>7</v>
      </c>
      <c r="B425" s="88"/>
      <c r="C425" s="89"/>
      <c r="D425" s="90"/>
      <c r="E425" s="91"/>
      <c r="F425" s="91"/>
      <c r="G425" s="92">
        <f t="shared" si="15"/>
        <v>0</v>
      </c>
      <c r="H425" s="92"/>
      <c r="I425" s="93"/>
      <c r="J425" s="93"/>
      <c r="K425" s="93"/>
      <c r="L425" s="93"/>
      <c r="M425" s="93"/>
      <c r="N425" s="93"/>
      <c r="O425" s="93"/>
      <c r="P425" s="93"/>
      <c r="Q425" s="93"/>
      <c r="R425" s="93"/>
      <c r="S425" s="93"/>
      <c r="T425" s="93"/>
      <c r="U425" s="93"/>
      <c r="V425" s="93"/>
      <c r="W425" s="440">
        <v>0</v>
      </c>
      <c r="X425" s="147"/>
      <c r="Y425" s="152"/>
      <c r="Z425" s="147"/>
      <c r="AA425" s="152"/>
      <c r="AB425" s="95">
        <v>0</v>
      </c>
      <c r="AC425" s="96"/>
      <c r="AD425" s="97"/>
    </row>
    <row r="426" spans="1:30" ht="28.5" customHeight="1" x14ac:dyDescent="0.25">
      <c r="A426" s="429">
        <f t="shared" si="16"/>
        <v>7</v>
      </c>
      <c r="B426" s="88"/>
      <c r="C426" s="89"/>
      <c r="D426" s="90"/>
      <c r="E426" s="91"/>
      <c r="F426" s="91"/>
      <c r="G426" s="92">
        <f t="shared" si="15"/>
        <v>0</v>
      </c>
      <c r="H426" s="92"/>
      <c r="I426" s="93"/>
      <c r="J426" s="93"/>
      <c r="K426" s="93"/>
      <c r="L426" s="93"/>
      <c r="M426" s="93"/>
      <c r="N426" s="93"/>
      <c r="O426" s="93"/>
      <c r="P426" s="93"/>
      <c r="Q426" s="93"/>
      <c r="R426" s="93"/>
      <c r="S426" s="93"/>
      <c r="T426" s="93"/>
      <c r="U426" s="93"/>
      <c r="V426" s="93"/>
      <c r="W426" s="440">
        <v>0</v>
      </c>
      <c r="X426" s="147"/>
      <c r="Y426" s="152"/>
      <c r="Z426" s="147"/>
      <c r="AA426" s="152"/>
      <c r="AB426" s="95">
        <v>0</v>
      </c>
      <c r="AC426" s="96"/>
      <c r="AD426" s="97"/>
    </row>
    <row r="427" spans="1:30" ht="28.5" customHeight="1" x14ac:dyDescent="0.25">
      <c r="A427" s="429">
        <f t="shared" si="16"/>
        <v>7</v>
      </c>
      <c r="B427" s="88"/>
      <c r="C427" s="89"/>
      <c r="D427" s="90"/>
      <c r="E427" s="91"/>
      <c r="F427" s="91"/>
      <c r="G427" s="92">
        <f t="shared" si="15"/>
        <v>0</v>
      </c>
      <c r="H427" s="92"/>
      <c r="I427" s="93"/>
      <c r="J427" s="93"/>
      <c r="K427" s="93"/>
      <c r="L427" s="93"/>
      <c r="M427" s="93"/>
      <c r="N427" s="93"/>
      <c r="O427" s="93"/>
      <c r="P427" s="93"/>
      <c r="Q427" s="93"/>
      <c r="R427" s="93"/>
      <c r="S427" s="93"/>
      <c r="T427" s="93"/>
      <c r="U427" s="93"/>
      <c r="V427" s="93"/>
      <c r="W427" s="440">
        <v>0</v>
      </c>
      <c r="X427" s="147"/>
      <c r="Y427" s="152"/>
      <c r="Z427" s="147"/>
      <c r="AA427" s="152"/>
      <c r="AB427" s="95">
        <v>0</v>
      </c>
      <c r="AC427" s="96"/>
      <c r="AD427" s="97"/>
    </row>
    <row r="428" spans="1:30" ht="28.5" customHeight="1" x14ac:dyDescent="0.25">
      <c r="A428" s="429">
        <f t="shared" si="16"/>
        <v>7</v>
      </c>
      <c r="B428" s="88"/>
      <c r="C428" s="89"/>
      <c r="D428" s="90"/>
      <c r="E428" s="91"/>
      <c r="F428" s="91"/>
      <c r="G428" s="92">
        <f t="shared" si="15"/>
        <v>0</v>
      </c>
      <c r="H428" s="92"/>
      <c r="I428" s="93"/>
      <c r="J428" s="93"/>
      <c r="K428" s="93"/>
      <c r="L428" s="93"/>
      <c r="M428" s="93"/>
      <c r="N428" s="93"/>
      <c r="O428" s="93"/>
      <c r="P428" s="93"/>
      <c r="Q428" s="93"/>
      <c r="R428" s="93"/>
      <c r="S428" s="93"/>
      <c r="T428" s="93"/>
      <c r="U428" s="93"/>
      <c r="V428" s="93"/>
      <c r="W428" s="440">
        <v>0</v>
      </c>
      <c r="X428" s="147"/>
      <c r="Y428" s="152"/>
      <c r="Z428" s="147"/>
      <c r="AA428" s="152"/>
      <c r="AB428" s="95">
        <v>0</v>
      </c>
      <c r="AC428" s="96"/>
      <c r="AD428" s="97"/>
    </row>
    <row r="429" spans="1:30" ht="28.5" customHeight="1" x14ac:dyDescent="0.25">
      <c r="A429" s="429">
        <f t="shared" si="16"/>
        <v>7</v>
      </c>
      <c r="B429" s="88"/>
      <c r="C429" s="89"/>
      <c r="D429" s="90"/>
      <c r="E429" s="91"/>
      <c r="F429" s="91"/>
      <c r="G429" s="92">
        <f t="shared" si="15"/>
        <v>0</v>
      </c>
      <c r="H429" s="92"/>
      <c r="I429" s="93"/>
      <c r="J429" s="93"/>
      <c r="K429" s="93"/>
      <c r="L429" s="93"/>
      <c r="M429" s="93"/>
      <c r="N429" s="93"/>
      <c r="O429" s="93"/>
      <c r="P429" s="93"/>
      <c r="Q429" s="93"/>
      <c r="R429" s="93"/>
      <c r="S429" s="93"/>
      <c r="T429" s="93"/>
      <c r="U429" s="93"/>
      <c r="V429" s="93"/>
      <c r="W429" s="440">
        <v>0</v>
      </c>
      <c r="X429" s="147"/>
      <c r="Y429" s="152"/>
      <c r="Z429" s="147"/>
      <c r="AA429" s="152"/>
      <c r="AB429" s="95">
        <v>0</v>
      </c>
      <c r="AC429" s="96"/>
      <c r="AD429" s="97"/>
    </row>
    <row r="430" spans="1:30" ht="28.5" customHeight="1" x14ac:dyDescent="0.25">
      <c r="A430" s="429">
        <f t="shared" si="16"/>
        <v>7</v>
      </c>
      <c r="B430" s="88"/>
      <c r="C430" s="89"/>
      <c r="D430" s="90"/>
      <c r="E430" s="91"/>
      <c r="F430" s="91"/>
      <c r="G430" s="92">
        <f t="shared" si="15"/>
        <v>0</v>
      </c>
      <c r="H430" s="92"/>
      <c r="I430" s="93"/>
      <c r="J430" s="93"/>
      <c r="K430" s="93"/>
      <c r="L430" s="93"/>
      <c r="M430" s="93"/>
      <c r="N430" s="93"/>
      <c r="O430" s="93"/>
      <c r="P430" s="93"/>
      <c r="Q430" s="93"/>
      <c r="R430" s="93"/>
      <c r="S430" s="93"/>
      <c r="T430" s="93"/>
      <c r="U430" s="93"/>
      <c r="V430" s="93"/>
      <c r="W430" s="440">
        <v>0</v>
      </c>
      <c r="X430" s="147"/>
      <c r="Y430" s="152"/>
      <c r="Z430" s="147"/>
      <c r="AA430" s="152"/>
      <c r="AB430" s="95">
        <v>0</v>
      </c>
      <c r="AC430" s="96"/>
      <c r="AD430" s="97"/>
    </row>
    <row r="431" spans="1:30" ht="28.5" customHeight="1" x14ac:dyDescent="0.25">
      <c r="A431" s="429">
        <f t="shared" si="16"/>
        <v>7</v>
      </c>
      <c r="B431" s="88"/>
      <c r="C431" s="89"/>
      <c r="D431" s="90"/>
      <c r="E431" s="91"/>
      <c r="F431" s="91"/>
      <c r="G431" s="92">
        <f t="shared" si="15"/>
        <v>0</v>
      </c>
      <c r="H431" s="92"/>
      <c r="I431" s="93"/>
      <c r="J431" s="93"/>
      <c r="K431" s="93"/>
      <c r="L431" s="93"/>
      <c r="M431" s="93"/>
      <c r="N431" s="93"/>
      <c r="O431" s="93"/>
      <c r="P431" s="93"/>
      <c r="Q431" s="93"/>
      <c r="R431" s="93"/>
      <c r="S431" s="93"/>
      <c r="T431" s="93"/>
      <c r="U431" s="93"/>
      <c r="V431" s="93"/>
      <c r="W431" s="440">
        <v>0</v>
      </c>
      <c r="X431" s="147"/>
      <c r="Y431" s="152"/>
      <c r="Z431" s="147"/>
      <c r="AA431" s="152"/>
      <c r="AB431" s="95">
        <v>0</v>
      </c>
      <c r="AC431" s="96"/>
      <c r="AD431" s="97"/>
    </row>
    <row r="432" spans="1:30" ht="28.5" customHeight="1" x14ac:dyDescent="0.25">
      <c r="A432" s="429">
        <f t="shared" si="16"/>
        <v>7</v>
      </c>
      <c r="B432" s="88"/>
      <c r="C432" s="89"/>
      <c r="D432" s="90"/>
      <c r="E432" s="91"/>
      <c r="F432" s="91"/>
      <c r="G432" s="92">
        <f t="shared" si="15"/>
        <v>0</v>
      </c>
      <c r="H432" s="92"/>
      <c r="I432" s="93"/>
      <c r="J432" s="93"/>
      <c r="K432" s="93"/>
      <c r="L432" s="93"/>
      <c r="M432" s="93"/>
      <c r="N432" s="93"/>
      <c r="O432" s="93"/>
      <c r="P432" s="93"/>
      <c r="Q432" s="93"/>
      <c r="R432" s="93"/>
      <c r="S432" s="93"/>
      <c r="T432" s="93"/>
      <c r="U432" s="93"/>
      <c r="V432" s="93"/>
      <c r="W432" s="440">
        <v>0</v>
      </c>
      <c r="X432" s="147"/>
      <c r="Y432" s="152"/>
      <c r="Z432" s="147"/>
      <c r="AA432" s="152"/>
      <c r="AB432" s="95">
        <v>0</v>
      </c>
      <c r="AC432" s="96"/>
      <c r="AD432" s="97"/>
    </row>
    <row r="433" spans="1:30" ht="28.5" customHeight="1" x14ac:dyDescent="0.25">
      <c r="A433" s="429">
        <f t="shared" si="16"/>
        <v>7</v>
      </c>
      <c r="B433" s="88"/>
      <c r="C433" s="89"/>
      <c r="D433" s="90"/>
      <c r="E433" s="91"/>
      <c r="F433" s="91"/>
      <c r="G433" s="92">
        <f t="shared" si="15"/>
        <v>0</v>
      </c>
      <c r="H433" s="92"/>
      <c r="I433" s="93"/>
      <c r="J433" s="93"/>
      <c r="K433" s="93"/>
      <c r="L433" s="93"/>
      <c r="M433" s="93"/>
      <c r="N433" s="93"/>
      <c r="O433" s="93"/>
      <c r="P433" s="93"/>
      <c r="Q433" s="93"/>
      <c r="R433" s="93"/>
      <c r="S433" s="93"/>
      <c r="T433" s="93"/>
      <c r="U433" s="93"/>
      <c r="V433" s="93"/>
      <c r="W433" s="440">
        <v>0</v>
      </c>
      <c r="X433" s="147"/>
      <c r="Y433" s="152"/>
      <c r="Z433" s="147"/>
      <c r="AA433" s="152"/>
      <c r="AB433" s="95">
        <v>0</v>
      </c>
      <c r="AC433" s="96"/>
      <c r="AD433" s="97"/>
    </row>
    <row r="434" spans="1:30" ht="28.5" customHeight="1" x14ac:dyDescent="0.25">
      <c r="A434" s="429">
        <f t="shared" si="16"/>
        <v>7</v>
      </c>
      <c r="B434" s="88"/>
      <c r="C434" s="89"/>
      <c r="D434" s="90"/>
      <c r="E434" s="91"/>
      <c r="F434" s="91"/>
      <c r="G434" s="92">
        <f t="shared" si="15"/>
        <v>0</v>
      </c>
      <c r="H434" s="92"/>
      <c r="I434" s="93"/>
      <c r="J434" s="93"/>
      <c r="K434" s="93"/>
      <c r="L434" s="93"/>
      <c r="M434" s="93"/>
      <c r="N434" s="93"/>
      <c r="O434" s="93"/>
      <c r="P434" s="93"/>
      <c r="Q434" s="93"/>
      <c r="R434" s="93"/>
      <c r="S434" s="93"/>
      <c r="T434" s="93"/>
      <c r="U434" s="93"/>
      <c r="V434" s="93"/>
      <c r="W434" s="440">
        <v>0</v>
      </c>
      <c r="X434" s="147"/>
      <c r="Y434" s="152"/>
      <c r="Z434" s="147"/>
      <c r="AA434" s="152"/>
      <c r="AB434" s="95">
        <v>0</v>
      </c>
      <c r="AC434" s="96"/>
      <c r="AD434" s="97"/>
    </row>
    <row r="435" spans="1:30" ht="28.5" customHeight="1" x14ac:dyDescent="0.25">
      <c r="A435" s="429">
        <f t="shared" si="16"/>
        <v>7</v>
      </c>
      <c r="B435" s="88"/>
      <c r="C435" s="89"/>
      <c r="D435" s="90"/>
      <c r="E435" s="91"/>
      <c r="F435" s="91"/>
      <c r="G435" s="92">
        <f t="shared" si="15"/>
        <v>0</v>
      </c>
      <c r="H435" s="92"/>
      <c r="I435" s="93"/>
      <c r="J435" s="93"/>
      <c r="K435" s="93"/>
      <c r="L435" s="93"/>
      <c r="M435" s="93"/>
      <c r="N435" s="93"/>
      <c r="O435" s="93"/>
      <c r="P435" s="93"/>
      <c r="Q435" s="93"/>
      <c r="R435" s="93"/>
      <c r="S435" s="93"/>
      <c r="T435" s="93"/>
      <c r="U435" s="93"/>
      <c r="V435" s="93"/>
      <c r="W435" s="440">
        <v>0</v>
      </c>
      <c r="X435" s="147"/>
      <c r="Y435" s="152"/>
      <c r="Z435" s="147"/>
      <c r="AA435" s="152"/>
      <c r="AB435" s="95">
        <v>0</v>
      </c>
      <c r="AC435" s="96"/>
      <c r="AD435" s="97"/>
    </row>
    <row r="436" spans="1:30" ht="28.5" customHeight="1" x14ac:dyDescent="0.25">
      <c r="A436" s="429">
        <f t="shared" si="16"/>
        <v>7</v>
      </c>
      <c r="B436" s="88"/>
      <c r="C436" s="89"/>
      <c r="D436" s="90"/>
      <c r="E436" s="91"/>
      <c r="F436" s="91"/>
      <c r="G436" s="92">
        <f t="shared" si="15"/>
        <v>0</v>
      </c>
      <c r="H436" s="92"/>
      <c r="I436" s="93"/>
      <c r="J436" s="93"/>
      <c r="K436" s="93"/>
      <c r="L436" s="93"/>
      <c r="M436" s="93"/>
      <c r="N436" s="93"/>
      <c r="O436" s="93"/>
      <c r="P436" s="93"/>
      <c r="Q436" s="93"/>
      <c r="R436" s="93"/>
      <c r="S436" s="93"/>
      <c r="T436" s="93"/>
      <c r="U436" s="93"/>
      <c r="V436" s="93"/>
      <c r="W436" s="440">
        <v>0</v>
      </c>
      <c r="X436" s="147"/>
      <c r="Y436" s="152"/>
      <c r="Z436" s="147"/>
      <c r="AA436" s="152"/>
      <c r="AB436" s="95">
        <v>0</v>
      </c>
      <c r="AC436" s="96"/>
      <c r="AD436" s="97"/>
    </row>
    <row r="437" spans="1:30" ht="28.5" customHeight="1" x14ac:dyDescent="0.25">
      <c r="A437" s="429">
        <f t="shared" si="16"/>
        <v>7</v>
      </c>
      <c r="B437" s="88"/>
      <c r="C437" s="89"/>
      <c r="D437" s="90"/>
      <c r="E437" s="91"/>
      <c r="F437" s="91"/>
      <c r="G437" s="92">
        <f t="shared" si="15"/>
        <v>0</v>
      </c>
      <c r="H437" s="92"/>
      <c r="I437" s="93"/>
      <c r="J437" s="93"/>
      <c r="K437" s="93"/>
      <c r="L437" s="93"/>
      <c r="M437" s="93"/>
      <c r="N437" s="93"/>
      <c r="O437" s="93"/>
      <c r="P437" s="93"/>
      <c r="Q437" s="93"/>
      <c r="R437" s="93"/>
      <c r="S437" s="93"/>
      <c r="T437" s="93"/>
      <c r="U437" s="93"/>
      <c r="V437" s="93"/>
      <c r="W437" s="440">
        <v>0</v>
      </c>
      <c r="X437" s="147"/>
      <c r="Y437" s="152"/>
      <c r="Z437" s="147"/>
      <c r="AA437" s="152"/>
      <c r="AB437" s="95">
        <v>0</v>
      </c>
      <c r="AC437" s="96"/>
      <c r="AD437" s="97"/>
    </row>
    <row r="438" spans="1:30" ht="28.5" customHeight="1" x14ac:dyDescent="0.25">
      <c r="A438" s="429">
        <f t="shared" si="16"/>
        <v>7</v>
      </c>
      <c r="B438" s="88"/>
      <c r="C438" s="89"/>
      <c r="D438" s="90"/>
      <c r="E438" s="91"/>
      <c r="F438" s="91"/>
      <c r="G438" s="92">
        <f t="shared" si="15"/>
        <v>0</v>
      </c>
      <c r="H438" s="92"/>
      <c r="I438" s="93"/>
      <c r="J438" s="93"/>
      <c r="K438" s="93"/>
      <c r="L438" s="93"/>
      <c r="M438" s="93"/>
      <c r="N438" s="93"/>
      <c r="O438" s="93"/>
      <c r="P438" s="93"/>
      <c r="Q438" s="93"/>
      <c r="R438" s="93"/>
      <c r="S438" s="93"/>
      <c r="T438" s="93"/>
      <c r="U438" s="93"/>
      <c r="V438" s="93"/>
      <c r="W438" s="440">
        <v>0</v>
      </c>
      <c r="X438" s="147"/>
      <c r="Y438" s="152"/>
      <c r="Z438" s="147"/>
      <c r="AA438" s="152"/>
      <c r="AB438" s="95">
        <v>0</v>
      </c>
      <c r="AC438" s="96"/>
      <c r="AD438" s="97"/>
    </row>
    <row r="439" spans="1:30" ht="28.5" customHeight="1" x14ac:dyDescent="0.25">
      <c r="A439" s="429">
        <f t="shared" si="16"/>
        <v>7</v>
      </c>
      <c r="B439" s="88"/>
      <c r="C439" s="89"/>
      <c r="D439" s="90"/>
      <c r="E439" s="91"/>
      <c r="F439" s="91"/>
      <c r="G439" s="92">
        <f>F439-E439</f>
        <v>0</v>
      </c>
      <c r="H439" s="92"/>
      <c r="I439" s="93"/>
      <c r="J439" s="93"/>
      <c r="K439" s="93"/>
      <c r="L439" s="93"/>
      <c r="M439" s="93"/>
      <c r="N439" s="93"/>
      <c r="O439" s="93"/>
      <c r="P439" s="93"/>
      <c r="Q439" s="93"/>
      <c r="R439" s="93"/>
      <c r="S439" s="93"/>
      <c r="T439" s="93"/>
      <c r="U439" s="93"/>
      <c r="V439" s="93"/>
      <c r="W439" s="440">
        <v>0</v>
      </c>
      <c r="X439" s="147"/>
      <c r="Y439" s="152"/>
      <c r="Z439" s="147"/>
      <c r="AA439" s="152"/>
      <c r="AB439" s="95">
        <v>0</v>
      </c>
      <c r="AC439" s="96"/>
      <c r="AD439" s="97"/>
    </row>
    <row r="440" spans="1:30" ht="28.5" customHeight="1" x14ac:dyDescent="0.25">
      <c r="A440" s="429">
        <f t="shared" si="16"/>
        <v>7</v>
      </c>
      <c r="B440" s="88"/>
      <c r="C440" s="89"/>
      <c r="D440" s="90"/>
      <c r="E440" s="91"/>
      <c r="F440" s="91"/>
      <c r="G440" s="92">
        <f>F440-E440</f>
        <v>0</v>
      </c>
      <c r="H440" s="92"/>
      <c r="I440" s="93"/>
      <c r="J440" s="93"/>
      <c r="K440" s="93"/>
      <c r="L440" s="93"/>
      <c r="M440" s="93"/>
      <c r="N440" s="93"/>
      <c r="O440" s="93"/>
      <c r="P440" s="93"/>
      <c r="Q440" s="93"/>
      <c r="R440" s="93"/>
      <c r="S440" s="93"/>
      <c r="T440" s="93"/>
      <c r="U440" s="93"/>
      <c r="V440" s="93"/>
      <c r="W440" s="440">
        <v>0</v>
      </c>
      <c r="X440" s="147"/>
      <c r="Y440" s="152"/>
      <c r="Z440" s="147"/>
      <c r="AA440" s="152"/>
      <c r="AB440" s="95">
        <v>0</v>
      </c>
      <c r="AC440" s="96"/>
      <c r="AD440" s="97"/>
    </row>
    <row r="441" spans="1:30" ht="28.5" customHeight="1" x14ac:dyDescent="0.25">
      <c r="A441" s="429">
        <f t="shared" si="16"/>
        <v>7</v>
      </c>
      <c r="B441" s="88"/>
      <c r="C441" s="89"/>
      <c r="D441" s="90"/>
      <c r="E441" s="91"/>
      <c r="F441" s="91"/>
      <c r="G441" s="92">
        <f>F441-E441</f>
        <v>0</v>
      </c>
      <c r="H441" s="92"/>
      <c r="I441" s="93"/>
      <c r="J441" s="93"/>
      <c r="K441" s="93"/>
      <c r="L441" s="93"/>
      <c r="M441" s="93"/>
      <c r="N441" s="93"/>
      <c r="O441" s="93"/>
      <c r="P441" s="93"/>
      <c r="Q441" s="93"/>
      <c r="R441" s="93"/>
      <c r="S441" s="93"/>
      <c r="T441" s="93"/>
      <c r="U441" s="93"/>
      <c r="V441" s="93"/>
      <c r="W441" s="440">
        <v>0</v>
      </c>
      <c r="X441" s="147"/>
      <c r="Y441" s="152"/>
      <c r="Z441" s="147"/>
      <c r="AA441" s="152"/>
      <c r="AB441" s="95">
        <v>0</v>
      </c>
      <c r="AC441" s="96"/>
      <c r="AD441" s="97"/>
    </row>
    <row r="442" spans="1:30" ht="28.5" customHeight="1" x14ac:dyDescent="0.25">
      <c r="A442" s="429">
        <f t="shared" si="16"/>
        <v>7</v>
      </c>
      <c r="B442" s="88"/>
      <c r="C442" s="89"/>
      <c r="D442" s="90"/>
      <c r="E442" s="91"/>
      <c r="F442" s="91"/>
      <c r="G442" s="92">
        <f>F442-E442</f>
        <v>0</v>
      </c>
      <c r="H442" s="92"/>
      <c r="I442" s="93"/>
      <c r="J442" s="93"/>
      <c r="K442" s="93"/>
      <c r="L442" s="93"/>
      <c r="M442" s="93"/>
      <c r="N442" s="93"/>
      <c r="O442" s="93"/>
      <c r="P442" s="93"/>
      <c r="Q442" s="93"/>
      <c r="R442" s="93"/>
      <c r="S442" s="93"/>
      <c r="T442" s="93"/>
      <c r="U442" s="93"/>
      <c r="V442" s="93"/>
      <c r="W442" s="440">
        <v>0</v>
      </c>
      <c r="X442" s="147"/>
      <c r="Y442" s="152"/>
      <c r="Z442" s="147"/>
      <c r="AA442" s="152"/>
      <c r="AB442" s="95">
        <v>0</v>
      </c>
      <c r="AC442" s="96"/>
      <c r="AD442" s="97"/>
    </row>
    <row r="443" spans="1:30" ht="28.5" customHeight="1" x14ac:dyDescent="0.25">
      <c r="A443" s="431"/>
      <c r="B443" s="88"/>
      <c r="C443" s="94"/>
      <c r="D443" s="94"/>
      <c r="E443" s="91"/>
      <c r="F443" s="91"/>
      <c r="G443" s="98"/>
      <c r="H443" s="98"/>
      <c r="I443" s="99"/>
      <c r="J443" s="99"/>
      <c r="K443" s="99"/>
      <c r="L443" s="99"/>
      <c r="M443" s="99"/>
      <c r="N443" s="99"/>
      <c r="O443" s="99"/>
      <c r="P443" s="99"/>
      <c r="Q443" s="99"/>
      <c r="R443" s="99"/>
      <c r="S443" s="99"/>
      <c r="T443" s="99"/>
      <c r="U443" s="99"/>
      <c r="V443" s="99"/>
      <c r="W443" s="441"/>
      <c r="X443" s="149"/>
      <c r="Y443" s="154"/>
      <c r="Z443" s="149"/>
      <c r="AA443" s="154"/>
      <c r="AB443" s="100"/>
      <c r="AC443" s="100"/>
      <c r="AD443" s="89"/>
    </row>
    <row r="444" spans="1:30" ht="28.5" customHeight="1" x14ac:dyDescent="0.25">
      <c r="A444" s="431"/>
      <c r="B444" s="88"/>
      <c r="C444" s="94"/>
      <c r="D444" s="94"/>
      <c r="E444" s="91"/>
      <c r="F444" s="91"/>
      <c r="G444" s="98"/>
      <c r="H444" s="98"/>
      <c r="I444" s="99"/>
      <c r="J444" s="99"/>
      <c r="K444" s="99"/>
      <c r="L444" s="99"/>
      <c r="M444" s="99"/>
      <c r="N444" s="99"/>
      <c r="O444" s="99"/>
      <c r="P444" s="99"/>
      <c r="Q444" s="99"/>
      <c r="R444" s="99"/>
      <c r="S444" s="99"/>
      <c r="T444" s="99"/>
      <c r="U444" s="99"/>
      <c r="V444" s="99"/>
      <c r="W444" s="441"/>
      <c r="X444" s="149"/>
      <c r="Y444" s="154"/>
      <c r="Z444" s="149"/>
      <c r="AA444" s="154"/>
      <c r="AB444" s="100"/>
      <c r="AC444" s="100"/>
      <c r="AD444" s="89"/>
    </row>
    <row r="445" spans="1:30" ht="28.5" customHeight="1" x14ac:dyDescent="0.25">
      <c r="A445" s="431"/>
      <c r="B445" s="88"/>
      <c r="C445" s="94"/>
      <c r="D445" s="94"/>
      <c r="E445" s="91"/>
      <c r="F445" s="91"/>
      <c r="G445" s="98"/>
      <c r="H445" s="98"/>
      <c r="I445" s="99"/>
      <c r="J445" s="99"/>
      <c r="K445" s="99"/>
      <c r="L445" s="99"/>
      <c r="M445" s="99"/>
      <c r="N445" s="99"/>
      <c r="O445" s="99"/>
      <c r="P445" s="99"/>
      <c r="Q445" s="99"/>
      <c r="R445" s="99"/>
      <c r="S445" s="99"/>
      <c r="T445" s="99"/>
      <c r="U445" s="99"/>
      <c r="V445" s="99"/>
      <c r="W445" s="441"/>
      <c r="X445" s="149"/>
      <c r="Y445" s="154"/>
      <c r="Z445" s="149"/>
      <c r="AA445" s="154"/>
      <c r="AB445" s="100"/>
      <c r="AC445" s="100"/>
      <c r="AD445" s="89"/>
    </row>
    <row r="446" spans="1:30" ht="28.5" customHeight="1" x14ac:dyDescent="0.25">
      <c r="A446" s="431"/>
      <c r="B446" s="88"/>
      <c r="C446" s="94"/>
      <c r="D446" s="94"/>
      <c r="E446" s="91"/>
      <c r="F446" s="91"/>
      <c r="G446" s="98"/>
      <c r="H446" s="98"/>
      <c r="I446" s="99"/>
      <c r="J446" s="99"/>
      <c r="K446" s="99"/>
      <c r="L446" s="99"/>
      <c r="M446" s="99"/>
      <c r="N446" s="99"/>
      <c r="O446" s="99"/>
      <c r="P446" s="99"/>
      <c r="Q446" s="99"/>
      <c r="R446" s="99"/>
      <c r="S446" s="99"/>
      <c r="T446" s="99"/>
      <c r="U446" s="99"/>
      <c r="V446" s="99"/>
      <c r="W446" s="441"/>
      <c r="X446" s="149"/>
      <c r="Y446" s="154"/>
      <c r="Z446" s="149"/>
      <c r="AA446" s="154"/>
      <c r="AB446" s="100"/>
      <c r="AC446" s="100"/>
      <c r="AD446" s="89"/>
    </row>
    <row r="447" spans="1:30" ht="28.5" customHeight="1" x14ac:dyDescent="0.25">
      <c r="A447" s="431"/>
      <c r="B447" s="88"/>
      <c r="C447" s="94"/>
      <c r="D447" s="94"/>
      <c r="E447" s="91"/>
      <c r="F447" s="91"/>
      <c r="G447" s="98"/>
      <c r="H447" s="98"/>
      <c r="I447" s="99"/>
      <c r="J447" s="99"/>
      <c r="K447" s="99"/>
      <c r="L447" s="99"/>
      <c r="M447" s="99"/>
      <c r="N447" s="99"/>
      <c r="O447" s="99"/>
      <c r="P447" s="99"/>
      <c r="Q447" s="99"/>
      <c r="R447" s="99"/>
      <c r="S447" s="99"/>
      <c r="T447" s="99"/>
      <c r="U447" s="99"/>
      <c r="V447" s="99"/>
      <c r="W447" s="441"/>
      <c r="X447" s="149"/>
      <c r="Y447" s="154"/>
      <c r="Z447" s="149"/>
      <c r="AA447" s="154"/>
      <c r="AB447" s="100"/>
      <c r="AC447" s="100"/>
      <c r="AD447" s="89"/>
    </row>
    <row r="448" spans="1:30" ht="28.5" customHeight="1" x14ac:dyDescent="0.25">
      <c r="A448" s="431"/>
      <c r="B448" s="88"/>
      <c r="C448" s="94"/>
      <c r="D448" s="94"/>
      <c r="E448" s="91"/>
      <c r="F448" s="91"/>
      <c r="G448" s="98"/>
      <c r="H448" s="98"/>
      <c r="I448" s="99"/>
      <c r="J448" s="99"/>
      <c r="K448" s="99"/>
      <c r="L448" s="99"/>
      <c r="M448" s="99"/>
      <c r="N448" s="99"/>
      <c r="O448" s="99"/>
      <c r="P448" s="99"/>
      <c r="Q448" s="99"/>
      <c r="R448" s="99"/>
      <c r="S448" s="99"/>
      <c r="T448" s="99"/>
      <c r="U448" s="99"/>
      <c r="V448" s="99"/>
      <c r="W448" s="441"/>
      <c r="X448" s="149"/>
      <c r="Y448" s="154"/>
      <c r="Z448" s="149"/>
      <c r="AA448" s="154"/>
      <c r="AB448" s="100"/>
      <c r="AC448" s="100"/>
      <c r="AD448" s="89"/>
    </row>
    <row r="449" spans="1:30" ht="28.5" customHeight="1" x14ac:dyDescent="0.25">
      <c r="A449" s="431"/>
      <c r="B449" s="88"/>
      <c r="C449" s="94"/>
      <c r="D449" s="94"/>
      <c r="E449" s="91"/>
      <c r="F449" s="91"/>
      <c r="G449" s="98"/>
      <c r="H449" s="98"/>
      <c r="I449" s="99"/>
      <c r="J449" s="99"/>
      <c r="K449" s="99"/>
      <c r="L449" s="99"/>
      <c r="M449" s="99"/>
      <c r="N449" s="99"/>
      <c r="O449" s="99"/>
      <c r="P449" s="99"/>
      <c r="Q449" s="99"/>
      <c r="R449" s="99"/>
      <c r="S449" s="99"/>
      <c r="T449" s="99"/>
      <c r="U449" s="99"/>
      <c r="V449" s="99"/>
      <c r="W449" s="441"/>
      <c r="X449" s="149"/>
      <c r="Y449" s="154"/>
      <c r="Z449" s="149"/>
      <c r="AA449" s="154"/>
      <c r="AB449" s="100"/>
      <c r="AC449" s="100"/>
      <c r="AD449" s="89"/>
    </row>
    <row r="450" spans="1:30" ht="28.5" customHeight="1" x14ac:dyDescent="0.25">
      <c r="A450" s="431"/>
      <c r="B450" s="88"/>
      <c r="C450" s="94"/>
      <c r="D450" s="94"/>
      <c r="E450" s="91"/>
      <c r="F450" s="91"/>
      <c r="G450" s="98"/>
      <c r="H450" s="98"/>
      <c r="I450" s="99"/>
      <c r="J450" s="99"/>
      <c r="K450" s="99"/>
      <c r="L450" s="99"/>
      <c r="M450" s="99"/>
      <c r="N450" s="99"/>
      <c r="O450" s="99"/>
      <c r="P450" s="99"/>
      <c r="Q450" s="99"/>
      <c r="R450" s="99"/>
      <c r="S450" s="99"/>
      <c r="T450" s="99"/>
      <c r="U450" s="99"/>
      <c r="V450" s="99"/>
      <c r="W450" s="441"/>
      <c r="X450" s="149"/>
      <c r="Y450" s="154"/>
      <c r="Z450" s="149"/>
      <c r="AA450" s="154"/>
      <c r="AB450" s="100"/>
      <c r="AC450" s="100"/>
      <c r="AD450" s="89"/>
    </row>
    <row r="451" spans="1:30" ht="28.5" customHeight="1" x14ac:dyDescent="0.25">
      <c r="A451" s="431"/>
      <c r="B451" s="88"/>
      <c r="C451" s="94"/>
      <c r="D451" s="94"/>
      <c r="E451" s="91"/>
      <c r="F451" s="91"/>
      <c r="G451" s="98"/>
      <c r="H451" s="98"/>
      <c r="I451" s="99"/>
      <c r="J451" s="99"/>
      <c r="K451" s="99"/>
      <c r="L451" s="99"/>
      <c r="M451" s="99"/>
      <c r="N451" s="99"/>
      <c r="O451" s="99"/>
      <c r="P451" s="99"/>
      <c r="Q451" s="99"/>
      <c r="R451" s="99"/>
      <c r="S451" s="99"/>
      <c r="T451" s="99"/>
      <c r="U451" s="99"/>
      <c r="V451" s="99"/>
      <c r="W451" s="441"/>
      <c r="X451" s="149"/>
      <c r="Y451" s="154"/>
      <c r="Z451" s="149"/>
      <c r="AA451" s="154"/>
      <c r="AB451" s="100"/>
      <c r="AC451" s="100"/>
      <c r="AD451" s="89"/>
    </row>
    <row r="452" spans="1:30" ht="28.5" customHeight="1" x14ac:dyDescent="0.25">
      <c r="A452" s="431"/>
      <c r="B452" s="88"/>
      <c r="C452" s="94"/>
      <c r="D452" s="94"/>
      <c r="E452" s="91"/>
      <c r="F452" s="91"/>
      <c r="G452" s="98"/>
      <c r="H452" s="98"/>
      <c r="I452" s="99"/>
      <c r="J452" s="99"/>
      <c r="K452" s="99"/>
      <c r="L452" s="99"/>
      <c r="M452" s="99"/>
      <c r="N452" s="99"/>
      <c r="O452" s="99"/>
      <c r="P452" s="99"/>
      <c r="Q452" s="99"/>
      <c r="R452" s="99"/>
      <c r="S452" s="99"/>
      <c r="T452" s="99"/>
      <c r="U452" s="99"/>
      <c r="V452" s="99"/>
      <c r="W452" s="441"/>
      <c r="X452" s="149"/>
      <c r="Y452" s="154"/>
      <c r="Z452" s="149"/>
      <c r="AA452" s="154"/>
      <c r="AB452" s="100"/>
      <c r="AC452" s="100"/>
      <c r="AD452" s="89"/>
    </row>
    <row r="453" spans="1:30" ht="28.5" customHeight="1" x14ac:dyDescent="0.25">
      <c r="A453" s="431"/>
      <c r="B453" s="88"/>
      <c r="C453" s="94"/>
      <c r="D453" s="94"/>
      <c r="E453" s="91"/>
      <c r="F453" s="91"/>
      <c r="G453" s="98"/>
      <c r="H453" s="98"/>
      <c r="I453" s="99"/>
      <c r="J453" s="99"/>
      <c r="K453" s="99"/>
      <c r="L453" s="99"/>
      <c r="M453" s="99"/>
      <c r="N453" s="99"/>
      <c r="O453" s="99"/>
      <c r="P453" s="99"/>
      <c r="Q453" s="99"/>
      <c r="R453" s="99"/>
      <c r="S453" s="99"/>
      <c r="T453" s="99"/>
      <c r="U453" s="99"/>
      <c r="V453" s="99"/>
      <c r="W453" s="441"/>
      <c r="X453" s="149"/>
      <c r="Y453" s="154"/>
      <c r="Z453" s="149"/>
      <c r="AA453" s="154"/>
      <c r="AB453" s="100"/>
      <c r="AC453" s="100"/>
      <c r="AD453" s="89"/>
    </row>
    <row r="454" spans="1:30" ht="28.5" customHeight="1" x14ac:dyDescent="0.25">
      <c r="A454" s="431"/>
      <c r="B454" s="88"/>
      <c r="C454" s="94"/>
      <c r="D454" s="94"/>
      <c r="E454" s="91"/>
      <c r="F454" s="91"/>
      <c r="G454" s="98"/>
      <c r="H454" s="98"/>
      <c r="I454" s="99"/>
      <c r="J454" s="99"/>
      <c r="K454" s="99"/>
      <c r="L454" s="99"/>
      <c r="M454" s="99"/>
      <c r="N454" s="99"/>
      <c r="O454" s="99"/>
      <c r="P454" s="99"/>
      <c r="Q454" s="99"/>
      <c r="R454" s="99"/>
      <c r="S454" s="99"/>
      <c r="T454" s="99"/>
      <c r="U454" s="99"/>
      <c r="V454" s="99"/>
      <c r="W454" s="441"/>
      <c r="X454" s="149"/>
      <c r="Y454" s="154"/>
      <c r="Z454" s="149"/>
      <c r="AA454" s="154"/>
      <c r="AB454" s="100"/>
      <c r="AC454" s="100"/>
      <c r="AD454" s="89"/>
    </row>
    <row r="455" spans="1:30" ht="28.5" customHeight="1" x14ac:dyDescent="0.25">
      <c r="A455" s="431"/>
      <c r="B455" s="88"/>
      <c r="C455" s="94"/>
      <c r="D455" s="94"/>
      <c r="E455" s="91"/>
      <c r="F455" s="91"/>
      <c r="G455" s="98"/>
      <c r="H455" s="98"/>
      <c r="I455" s="99"/>
      <c r="J455" s="99"/>
      <c r="K455" s="99"/>
      <c r="L455" s="99"/>
      <c r="M455" s="99"/>
      <c r="N455" s="99"/>
      <c r="O455" s="99"/>
      <c r="P455" s="99"/>
      <c r="Q455" s="99"/>
      <c r="R455" s="99"/>
      <c r="S455" s="99"/>
      <c r="T455" s="99"/>
      <c r="U455" s="99"/>
      <c r="V455" s="99"/>
      <c r="W455" s="441"/>
      <c r="X455" s="149"/>
      <c r="Y455" s="154"/>
      <c r="Z455" s="149"/>
      <c r="AA455" s="154"/>
      <c r="AB455" s="100"/>
      <c r="AC455" s="100"/>
      <c r="AD455" s="89"/>
    </row>
    <row r="456" spans="1:30" ht="28.5" customHeight="1" x14ac:dyDescent="0.25">
      <c r="A456" s="431"/>
      <c r="B456" s="88"/>
      <c r="C456" s="94"/>
      <c r="D456" s="94"/>
      <c r="E456" s="91"/>
      <c r="F456" s="91"/>
      <c r="G456" s="98"/>
      <c r="H456" s="98"/>
      <c r="I456" s="99"/>
      <c r="J456" s="99"/>
      <c r="K456" s="99"/>
      <c r="L456" s="99"/>
      <c r="M456" s="99"/>
      <c r="N456" s="99"/>
      <c r="O456" s="99"/>
      <c r="P456" s="99"/>
      <c r="Q456" s="99"/>
      <c r="R456" s="99"/>
      <c r="S456" s="99"/>
      <c r="T456" s="99"/>
      <c r="U456" s="99"/>
      <c r="V456" s="99"/>
      <c r="W456" s="441"/>
      <c r="X456" s="149"/>
      <c r="Y456" s="154"/>
      <c r="Z456" s="149"/>
      <c r="AA456" s="154"/>
      <c r="AB456" s="100"/>
      <c r="AC456" s="100"/>
      <c r="AD456" s="89"/>
    </row>
    <row r="457" spans="1:30" ht="28.5" customHeight="1" x14ac:dyDescent="0.25">
      <c r="A457" s="431"/>
      <c r="B457" s="88"/>
      <c r="C457" s="94"/>
      <c r="D457" s="94"/>
      <c r="E457" s="91"/>
      <c r="F457" s="91"/>
      <c r="G457" s="98"/>
      <c r="H457" s="98"/>
      <c r="I457" s="99"/>
      <c r="J457" s="99"/>
      <c r="K457" s="99"/>
      <c r="L457" s="99"/>
      <c r="M457" s="99"/>
      <c r="N457" s="99"/>
      <c r="O457" s="99"/>
      <c r="P457" s="99"/>
      <c r="Q457" s="99"/>
      <c r="R457" s="99"/>
      <c r="S457" s="99"/>
      <c r="T457" s="99"/>
      <c r="U457" s="99"/>
      <c r="V457" s="99"/>
      <c r="W457" s="441"/>
      <c r="X457" s="149"/>
      <c r="Y457" s="154"/>
      <c r="Z457" s="149"/>
      <c r="AA457" s="154"/>
      <c r="AB457" s="100"/>
      <c r="AC457" s="100"/>
      <c r="AD457" s="89"/>
    </row>
    <row r="458" spans="1:30" ht="28.5" customHeight="1" x14ac:dyDescent="0.25">
      <c r="A458" s="431"/>
      <c r="B458" s="88"/>
      <c r="C458" s="94"/>
      <c r="D458" s="94"/>
      <c r="E458" s="91"/>
      <c r="F458" s="91"/>
      <c r="G458" s="98"/>
      <c r="H458" s="98"/>
      <c r="I458" s="99"/>
      <c r="J458" s="99"/>
      <c r="K458" s="99"/>
      <c r="L458" s="99"/>
      <c r="M458" s="99"/>
      <c r="N458" s="99"/>
      <c r="O458" s="99"/>
      <c r="P458" s="99"/>
      <c r="Q458" s="99"/>
      <c r="R458" s="99"/>
      <c r="S458" s="99"/>
      <c r="T458" s="99"/>
      <c r="U458" s="99"/>
      <c r="V458" s="99"/>
      <c r="W458" s="441"/>
      <c r="X458" s="149"/>
      <c r="Y458" s="154"/>
      <c r="Z458" s="149"/>
      <c r="AA458" s="154"/>
      <c r="AB458" s="100"/>
      <c r="AC458" s="100"/>
      <c r="AD458" s="89"/>
    </row>
    <row r="459" spans="1:30" ht="28.5" customHeight="1" x14ac:dyDescent="0.25">
      <c r="A459" s="431"/>
      <c r="B459" s="88"/>
      <c r="C459" s="94"/>
      <c r="D459" s="94"/>
      <c r="E459" s="91"/>
      <c r="F459" s="91"/>
      <c r="G459" s="98"/>
      <c r="H459" s="98"/>
      <c r="I459" s="99"/>
      <c r="J459" s="99"/>
      <c r="K459" s="99"/>
      <c r="L459" s="99"/>
      <c r="M459" s="99"/>
      <c r="N459" s="99"/>
      <c r="O459" s="99"/>
      <c r="P459" s="99"/>
      <c r="Q459" s="99"/>
      <c r="R459" s="99"/>
      <c r="S459" s="99"/>
      <c r="T459" s="99"/>
      <c r="U459" s="99"/>
      <c r="V459" s="99"/>
      <c r="W459" s="441"/>
      <c r="X459" s="149"/>
      <c r="Y459" s="154"/>
      <c r="Z459" s="149"/>
      <c r="AA459" s="154"/>
      <c r="AB459" s="100"/>
      <c r="AC459" s="100"/>
      <c r="AD459" s="89"/>
    </row>
    <row r="460" spans="1:30" ht="28.5" customHeight="1" x14ac:dyDescent="0.25">
      <c r="A460" s="431"/>
      <c r="B460" s="88"/>
      <c r="C460" s="94"/>
      <c r="D460" s="94"/>
      <c r="E460" s="91"/>
      <c r="F460" s="91"/>
      <c r="G460" s="98"/>
      <c r="H460" s="98"/>
      <c r="I460" s="99"/>
      <c r="J460" s="99"/>
      <c r="K460" s="99"/>
      <c r="L460" s="99"/>
      <c r="M460" s="99"/>
      <c r="N460" s="99"/>
      <c r="O460" s="99"/>
      <c r="P460" s="99"/>
      <c r="Q460" s="99"/>
      <c r="R460" s="99"/>
      <c r="S460" s="99"/>
      <c r="T460" s="99"/>
      <c r="U460" s="99"/>
      <c r="V460" s="99"/>
      <c r="W460" s="441"/>
      <c r="X460" s="149"/>
      <c r="Y460" s="154"/>
      <c r="Z460" s="149"/>
      <c r="AA460" s="154"/>
      <c r="AB460" s="100"/>
      <c r="AC460" s="100"/>
      <c r="AD460" s="89"/>
    </row>
    <row r="461" spans="1:30" ht="28.5" customHeight="1" x14ac:dyDescent="0.25">
      <c r="A461" s="431"/>
      <c r="B461" s="88"/>
      <c r="C461" s="94"/>
      <c r="D461" s="94"/>
      <c r="E461" s="91"/>
      <c r="F461" s="91"/>
      <c r="G461" s="98"/>
      <c r="H461" s="98"/>
      <c r="I461" s="99"/>
      <c r="J461" s="99"/>
      <c r="K461" s="99"/>
      <c r="L461" s="99"/>
      <c r="M461" s="99"/>
      <c r="N461" s="99"/>
      <c r="O461" s="99"/>
      <c r="P461" s="99"/>
      <c r="Q461" s="99"/>
      <c r="R461" s="99"/>
      <c r="S461" s="99"/>
      <c r="T461" s="99"/>
      <c r="U461" s="99"/>
      <c r="V461" s="99"/>
      <c r="W461" s="441"/>
      <c r="X461" s="149"/>
      <c r="Y461" s="154"/>
      <c r="Z461" s="149"/>
      <c r="AA461" s="154"/>
      <c r="AB461" s="100"/>
      <c r="AC461" s="100"/>
      <c r="AD461" s="89"/>
    </row>
    <row r="462" spans="1:30" ht="28.5" customHeight="1" x14ac:dyDescent="0.25">
      <c r="A462" s="431"/>
      <c r="B462" s="88"/>
      <c r="C462" s="94"/>
      <c r="D462" s="94"/>
      <c r="E462" s="91"/>
      <c r="F462" s="91"/>
      <c r="G462" s="98"/>
      <c r="H462" s="98"/>
      <c r="I462" s="99"/>
      <c r="J462" s="99"/>
      <c r="K462" s="99"/>
      <c r="L462" s="99"/>
      <c r="M462" s="99"/>
      <c r="N462" s="99"/>
      <c r="O462" s="99"/>
      <c r="P462" s="99"/>
      <c r="Q462" s="99"/>
      <c r="R462" s="99"/>
      <c r="S462" s="99"/>
      <c r="T462" s="99"/>
      <c r="U462" s="99"/>
      <c r="V462" s="99"/>
      <c r="W462" s="441"/>
      <c r="X462" s="149"/>
      <c r="Y462" s="154"/>
      <c r="Z462" s="149"/>
      <c r="AA462" s="154"/>
      <c r="AB462" s="100"/>
      <c r="AC462" s="100"/>
      <c r="AD462" s="89"/>
    </row>
    <row r="463" spans="1:30" ht="28.5" customHeight="1" x14ac:dyDescent="0.25">
      <c r="A463" s="431"/>
      <c r="B463" s="88"/>
      <c r="C463" s="94"/>
      <c r="D463" s="94"/>
      <c r="E463" s="91"/>
      <c r="F463" s="91"/>
      <c r="G463" s="98"/>
      <c r="H463" s="98"/>
      <c r="I463" s="99"/>
      <c r="J463" s="99"/>
      <c r="K463" s="99"/>
      <c r="L463" s="99"/>
      <c r="M463" s="99"/>
      <c r="N463" s="99"/>
      <c r="O463" s="99"/>
      <c r="P463" s="99"/>
      <c r="Q463" s="99"/>
      <c r="R463" s="99"/>
      <c r="S463" s="99"/>
      <c r="T463" s="99"/>
      <c r="U463" s="99"/>
      <c r="V463" s="99"/>
      <c r="W463" s="441"/>
      <c r="X463" s="149"/>
      <c r="Y463" s="154"/>
      <c r="Z463" s="149"/>
      <c r="AA463" s="154"/>
      <c r="AB463" s="100"/>
      <c r="AC463" s="100"/>
      <c r="AD463" s="89"/>
    </row>
    <row r="464" spans="1:30" ht="28.5" customHeight="1" x14ac:dyDescent="0.25">
      <c r="A464" s="431"/>
      <c r="B464" s="88"/>
      <c r="C464" s="94"/>
      <c r="D464" s="94"/>
      <c r="E464" s="91"/>
      <c r="F464" s="91"/>
      <c r="G464" s="98"/>
      <c r="H464" s="98"/>
      <c r="I464" s="99"/>
      <c r="J464" s="99"/>
      <c r="K464" s="99"/>
      <c r="L464" s="99"/>
      <c r="M464" s="99"/>
      <c r="N464" s="99"/>
      <c r="O464" s="99"/>
      <c r="P464" s="99"/>
      <c r="Q464" s="99"/>
      <c r="R464" s="99"/>
      <c r="S464" s="99"/>
      <c r="T464" s="99"/>
      <c r="U464" s="99"/>
      <c r="V464" s="99"/>
      <c r="W464" s="441"/>
      <c r="X464" s="149"/>
      <c r="Y464" s="154"/>
      <c r="Z464" s="149"/>
      <c r="AA464" s="154"/>
      <c r="AB464" s="100"/>
      <c r="AC464" s="100"/>
      <c r="AD464" s="89"/>
    </row>
    <row r="465" spans="1:30" ht="28.5" customHeight="1" x14ac:dyDescent="0.25">
      <c r="A465" s="431"/>
      <c r="B465" s="88"/>
      <c r="C465" s="94"/>
      <c r="D465" s="94"/>
      <c r="E465" s="91"/>
      <c r="F465" s="91"/>
      <c r="G465" s="98"/>
      <c r="H465" s="98"/>
      <c r="I465" s="99"/>
      <c r="J465" s="99"/>
      <c r="K465" s="99"/>
      <c r="L465" s="99"/>
      <c r="M465" s="99"/>
      <c r="N465" s="99"/>
      <c r="O465" s="99"/>
      <c r="P465" s="99"/>
      <c r="Q465" s="99"/>
      <c r="R465" s="99"/>
      <c r="S465" s="99"/>
      <c r="T465" s="99"/>
      <c r="U465" s="99"/>
      <c r="V465" s="99"/>
      <c r="W465" s="441"/>
      <c r="X465" s="149"/>
      <c r="Y465" s="154"/>
      <c r="Z465" s="149"/>
      <c r="AA465" s="154"/>
      <c r="AB465" s="100"/>
      <c r="AC465" s="100"/>
      <c r="AD465" s="89"/>
    </row>
    <row r="466" spans="1:30" ht="28.5" customHeight="1" x14ac:dyDescent="0.25">
      <c r="A466" s="431"/>
      <c r="B466" s="88"/>
      <c r="C466" s="94"/>
      <c r="D466" s="94"/>
      <c r="E466" s="91"/>
      <c r="F466" s="91"/>
      <c r="G466" s="98"/>
      <c r="H466" s="98"/>
      <c r="I466" s="99"/>
      <c r="J466" s="99"/>
      <c r="K466" s="99"/>
      <c r="L466" s="99"/>
      <c r="M466" s="99"/>
      <c r="N466" s="99"/>
      <c r="O466" s="99"/>
      <c r="P466" s="99"/>
      <c r="Q466" s="99"/>
      <c r="R466" s="99"/>
      <c r="S466" s="99"/>
      <c r="T466" s="99"/>
      <c r="U466" s="99"/>
      <c r="V466" s="99"/>
      <c r="W466" s="441"/>
      <c r="X466" s="149"/>
      <c r="Y466" s="154"/>
      <c r="Z466" s="149"/>
      <c r="AA466" s="154"/>
      <c r="AB466" s="100"/>
      <c r="AC466" s="100"/>
      <c r="AD466" s="89"/>
    </row>
    <row r="467" spans="1:30" ht="28.5" customHeight="1" x14ac:dyDescent="0.25">
      <c r="A467" s="431"/>
      <c r="B467" s="88"/>
      <c r="C467" s="94"/>
      <c r="D467" s="94"/>
      <c r="E467" s="91"/>
      <c r="F467" s="91"/>
      <c r="G467" s="98"/>
      <c r="H467" s="98"/>
      <c r="I467" s="99"/>
      <c r="J467" s="99"/>
      <c r="K467" s="99"/>
      <c r="L467" s="99"/>
      <c r="M467" s="99"/>
      <c r="N467" s="99"/>
      <c r="O467" s="99"/>
      <c r="P467" s="99"/>
      <c r="Q467" s="99"/>
      <c r="R467" s="99"/>
      <c r="S467" s="99"/>
      <c r="T467" s="99"/>
      <c r="U467" s="99"/>
      <c r="V467" s="99"/>
      <c r="W467" s="441"/>
      <c r="X467" s="149"/>
      <c r="Y467" s="154"/>
      <c r="Z467" s="149"/>
      <c r="AA467" s="154"/>
      <c r="AB467" s="100"/>
      <c r="AC467" s="100"/>
      <c r="AD467" s="89"/>
    </row>
    <row r="468" spans="1:30" ht="28.5" customHeight="1" x14ac:dyDescent="0.25">
      <c r="A468" s="431"/>
      <c r="B468" s="88"/>
      <c r="C468" s="94"/>
      <c r="D468" s="94"/>
      <c r="E468" s="91"/>
      <c r="F468" s="91"/>
      <c r="G468" s="98"/>
      <c r="H468" s="98"/>
      <c r="I468" s="99"/>
      <c r="J468" s="99"/>
      <c r="K468" s="99"/>
      <c r="L468" s="99"/>
      <c r="M468" s="99"/>
      <c r="N468" s="99"/>
      <c r="O468" s="99"/>
      <c r="P468" s="99"/>
      <c r="Q468" s="99"/>
      <c r="R468" s="99"/>
      <c r="S468" s="99"/>
      <c r="T468" s="99"/>
      <c r="U468" s="99"/>
      <c r="V468" s="99"/>
      <c r="W468" s="441"/>
      <c r="X468" s="149"/>
      <c r="Y468" s="154"/>
      <c r="Z468" s="149"/>
      <c r="AA468" s="154"/>
      <c r="AB468" s="100"/>
      <c r="AC468" s="100"/>
      <c r="AD468" s="89"/>
    </row>
    <row r="469" spans="1:30" ht="28.5" customHeight="1" x14ac:dyDescent="0.25">
      <c r="A469" s="431"/>
      <c r="B469" s="88"/>
      <c r="C469" s="94"/>
      <c r="D469" s="94"/>
      <c r="E469" s="91"/>
      <c r="F469" s="91"/>
      <c r="G469" s="98"/>
      <c r="H469" s="98"/>
      <c r="I469" s="99"/>
      <c r="J469" s="99"/>
      <c r="K469" s="99"/>
      <c r="L469" s="99"/>
      <c r="M469" s="99"/>
      <c r="N469" s="99"/>
      <c r="O469" s="99"/>
      <c r="P469" s="99"/>
      <c r="Q469" s="99"/>
      <c r="R469" s="99"/>
      <c r="S469" s="99"/>
      <c r="T469" s="99"/>
      <c r="U469" s="99"/>
      <c r="V469" s="99"/>
      <c r="W469" s="441"/>
      <c r="X469" s="149"/>
      <c r="Y469" s="154"/>
      <c r="Z469" s="149"/>
      <c r="AA469" s="154"/>
      <c r="AB469" s="100"/>
      <c r="AC469" s="100"/>
      <c r="AD469" s="89"/>
    </row>
    <row r="470" spans="1:30" ht="28.5" customHeight="1" x14ac:dyDescent="0.25">
      <c r="A470" s="431"/>
      <c r="B470" s="88"/>
      <c r="C470" s="94"/>
      <c r="D470" s="94"/>
      <c r="E470" s="91"/>
      <c r="F470" s="91"/>
      <c r="G470" s="98"/>
      <c r="H470" s="98"/>
      <c r="I470" s="99"/>
      <c r="J470" s="99"/>
      <c r="K470" s="99"/>
      <c r="L470" s="99"/>
      <c r="M470" s="99"/>
      <c r="N470" s="99"/>
      <c r="O470" s="99"/>
      <c r="P470" s="99"/>
      <c r="Q470" s="99"/>
      <c r="R470" s="99"/>
      <c r="S470" s="99"/>
      <c r="T470" s="99"/>
      <c r="U470" s="99"/>
      <c r="V470" s="99"/>
      <c r="W470" s="441"/>
      <c r="X470" s="149"/>
      <c r="Y470" s="154"/>
      <c r="Z470" s="149"/>
      <c r="AA470" s="154"/>
      <c r="AB470" s="100"/>
      <c r="AC470" s="100"/>
      <c r="AD470" s="89"/>
    </row>
    <row r="471" spans="1:30" ht="28.5" customHeight="1" x14ac:dyDescent="0.25">
      <c r="A471" s="431"/>
      <c r="B471" s="88"/>
      <c r="C471" s="94"/>
      <c r="D471" s="94"/>
      <c r="E471" s="91"/>
      <c r="F471" s="91"/>
      <c r="G471" s="98"/>
      <c r="H471" s="98"/>
      <c r="I471" s="99"/>
      <c r="J471" s="99"/>
      <c r="K471" s="99"/>
      <c r="L471" s="99"/>
      <c r="M471" s="99"/>
      <c r="N471" s="99"/>
      <c r="O471" s="99"/>
      <c r="P471" s="99"/>
      <c r="Q471" s="99"/>
      <c r="R471" s="99"/>
      <c r="S471" s="99"/>
      <c r="T471" s="99"/>
      <c r="U471" s="99"/>
      <c r="V471" s="99"/>
      <c r="W471" s="441"/>
      <c r="X471" s="149"/>
      <c r="Y471" s="154"/>
      <c r="Z471" s="149"/>
      <c r="AA471" s="154"/>
      <c r="AB471" s="100"/>
      <c r="AC471" s="100"/>
      <c r="AD471" s="89"/>
    </row>
    <row r="472" spans="1:30" ht="28.5" customHeight="1" x14ac:dyDescent="0.25">
      <c r="A472" s="431"/>
      <c r="B472" s="88"/>
      <c r="C472" s="94"/>
      <c r="D472" s="94"/>
      <c r="E472" s="91"/>
      <c r="F472" s="91"/>
      <c r="G472" s="98"/>
      <c r="H472" s="98"/>
      <c r="I472" s="99"/>
      <c r="J472" s="99"/>
      <c r="K472" s="99"/>
      <c r="L472" s="99"/>
      <c r="M472" s="99"/>
      <c r="N472" s="99"/>
      <c r="O472" s="99"/>
      <c r="P472" s="99"/>
      <c r="Q472" s="99"/>
      <c r="R472" s="99"/>
      <c r="S472" s="99"/>
      <c r="T472" s="99"/>
      <c r="U472" s="99"/>
      <c r="V472" s="99"/>
      <c r="W472" s="441"/>
      <c r="X472" s="149"/>
      <c r="Y472" s="154"/>
      <c r="Z472" s="149"/>
      <c r="AA472" s="154"/>
      <c r="AB472" s="100"/>
      <c r="AC472" s="100"/>
      <c r="AD472" s="89"/>
    </row>
    <row r="473" spans="1:30" ht="28.5" customHeight="1" x14ac:dyDescent="0.25">
      <c r="A473" s="431"/>
      <c r="B473" s="88"/>
      <c r="C473" s="94"/>
      <c r="D473" s="94"/>
      <c r="E473" s="91"/>
      <c r="F473" s="91"/>
      <c r="G473" s="98"/>
      <c r="H473" s="98"/>
      <c r="I473" s="99"/>
      <c r="J473" s="99"/>
      <c r="K473" s="99"/>
      <c r="L473" s="99"/>
      <c r="M473" s="99"/>
      <c r="N473" s="99"/>
      <c r="O473" s="99"/>
      <c r="P473" s="99"/>
      <c r="Q473" s="99"/>
      <c r="R473" s="99"/>
      <c r="S473" s="99"/>
      <c r="T473" s="99"/>
      <c r="U473" s="99"/>
      <c r="V473" s="99"/>
      <c r="W473" s="441"/>
      <c r="X473" s="149"/>
      <c r="Y473" s="154"/>
      <c r="Z473" s="149"/>
      <c r="AA473" s="154"/>
      <c r="AB473" s="100"/>
      <c r="AC473" s="100"/>
      <c r="AD473" s="89"/>
    </row>
    <row r="474" spans="1:30" ht="28.5" customHeight="1" x14ac:dyDescent="0.25">
      <c r="A474" s="431"/>
      <c r="B474" s="88"/>
      <c r="C474" s="94"/>
      <c r="D474" s="94"/>
      <c r="E474" s="91"/>
      <c r="F474" s="91"/>
      <c r="G474" s="98"/>
      <c r="H474" s="98"/>
      <c r="I474" s="99"/>
      <c r="J474" s="99"/>
      <c r="K474" s="99"/>
      <c r="L474" s="99"/>
      <c r="M474" s="99"/>
      <c r="N474" s="99"/>
      <c r="O474" s="99"/>
      <c r="P474" s="99"/>
      <c r="Q474" s="99"/>
      <c r="R474" s="99"/>
      <c r="S474" s="99"/>
      <c r="T474" s="99"/>
      <c r="U474" s="99"/>
      <c r="V474" s="99"/>
      <c r="W474" s="441"/>
      <c r="X474" s="149"/>
      <c r="Y474" s="154"/>
      <c r="Z474" s="149"/>
      <c r="AA474" s="154"/>
      <c r="AB474" s="100"/>
      <c r="AC474" s="100"/>
      <c r="AD474" s="89"/>
    </row>
    <row r="475" spans="1:30" ht="28.5" customHeight="1" x14ac:dyDescent="0.25">
      <c r="A475" s="431"/>
      <c r="B475" s="88"/>
      <c r="C475" s="94"/>
      <c r="D475" s="94"/>
      <c r="E475" s="91"/>
      <c r="F475" s="91"/>
      <c r="G475" s="98"/>
      <c r="H475" s="98"/>
      <c r="I475" s="99"/>
      <c r="J475" s="99"/>
      <c r="K475" s="99"/>
      <c r="L475" s="99"/>
      <c r="M475" s="99"/>
      <c r="N475" s="99"/>
      <c r="O475" s="99"/>
      <c r="P475" s="99"/>
      <c r="Q475" s="99"/>
      <c r="R475" s="99"/>
      <c r="S475" s="99"/>
      <c r="T475" s="99"/>
      <c r="U475" s="99"/>
      <c r="V475" s="99"/>
      <c r="W475" s="441"/>
      <c r="X475" s="149"/>
      <c r="Y475" s="154"/>
      <c r="Z475" s="149"/>
      <c r="AA475" s="154"/>
      <c r="AB475" s="100"/>
      <c r="AC475" s="100"/>
      <c r="AD475" s="89"/>
    </row>
    <row r="476" spans="1:30" ht="28.5" customHeight="1" x14ac:dyDescent="0.25">
      <c r="A476" s="431"/>
      <c r="B476" s="88"/>
      <c r="C476" s="94"/>
      <c r="D476" s="94"/>
      <c r="E476" s="91"/>
      <c r="F476" s="91"/>
      <c r="G476" s="98"/>
      <c r="H476" s="98"/>
      <c r="I476" s="99"/>
      <c r="J476" s="99"/>
      <c r="K476" s="99"/>
      <c r="L476" s="99"/>
      <c r="M476" s="99"/>
      <c r="N476" s="99"/>
      <c r="O476" s="99"/>
      <c r="P476" s="99"/>
      <c r="Q476" s="99"/>
      <c r="R476" s="99"/>
      <c r="S476" s="99"/>
      <c r="T476" s="99"/>
      <c r="U476" s="99"/>
      <c r="V476" s="99"/>
      <c r="W476" s="441"/>
      <c r="X476" s="149"/>
      <c r="Y476" s="154"/>
      <c r="Z476" s="149"/>
      <c r="AA476" s="154"/>
      <c r="AB476" s="100"/>
      <c r="AC476" s="100"/>
      <c r="AD476" s="89"/>
    </row>
    <row r="477" spans="1:30" ht="28.5" customHeight="1" x14ac:dyDescent="0.25">
      <c r="A477" s="431"/>
      <c r="B477" s="88"/>
      <c r="C477" s="94"/>
      <c r="D477" s="94"/>
      <c r="E477" s="91"/>
      <c r="F477" s="91"/>
      <c r="G477" s="98"/>
      <c r="H477" s="98"/>
      <c r="I477" s="99"/>
      <c r="J477" s="99"/>
      <c r="K477" s="99"/>
      <c r="L477" s="99"/>
      <c r="M477" s="99"/>
      <c r="N477" s="99"/>
      <c r="O477" s="99"/>
      <c r="P477" s="99"/>
      <c r="Q477" s="99"/>
      <c r="R477" s="99"/>
      <c r="S477" s="99"/>
      <c r="T477" s="99"/>
      <c r="U477" s="99"/>
      <c r="V477" s="99"/>
      <c r="W477" s="441"/>
      <c r="X477" s="149"/>
      <c r="Y477" s="154"/>
      <c r="Z477" s="149"/>
      <c r="AA477" s="154"/>
      <c r="AB477" s="100"/>
      <c r="AC477" s="100"/>
      <c r="AD477" s="89"/>
    </row>
    <row r="478" spans="1:30" ht="28.5" customHeight="1" x14ac:dyDescent="0.25">
      <c r="A478" s="431"/>
      <c r="B478" s="88"/>
      <c r="C478" s="94"/>
      <c r="D478" s="94"/>
      <c r="E478" s="91"/>
      <c r="F478" s="91"/>
      <c r="G478" s="98"/>
      <c r="H478" s="98"/>
      <c r="I478" s="99"/>
      <c r="J478" s="99"/>
      <c r="K478" s="99"/>
      <c r="L478" s="99"/>
      <c r="M478" s="99"/>
      <c r="N478" s="99"/>
      <c r="O478" s="99"/>
      <c r="P478" s="99"/>
      <c r="Q478" s="99"/>
      <c r="R478" s="99"/>
      <c r="S478" s="99"/>
      <c r="T478" s="99"/>
      <c r="U478" s="99"/>
      <c r="V478" s="99"/>
      <c r="W478" s="441"/>
      <c r="X478" s="149"/>
      <c r="Y478" s="154"/>
      <c r="Z478" s="149"/>
      <c r="AA478" s="154"/>
      <c r="AB478" s="100"/>
      <c r="AC478" s="100"/>
      <c r="AD478" s="89"/>
    </row>
    <row r="479" spans="1:30" ht="28.5" customHeight="1" x14ac:dyDescent="0.25">
      <c r="A479" s="431"/>
      <c r="B479" s="88"/>
      <c r="C479" s="94"/>
      <c r="D479" s="94"/>
      <c r="E479" s="91"/>
      <c r="F479" s="91"/>
      <c r="G479" s="98"/>
      <c r="H479" s="98"/>
      <c r="I479" s="99"/>
      <c r="J479" s="99"/>
      <c r="K479" s="99"/>
      <c r="L479" s="99"/>
      <c r="M479" s="99"/>
      <c r="N479" s="99"/>
      <c r="O479" s="99"/>
      <c r="P479" s="99"/>
      <c r="Q479" s="99"/>
      <c r="R479" s="99"/>
      <c r="S479" s="99"/>
      <c r="T479" s="99"/>
      <c r="U479" s="99"/>
      <c r="V479" s="99"/>
      <c r="W479" s="441"/>
      <c r="X479" s="149"/>
      <c r="Y479" s="154"/>
      <c r="Z479" s="149"/>
      <c r="AA479" s="154"/>
      <c r="AB479" s="100"/>
      <c r="AC479" s="100"/>
      <c r="AD479" s="89"/>
    </row>
    <row r="480" spans="1:30" ht="28.5" customHeight="1" x14ac:dyDescent="0.25">
      <c r="A480" s="431"/>
      <c r="B480" s="88"/>
      <c r="C480" s="94"/>
      <c r="D480" s="94"/>
      <c r="E480" s="91"/>
      <c r="F480" s="91"/>
      <c r="G480" s="98"/>
      <c r="H480" s="98"/>
      <c r="I480" s="99"/>
      <c r="J480" s="99"/>
      <c r="K480" s="99"/>
      <c r="L480" s="99"/>
      <c r="M480" s="99"/>
      <c r="N480" s="99"/>
      <c r="O480" s="99"/>
      <c r="P480" s="99"/>
      <c r="Q480" s="99"/>
      <c r="R480" s="99"/>
      <c r="S480" s="99"/>
      <c r="T480" s="99"/>
      <c r="U480" s="99"/>
      <c r="V480" s="99"/>
      <c r="W480" s="441"/>
      <c r="X480" s="149"/>
      <c r="Y480" s="154"/>
      <c r="Z480" s="149"/>
      <c r="AA480" s="154"/>
      <c r="AB480" s="100"/>
      <c r="AC480" s="100"/>
      <c r="AD480" s="89"/>
    </row>
    <row r="481" spans="1:30" ht="28.5" customHeight="1" x14ac:dyDescent="0.25">
      <c r="A481" s="431"/>
      <c r="B481" s="88"/>
      <c r="C481" s="94"/>
      <c r="D481" s="94"/>
      <c r="E481" s="91"/>
      <c r="F481" s="91"/>
      <c r="G481" s="98"/>
      <c r="H481" s="98"/>
      <c r="I481" s="99"/>
      <c r="J481" s="99"/>
      <c r="K481" s="99"/>
      <c r="L481" s="99"/>
      <c r="M481" s="99"/>
      <c r="N481" s="99"/>
      <c r="O481" s="99"/>
      <c r="P481" s="99"/>
      <c r="Q481" s="99"/>
      <c r="R481" s="99"/>
      <c r="S481" s="99"/>
      <c r="T481" s="99"/>
      <c r="U481" s="99"/>
      <c r="V481" s="99"/>
      <c r="W481" s="441"/>
      <c r="X481" s="149"/>
      <c r="Y481" s="154"/>
      <c r="Z481" s="149"/>
      <c r="AA481" s="154"/>
      <c r="AB481" s="100"/>
      <c r="AC481" s="100"/>
      <c r="AD481" s="89"/>
    </row>
    <row r="482" spans="1:30" ht="28.5" customHeight="1" x14ac:dyDescent="0.25">
      <c r="A482" s="431"/>
      <c r="B482" s="88"/>
      <c r="C482" s="94"/>
      <c r="D482" s="94"/>
      <c r="E482" s="91"/>
      <c r="F482" s="91"/>
      <c r="G482" s="98"/>
      <c r="H482" s="98"/>
      <c r="I482" s="99"/>
      <c r="J482" s="99"/>
      <c r="K482" s="99"/>
      <c r="L482" s="99"/>
      <c r="M482" s="99"/>
      <c r="N482" s="99"/>
      <c r="O482" s="99"/>
      <c r="P482" s="99"/>
      <c r="Q482" s="99"/>
      <c r="R482" s="99"/>
      <c r="S482" s="99"/>
      <c r="T482" s="99"/>
      <c r="U482" s="99"/>
      <c r="V482" s="99"/>
      <c r="W482" s="441"/>
      <c r="X482" s="149"/>
      <c r="Y482" s="154"/>
      <c r="Z482" s="149"/>
      <c r="AA482" s="154"/>
      <c r="AB482" s="100"/>
      <c r="AC482" s="100"/>
      <c r="AD482" s="89"/>
    </row>
    <row r="483" spans="1:30" ht="28.5" customHeight="1" x14ac:dyDescent="0.25">
      <c r="A483" s="431"/>
      <c r="B483" s="88"/>
      <c r="C483" s="94"/>
      <c r="D483" s="94"/>
      <c r="E483" s="91"/>
      <c r="F483" s="91"/>
      <c r="G483" s="98"/>
      <c r="H483" s="98"/>
      <c r="I483" s="99"/>
      <c r="J483" s="99"/>
      <c r="K483" s="99"/>
      <c r="L483" s="99"/>
      <c r="M483" s="99"/>
      <c r="N483" s="99"/>
      <c r="O483" s="99"/>
      <c r="P483" s="99"/>
      <c r="Q483" s="99"/>
      <c r="R483" s="99"/>
      <c r="S483" s="99"/>
      <c r="T483" s="99"/>
      <c r="U483" s="99"/>
      <c r="V483" s="99"/>
      <c r="W483" s="441"/>
      <c r="X483" s="149"/>
      <c r="Y483" s="154"/>
      <c r="Z483" s="149"/>
      <c r="AA483" s="154"/>
      <c r="AB483" s="100"/>
      <c r="AC483" s="100"/>
      <c r="AD483" s="89"/>
    </row>
    <row r="484" spans="1:30" ht="28.5" customHeight="1" x14ac:dyDescent="0.25">
      <c r="A484" s="431"/>
      <c r="B484" s="88"/>
      <c r="C484" s="94"/>
      <c r="D484" s="94"/>
      <c r="E484" s="91"/>
      <c r="F484" s="91"/>
      <c r="G484" s="98"/>
      <c r="H484" s="98"/>
      <c r="I484" s="99"/>
      <c r="J484" s="99"/>
      <c r="K484" s="99"/>
      <c r="L484" s="99"/>
      <c r="M484" s="99"/>
      <c r="N484" s="99"/>
      <c r="O484" s="99"/>
      <c r="P484" s="99"/>
      <c r="Q484" s="99"/>
      <c r="R484" s="99"/>
      <c r="S484" s="99"/>
      <c r="T484" s="99"/>
      <c r="U484" s="99"/>
      <c r="V484" s="99"/>
      <c r="W484" s="441"/>
      <c r="X484" s="149"/>
      <c r="Y484" s="154"/>
      <c r="Z484" s="149"/>
      <c r="AA484" s="154"/>
      <c r="AB484" s="100"/>
      <c r="AC484" s="100"/>
      <c r="AD484" s="89"/>
    </row>
    <row r="485" spans="1:30" ht="28.5" customHeight="1" x14ac:dyDescent="0.25">
      <c r="A485" s="431"/>
      <c r="B485" s="88"/>
      <c r="C485" s="94"/>
      <c r="D485" s="94"/>
      <c r="E485" s="91"/>
      <c r="F485" s="91"/>
      <c r="G485" s="98"/>
      <c r="H485" s="98"/>
      <c r="I485" s="99"/>
      <c r="J485" s="99"/>
      <c r="K485" s="99"/>
      <c r="L485" s="99"/>
      <c r="M485" s="99"/>
      <c r="N485" s="99"/>
      <c r="O485" s="99"/>
      <c r="P485" s="99"/>
      <c r="Q485" s="99"/>
      <c r="R485" s="99"/>
      <c r="S485" s="99"/>
      <c r="T485" s="99"/>
      <c r="U485" s="99"/>
      <c r="V485" s="99"/>
      <c r="W485" s="441"/>
      <c r="X485" s="149"/>
      <c r="Y485" s="154"/>
      <c r="Z485" s="149"/>
      <c r="AA485" s="154"/>
      <c r="AB485" s="100"/>
      <c r="AC485" s="100"/>
      <c r="AD485" s="89"/>
    </row>
    <row r="486" spans="1:30" ht="28.5" customHeight="1" x14ac:dyDescent="0.25">
      <c r="A486" s="431"/>
      <c r="B486" s="88"/>
      <c r="C486" s="94"/>
      <c r="D486" s="94"/>
      <c r="E486" s="91"/>
      <c r="F486" s="91"/>
      <c r="G486" s="98"/>
      <c r="H486" s="98"/>
      <c r="I486" s="99"/>
      <c r="J486" s="99"/>
      <c r="K486" s="99"/>
      <c r="L486" s="99"/>
      <c r="M486" s="99"/>
      <c r="N486" s="99"/>
      <c r="O486" s="99"/>
      <c r="P486" s="99"/>
      <c r="Q486" s="99"/>
      <c r="R486" s="99"/>
      <c r="S486" s="99"/>
      <c r="T486" s="99"/>
      <c r="U486" s="99"/>
      <c r="V486" s="99"/>
      <c r="W486" s="441"/>
      <c r="X486" s="149"/>
      <c r="Y486" s="154"/>
      <c r="Z486" s="149"/>
      <c r="AA486" s="154"/>
      <c r="AB486" s="100"/>
      <c r="AC486" s="100"/>
      <c r="AD486" s="89"/>
    </row>
    <row r="487" spans="1:30" ht="28.5" customHeight="1" x14ac:dyDescent="0.25">
      <c r="A487" s="431"/>
      <c r="B487" s="88"/>
      <c r="C487" s="94"/>
      <c r="D487" s="94"/>
      <c r="E487" s="91"/>
      <c r="F487" s="91"/>
      <c r="G487" s="98"/>
      <c r="H487" s="98"/>
      <c r="I487" s="99"/>
      <c r="J487" s="99"/>
      <c r="K487" s="99"/>
      <c r="L487" s="99"/>
      <c r="M487" s="99"/>
      <c r="N487" s="99"/>
      <c r="O487" s="99"/>
      <c r="P487" s="99"/>
      <c r="Q487" s="99"/>
      <c r="R487" s="99"/>
      <c r="S487" s="99"/>
      <c r="T487" s="99"/>
      <c r="U487" s="99"/>
      <c r="V487" s="99"/>
      <c r="W487" s="441"/>
      <c r="X487" s="149"/>
      <c r="Y487" s="154"/>
      <c r="Z487" s="149"/>
      <c r="AA487" s="154"/>
      <c r="AB487" s="100"/>
      <c r="AC487" s="100"/>
      <c r="AD487" s="89"/>
    </row>
    <row r="488" spans="1:30" ht="28.5" customHeight="1" x14ac:dyDescent="0.25">
      <c r="A488" s="431"/>
      <c r="B488" s="88"/>
      <c r="C488" s="94"/>
      <c r="D488" s="94"/>
      <c r="E488" s="91"/>
      <c r="F488" s="91"/>
      <c r="G488" s="98"/>
      <c r="H488" s="98"/>
      <c r="I488" s="99"/>
      <c r="J488" s="99"/>
      <c r="K488" s="99"/>
      <c r="L488" s="99"/>
      <c r="M488" s="99"/>
      <c r="N488" s="99"/>
      <c r="O488" s="99"/>
      <c r="P488" s="99"/>
      <c r="Q488" s="99"/>
      <c r="R488" s="99"/>
      <c r="S488" s="99"/>
      <c r="T488" s="99"/>
      <c r="U488" s="99"/>
      <c r="V488" s="99"/>
      <c r="W488" s="441"/>
      <c r="X488" s="149"/>
      <c r="Y488" s="154"/>
      <c r="Z488" s="149"/>
      <c r="AA488" s="154"/>
      <c r="AB488" s="100"/>
      <c r="AC488" s="100"/>
      <c r="AD488" s="89"/>
    </row>
    <row r="489" spans="1:30" ht="28.5" customHeight="1" x14ac:dyDescent="0.25">
      <c r="A489" s="431"/>
      <c r="B489" s="88"/>
      <c r="C489" s="94"/>
      <c r="D489" s="94"/>
      <c r="E489" s="91"/>
      <c r="F489" s="91"/>
      <c r="G489" s="98"/>
      <c r="H489" s="98"/>
      <c r="I489" s="99"/>
      <c r="J489" s="99"/>
      <c r="K489" s="99"/>
      <c r="L489" s="99"/>
      <c r="M489" s="99"/>
      <c r="N489" s="99"/>
      <c r="O489" s="99"/>
      <c r="P489" s="99"/>
      <c r="Q489" s="99"/>
      <c r="R489" s="99"/>
      <c r="S489" s="99"/>
      <c r="T489" s="99"/>
      <c r="U489" s="99"/>
      <c r="V489" s="99"/>
      <c r="W489" s="441"/>
      <c r="X489" s="149"/>
      <c r="Y489" s="154"/>
      <c r="Z489" s="149"/>
      <c r="AA489" s="154"/>
      <c r="AB489" s="100"/>
      <c r="AC489" s="100"/>
      <c r="AD489" s="89"/>
    </row>
    <row r="490" spans="1:30" ht="28.5" customHeight="1" x14ac:dyDescent="0.25">
      <c r="A490" s="431"/>
      <c r="B490" s="88"/>
      <c r="C490" s="94"/>
      <c r="D490" s="94"/>
      <c r="E490" s="91"/>
      <c r="F490" s="91"/>
      <c r="G490" s="98"/>
      <c r="H490" s="98"/>
      <c r="I490" s="99"/>
      <c r="J490" s="99"/>
      <c r="K490" s="99"/>
      <c r="L490" s="99"/>
      <c r="M490" s="99"/>
      <c r="N490" s="99"/>
      <c r="O490" s="99"/>
      <c r="P490" s="99"/>
      <c r="Q490" s="99"/>
      <c r="R490" s="99"/>
      <c r="S490" s="99"/>
      <c r="T490" s="99"/>
      <c r="U490" s="99"/>
      <c r="V490" s="99"/>
      <c r="W490" s="441"/>
      <c r="X490" s="149"/>
      <c r="Y490" s="154"/>
      <c r="Z490" s="149"/>
      <c r="AA490" s="154"/>
      <c r="AB490" s="100"/>
      <c r="AC490" s="100"/>
      <c r="AD490" s="89"/>
    </row>
    <row r="491" spans="1:30" ht="28.5" customHeight="1" x14ac:dyDescent="0.25">
      <c r="A491" s="431"/>
      <c r="B491" s="88"/>
      <c r="C491" s="94"/>
      <c r="D491" s="94"/>
      <c r="E491" s="91"/>
      <c r="F491" s="91"/>
      <c r="G491" s="98"/>
      <c r="H491" s="98"/>
      <c r="I491" s="99"/>
      <c r="J491" s="99"/>
      <c r="K491" s="99"/>
      <c r="L491" s="99"/>
      <c r="M491" s="99"/>
      <c r="N491" s="99"/>
      <c r="O491" s="99"/>
      <c r="P491" s="99"/>
      <c r="Q491" s="99"/>
      <c r="R491" s="99"/>
      <c r="S491" s="99"/>
      <c r="T491" s="99"/>
      <c r="U491" s="99"/>
      <c r="V491" s="99"/>
      <c r="W491" s="441"/>
      <c r="X491" s="149"/>
      <c r="Y491" s="154"/>
      <c r="Z491" s="149"/>
      <c r="AA491" s="154"/>
      <c r="AB491" s="100"/>
      <c r="AC491" s="100"/>
      <c r="AD491" s="89"/>
    </row>
    <row r="492" spans="1:30" ht="28.5" customHeight="1" x14ac:dyDescent="0.25">
      <c r="A492" s="431"/>
      <c r="B492" s="88"/>
      <c r="C492" s="94"/>
      <c r="D492" s="94"/>
      <c r="E492" s="91"/>
      <c r="F492" s="91"/>
      <c r="G492" s="98"/>
      <c r="H492" s="98"/>
      <c r="I492" s="99"/>
      <c r="J492" s="99"/>
      <c r="K492" s="99"/>
      <c r="L492" s="99"/>
      <c r="M492" s="99"/>
      <c r="N492" s="99"/>
      <c r="O492" s="99"/>
      <c r="P492" s="99"/>
      <c r="Q492" s="99"/>
      <c r="R492" s="99"/>
      <c r="S492" s="99"/>
      <c r="T492" s="99"/>
      <c r="U492" s="99"/>
      <c r="V492" s="99"/>
      <c r="W492" s="441"/>
      <c r="X492" s="149"/>
      <c r="Y492" s="154"/>
      <c r="Z492" s="149"/>
      <c r="AA492" s="154"/>
      <c r="AB492" s="100"/>
      <c r="AC492" s="100"/>
      <c r="AD492" s="89"/>
    </row>
    <row r="493" spans="1:30" ht="28.5" customHeight="1" x14ac:dyDescent="0.25">
      <c r="A493" s="431"/>
      <c r="B493" s="88"/>
      <c r="C493" s="94"/>
      <c r="D493" s="94"/>
      <c r="E493" s="91"/>
      <c r="F493" s="91"/>
      <c r="G493" s="98"/>
      <c r="H493" s="98"/>
      <c r="I493" s="99"/>
      <c r="J493" s="99"/>
      <c r="K493" s="99"/>
      <c r="L493" s="99"/>
      <c r="M493" s="99"/>
      <c r="N493" s="99"/>
      <c r="O493" s="99"/>
      <c r="P493" s="99"/>
      <c r="Q493" s="99"/>
      <c r="R493" s="99"/>
      <c r="S493" s="99"/>
      <c r="T493" s="99"/>
      <c r="U493" s="99"/>
      <c r="V493" s="99"/>
      <c r="W493" s="441"/>
      <c r="X493" s="149"/>
      <c r="Y493" s="154"/>
      <c r="Z493" s="149"/>
      <c r="AA493" s="154"/>
      <c r="AB493" s="100"/>
      <c r="AC493" s="100"/>
      <c r="AD493" s="89"/>
    </row>
    <row r="494" spans="1:30" ht="28.5" customHeight="1" x14ac:dyDescent="0.25">
      <c r="A494" s="431"/>
      <c r="B494" s="88"/>
      <c r="C494" s="94"/>
      <c r="D494" s="94"/>
      <c r="E494" s="91"/>
      <c r="F494" s="91"/>
      <c r="G494" s="98"/>
      <c r="H494" s="98"/>
      <c r="I494" s="99"/>
      <c r="J494" s="99"/>
      <c r="K494" s="99"/>
      <c r="L494" s="99"/>
      <c r="M494" s="99"/>
      <c r="N494" s="99"/>
      <c r="O494" s="99"/>
      <c r="P494" s="99"/>
      <c r="Q494" s="99"/>
      <c r="R494" s="99"/>
      <c r="S494" s="99"/>
      <c r="T494" s="99"/>
      <c r="U494" s="99"/>
      <c r="V494" s="99"/>
      <c r="W494" s="441"/>
      <c r="X494" s="149"/>
      <c r="Y494" s="154"/>
      <c r="Z494" s="149"/>
      <c r="AA494" s="154"/>
      <c r="AB494" s="100"/>
      <c r="AC494" s="100"/>
      <c r="AD494" s="89"/>
    </row>
  </sheetData>
  <autoFilter ref="B1:AC442" xr:uid="{23C0CC74-FCC6-41CF-BE59-60F04230DB9B}"/>
  <sortState ref="A2:BR29">
    <sortCondition ref="E2:E29"/>
  </sortState>
  <mergeCells count="2">
    <mergeCell ref="Z1:AA1"/>
    <mergeCell ref="X1:Y1"/>
  </mergeCells>
  <conditionalFormatting sqref="AB443:AB1048576">
    <cfRule type="cellIs" dxfId="315" priority="459" operator="greaterThan">
      <formula>0</formula>
    </cfRule>
  </conditionalFormatting>
  <conditionalFormatting sqref="I2:V2">
    <cfRule type="cellIs" dxfId="314" priority="458" operator="greaterThan">
      <formula>42735</formula>
    </cfRule>
  </conditionalFormatting>
  <conditionalFormatting sqref="AB2:AB8 AB18:AB27 AB30:AB442">
    <cfRule type="cellIs" dxfId="313" priority="456" operator="greaterThan">
      <formula>0</formula>
    </cfRule>
  </conditionalFormatting>
  <conditionalFormatting sqref="AC2:AC8">
    <cfRule type="cellIs" dxfId="312" priority="455" operator="greaterThan">
      <formula>0</formula>
    </cfRule>
  </conditionalFormatting>
  <conditionalFormatting sqref="I3:V3">
    <cfRule type="cellIs" dxfId="311" priority="454" operator="greaterThan">
      <formula>42735</formula>
    </cfRule>
  </conditionalFormatting>
  <conditionalFormatting sqref="I4:V4">
    <cfRule type="cellIs" dxfId="310" priority="447" operator="greaterThan">
      <formula>42735</formula>
    </cfRule>
  </conditionalFormatting>
  <conditionalFormatting sqref="AC443:AC1048576 AC2:AC8">
    <cfRule type="cellIs" dxfId="309" priority="443" operator="equal">
      <formula>0</formula>
    </cfRule>
  </conditionalFormatting>
  <conditionalFormatting sqref="AC18:AC20">
    <cfRule type="cellIs" dxfId="308" priority="437" operator="greaterThan">
      <formula>0</formula>
    </cfRule>
  </conditionalFormatting>
  <conditionalFormatting sqref="I30:V32">
    <cfRule type="cellIs" dxfId="307" priority="434" operator="greaterThan">
      <formula>42735</formula>
    </cfRule>
  </conditionalFormatting>
  <conditionalFormatting sqref="AC30:AC32">
    <cfRule type="cellIs" dxfId="306" priority="433" operator="greaterThan">
      <formula>0</formula>
    </cfRule>
  </conditionalFormatting>
  <conditionalFormatting sqref="I33:V42">
    <cfRule type="cellIs" dxfId="305" priority="430" operator="greaterThan">
      <formula>42735</formula>
    </cfRule>
  </conditionalFormatting>
  <conditionalFormatting sqref="AC33:AC42">
    <cfRule type="cellIs" dxfId="304" priority="429" operator="greaterThan">
      <formula>0</formula>
    </cfRule>
  </conditionalFormatting>
  <conditionalFormatting sqref="I43:V52">
    <cfRule type="cellIs" dxfId="303" priority="426" operator="greaterThan">
      <formula>42735</formula>
    </cfRule>
  </conditionalFormatting>
  <conditionalFormatting sqref="AC43:AC52">
    <cfRule type="cellIs" dxfId="302" priority="425" operator="greaterThan">
      <formula>0</formula>
    </cfRule>
  </conditionalFormatting>
  <conditionalFormatting sqref="I53:V62">
    <cfRule type="cellIs" dxfId="301" priority="422" operator="greaterThan">
      <formula>42735</formula>
    </cfRule>
  </conditionalFormatting>
  <conditionalFormatting sqref="AC53:AC62">
    <cfRule type="cellIs" dxfId="300" priority="421" operator="greaterThan">
      <formula>0</formula>
    </cfRule>
  </conditionalFormatting>
  <conditionalFormatting sqref="I63:V72">
    <cfRule type="cellIs" dxfId="299" priority="418" operator="greaterThan">
      <formula>42735</formula>
    </cfRule>
  </conditionalFormatting>
  <conditionalFormatting sqref="AC63:AC72">
    <cfRule type="cellIs" dxfId="298" priority="417" operator="greaterThan">
      <formula>0</formula>
    </cfRule>
  </conditionalFormatting>
  <conditionalFormatting sqref="I73:V82">
    <cfRule type="cellIs" dxfId="297" priority="414" operator="greaterThan">
      <formula>42735</formula>
    </cfRule>
  </conditionalFormatting>
  <conditionalFormatting sqref="AC73:AC82">
    <cfRule type="cellIs" dxfId="296" priority="413" operator="greaterThan">
      <formula>0</formula>
    </cfRule>
  </conditionalFormatting>
  <conditionalFormatting sqref="I83:V92">
    <cfRule type="cellIs" dxfId="295" priority="410" operator="greaterThan">
      <formula>42735</formula>
    </cfRule>
  </conditionalFormatting>
  <conditionalFormatting sqref="AC83:AC92">
    <cfRule type="cellIs" dxfId="294" priority="409" operator="greaterThan">
      <formula>0</formula>
    </cfRule>
  </conditionalFormatting>
  <conditionalFormatting sqref="I93:V102">
    <cfRule type="cellIs" dxfId="293" priority="406" operator="greaterThan">
      <formula>42735</formula>
    </cfRule>
  </conditionalFormatting>
  <conditionalFormatting sqref="AC93:AC102">
    <cfRule type="cellIs" dxfId="292" priority="405" operator="greaterThan">
      <formula>0</formula>
    </cfRule>
  </conditionalFormatting>
  <conditionalFormatting sqref="I103:V112">
    <cfRule type="cellIs" dxfId="291" priority="402" operator="greaterThan">
      <formula>42735</formula>
    </cfRule>
  </conditionalFormatting>
  <conditionalFormatting sqref="AC103:AC112">
    <cfRule type="cellIs" dxfId="290" priority="401" operator="greaterThan">
      <formula>0</formula>
    </cfRule>
  </conditionalFormatting>
  <conditionalFormatting sqref="I113:V122">
    <cfRule type="cellIs" dxfId="289" priority="398" operator="greaterThan">
      <formula>42735</formula>
    </cfRule>
  </conditionalFormatting>
  <conditionalFormatting sqref="AC113:AC122">
    <cfRule type="cellIs" dxfId="288" priority="397" operator="greaterThan">
      <formula>0</formula>
    </cfRule>
  </conditionalFormatting>
  <conditionalFormatting sqref="I123:V132">
    <cfRule type="cellIs" dxfId="287" priority="394" operator="greaterThan">
      <formula>42735</formula>
    </cfRule>
  </conditionalFormatting>
  <conditionalFormatting sqref="AC123:AC132">
    <cfRule type="cellIs" dxfId="286" priority="393" operator="greaterThan">
      <formula>0</formula>
    </cfRule>
  </conditionalFormatting>
  <conditionalFormatting sqref="I133:V142">
    <cfRule type="cellIs" dxfId="285" priority="390" operator="greaterThan">
      <formula>42735</formula>
    </cfRule>
  </conditionalFormatting>
  <conditionalFormatting sqref="AC133:AC142">
    <cfRule type="cellIs" dxfId="284" priority="389" operator="greaterThan">
      <formula>0</formula>
    </cfRule>
  </conditionalFormatting>
  <conditionalFormatting sqref="I143:V152">
    <cfRule type="cellIs" dxfId="283" priority="386" operator="greaterThan">
      <formula>42735</formula>
    </cfRule>
  </conditionalFormatting>
  <conditionalFormatting sqref="AC143:AC152">
    <cfRule type="cellIs" dxfId="282" priority="385" operator="greaterThan">
      <formula>0</formula>
    </cfRule>
  </conditionalFormatting>
  <conditionalFormatting sqref="I153:V162">
    <cfRule type="cellIs" dxfId="281" priority="382" operator="greaterThan">
      <formula>42735</formula>
    </cfRule>
  </conditionalFormatting>
  <conditionalFormatting sqref="AC153:AC162">
    <cfRule type="cellIs" dxfId="280" priority="381" operator="greaterThan">
      <formula>0</formula>
    </cfRule>
  </conditionalFormatting>
  <conditionalFormatting sqref="I163:V172">
    <cfRule type="cellIs" dxfId="279" priority="378" operator="greaterThan">
      <formula>42735</formula>
    </cfRule>
  </conditionalFormatting>
  <conditionalFormatting sqref="AC163:AC172">
    <cfRule type="cellIs" dxfId="278" priority="377" operator="greaterThan">
      <formula>0</formula>
    </cfRule>
  </conditionalFormatting>
  <conditionalFormatting sqref="I173:V182">
    <cfRule type="cellIs" dxfId="277" priority="374" operator="greaterThan">
      <formula>42735</formula>
    </cfRule>
  </conditionalFormatting>
  <conditionalFormatting sqref="AC173:AC182">
    <cfRule type="cellIs" dxfId="276" priority="373" operator="greaterThan">
      <formula>0</formula>
    </cfRule>
  </conditionalFormatting>
  <conditionalFormatting sqref="I183:V192">
    <cfRule type="cellIs" dxfId="275" priority="370" operator="greaterThan">
      <formula>42735</formula>
    </cfRule>
  </conditionalFormatting>
  <conditionalFormatting sqref="AC183:AC192">
    <cfRule type="cellIs" dxfId="274" priority="369" operator="greaterThan">
      <formula>0</formula>
    </cfRule>
  </conditionalFormatting>
  <conditionalFormatting sqref="I193:V202">
    <cfRule type="cellIs" dxfId="273" priority="366" operator="greaterThan">
      <formula>42735</formula>
    </cfRule>
  </conditionalFormatting>
  <conditionalFormatting sqref="AC193:AC202">
    <cfRule type="cellIs" dxfId="272" priority="365" operator="greaterThan">
      <formula>0</formula>
    </cfRule>
  </conditionalFormatting>
  <conditionalFormatting sqref="I203:V212">
    <cfRule type="cellIs" dxfId="271" priority="362" operator="greaterThan">
      <formula>42735</formula>
    </cfRule>
  </conditionalFormatting>
  <conditionalFormatting sqref="AC203:AC212">
    <cfRule type="cellIs" dxfId="270" priority="361" operator="greaterThan">
      <formula>0</formula>
    </cfRule>
  </conditionalFormatting>
  <conditionalFormatting sqref="I213:V222">
    <cfRule type="cellIs" dxfId="269" priority="358" operator="greaterThan">
      <formula>42735</formula>
    </cfRule>
  </conditionalFormatting>
  <conditionalFormatting sqref="AC213:AC222">
    <cfRule type="cellIs" dxfId="268" priority="357" operator="greaterThan">
      <formula>0</formula>
    </cfRule>
  </conditionalFormatting>
  <conditionalFormatting sqref="I223:V232">
    <cfRule type="cellIs" dxfId="267" priority="354" operator="greaterThan">
      <formula>42735</formula>
    </cfRule>
  </conditionalFormatting>
  <conditionalFormatting sqref="AC223:AC232">
    <cfRule type="cellIs" dxfId="266" priority="353" operator="greaterThan">
      <formula>0</formula>
    </cfRule>
  </conditionalFormatting>
  <conditionalFormatting sqref="I233:V242">
    <cfRule type="cellIs" dxfId="265" priority="350" operator="greaterThan">
      <formula>42735</formula>
    </cfRule>
  </conditionalFormatting>
  <conditionalFormatting sqref="AC233:AC242">
    <cfRule type="cellIs" dxfId="264" priority="349" operator="greaterThan">
      <formula>0</formula>
    </cfRule>
  </conditionalFormatting>
  <conditionalFormatting sqref="I243:V252">
    <cfRule type="cellIs" dxfId="263" priority="346" operator="greaterThan">
      <formula>42735</formula>
    </cfRule>
  </conditionalFormatting>
  <conditionalFormatting sqref="AC243:AC252">
    <cfRule type="cellIs" dxfId="262" priority="345" operator="greaterThan">
      <formula>0</formula>
    </cfRule>
  </conditionalFormatting>
  <conditionalFormatting sqref="I253:V262">
    <cfRule type="cellIs" dxfId="261" priority="342" operator="greaterThan">
      <formula>42735</formula>
    </cfRule>
  </conditionalFormatting>
  <conditionalFormatting sqref="AC253:AC262">
    <cfRule type="cellIs" dxfId="260" priority="341" operator="greaterThan">
      <formula>0</formula>
    </cfRule>
  </conditionalFormatting>
  <conditionalFormatting sqref="I263:V272">
    <cfRule type="cellIs" dxfId="259" priority="338" operator="greaterThan">
      <formula>42735</formula>
    </cfRule>
  </conditionalFormatting>
  <conditionalFormatting sqref="AC263:AC272">
    <cfRule type="cellIs" dxfId="258" priority="337" operator="greaterThan">
      <formula>0</formula>
    </cfRule>
  </conditionalFormatting>
  <conditionalFormatting sqref="I273:V282">
    <cfRule type="cellIs" dxfId="257" priority="334" operator="greaterThan">
      <formula>42735</formula>
    </cfRule>
  </conditionalFormatting>
  <conditionalFormatting sqref="AC273:AC282">
    <cfRule type="cellIs" dxfId="256" priority="333" operator="greaterThan">
      <formula>0</formula>
    </cfRule>
  </conditionalFormatting>
  <conditionalFormatting sqref="I283:V292">
    <cfRule type="cellIs" dxfId="255" priority="330" operator="greaterThan">
      <formula>42735</formula>
    </cfRule>
  </conditionalFormatting>
  <conditionalFormatting sqref="AC283:AC292">
    <cfRule type="cellIs" dxfId="254" priority="329" operator="greaterThan">
      <formula>0</formula>
    </cfRule>
  </conditionalFormatting>
  <conditionalFormatting sqref="I293:V302">
    <cfRule type="cellIs" dxfId="253" priority="326" operator="greaterThan">
      <formula>42735</formula>
    </cfRule>
  </conditionalFormatting>
  <conditionalFormatting sqref="AC293:AC302">
    <cfRule type="cellIs" dxfId="252" priority="325" operator="greaterThan">
      <formula>0</formula>
    </cfRule>
  </conditionalFormatting>
  <conditionalFormatting sqref="I303:V312">
    <cfRule type="cellIs" dxfId="251" priority="322" operator="greaterThan">
      <formula>42735</formula>
    </cfRule>
  </conditionalFormatting>
  <conditionalFormatting sqref="AC303:AC312">
    <cfRule type="cellIs" dxfId="250" priority="321" operator="greaterThan">
      <formula>0</formula>
    </cfRule>
  </conditionalFormatting>
  <conditionalFormatting sqref="I313:V322">
    <cfRule type="cellIs" dxfId="249" priority="318" operator="greaterThan">
      <formula>42735</formula>
    </cfRule>
  </conditionalFormatting>
  <conditionalFormatting sqref="AC313:AC322">
    <cfRule type="cellIs" dxfId="248" priority="317" operator="greaterThan">
      <formula>0</formula>
    </cfRule>
  </conditionalFormatting>
  <conditionalFormatting sqref="I323:V332">
    <cfRule type="cellIs" dxfId="247" priority="314" operator="greaterThan">
      <formula>42735</formula>
    </cfRule>
  </conditionalFormatting>
  <conditionalFormatting sqref="AC323:AC332">
    <cfRule type="cellIs" dxfId="246" priority="313" operator="greaterThan">
      <formula>0</formula>
    </cfRule>
  </conditionalFormatting>
  <conditionalFormatting sqref="I333:V342">
    <cfRule type="cellIs" dxfId="245" priority="310" operator="greaterThan">
      <formula>42735</formula>
    </cfRule>
  </conditionalFormatting>
  <conditionalFormatting sqref="AC333:AC342">
    <cfRule type="cellIs" dxfId="244" priority="309" operator="greaterThan">
      <formula>0</formula>
    </cfRule>
  </conditionalFormatting>
  <conditionalFormatting sqref="I343:V352">
    <cfRule type="cellIs" dxfId="243" priority="306" operator="greaterThan">
      <formula>42735</formula>
    </cfRule>
  </conditionalFormatting>
  <conditionalFormatting sqref="AC343:AC352">
    <cfRule type="cellIs" dxfId="242" priority="305" operator="greaterThan">
      <formula>0</formula>
    </cfRule>
  </conditionalFormatting>
  <conditionalFormatting sqref="I353:V362">
    <cfRule type="cellIs" dxfId="241" priority="302" operator="greaterThan">
      <formula>42735</formula>
    </cfRule>
  </conditionalFormatting>
  <conditionalFormatting sqref="AC353:AC362">
    <cfRule type="cellIs" dxfId="240" priority="301" operator="greaterThan">
      <formula>0</formula>
    </cfRule>
  </conditionalFormatting>
  <conditionalFormatting sqref="I363:V372">
    <cfRule type="cellIs" dxfId="239" priority="298" operator="greaterThan">
      <formula>42735</formula>
    </cfRule>
  </conditionalFormatting>
  <conditionalFormatting sqref="AC363:AC372">
    <cfRule type="cellIs" dxfId="238" priority="297" operator="greaterThan">
      <formula>0</formula>
    </cfRule>
  </conditionalFormatting>
  <conditionalFormatting sqref="I373:V382">
    <cfRule type="cellIs" dxfId="237" priority="294" operator="greaterThan">
      <formula>42735</formula>
    </cfRule>
  </conditionalFormatting>
  <conditionalFormatting sqref="AC373:AC382">
    <cfRule type="cellIs" dxfId="236" priority="293" operator="greaterThan">
      <formula>0</formula>
    </cfRule>
  </conditionalFormatting>
  <conditionalFormatting sqref="I383:V392">
    <cfRule type="cellIs" dxfId="235" priority="290" operator="greaterThan">
      <formula>42735</formula>
    </cfRule>
  </conditionalFormatting>
  <conditionalFormatting sqref="AC383:AC392">
    <cfRule type="cellIs" dxfId="234" priority="289" operator="greaterThan">
      <formula>0</formula>
    </cfRule>
  </conditionalFormatting>
  <conditionalFormatting sqref="I393:V402">
    <cfRule type="cellIs" dxfId="233" priority="286" operator="greaterThan">
      <formula>42735</formula>
    </cfRule>
  </conditionalFormatting>
  <conditionalFormatting sqref="AC393:AC402">
    <cfRule type="cellIs" dxfId="232" priority="285" operator="greaterThan">
      <formula>0</formula>
    </cfRule>
  </conditionalFormatting>
  <conditionalFormatting sqref="I403:V412">
    <cfRule type="cellIs" dxfId="231" priority="282" operator="greaterThan">
      <formula>42735</formula>
    </cfRule>
  </conditionalFormatting>
  <conditionalFormatting sqref="AC403:AC412">
    <cfRule type="cellIs" dxfId="230" priority="281" operator="greaterThan">
      <formula>0</formula>
    </cfRule>
  </conditionalFormatting>
  <conditionalFormatting sqref="I413:V422">
    <cfRule type="cellIs" dxfId="229" priority="278" operator="greaterThan">
      <formula>42735</formula>
    </cfRule>
  </conditionalFormatting>
  <conditionalFormatting sqref="AC413:AC422">
    <cfRule type="cellIs" dxfId="228" priority="277" operator="greaterThan">
      <formula>0</formula>
    </cfRule>
  </conditionalFormatting>
  <conditionalFormatting sqref="I423:V424">
    <cfRule type="cellIs" dxfId="227" priority="274" operator="greaterThan">
      <formula>42735</formula>
    </cfRule>
  </conditionalFormatting>
  <conditionalFormatting sqref="AC423:AC424">
    <cfRule type="cellIs" dxfId="226" priority="273" operator="greaterThan">
      <formula>0</formula>
    </cfRule>
  </conditionalFormatting>
  <conditionalFormatting sqref="I425:V434">
    <cfRule type="cellIs" dxfId="225" priority="270" operator="greaterThan">
      <formula>42735</formula>
    </cfRule>
  </conditionalFormatting>
  <conditionalFormatting sqref="AC425:AC434">
    <cfRule type="cellIs" dxfId="224" priority="269" operator="greaterThan">
      <formula>0</formula>
    </cfRule>
  </conditionalFormatting>
  <conditionalFormatting sqref="I435:V442">
    <cfRule type="cellIs" dxfId="223" priority="266" operator="greaterThan">
      <formula>42735</formula>
    </cfRule>
  </conditionalFormatting>
  <conditionalFormatting sqref="AC435:AC442">
    <cfRule type="cellIs" dxfId="222" priority="265" operator="greaterThan">
      <formula>0</formula>
    </cfRule>
  </conditionalFormatting>
  <conditionalFormatting sqref="AB2:AB8 AB18:AB27 AB30:AB1048576">
    <cfRule type="cellIs" dxfId="221" priority="262" operator="equal">
      <formula>0</formula>
    </cfRule>
  </conditionalFormatting>
  <conditionalFormatting sqref="AC2:AC8 AC18:AC20 AC30:AC1048576">
    <cfRule type="cellIs" dxfId="220" priority="260" operator="equal">
      <formula>0</formula>
    </cfRule>
    <cfRule type="cellIs" dxfId="219" priority="261" operator="greaterThan">
      <formula>0</formula>
    </cfRule>
  </conditionalFormatting>
  <conditionalFormatting sqref="W30:W1048576 W2:W5">
    <cfRule type="cellIs" dxfId="218" priority="258" operator="equal">
      <formula>0</formula>
    </cfRule>
    <cfRule type="cellIs" dxfId="217" priority="259" operator="greaterThan">
      <formula>0</formula>
    </cfRule>
  </conditionalFormatting>
  <conditionalFormatting sqref="AB2:AB8 AB18:AB27 AB30:AB1048576">
    <cfRule type="cellIs" dxfId="216" priority="256" operator="equal">
      <formula>0</formula>
    </cfRule>
    <cfRule type="cellIs" dxfId="215" priority="257" operator="greaterThan">
      <formula>0</formula>
    </cfRule>
  </conditionalFormatting>
  <conditionalFormatting sqref="AC2:AC8 AC18:AC20 AC30:AC1048576">
    <cfRule type="cellIs" dxfId="214" priority="254" operator="equal">
      <formula>0</formula>
    </cfRule>
    <cfRule type="cellIs" dxfId="213" priority="255" operator="greaterThan">
      <formula>0</formula>
    </cfRule>
  </conditionalFormatting>
  <conditionalFormatting sqref="AD30:AD1048576 AD1:AD5">
    <cfRule type="cellIs" dxfId="212" priority="253" operator="equal">
      <formula>"-"</formula>
    </cfRule>
  </conditionalFormatting>
  <conditionalFormatting sqref="I5:V5">
    <cfRule type="cellIs" dxfId="211" priority="252" operator="greaterThan">
      <formula>42735</formula>
    </cfRule>
  </conditionalFormatting>
  <conditionalFormatting sqref="I6:V6">
    <cfRule type="cellIs" dxfId="210" priority="228" operator="greaterThan">
      <formula>42735</formula>
    </cfRule>
  </conditionalFormatting>
  <conditionalFormatting sqref="I7:V7">
    <cfRule type="cellIs" dxfId="209" priority="220" operator="greaterThan">
      <formula>42735</formula>
    </cfRule>
  </conditionalFormatting>
  <conditionalFormatting sqref="I8:V8">
    <cfRule type="cellIs" dxfId="208" priority="212" operator="greaterThan">
      <formula>42735</formula>
    </cfRule>
  </conditionalFormatting>
  <conditionalFormatting sqref="AB9:AB16">
    <cfRule type="cellIs" dxfId="207" priority="204" operator="greaterThan">
      <formula>0</formula>
    </cfRule>
  </conditionalFormatting>
  <conditionalFormatting sqref="AC9:AC14">
    <cfRule type="cellIs" dxfId="206" priority="203" operator="greaterThan">
      <formula>0</formula>
    </cfRule>
  </conditionalFormatting>
  <conditionalFormatting sqref="AC9:AC14">
    <cfRule type="cellIs" dxfId="205" priority="200" operator="equal">
      <formula>0</formula>
    </cfRule>
  </conditionalFormatting>
  <conditionalFormatting sqref="AB9:AB16">
    <cfRule type="cellIs" dxfId="204" priority="199" operator="equal">
      <formula>0</formula>
    </cfRule>
  </conditionalFormatting>
  <conditionalFormatting sqref="AC9:AC14">
    <cfRule type="cellIs" dxfId="203" priority="197" operator="equal">
      <formula>0</formula>
    </cfRule>
    <cfRule type="cellIs" dxfId="202" priority="198" operator="greaterThan">
      <formula>0</formula>
    </cfRule>
  </conditionalFormatting>
  <conditionalFormatting sqref="W9:W10">
    <cfRule type="cellIs" dxfId="201" priority="195" operator="equal">
      <formula>0</formula>
    </cfRule>
  </conditionalFormatting>
  <conditionalFormatting sqref="AB9:AB16">
    <cfRule type="cellIs" dxfId="200" priority="193" operator="equal">
      <formula>0</formula>
    </cfRule>
    <cfRule type="cellIs" dxfId="199" priority="194" operator="greaterThan">
      <formula>0</formula>
    </cfRule>
  </conditionalFormatting>
  <conditionalFormatting sqref="AC9:AC14">
    <cfRule type="cellIs" dxfId="198" priority="191" operator="equal">
      <formula>0</formula>
    </cfRule>
    <cfRule type="cellIs" dxfId="197" priority="192" operator="greaterThan">
      <formula>0</formula>
    </cfRule>
  </conditionalFormatting>
  <conditionalFormatting sqref="AD9">
    <cfRule type="cellIs" dxfId="196" priority="190" operator="equal">
      <formula>"-"</formula>
    </cfRule>
  </conditionalFormatting>
  <conditionalFormatting sqref="V9">
    <cfRule type="cellIs" dxfId="195" priority="189" operator="greaterThan">
      <formula>42735</formula>
    </cfRule>
  </conditionalFormatting>
  <conditionalFormatting sqref="I9:U9">
    <cfRule type="cellIs" dxfId="194" priority="188" operator="greaterThan">
      <formula>42735</formula>
    </cfRule>
  </conditionalFormatting>
  <conditionalFormatting sqref="I10:V10">
    <cfRule type="cellIs" dxfId="193" priority="187" operator="greaterThan">
      <formula>42735</formula>
    </cfRule>
  </conditionalFormatting>
  <conditionalFormatting sqref="L11:V11">
    <cfRule type="cellIs" dxfId="192" priority="176" operator="greaterThan">
      <formula>42735</formula>
    </cfRule>
  </conditionalFormatting>
  <conditionalFormatting sqref="I11:K11">
    <cfRule type="cellIs" dxfId="191" priority="167" operator="greaterThan">
      <formula>42735</formula>
    </cfRule>
  </conditionalFormatting>
  <conditionalFormatting sqref="I12:V12">
    <cfRule type="cellIs" dxfId="190" priority="163" operator="greaterThan">
      <formula>42735</formula>
    </cfRule>
  </conditionalFormatting>
  <conditionalFormatting sqref="I13:V13">
    <cfRule type="cellIs" dxfId="189" priority="154" operator="greaterThan">
      <formula>42735</formula>
    </cfRule>
  </conditionalFormatting>
  <conditionalFormatting sqref="I14:V14">
    <cfRule type="cellIs" dxfId="188" priority="145" operator="greaterThan">
      <formula>42735</formula>
    </cfRule>
  </conditionalFormatting>
  <conditionalFormatting sqref="O15:V15">
    <cfRule type="cellIs" dxfId="187" priority="136" operator="greaterThan">
      <formula>42735</formula>
    </cfRule>
  </conditionalFormatting>
  <conditionalFormatting sqref="I15:N15">
    <cfRule type="cellIs" dxfId="186" priority="135" operator="greaterThan">
      <formula>42735</formula>
    </cfRule>
  </conditionalFormatting>
  <conditionalFormatting sqref="AC15">
    <cfRule type="cellIs" dxfId="185" priority="132" operator="equal">
      <formula>0</formula>
    </cfRule>
    <cfRule type="cellIs" dxfId="184" priority="133" operator="greaterThan">
      <formula>0</formula>
    </cfRule>
  </conditionalFormatting>
  <conditionalFormatting sqref="I16:V16">
    <cfRule type="cellIs" dxfId="183" priority="124" operator="greaterThan">
      <formula>42735</formula>
    </cfRule>
  </conditionalFormatting>
  <conditionalFormatting sqref="AB17">
    <cfRule type="cellIs" dxfId="182" priority="123" operator="greaterThan">
      <formula>0</formula>
    </cfRule>
  </conditionalFormatting>
  <conditionalFormatting sqref="AC16:AC17">
    <cfRule type="cellIs" dxfId="181" priority="121" operator="equal">
      <formula>0</formula>
    </cfRule>
    <cfRule type="cellIs" dxfId="180" priority="122" operator="greaterThan">
      <formula>0</formula>
    </cfRule>
  </conditionalFormatting>
  <conditionalFormatting sqref="I17:V17">
    <cfRule type="cellIs" dxfId="179" priority="114" operator="greaterThan">
      <formula>42735</formula>
    </cfRule>
  </conditionalFormatting>
  <conditionalFormatting sqref="I18:V18">
    <cfRule type="cellIs" dxfId="178" priority="104" operator="greaterThan">
      <formula>42735</formula>
    </cfRule>
  </conditionalFormatting>
  <conditionalFormatting sqref="I19:V19">
    <cfRule type="cellIs" dxfId="177" priority="95" operator="greaterThan">
      <formula>42735</formula>
    </cfRule>
  </conditionalFormatting>
  <conditionalFormatting sqref="I20:V20">
    <cfRule type="cellIs" dxfId="176" priority="86" operator="greaterThan">
      <formula>42735</formula>
    </cfRule>
  </conditionalFormatting>
  <conditionalFormatting sqref="I21:V21">
    <cfRule type="cellIs" dxfId="175" priority="77" operator="greaterThan">
      <formula>42735</formula>
    </cfRule>
  </conditionalFormatting>
  <conditionalFormatting sqref="AC21">
    <cfRule type="cellIs" dxfId="174" priority="74" operator="equal">
      <formula>0</formula>
    </cfRule>
    <cfRule type="cellIs" dxfId="173" priority="75" operator="greaterThan">
      <formula>0</formula>
    </cfRule>
  </conditionalFormatting>
  <conditionalFormatting sqref="I22:V22">
    <cfRule type="cellIs" dxfId="172" priority="70" operator="greaterThan">
      <formula>42735</formula>
    </cfRule>
  </conditionalFormatting>
  <conditionalFormatting sqref="AC22">
    <cfRule type="cellIs" dxfId="171" priority="67" operator="equal">
      <formula>0</formula>
    </cfRule>
    <cfRule type="cellIs" dxfId="170" priority="68" operator="greaterThan">
      <formula>0</formula>
    </cfRule>
  </conditionalFormatting>
  <conditionalFormatting sqref="I23:V23">
    <cfRule type="cellIs" dxfId="169" priority="63" operator="greaterThan">
      <formula>42735</formula>
    </cfRule>
  </conditionalFormatting>
  <conditionalFormatting sqref="P23">
    <cfRule type="cellIs" dxfId="168" priority="62" operator="greaterThan">
      <formula>42735</formula>
    </cfRule>
  </conditionalFormatting>
  <conditionalFormatting sqref="AC23">
    <cfRule type="cellIs" dxfId="167" priority="59" operator="equal">
      <formula>0</formula>
    </cfRule>
    <cfRule type="cellIs" dxfId="166" priority="60" operator="greaterThan">
      <formula>0</formula>
    </cfRule>
  </conditionalFormatting>
  <conditionalFormatting sqref="L24:V24">
    <cfRule type="cellIs" dxfId="165" priority="55" operator="greaterThan">
      <formula>42735</formula>
    </cfRule>
  </conditionalFormatting>
  <conditionalFormatting sqref="I24:K24">
    <cfRule type="cellIs" dxfId="164" priority="54" operator="greaterThan">
      <formula>42735</formula>
    </cfRule>
  </conditionalFormatting>
  <conditionalFormatting sqref="AC24">
    <cfRule type="cellIs" dxfId="163" priority="51" operator="equal">
      <formula>0</formula>
    </cfRule>
    <cfRule type="cellIs" dxfId="162" priority="52" operator="greaterThan">
      <formula>0</formula>
    </cfRule>
  </conditionalFormatting>
  <conditionalFormatting sqref="I25:V25">
    <cfRule type="cellIs" dxfId="161" priority="47" operator="greaterThan">
      <formula>42735</formula>
    </cfRule>
  </conditionalFormatting>
  <conditionalFormatting sqref="AC25">
    <cfRule type="cellIs" dxfId="160" priority="44" operator="equal">
      <formula>0</formula>
    </cfRule>
    <cfRule type="cellIs" dxfId="159" priority="45" operator="greaterThan">
      <formula>0</formula>
    </cfRule>
  </conditionalFormatting>
  <conditionalFormatting sqref="I26:V26">
    <cfRule type="cellIs" dxfId="158" priority="40" operator="greaterThan">
      <formula>42735</formula>
    </cfRule>
  </conditionalFormatting>
  <conditionalFormatting sqref="AC26">
    <cfRule type="cellIs" dxfId="157" priority="37" operator="equal">
      <formula>0</formula>
    </cfRule>
    <cfRule type="cellIs" dxfId="156" priority="38" operator="greaterThan">
      <formula>0</formula>
    </cfRule>
  </conditionalFormatting>
  <conditionalFormatting sqref="I27:V27">
    <cfRule type="cellIs" dxfId="155" priority="33" operator="greaterThan">
      <formula>42735</formula>
    </cfRule>
  </conditionalFormatting>
  <conditionalFormatting sqref="AC27">
    <cfRule type="cellIs" dxfId="154" priority="30" operator="equal">
      <formula>0</formula>
    </cfRule>
    <cfRule type="cellIs" dxfId="153" priority="31" operator="greaterThan">
      <formula>0</formula>
    </cfRule>
  </conditionalFormatting>
  <conditionalFormatting sqref="AB28">
    <cfRule type="cellIs" dxfId="152" priority="26" operator="greaterThan">
      <formula>0</formula>
    </cfRule>
  </conditionalFormatting>
  <conditionalFormatting sqref="AB28">
    <cfRule type="cellIs" dxfId="151" priority="25" operator="equal">
      <formula>0</formula>
    </cfRule>
  </conditionalFormatting>
  <conditionalFormatting sqref="AB28">
    <cfRule type="cellIs" dxfId="150" priority="23" operator="equal">
      <formula>0</formula>
    </cfRule>
    <cfRule type="cellIs" dxfId="149" priority="24" operator="greaterThan">
      <formula>0</formula>
    </cfRule>
  </conditionalFormatting>
  <conditionalFormatting sqref="I28:V28">
    <cfRule type="cellIs" dxfId="148" priority="19" operator="greaterThan">
      <formula>42735</formula>
    </cfRule>
  </conditionalFormatting>
  <conditionalFormatting sqref="AC28">
    <cfRule type="cellIs" dxfId="147" priority="17" operator="equal">
      <formula>0</formula>
    </cfRule>
    <cfRule type="cellIs" dxfId="146" priority="18" operator="greaterThan">
      <formula>0</formula>
    </cfRule>
  </conditionalFormatting>
  <conditionalFormatting sqref="AB29">
    <cfRule type="cellIs" dxfId="145" priority="13" operator="greaterThan">
      <formula>0</formula>
    </cfRule>
  </conditionalFormatting>
  <conditionalFormatting sqref="AB29">
    <cfRule type="cellIs" dxfId="144" priority="12" operator="equal">
      <formula>0</formula>
    </cfRule>
  </conditionalFormatting>
  <conditionalFormatting sqref="AB29">
    <cfRule type="cellIs" dxfId="143" priority="10" operator="equal">
      <formula>0</formula>
    </cfRule>
    <cfRule type="cellIs" dxfId="142" priority="11" operator="greaterThan">
      <formula>0</formula>
    </cfRule>
  </conditionalFormatting>
  <conditionalFormatting sqref="I29:V29">
    <cfRule type="cellIs" dxfId="141" priority="6" operator="greaterThan">
      <formula>42735</formula>
    </cfRule>
  </conditionalFormatting>
  <conditionalFormatting sqref="AC29">
    <cfRule type="cellIs" dxfId="140" priority="4" operator="equal">
      <formula>0</formula>
    </cfRule>
    <cfRule type="cellIs" dxfId="139" priority="5" operator="greaterThan">
      <formula>0</formula>
    </cfRule>
  </conditionalFormatting>
  <conditionalFormatting sqref="A10:B10 X10:AA10 E10:V10 L11:V11 AD10:AD14 W11:AA14 X15:AA16 AC15:AD16 X17:AD17 A12:B17 E12:V17 W15:W20 E21:AA29 A21:B29 AC21:AD29">
    <cfRule type="expression" dxfId="138" priority="1181">
      <formula>$Z10="x"</formula>
    </cfRule>
    <cfRule type="expression" dxfId="137" priority="1182">
      <formula>$X10="x"</formula>
    </cfRule>
    <cfRule type="expression" dxfId="136" priority="1183">
      <formula>$A10&lt;=TODAY()</formula>
    </cfRule>
  </conditionalFormatting>
  <conditionalFormatting sqref="A11:B11 E11:K11 X18:AA20 A18:B20 AD18:AD20 E18:V20">
    <cfRule type="expression" dxfId="135" priority="1205">
      <formula>$Z11="x"</formula>
    </cfRule>
    <cfRule type="expression" dxfId="134" priority="1206">
      <formula>$X11="x"</formula>
    </cfRule>
    <cfRule type="expression" dxfId="133" priority="1207" stopIfTrue="1">
      <formula>$A11&lt;=TODAY()</formula>
    </cfRule>
  </conditionalFormatting>
  <dataValidations count="1">
    <dataValidation type="list" allowBlank="1" showInputMessage="1" showErrorMessage="1" sqref="D2:D83 C2:C1048576" xr:uid="{D1181036-BC03-440B-824B-94408230BDE9}">
      <formula1>BDD</formula1>
    </dataValidation>
  </dataValidations>
  <printOptions horizontalCentered="1"/>
  <pageMargins left="0" right="0" top="0.39370078740157483" bottom="0.15748031496062992" header="0.15748031496062992" footer="0.15748031496062992"/>
  <pageSetup paperSize="9" scale="54" orientation="landscape" horizontalDpi="300" verticalDpi="300" r:id="rId1"/>
  <headerFooter>
    <oddHeader>&amp;C&amp;"-,Gras"&amp;18&amp;K0070C0Réservations en cours au &amp;D à &amp;T</oddHeader>
    <oddFooter>&amp;R&amp;"-,Gras"&amp;9&amp;K0070C0&amp;P/&amp;N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81699AF-DCA5-4B67-8771-36D25D26ADDF}">
          <x14:formula1>
            <xm:f>#REF!</xm:f>
          </x14:formula1>
          <xm:sqref>I5:V29 I2:V4 I30:V442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0EB555-95B9-4986-9238-EA8869C55C63}">
  <sheetPr codeName="Feuil7">
    <tabColor rgb="FFB0FF97"/>
  </sheetPr>
  <dimension ref="A1:BP500"/>
  <sheetViews>
    <sheetView showGridLines="0" zoomScaleNormal="100" workbookViewId="0">
      <pane ySplit="1" topLeftCell="A2" activePane="bottomLeft" state="frozen"/>
      <selection activeCell="B1" sqref="B1"/>
      <selection pane="bottomLeft" activeCell="F491" sqref="F491"/>
    </sheetView>
  </sheetViews>
  <sheetFormatPr baseColWidth="10" defaultRowHeight="33" customHeight="1" x14ac:dyDescent="0.35"/>
  <cols>
    <col min="1" max="1" width="8.7109375" style="404" customWidth="1"/>
    <col min="2" max="2" width="11.28515625" style="415" customWidth="1"/>
    <col min="3" max="3" width="31.7109375" style="416" customWidth="1"/>
    <col min="4" max="4" width="28.7109375" style="416" customWidth="1"/>
    <col min="5" max="6" width="28.5703125" style="417" customWidth="1"/>
    <col min="7" max="7" width="8.28515625" style="418" customWidth="1"/>
    <col min="8" max="8" width="8.28515625" style="419" customWidth="1"/>
    <col min="9" max="21" width="7.7109375" style="420" customWidth="1"/>
    <col min="22" max="22" width="6.85546875" style="420" customWidth="1"/>
    <col min="23" max="23" width="14.5703125" style="436" customWidth="1"/>
    <col min="24" max="24" width="3.85546875" style="421" customWidth="1"/>
    <col min="25" max="25" width="8.85546875" style="353" customWidth="1"/>
    <col min="26" max="26" width="3.85546875" style="421" customWidth="1"/>
    <col min="27" max="27" width="8.85546875" style="353" customWidth="1"/>
    <col min="28" max="28" width="13.42578125" style="422" customWidth="1"/>
    <col min="29" max="29" width="17.28515625" style="423" customWidth="1"/>
    <col min="30" max="30" width="10.85546875" style="424" customWidth="1"/>
    <col min="31" max="31" width="27.5703125" style="368" customWidth="1"/>
    <col min="32" max="67" width="11.42578125" style="368" customWidth="1"/>
    <col min="68" max="16384" width="11.42578125" style="368"/>
  </cols>
  <sheetData>
    <row r="1" spans="1:68" s="354" customFormat="1" ht="34.5" customHeight="1" thickTop="1" x14ac:dyDescent="0.2">
      <c r="A1" s="708" t="s">
        <v>511</v>
      </c>
      <c r="B1" s="346" t="s">
        <v>0</v>
      </c>
      <c r="C1" s="347" t="s">
        <v>67</v>
      </c>
      <c r="D1" s="347" t="s">
        <v>52</v>
      </c>
      <c r="E1" s="348" t="s">
        <v>2</v>
      </c>
      <c r="F1" s="348" t="s">
        <v>3</v>
      </c>
      <c r="G1" s="349" t="s">
        <v>4</v>
      </c>
      <c r="H1" s="346" t="s">
        <v>5</v>
      </c>
      <c r="I1" s="347">
        <v>1</v>
      </c>
      <c r="J1" s="347">
        <v>2</v>
      </c>
      <c r="K1" s="347">
        <v>3</v>
      </c>
      <c r="L1" s="347">
        <v>4</v>
      </c>
      <c r="M1" s="347">
        <v>5</v>
      </c>
      <c r="N1" s="347">
        <v>6</v>
      </c>
      <c r="O1" s="347">
        <v>7</v>
      </c>
      <c r="P1" s="347">
        <v>8</v>
      </c>
      <c r="Q1" s="347">
        <v>9</v>
      </c>
      <c r="R1" s="347">
        <v>10</v>
      </c>
      <c r="S1" s="347">
        <v>11</v>
      </c>
      <c r="T1" s="347">
        <v>12</v>
      </c>
      <c r="U1" s="347">
        <v>13</v>
      </c>
      <c r="V1" s="347">
        <v>14</v>
      </c>
      <c r="W1" s="433" t="s">
        <v>53</v>
      </c>
      <c r="X1" s="693" t="s">
        <v>661</v>
      </c>
      <c r="Y1" s="694"/>
      <c r="Z1" s="693" t="s">
        <v>662</v>
      </c>
      <c r="AA1" s="694"/>
      <c r="AB1" s="350"/>
      <c r="AC1" s="351"/>
      <c r="AD1" s="352"/>
      <c r="AE1" s="353"/>
    </row>
    <row r="2" spans="1:68" s="369" customFormat="1" ht="28.5" customHeight="1" x14ac:dyDescent="0.35">
      <c r="A2" s="709"/>
      <c r="B2" s="47"/>
      <c r="C2" s="48"/>
      <c r="D2" s="49"/>
      <c r="E2" s="50"/>
      <c r="F2" s="50"/>
      <c r="G2" s="408"/>
      <c r="H2" s="409"/>
      <c r="I2" s="410"/>
      <c r="J2" s="410"/>
      <c r="K2" s="410"/>
      <c r="L2" s="410"/>
      <c r="M2" s="410"/>
      <c r="N2" s="410"/>
      <c r="O2" s="410"/>
      <c r="P2" s="410"/>
      <c r="Q2" s="410"/>
      <c r="R2" s="410"/>
      <c r="S2" s="410"/>
      <c r="T2" s="410"/>
      <c r="U2" s="410"/>
      <c r="V2" s="410"/>
      <c r="W2" s="435"/>
      <c r="X2" s="376"/>
      <c r="Y2" s="377"/>
      <c r="Z2" s="376"/>
      <c r="AA2" s="377"/>
      <c r="AB2" s="380"/>
      <c r="AC2" s="381"/>
      <c r="AD2" s="367"/>
      <c r="AE2" s="368"/>
      <c r="AF2" s="368"/>
      <c r="AG2" s="368"/>
      <c r="AH2" s="368"/>
      <c r="AI2" s="368"/>
      <c r="AJ2" s="368"/>
      <c r="AK2" s="368"/>
      <c r="AL2" s="368"/>
      <c r="AM2" s="368"/>
      <c r="AN2" s="368"/>
      <c r="AO2" s="368"/>
      <c r="AP2" s="368"/>
      <c r="AQ2" s="368"/>
      <c r="AR2" s="368"/>
      <c r="AS2" s="368"/>
      <c r="AT2" s="368"/>
      <c r="AU2" s="368"/>
      <c r="AV2" s="368"/>
      <c r="AW2" s="368"/>
      <c r="AX2" s="368"/>
      <c r="AY2" s="368"/>
      <c r="AZ2" s="368"/>
      <c r="BA2" s="368"/>
      <c r="BB2" s="368"/>
      <c r="BC2" s="368"/>
      <c r="BD2" s="368"/>
      <c r="BE2" s="368"/>
      <c r="BF2" s="368"/>
      <c r="BG2" s="368"/>
      <c r="BH2" s="368"/>
      <c r="BI2" s="368"/>
      <c r="BJ2" s="368"/>
      <c r="BK2" s="368"/>
      <c r="BL2" s="368"/>
      <c r="BM2" s="368"/>
      <c r="BN2" s="368"/>
      <c r="BO2" s="368"/>
      <c r="BP2" s="368"/>
    </row>
    <row r="3" spans="1:68" s="369" customFormat="1" ht="28.5" customHeight="1" x14ac:dyDescent="0.35">
      <c r="A3" s="709"/>
      <c r="B3" s="302"/>
      <c r="C3" s="303"/>
      <c r="D3" s="304"/>
      <c r="E3" s="305"/>
      <c r="F3" s="305"/>
      <c r="G3" s="408"/>
      <c r="H3" s="409"/>
      <c r="I3" s="410"/>
      <c r="J3" s="410"/>
      <c r="K3" s="410"/>
      <c r="L3" s="410"/>
      <c r="M3" s="410"/>
      <c r="N3" s="410"/>
      <c r="O3" s="410"/>
      <c r="P3" s="410"/>
      <c r="Q3" s="410"/>
      <c r="R3" s="410"/>
      <c r="S3" s="410"/>
      <c r="T3" s="410"/>
      <c r="U3" s="410"/>
      <c r="V3" s="410"/>
      <c r="W3" s="435"/>
      <c r="X3" s="376"/>
      <c r="Y3" s="377"/>
      <c r="Z3" s="376"/>
      <c r="AA3" s="377"/>
      <c r="AB3" s="380"/>
      <c r="AC3" s="381"/>
      <c r="AD3" s="367"/>
      <c r="AE3" s="368"/>
      <c r="AF3" s="368"/>
      <c r="AG3" s="368"/>
      <c r="AH3" s="368"/>
      <c r="AI3" s="368"/>
      <c r="AJ3" s="368"/>
      <c r="AK3" s="368"/>
      <c r="AL3" s="368"/>
      <c r="AM3" s="368"/>
      <c r="AN3" s="368"/>
      <c r="AO3" s="368"/>
      <c r="AP3" s="368"/>
      <c r="AQ3" s="368"/>
      <c r="AR3" s="368"/>
      <c r="AS3" s="368"/>
      <c r="AT3" s="368"/>
      <c r="AU3" s="368"/>
      <c r="AV3" s="368"/>
      <c r="AW3" s="368"/>
      <c r="AX3" s="368"/>
      <c r="AY3" s="368"/>
      <c r="AZ3" s="368"/>
      <c r="BA3" s="368"/>
      <c r="BB3" s="368"/>
      <c r="BC3" s="368"/>
      <c r="BD3" s="368"/>
      <c r="BE3" s="368"/>
      <c r="BF3" s="368"/>
      <c r="BG3" s="368"/>
      <c r="BH3" s="368"/>
      <c r="BI3" s="368"/>
      <c r="BJ3" s="368"/>
      <c r="BK3" s="368"/>
      <c r="BL3" s="368"/>
      <c r="BM3" s="368"/>
      <c r="BN3" s="368"/>
      <c r="BO3" s="368"/>
      <c r="BP3" s="368"/>
    </row>
    <row r="4" spans="1:68" s="369" customFormat="1" ht="28.5" customHeight="1" x14ac:dyDescent="0.35">
      <c r="A4" s="709"/>
      <c r="B4" s="68"/>
      <c r="C4" s="69"/>
      <c r="D4" s="44"/>
      <c r="E4" s="70"/>
      <c r="F4" s="70"/>
      <c r="G4" s="408"/>
      <c r="H4" s="409"/>
      <c r="I4" s="410"/>
      <c r="J4" s="410"/>
      <c r="K4" s="410"/>
      <c r="L4" s="410"/>
      <c r="M4" s="410"/>
      <c r="N4" s="410"/>
      <c r="O4" s="410"/>
      <c r="P4" s="410"/>
      <c r="Q4" s="410"/>
      <c r="R4" s="410"/>
      <c r="S4" s="410"/>
      <c r="T4" s="410"/>
      <c r="U4" s="410"/>
      <c r="V4" s="410"/>
      <c r="W4" s="435"/>
      <c r="X4" s="376"/>
      <c r="Y4" s="377"/>
      <c r="Z4" s="376"/>
      <c r="AA4" s="377"/>
      <c r="AB4" s="380"/>
      <c r="AC4" s="381"/>
      <c r="AD4" s="367"/>
      <c r="AE4" s="368"/>
      <c r="AF4" s="368"/>
      <c r="AG4" s="368"/>
      <c r="AH4" s="368"/>
      <c r="AI4" s="368"/>
      <c r="AJ4" s="368"/>
      <c r="AK4" s="368"/>
      <c r="AL4" s="368"/>
      <c r="AM4" s="368"/>
      <c r="AN4" s="368"/>
      <c r="AO4" s="368"/>
      <c r="AP4" s="368"/>
      <c r="AQ4" s="368"/>
      <c r="AR4" s="368"/>
      <c r="AS4" s="368"/>
      <c r="AT4" s="368"/>
      <c r="AU4" s="368"/>
      <c r="AV4" s="368"/>
      <c r="AW4" s="368"/>
      <c r="AX4" s="368"/>
      <c r="AY4" s="368"/>
      <c r="AZ4" s="368"/>
      <c r="BA4" s="368"/>
      <c r="BB4" s="368"/>
      <c r="BC4" s="368"/>
      <c r="BD4" s="368"/>
      <c r="BE4" s="368"/>
      <c r="BF4" s="368"/>
      <c r="BG4" s="368"/>
      <c r="BH4" s="368"/>
      <c r="BI4" s="368"/>
      <c r="BJ4" s="368"/>
      <c r="BK4" s="368"/>
      <c r="BL4" s="368"/>
      <c r="BM4" s="368"/>
      <c r="BN4" s="368"/>
      <c r="BO4" s="368"/>
      <c r="BP4" s="368"/>
    </row>
    <row r="5" spans="1:68" s="369" customFormat="1" ht="28.5" customHeight="1" x14ac:dyDescent="0.35">
      <c r="A5" s="709"/>
      <c r="B5" s="355"/>
      <c r="C5" s="370"/>
      <c r="D5" s="371"/>
      <c r="E5" s="372"/>
      <c r="F5" s="372"/>
      <c r="G5" s="408"/>
      <c r="H5" s="409"/>
      <c r="I5" s="410"/>
      <c r="J5" s="410"/>
      <c r="K5" s="410"/>
      <c r="L5" s="410"/>
      <c r="M5" s="410"/>
      <c r="N5" s="410"/>
      <c r="O5" s="410"/>
      <c r="P5" s="410"/>
      <c r="Q5" s="410"/>
      <c r="R5" s="410"/>
      <c r="S5" s="410"/>
      <c r="T5" s="410"/>
      <c r="U5" s="410"/>
      <c r="V5" s="410"/>
      <c r="W5" s="435"/>
      <c r="X5" s="376"/>
      <c r="Y5" s="377"/>
      <c r="Z5" s="376"/>
      <c r="AA5" s="377"/>
      <c r="AB5" s="380"/>
      <c r="AC5" s="381"/>
      <c r="AD5" s="367"/>
      <c r="AE5" s="368"/>
      <c r="AF5" s="368"/>
      <c r="AG5" s="368"/>
      <c r="AH5" s="368"/>
      <c r="AI5" s="368"/>
      <c r="AJ5" s="368"/>
      <c r="AK5" s="368"/>
      <c r="AL5" s="368"/>
      <c r="AM5" s="368"/>
      <c r="AN5" s="368"/>
      <c r="AO5" s="368"/>
      <c r="AP5" s="368"/>
      <c r="AQ5" s="368"/>
      <c r="AR5" s="368"/>
      <c r="AS5" s="368"/>
      <c r="AT5" s="368"/>
      <c r="AU5" s="368"/>
      <c r="AV5" s="368"/>
      <c r="AW5" s="368"/>
      <c r="AX5" s="368"/>
      <c r="AY5" s="368"/>
      <c r="AZ5" s="368"/>
      <c r="BA5" s="368"/>
      <c r="BB5" s="368"/>
      <c r="BC5" s="368"/>
      <c r="BD5" s="368"/>
      <c r="BE5" s="368"/>
      <c r="BF5" s="368"/>
      <c r="BG5" s="368"/>
      <c r="BH5" s="368"/>
      <c r="BI5" s="368"/>
      <c r="BJ5" s="368"/>
      <c r="BK5" s="368"/>
      <c r="BL5" s="368"/>
      <c r="BM5" s="368"/>
      <c r="BN5" s="368"/>
      <c r="BO5" s="368"/>
      <c r="BP5" s="368"/>
    </row>
    <row r="6" spans="1:68" s="369" customFormat="1" ht="28.5" customHeight="1" x14ac:dyDescent="0.35">
      <c r="A6" s="709"/>
      <c r="B6" s="394"/>
      <c r="C6" s="356"/>
      <c r="D6" s="357"/>
      <c r="E6" s="358"/>
      <c r="F6" s="358"/>
      <c r="G6" s="408"/>
      <c r="H6" s="409"/>
      <c r="I6" s="410"/>
      <c r="J6" s="410"/>
      <c r="K6" s="410"/>
      <c r="L6" s="410"/>
      <c r="M6" s="410"/>
      <c r="N6" s="410"/>
      <c r="O6" s="410"/>
      <c r="P6" s="410"/>
      <c r="Q6" s="410"/>
      <c r="R6" s="410"/>
      <c r="S6" s="410"/>
      <c r="T6" s="410"/>
      <c r="U6" s="410"/>
      <c r="V6" s="410"/>
      <c r="W6" s="435"/>
      <c r="X6" s="376"/>
      <c r="Y6" s="377"/>
      <c r="Z6" s="376"/>
      <c r="AA6" s="377"/>
      <c r="AB6" s="380"/>
      <c r="AC6" s="381"/>
      <c r="AD6" s="367"/>
      <c r="AE6" s="368"/>
      <c r="AF6" s="368"/>
      <c r="AG6" s="368"/>
      <c r="AH6" s="368"/>
      <c r="AI6" s="368"/>
      <c r="AJ6" s="368"/>
      <c r="AK6" s="368"/>
      <c r="AL6" s="368"/>
      <c r="AM6" s="368"/>
      <c r="AN6" s="368"/>
      <c r="AO6" s="368"/>
      <c r="AP6" s="368"/>
      <c r="AQ6" s="368"/>
      <c r="AR6" s="368"/>
      <c r="AS6" s="368"/>
      <c r="AT6" s="368"/>
      <c r="AU6" s="368"/>
      <c r="AV6" s="368"/>
      <c r="AW6" s="368"/>
      <c r="AX6" s="368"/>
      <c r="AY6" s="368"/>
      <c r="AZ6" s="368"/>
      <c r="BA6" s="368"/>
      <c r="BB6" s="368"/>
      <c r="BC6" s="368"/>
      <c r="BD6" s="368"/>
      <c r="BE6" s="368"/>
      <c r="BF6" s="368"/>
      <c r="BG6" s="368"/>
      <c r="BH6" s="368"/>
      <c r="BI6" s="368"/>
      <c r="BJ6" s="368"/>
      <c r="BK6" s="368"/>
      <c r="BL6" s="368"/>
      <c r="BM6" s="368"/>
      <c r="BN6" s="368"/>
      <c r="BO6" s="368"/>
      <c r="BP6" s="368"/>
    </row>
    <row r="7" spans="1:68" s="369" customFormat="1" ht="28.5" customHeight="1" x14ac:dyDescent="0.35">
      <c r="A7" s="709"/>
      <c r="B7" s="394"/>
      <c r="C7" s="356"/>
      <c r="D7" s="357"/>
      <c r="E7" s="358"/>
      <c r="F7" s="358"/>
      <c r="G7" s="408"/>
      <c r="H7" s="409"/>
      <c r="I7" s="410"/>
      <c r="J7" s="410"/>
      <c r="K7" s="410"/>
      <c r="L7" s="410"/>
      <c r="M7" s="410"/>
      <c r="N7" s="410"/>
      <c r="O7" s="410"/>
      <c r="P7" s="410"/>
      <c r="Q7" s="410"/>
      <c r="R7" s="410"/>
      <c r="S7" s="410"/>
      <c r="T7" s="410"/>
      <c r="U7" s="410"/>
      <c r="V7" s="410"/>
      <c r="W7" s="435"/>
      <c r="X7" s="376"/>
      <c r="Y7" s="377"/>
      <c r="Z7" s="376"/>
      <c r="AA7" s="377"/>
      <c r="AB7" s="380"/>
      <c r="AC7" s="381"/>
      <c r="AD7" s="367"/>
      <c r="AE7" s="368"/>
      <c r="AF7" s="368"/>
      <c r="AG7" s="368"/>
      <c r="AH7" s="368"/>
      <c r="AI7" s="368"/>
      <c r="AJ7" s="368"/>
      <c r="AK7" s="368"/>
      <c r="AL7" s="368"/>
      <c r="AM7" s="368"/>
      <c r="AN7" s="368"/>
      <c r="AO7" s="368"/>
      <c r="AP7" s="368"/>
      <c r="AQ7" s="368"/>
      <c r="AR7" s="368"/>
      <c r="AS7" s="368"/>
      <c r="AT7" s="368"/>
      <c r="AU7" s="368"/>
      <c r="AV7" s="368"/>
      <c r="AW7" s="368"/>
      <c r="AX7" s="368"/>
      <c r="AY7" s="368"/>
      <c r="AZ7" s="368"/>
      <c r="BA7" s="368"/>
      <c r="BB7" s="368"/>
      <c r="BC7" s="368"/>
      <c r="BD7" s="368"/>
      <c r="BE7" s="368"/>
      <c r="BF7" s="368"/>
      <c r="BG7" s="368"/>
      <c r="BH7" s="368"/>
      <c r="BI7" s="368"/>
      <c r="BJ7" s="368"/>
      <c r="BK7" s="368"/>
      <c r="BL7" s="368"/>
      <c r="BM7" s="368"/>
      <c r="BN7" s="368"/>
      <c r="BO7" s="368"/>
      <c r="BP7" s="368"/>
    </row>
    <row r="8" spans="1:68" s="369" customFormat="1" ht="28.5" customHeight="1" x14ac:dyDescent="0.35">
      <c r="A8" s="709"/>
      <c r="B8" s="355"/>
      <c r="C8" s="370"/>
      <c r="D8" s="371"/>
      <c r="E8" s="372"/>
      <c r="F8" s="372"/>
      <c r="G8" s="408"/>
      <c r="H8" s="409"/>
      <c r="I8" s="410"/>
      <c r="J8" s="410"/>
      <c r="K8" s="410"/>
      <c r="L8" s="410"/>
      <c r="M8" s="410"/>
      <c r="N8" s="410"/>
      <c r="O8" s="410"/>
      <c r="P8" s="410"/>
      <c r="Q8" s="410"/>
      <c r="R8" s="410"/>
      <c r="S8" s="410"/>
      <c r="T8" s="410"/>
      <c r="U8" s="410"/>
      <c r="V8" s="410"/>
      <c r="W8" s="435"/>
      <c r="X8" s="376"/>
      <c r="Y8" s="377"/>
      <c r="Z8" s="376"/>
      <c r="AA8" s="377"/>
      <c r="AB8" s="380"/>
      <c r="AC8" s="381"/>
      <c r="AD8" s="367"/>
      <c r="AE8" s="368"/>
      <c r="AF8" s="368"/>
      <c r="AG8" s="368"/>
      <c r="AH8" s="368"/>
      <c r="AI8" s="368"/>
      <c r="AJ8" s="368"/>
      <c r="AK8" s="368"/>
      <c r="AL8" s="368"/>
      <c r="AM8" s="368"/>
      <c r="AN8" s="368"/>
      <c r="AO8" s="368"/>
      <c r="AP8" s="368"/>
      <c r="AQ8" s="368"/>
      <c r="AR8" s="368"/>
      <c r="AS8" s="368"/>
      <c r="AT8" s="368"/>
      <c r="AU8" s="368"/>
      <c r="AV8" s="368"/>
      <c r="AW8" s="368"/>
      <c r="AX8" s="368"/>
      <c r="AY8" s="368"/>
      <c r="AZ8" s="368"/>
      <c r="BA8" s="368"/>
      <c r="BB8" s="368"/>
      <c r="BC8" s="368"/>
      <c r="BD8" s="368"/>
      <c r="BE8" s="368"/>
      <c r="BF8" s="368"/>
      <c r="BG8" s="368"/>
      <c r="BH8" s="368"/>
      <c r="BI8" s="368"/>
      <c r="BJ8" s="368"/>
      <c r="BK8" s="368"/>
      <c r="BL8" s="368"/>
      <c r="BM8" s="368"/>
      <c r="BN8" s="368"/>
      <c r="BO8" s="368"/>
      <c r="BP8" s="368"/>
    </row>
    <row r="9" spans="1:68" s="369" customFormat="1" ht="28.5" customHeight="1" x14ac:dyDescent="0.35">
      <c r="A9" s="709"/>
      <c r="B9" s="355"/>
      <c r="C9" s="370"/>
      <c r="D9" s="371"/>
      <c r="E9" s="372"/>
      <c r="F9" s="372"/>
      <c r="G9" s="408"/>
      <c r="H9" s="409"/>
      <c r="I9" s="410"/>
      <c r="J9" s="410"/>
      <c r="K9" s="410"/>
      <c r="L9" s="410"/>
      <c r="M9" s="410"/>
      <c r="N9" s="410"/>
      <c r="O9" s="410"/>
      <c r="P9" s="410"/>
      <c r="Q9" s="410"/>
      <c r="R9" s="410"/>
      <c r="S9" s="410"/>
      <c r="T9" s="410"/>
      <c r="U9" s="410"/>
      <c r="V9" s="410"/>
      <c r="W9" s="435"/>
      <c r="X9" s="376"/>
      <c r="Y9" s="377"/>
      <c r="Z9" s="376"/>
      <c r="AA9" s="377"/>
      <c r="AB9" s="380"/>
      <c r="AC9" s="381"/>
      <c r="AD9" s="367"/>
      <c r="AE9" s="368"/>
      <c r="AF9" s="368"/>
      <c r="AG9" s="368"/>
      <c r="AH9" s="368"/>
      <c r="AI9" s="368"/>
      <c r="AJ9" s="368"/>
      <c r="AK9" s="368"/>
      <c r="AL9" s="368"/>
      <c r="AM9" s="368"/>
      <c r="AN9" s="368"/>
      <c r="AO9" s="368"/>
      <c r="AP9" s="368"/>
      <c r="AQ9" s="368"/>
      <c r="AR9" s="368"/>
      <c r="AS9" s="368"/>
      <c r="AT9" s="368"/>
      <c r="AU9" s="368"/>
      <c r="AV9" s="368"/>
      <c r="AW9" s="368"/>
      <c r="AX9" s="368"/>
      <c r="AY9" s="368"/>
      <c r="AZ9" s="368"/>
      <c r="BA9" s="368"/>
      <c r="BB9" s="368"/>
      <c r="BC9" s="368"/>
      <c r="BD9" s="368"/>
      <c r="BE9" s="368"/>
      <c r="BF9" s="368"/>
      <c r="BG9" s="368"/>
      <c r="BH9" s="368"/>
      <c r="BI9" s="368"/>
      <c r="BJ9" s="368"/>
      <c r="BK9" s="368"/>
      <c r="BL9" s="368"/>
      <c r="BM9" s="368"/>
      <c r="BN9" s="368"/>
      <c r="BO9" s="368"/>
      <c r="BP9" s="368"/>
    </row>
    <row r="10" spans="1:68" s="369" customFormat="1" ht="28.5" customHeight="1" x14ac:dyDescent="0.35">
      <c r="A10" s="709"/>
      <c r="B10" s="355"/>
      <c r="C10" s="370"/>
      <c r="D10" s="370"/>
      <c r="E10" s="358"/>
      <c r="F10" s="358"/>
      <c r="G10" s="408"/>
      <c r="H10" s="409"/>
      <c r="I10" s="410"/>
      <c r="J10" s="410"/>
      <c r="K10" s="410"/>
      <c r="L10" s="410"/>
      <c r="M10" s="410"/>
      <c r="N10" s="410"/>
      <c r="O10" s="410"/>
      <c r="P10" s="410"/>
      <c r="Q10" s="410"/>
      <c r="R10" s="410"/>
      <c r="S10" s="410"/>
      <c r="T10" s="410"/>
      <c r="U10" s="410"/>
      <c r="V10" s="410"/>
      <c r="W10" s="435"/>
      <c r="X10" s="376"/>
      <c r="Y10" s="377"/>
      <c r="Z10" s="376"/>
      <c r="AA10" s="377"/>
      <c r="AB10" s="380"/>
      <c r="AC10" s="381"/>
      <c r="AD10" s="367"/>
      <c r="AE10" s="368"/>
      <c r="AF10" s="368"/>
      <c r="AG10" s="368"/>
      <c r="AH10" s="368"/>
      <c r="AI10" s="368"/>
      <c r="AJ10" s="368"/>
      <c r="AK10" s="368"/>
      <c r="AL10" s="368"/>
      <c r="AM10" s="368"/>
      <c r="AN10" s="368"/>
      <c r="AO10" s="368"/>
      <c r="AP10" s="368"/>
      <c r="AQ10" s="368"/>
      <c r="AR10" s="368"/>
      <c r="AS10" s="368"/>
      <c r="AT10" s="368"/>
      <c r="AU10" s="368"/>
      <c r="AV10" s="368"/>
      <c r="AW10" s="368"/>
      <c r="AX10" s="368"/>
      <c r="AY10" s="368"/>
      <c r="AZ10" s="368"/>
      <c r="BA10" s="368"/>
      <c r="BB10" s="368"/>
      <c r="BC10" s="368"/>
      <c r="BD10" s="368"/>
      <c r="BE10" s="368"/>
      <c r="BF10" s="368"/>
      <c r="BG10" s="368"/>
      <c r="BH10" s="368"/>
      <c r="BI10" s="368"/>
      <c r="BJ10" s="368"/>
      <c r="BK10" s="368"/>
      <c r="BL10" s="368"/>
      <c r="BM10" s="368"/>
      <c r="BN10" s="368"/>
      <c r="BO10" s="368"/>
      <c r="BP10" s="368"/>
    </row>
    <row r="11" spans="1:68" s="369" customFormat="1" ht="28.5" customHeight="1" x14ac:dyDescent="0.35">
      <c r="A11" s="709"/>
      <c r="B11" s="394"/>
      <c r="C11" s="356"/>
      <c r="D11" s="357"/>
      <c r="E11" s="358"/>
      <c r="F11" s="358"/>
      <c r="G11" s="408"/>
      <c r="H11" s="409"/>
      <c r="I11" s="410"/>
      <c r="J11" s="410"/>
      <c r="K11" s="410"/>
      <c r="L11" s="410"/>
      <c r="M11" s="410"/>
      <c r="N11" s="410"/>
      <c r="O11" s="410"/>
      <c r="P11" s="410"/>
      <c r="Q11" s="410"/>
      <c r="R11" s="410"/>
      <c r="S11" s="410"/>
      <c r="T11" s="410"/>
      <c r="U11" s="410"/>
      <c r="V11" s="410"/>
      <c r="W11" s="435"/>
      <c r="X11" s="376"/>
      <c r="Y11" s="377"/>
      <c r="Z11" s="376"/>
      <c r="AA11" s="377"/>
      <c r="AB11" s="380"/>
      <c r="AC11" s="381"/>
      <c r="AD11" s="367"/>
      <c r="AE11" s="368"/>
      <c r="AF11" s="368"/>
      <c r="AG11" s="368"/>
      <c r="AH11" s="368"/>
      <c r="AI11" s="368"/>
      <c r="AJ11" s="368"/>
      <c r="AK11" s="368"/>
      <c r="AL11" s="368"/>
      <c r="AM11" s="368"/>
      <c r="AN11" s="368"/>
      <c r="AO11" s="368"/>
      <c r="AP11" s="368"/>
      <c r="AQ11" s="368"/>
      <c r="AR11" s="368"/>
      <c r="AS11" s="368"/>
      <c r="AT11" s="368"/>
      <c r="AU11" s="368"/>
      <c r="AV11" s="368"/>
      <c r="AW11" s="368"/>
      <c r="AX11" s="368"/>
      <c r="AY11" s="368"/>
      <c r="AZ11" s="368"/>
      <c r="BA11" s="368"/>
      <c r="BB11" s="368"/>
      <c r="BC11" s="368"/>
      <c r="BD11" s="368"/>
      <c r="BE11" s="368"/>
      <c r="BF11" s="368"/>
      <c r="BG11" s="368"/>
      <c r="BH11" s="368"/>
      <c r="BI11" s="368"/>
      <c r="BJ11" s="368"/>
      <c r="BK11" s="368"/>
      <c r="BL11" s="368"/>
      <c r="BM11" s="368"/>
      <c r="BN11" s="368"/>
      <c r="BO11" s="368"/>
      <c r="BP11" s="368"/>
    </row>
    <row r="12" spans="1:68" s="369" customFormat="1" ht="28.5" customHeight="1" x14ac:dyDescent="0.35">
      <c r="A12" s="709"/>
      <c r="B12" s="394"/>
      <c r="C12" s="356"/>
      <c r="D12" s="357"/>
      <c r="E12" s="358"/>
      <c r="F12" s="358"/>
      <c r="G12" s="408"/>
      <c r="H12" s="409"/>
      <c r="I12" s="410"/>
      <c r="J12" s="410"/>
      <c r="K12" s="410"/>
      <c r="L12" s="410"/>
      <c r="M12" s="410"/>
      <c r="N12" s="410"/>
      <c r="O12" s="410"/>
      <c r="P12" s="410"/>
      <c r="Q12" s="410"/>
      <c r="R12" s="410"/>
      <c r="S12" s="410"/>
      <c r="T12" s="410"/>
      <c r="U12" s="410"/>
      <c r="V12" s="410"/>
      <c r="W12" s="435"/>
      <c r="X12" s="376"/>
      <c r="Y12" s="377"/>
      <c r="Z12" s="376"/>
      <c r="AA12" s="377"/>
      <c r="AB12" s="380"/>
      <c r="AC12" s="381"/>
      <c r="AD12" s="367"/>
      <c r="AE12" s="368"/>
      <c r="AF12" s="368"/>
      <c r="AG12" s="368"/>
      <c r="AH12" s="368"/>
      <c r="AI12" s="368"/>
      <c r="AJ12" s="368"/>
      <c r="AK12" s="368"/>
      <c r="AL12" s="368"/>
      <c r="AM12" s="368"/>
      <c r="AN12" s="368"/>
      <c r="AO12" s="368"/>
      <c r="AP12" s="368"/>
      <c r="AQ12" s="368"/>
      <c r="AR12" s="368"/>
      <c r="AS12" s="368"/>
      <c r="AT12" s="368"/>
      <c r="AU12" s="368"/>
      <c r="AV12" s="368"/>
      <c r="AW12" s="368"/>
      <c r="AX12" s="368"/>
      <c r="AY12" s="368"/>
      <c r="AZ12" s="368"/>
      <c r="BA12" s="368"/>
      <c r="BB12" s="368"/>
      <c r="BC12" s="368"/>
      <c r="BD12" s="368"/>
      <c r="BE12" s="368"/>
      <c r="BF12" s="368"/>
      <c r="BG12" s="368"/>
      <c r="BH12" s="368"/>
      <c r="BI12" s="368"/>
      <c r="BJ12" s="368"/>
      <c r="BK12" s="368"/>
      <c r="BL12" s="368"/>
      <c r="BM12" s="368"/>
      <c r="BN12" s="368"/>
      <c r="BO12" s="368"/>
      <c r="BP12" s="368"/>
    </row>
    <row r="13" spans="1:68" s="369" customFormat="1" ht="28.5" customHeight="1" x14ac:dyDescent="0.35">
      <c r="A13" s="709"/>
      <c r="B13" s="355"/>
      <c r="C13" s="370"/>
      <c r="D13" s="371"/>
      <c r="E13" s="372"/>
      <c r="F13" s="372"/>
      <c r="G13" s="408"/>
      <c r="H13" s="409"/>
      <c r="I13" s="410"/>
      <c r="J13" s="410"/>
      <c r="K13" s="410"/>
      <c r="L13" s="410"/>
      <c r="M13" s="410"/>
      <c r="N13" s="410"/>
      <c r="O13" s="410"/>
      <c r="P13" s="410"/>
      <c r="Q13" s="410"/>
      <c r="R13" s="410"/>
      <c r="S13" s="410"/>
      <c r="T13" s="410"/>
      <c r="U13" s="410"/>
      <c r="V13" s="410"/>
      <c r="W13" s="435"/>
      <c r="X13" s="376"/>
      <c r="Y13" s="377"/>
      <c r="Z13" s="376"/>
      <c r="AA13" s="377"/>
      <c r="AB13" s="380"/>
      <c r="AC13" s="381"/>
      <c r="AD13" s="367"/>
      <c r="AE13" s="368"/>
      <c r="AF13" s="368"/>
      <c r="AG13" s="368"/>
      <c r="AH13" s="368"/>
      <c r="AI13" s="368"/>
      <c r="AJ13" s="368"/>
      <c r="AK13" s="368"/>
      <c r="AL13" s="368"/>
      <c r="AM13" s="368"/>
      <c r="AN13" s="368"/>
      <c r="AO13" s="368"/>
      <c r="AP13" s="368"/>
      <c r="AQ13" s="368"/>
      <c r="AR13" s="368"/>
      <c r="AS13" s="368"/>
      <c r="AT13" s="368"/>
      <c r="AU13" s="368"/>
      <c r="AV13" s="368"/>
      <c r="AW13" s="368"/>
      <c r="AX13" s="368"/>
      <c r="AY13" s="368"/>
      <c r="AZ13" s="368"/>
      <c r="BA13" s="368"/>
      <c r="BB13" s="368"/>
      <c r="BC13" s="368"/>
      <c r="BD13" s="368"/>
      <c r="BE13" s="368"/>
      <c r="BF13" s="368"/>
      <c r="BG13" s="368"/>
      <c r="BH13" s="368"/>
      <c r="BI13" s="368"/>
      <c r="BJ13" s="368"/>
      <c r="BK13" s="368"/>
      <c r="BL13" s="368"/>
      <c r="BM13" s="368"/>
      <c r="BN13" s="368"/>
      <c r="BO13" s="368"/>
      <c r="BP13" s="368"/>
    </row>
    <row r="14" spans="1:68" s="369" customFormat="1" ht="28.5" customHeight="1" x14ac:dyDescent="0.35">
      <c r="A14" s="709"/>
      <c r="B14" s="355"/>
      <c r="C14" s="370"/>
      <c r="D14" s="371"/>
      <c r="E14" s="372"/>
      <c r="F14" s="372"/>
      <c r="G14" s="408"/>
      <c r="H14" s="409"/>
      <c r="I14" s="410"/>
      <c r="J14" s="410"/>
      <c r="K14" s="410"/>
      <c r="L14" s="410"/>
      <c r="M14" s="410"/>
      <c r="N14" s="410"/>
      <c r="O14" s="410"/>
      <c r="P14" s="410"/>
      <c r="Q14" s="410"/>
      <c r="R14" s="410"/>
      <c r="S14" s="410"/>
      <c r="T14" s="410"/>
      <c r="U14" s="410"/>
      <c r="V14" s="410"/>
      <c r="W14" s="435"/>
      <c r="X14" s="376"/>
      <c r="Y14" s="377"/>
      <c r="Z14" s="376"/>
      <c r="AA14" s="377"/>
      <c r="AB14" s="380"/>
      <c r="AC14" s="381"/>
      <c r="AD14" s="367"/>
      <c r="AE14" s="368"/>
      <c r="AF14" s="368"/>
      <c r="AG14" s="368"/>
      <c r="AH14" s="368"/>
      <c r="AI14" s="368"/>
      <c r="AJ14" s="368"/>
      <c r="AK14" s="368"/>
      <c r="AL14" s="368"/>
      <c r="AM14" s="368"/>
      <c r="AN14" s="368"/>
      <c r="AO14" s="368"/>
      <c r="AP14" s="368"/>
      <c r="AQ14" s="368"/>
      <c r="AR14" s="368"/>
      <c r="AS14" s="368"/>
      <c r="AT14" s="368"/>
      <c r="AU14" s="368"/>
      <c r="AV14" s="368"/>
      <c r="AW14" s="368"/>
      <c r="AX14" s="368"/>
      <c r="AY14" s="368"/>
      <c r="AZ14" s="368"/>
      <c r="BA14" s="368"/>
      <c r="BB14" s="368"/>
      <c r="BC14" s="368"/>
      <c r="BD14" s="368"/>
      <c r="BE14" s="368"/>
      <c r="BF14" s="368"/>
      <c r="BG14" s="368"/>
      <c r="BH14" s="368"/>
      <c r="BI14" s="368"/>
      <c r="BJ14" s="368"/>
      <c r="BK14" s="368"/>
      <c r="BL14" s="368"/>
      <c r="BM14" s="368"/>
      <c r="BN14" s="368"/>
      <c r="BO14" s="368"/>
      <c r="BP14" s="368"/>
    </row>
    <row r="15" spans="1:68" s="369" customFormat="1" ht="28.5" customHeight="1" x14ac:dyDescent="0.35">
      <c r="A15" s="709"/>
      <c r="B15" s="355"/>
      <c r="C15" s="370"/>
      <c r="D15" s="371"/>
      <c r="E15" s="372"/>
      <c r="F15" s="372"/>
      <c r="G15" s="408"/>
      <c r="H15" s="409"/>
      <c r="I15" s="410"/>
      <c r="J15" s="410"/>
      <c r="K15" s="410"/>
      <c r="L15" s="410"/>
      <c r="M15" s="410"/>
      <c r="N15" s="410"/>
      <c r="O15" s="410"/>
      <c r="P15" s="410"/>
      <c r="Q15" s="410"/>
      <c r="R15" s="410"/>
      <c r="S15" s="410"/>
      <c r="T15" s="410"/>
      <c r="U15" s="410"/>
      <c r="V15" s="410"/>
      <c r="W15" s="435"/>
      <c r="X15" s="376"/>
      <c r="Y15" s="377"/>
      <c r="Z15" s="376"/>
      <c r="AA15" s="377"/>
      <c r="AB15" s="380"/>
      <c r="AC15" s="381"/>
      <c r="AD15" s="367"/>
      <c r="AE15" s="368"/>
      <c r="AF15" s="368"/>
      <c r="AG15" s="368"/>
      <c r="AH15" s="368"/>
      <c r="AI15" s="368"/>
      <c r="AJ15" s="368"/>
      <c r="AK15" s="368"/>
      <c r="AL15" s="368"/>
      <c r="AM15" s="368"/>
      <c r="AN15" s="368"/>
      <c r="AO15" s="368"/>
      <c r="AP15" s="368"/>
      <c r="AQ15" s="368"/>
      <c r="AR15" s="368"/>
      <c r="AS15" s="368"/>
      <c r="AT15" s="368"/>
      <c r="AU15" s="368"/>
      <c r="AV15" s="368"/>
      <c r="AW15" s="368"/>
      <c r="AX15" s="368"/>
      <c r="AY15" s="368"/>
      <c r="AZ15" s="368"/>
      <c r="BA15" s="368"/>
      <c r="BB15" s="368"/>
      <c r="BC15" s="368"/>
      <c r="BD15" s="368"/>
      <c r="BE15" s="368"/>
      <c r="BF15" s="368"/>
      <c r="BG15" s="368"/>
      <c r="BH15" s="368"/>
      <c r="BI15" s="368"/>
      <c r="BJ15" s="368"/>
      <c r="BK15" s="368"/>
      <c r="BL15" s="368"/>
      <c r="BM15" s="368"/>
      <c r="BN15" s="368"/>
      <c r="BO15" s="368"/>
      <c r="BP15" s="368"/>
    </row>
    <row r="16" spans="1:68" s="369" customFormat="1" ht="28.5" customHeight="1" x14ac:dyDescent="0.35">
      <c r="A16" s="709"/>
      <c r="B16" s="394"/>
      <c r="C16" s="356"/>
      <c r="D16" s="357"/>
      <c r="E16" s="358"/>
      <c r="F16" s="358"/>
      <c r="G16" s="408"/>
      <c r="H16" s="409"/>
      <c r="I16" s="410"/>
      <c r="J16" s="410"/>
      <c r="K16" s="410"/>
      <c r="L16" s="410"/>
      <c r="M16" s="410"/>
      <c r="N16" s="410"/>
      <c r="O16" s="410"/>
      <c r="P16" s="410"/>
      <c r="Q16" s="410"/>
      <c r="R16" s="410"/>
      <c r="S16" s="410"/>
      <c r="T16" s="410"/>
      <c r="U16" s="410"/>
      <c r="V16" s="410"/>
      <c r="W16" s="435"/>
      <c r="X16" s="376"/>
      <c r="Y16" s="377"/>
      <c r="Z16" s="376"/>
      <c r="AA16" s="377"/>
      <c r="AB16" s="380"/>
      <c r="AC16" s="381"/>
      <c r="AD16" s="367"/>
      <c r="AE16" s="368"/>
      <c r="AF16" s="368"/>
      <c r="AG16" s="368"/>
      <c r="AH16" s="368"/>
      <c r="AI16" s="368"/>
      <c r="AJ16" s="368"/>
      <c r="AK16" s="368"/>
      <c r="AL16" s="368"/>
      <c r="AM16" s="368"/>
      <c r="AN16" s="368"/>
      <c r="AO16" s="368"/>
      <c r="AP16" s="368"/>
      <c r="AQ16" s="368"/>
      <c r="AR16" s="368"/>
      <c r="AS16" s="368"/>
      <c r="AT16" s="368"/>
      <c r="AU16" s="368"/>
      <c r="AV16" s="368"/>
      <c r="AW16" s="368"/>
      <c r="AX16" s="368"/>
      <c r="AY16" s="368"/>
      <c r="AZ16" s="368"/>
      <c r="BA16" s="368"/>
      <c r="BB16" s="368"/>
      <c r="BC16" s="368"/>
      <c r="BD16" s="368"/>
      <c r="BE16" s="368"/>
      <c r="BF16" s="368"/>
      <c r="BG16" s="368"/>
      <c r="BH16" s="368"/>
      <c r="BI16" s="368"/>
      <c r="BJ16" s="368"/>
      <c r="BK16" s="368"/>
      <c r="BL16" s="368"/>
      <c r="BM16" s="368"/>
      <c r="BN16" s="368"/>
      <c r="BO16" s="368"/>
      <c r="BP16" s="368"/>
    </row>
    <row r="17" spans="1:68" s="369" customFormat="1" ht="28.5" customHeight="1" x14ac:dyDescent="0.35">
      <c r="A17" s="709"/>
      <c r="B17" s="394"/>
      <c r="C17" s="356"/>
      <c r="D17" s="357"/>
      <c r="E17" s="358"/>
      <c r="F17" s="358"/>
      <c r="G17" s="408"/>
      <c r="H17" s="409"/>
      <c r="I17" s="410"/>
      <c r="J17" s="410"/>
      <c r="K17" s="410"/>
      <c r="L17" s="410"/>
      <c r="M17" s="410"/>
      <c r="N17" s="410"/>
      <c r="O17" s="410"/>
      <c r="P17" s="410"/>
      <c r="Q17" s="410"/>
      <c r="R17" s="410"/>
      <c r="S17" s="410"/>
      <c r="T17" s="410"/>
      <c r="U17" s="410"/>
      <c r="V17" s="410"/>
      <c r="W17" s="435"/>
      <c r="X17" s="376"/>
      <c r="Y17" s="377"/>
      <c r="Z17" s="376"/>
      <c r="AA17" s="377"/>
      <c r="AB17" s="380"/>
      <c r="AC17" s="381"/>
      <c r="AD17" s="367"/>
      <c r="AE17" s="368"/>
      <c r="AF17" s="368"/>
      <c r="AG17" s="368"/>
      <c r="AH17" s="368"/>
      <c r="AI17" s="368"/>
      <c r="AJ17" s="368"/>
      <c r="AK17" s="368"/>
      <c r="AL17" s="368"/>
      <c r="AM17" s="368"/>
      <c r="AN17" s="368"/>
      <c r="AO17" s="368"/>
      <c r="AP17" s="368"/>
      <c r="AQ17" s="368"/>
      <c r="AR17" s="368"/>
      <c r="AS17" s="368"/>
      <c r="AT17" s="368"/>
      <c r="AU17" s="368"/>
      <c r="AV17" s="368"/>
      <c r="AW17" s="368"/>
      <c r="AX17" s="368"/>
      <c r="AY17" s="368"/>
      <c r="AZ17" s="368"/>
      <c r="BA17" s="368"/>
      <c r="BB17" s="368"/>
      <c r="BC17" s="368"/>
      <c r="BD17" s="368"/>
      <c r="BE17" s="368"/>
      <c r="BF17" s="368"/>
      <c r="BG17" s="368"/>
      <c r="BH17" s="368"/>
      <c r="BI17" s="368"/>
      <c r="BJ17" s="368"/>
      <c r="BK17" s="368"/>
      <c r="BL17" s="368"/>
      <c r="BM17" s="368"/>
      <c r="BN17" s="368"/>
      <c r="BO17" s="368"/>
      <c r="BP17" s="368"/>
    </row>
    <row r="18" spans="1:68" s="369" customFormat="1" ht="28.5" customHeight="1" x14ac:dyDescent="0.35">
      <c r="A18" s="709"/>
      <c r="B18" s="355"/>
      <c r="C18" s="356"/>
      <c r="D18" s="357"/>
      <c r="E18" s="358"/>
      <c r="F18" s="358"/>
      <c r="G18" s="408"/>
      <c r="H18" s="409"/>
      <c r="I18" s="410"/>
      <c r="J18" s="410"/>
      <c r="K18" s="410"/>
      <c r="L18" s="410"/>
      <c r="M18" s="410"/>
      <c r="N18" s="410"/>
      <c r="O18" s="410"/>
      <c r="P18" s="410"/>
      <c r="Q18" s="410"/>
      <c r="R18" s="410"/>
      <c r="S18" s="410"/>
      <c r="T18" s="410"/>
      <c r="U18" s="410"/>
      <c r="V18" s="410"/>
      <c r="W18" s="435"/>
      <c r="X18" s="376"/>
      <c r="Y18" s="377"/>
      <c r="Z18" s="376"/>
      <c r="AA18" s="377"/>
      <c r="AB18" s="380"/>
      <c r="AC18" s="381"/>
      <c r="AD18" s="367"/>
      <c r="AE18" s="368"/>
      <c r="AF18" s="368"/>
      <c r="AG18" s="368"/>
      <c r="AH18" s="368"/>
      <c r="AI18" s="368"/>
      <c r="AJ18" s="368"/>
      <c r="AK18" s="368"/>
      <c r="AL18" s="368"/>
      <c r="AM18" s="368"/>
      <c r="AN18" s="368"/>
      <c r="AO18" s="368"/>
      <c r="AP18" s="368"/>
      <c r="AQ18" s="368"/>
      <c r="AR18" s="368"/>
      <c r="AS18" s="368"/>
      <c r="AT18" s="368"/>
      <c r="AU18" s="368"/>
      <c r="AV18" s="368"/>
      <c r="AW18" s="368"/>
      <c r="AX18" s="368"/>
      <c r="AY18" s="368"/>
      <c r="AZ18" s="368"/>
      <c r="BA18" s="368"/>
      <c r="BB18" s="368"/>
      <c r="BC18" s="368"/>
      <c r="BD18" s="368"/>
      <c r="BE18" s="368"/>
      <c r="BF18" s="368"/>
      <c r="BG18" s="368"/>
      <c r="BH18" s="368"/>
      <c r="BI18" s="368"/>
      <c r="BJ18" s="368"/>
      <c r="BK18" s="368"/>
      <c r="BL18" s="368"/>
      <c r="BM18" s="368"/>
      <c r="BN18" s="368"/>
      <c r="BO18" s="368"/>
      <c r="BP18" s="368"/>
    </row>
    <row r="19" spans="1:68" s="369" customFormat="1" ht="28.5" customHeight="1" x14ac:dyDescent="0.35">
      <c r="A19" s="709"/>
      <c r="B19" s="394"/>
      <c r="C19" s="356"/>
      <c r="D19" s="357"/>
      <c r="E19" s="358"/>
      <c r="F19" s="358"/>
      <c r="G19" s="408"/>
      <c r="H19" s="409"/>
      <c r="I19" s="410"/>
      <c r="J19" s="410"/>
      <c r="K19" s="410"/>
      <c r="L19" s="410"/>
      <c r="M19" s="410"/>
      <c r="N19" s="410"/>
      <c r="O19" s="410"/>
      <c r="P19" s="410"/>
      <c r="Q19" s="410"/>
      <c r="R19" s="410"/>
      <c r="S19" s="410"/>
      <c r="T19" s="410"/>
      <c r="U19" s="410"/>
      <c r="V19" s="410"/>
      <c r="W19" s="435"/>
      <c r="X19" s="376"/>
      <c r="Y19" s="377"/>
      <c r="Z19" s="376"/>
      <c r="AA19" s="377"/>
      <c r="AB19" s="380"/>
      <c r="AC19" s="381"/>
      <c r="AD19" s="367"/>
      <c r="AE19" s="368"/>
      <c r="AF19" s="368"/>
      <c r="AG19" s="368"/>
      <c r="AH19" s="368"/>
      <c r="AI19" s="368"/>
      <c r="AJ19" s="368"/>
      <c r="AK19" s="368"/>
      <c r="AL19" s="368"/>
      <c r="AM19" s="368"/>
      <c r="AN19" s="368"/>
      <c r="AO19" s="368"/>
      <c r="AP19" s="368"/>
      <c r="AQ19" s="368"/>
      <c r="AR19" s="368"/>
      <c r="AS19" s="368"/>
      <c r="AT19" s="368"/>
      <c r="AU19" s="368"/>
      <c r="AV19" s="368"/>
      <c r="AW19" s="368"/>
      <c r="AX19" s="368"/>
      <c r="AY19" s="368"/>
      <c r="AZ19" s="368"/>
      <c r="BA19" s="368"/>
      <c r="BB19" s="368"/>
      <c r="BC19" s="368"/>
      <c r="BD19" s="368"/>
      <c r="BE19" s="368"/>
      <c r="BF19" s="368"/>
      <c r="BG19" s="368"/>
      <c r="BH19" s="368"/>
      <c r="BI19" s="368"/>
      <c r="BJ19" s="368"/>
      <c r="BK19" s="368"/>
      <c r="BL19" s="368"/>
      <c r="BM19" s="368"/>
      <c r="BN19" s="368"/>
      <c r="BO19" s="368"/>
      <c r="BP19" s="368"/>
    </row>
    <row r="20" spans="1:68" s="369" customFormat="1" ht="28.5" customHeight="1" x14ac:dyDescent="0.35">
      <c r="A20" s="709"/>
      <c r="B20" s="355"/>
      <c r="C20" s="356"/>
      <c r="D20" s="357"/>
      <c r="E20" s="358"/>
      <c r="F20" s="358"/>
      <c r="G20" s="408"/>
      <c r="H20" s="409"/>
      <c r="I20" s="410"/>
      <c r="J20" s="410"/>
      <c r="K20" s="410"/>
      <c r="L20" s="410"/>
      <c r="M20" s="410"/>
      <c r="N20" s="410"/>
      <c r="O20" s="410"/>
      <c r="P20" s="410"/>
      <c r="Q20" s="410"/>
      <c r="R20" s="410"/>
      <c r="S20" s="410"/>
      <c r="T20" s="410"/>
      <c r="U20" s="410"/>
      <c r="V20" s="410"/>
      <c r="W20" s="435"/>
      <c r="X20" s="376"/>
      <c r="Y20" s="377"/>
      <c r="Z20" s="376"/>
      <c r="AA20" s="377"/>
      <c r="AB20" s="380"/>
      <c r="AC20" s="381"/>
      <c r="AD20" s="367"/>
      <c r="AE20" s="368"/>
      <c r="AF20" s="368"/>
      <c r="AG20" s="368"/>
      <c r="AH20" s="368"/>
      <c r="AI20" s="368"/>
      <c r="AJ20" s="368"/>
      <c r="AK20" s="368"/>
      <c r="AL20" s="368"/>
      <c r="AM20" s="368"/>
      <c r="AN20" s="368"/>
      <c r="AO20" s="368"/>
      <c r="AP20" s="368"/>
      <c r="AQ20" s="368"/>
      <c r="AR20" s="368"/>
      <c r="AS20" s="368"/>
      <c r="AT20" s="368"/>
      <c r="AU20" s="368"/>
      <c r="AV20" s="368"/>
      <c r="AW20" s="368"/>
      <c r="AX20" s="368"/>
      <c r="AY20" s="368"/>
      <c r="AZ20" s="368"/>
      <c r="BA20" s="368"/>
      <c r="BB20" s="368"/>
      <c r="BC20" s="368"/>
      <c r="BD20" s="368"/>
      <c r="BE20" s="368"/>
      <c r="BF20" s="368"/>
      <c r="BG20" s="368"/>
      <c r="BH20" s="368"/>
      <c r="BI20" s="368"/>
      <c r="BJ20" s="368"/>
      <c r="BK20" s="368"/>
      <c r="BL20" s="368"/>
      <c r="BM20" s="368"/>
      <c r="BN20" s="368"/>
      <c r="BO20" s="368"/>
      <c r="BP20" s="368"/>
    </row>
    <row r="21" spans="1:68" s="369" customFormat="1" ht="28.5" customHeight="1" x14ac:dyDescent="0.35">
      <c r="A21" s="709"/>
      <c r="B21" s="355"/>
      <c r="C21" s="370"/>
      <c r="D21" s="371"/>
      <c r="E21" s="372"/>
      <c r="F21" s="372"/>
      <c r="G21" s="408"/>
      <c r="H21" s="409"/>
      <c r="I21" s="410"/>
      <c r="J21" s="410"/>
      <c r="K21" s="410"/>
      <c r="L21" s="410"/>
      <c r="M21" s="410"/>
      <c r="N21" s="410"/>
      <c r="O21" s="410"/>
      <c r="P21" s="410"/>
      <c r="Q21" s="410"/>
      <c r="R21" s="410"/>
      <c r="S21" s="410"/>
      <c r="T21" s="410"/>
      <c r="U21" s="410"/>
      <c r="V21" s="410"/>
      <c r="W21" s="435"/>
      <c r="X21" s="376"/>
      <c r="Y21" s="377"/>
      <c r="Z21" s="376"/>
      <c r="AA21" s="377"/>
      <c r="AB21" s="380"/>
      <c r="AC21" s="381"/>
      <c r="AD21" s="367"/>
      <c r="AE21" s="368"/>
      <c r="AF21" s="368"/>
      <c r="AG21" s="368"/>
      <c r="AH21" s="368"/>
      <c r="AI21" s="368"/>
      <c r="AJ21" s="368"/>
      <c r="AK21" s="368"/>
      <c r="AL21" s="368"/>
      <c r="AM21" s="368"/>
      <c r="AN21" s="368"/>
      <c r="AO21" s="368"/>
      <c r="AP21" s="368"/>
      <c r="AQ21" s="368"/>
      <c r="AR21" s="368"/>
      <c r="AS21" s="368"/>
      <c r="AT21" s="368"/>
      <c r="AU21" s="368"/>
      <c r="AV21" s="368"/>
      <c r="AW21" s="368"/>
      <c r="AX21" s="368"/>
      <c r="AY21" s="368"/>
      <c r="AZ21" s="368"/>
      <c r="BA21" s="368"/>
      <c r="BB21" s="368"/>
      <c r="BC21" s="368"/>
      <c r="BD21" s="368"/>
      <c r="BE21" s="368"/>
      <c r="BF21" s="368"/>
      <c r="BG21" s="368"/>
      <c r="BH21" s="368"/>
      <c r="BI21" s="368"/>
      <c r="BJ21" s="368"/>
      <c r="BK21" s="368"/>
      <c r="BL21" s="368"/>
      <c r="BM21" s="368"/>
      <c r="BN21" s="368"/>
      <c r="BO21" s="368"/>
      <c r="BP21" s="368"/>
    </row>
    <row r="22" spans="1:68" s="369" customFormat="1" ht="28.5" customHeight="1" x14ac:dyDescent="0.35">
      <c r="A22" s="709"/>
      <c r="B22" s="355"/>
      <c r="C22" s="370"/>
      <c r="D22" s="371"/>
      <c r="E22" s="372"/>
      <c r="F22" s="372"/>
      <c r="G22" s="408"/>
      <c r="H22" s="409"/>
      <c r="I22" s="410"/>
      <c r="J22" s="410"/>
      <c r="K22" s="410"/>
      <c r="L22" s="410"/>
      <c r="M22" s="410"/>
      <c r="N22" s="410"/>
      <c r="O22" s="410"/>
      <c r="P22" s="410"/>
      <c r="Q22" s="410"/>
      <c r="R22" s="410"/>
      <c r="S22" s="410"/>
      <c r="T22" s="410"/>
      <c r="U22" s="410"/>
      <c r="V22" s="410"/>
      <c r="W22" s="435"/>
      <c r="X22" s="376"/>
      <c r="Y22" s="377"/>
      <c r="Z22" s="376"/>
      <c r="AA22" s="377"/>
      <c r="AB22" s="380"/>
      <c r="AC22" s="381"/>
      <c r="AD22" s="367"/>
      <c r="AE22" s="368"/>
      <c r="AF22" s="368"/>
      <c r="AG22" s="368"/>
      <c r="AH22" s="368"/>
      <c r="AI22" s="368"/>
      <c r="AJ22" s="368"/>
      <c r="AK22" s="368"/>
      <c r="AL22" s="368"/>
      <c r="AM22" s="368"/>
      <c r="AN22" s="368"/>
      <c r="AO22" s="368"/>
      <c r="AP22" s="368"/>
      <c r="AQ22" s="368"/>
      <c r="AR22" s="368"/>
      <c r="AS22" s="368"/>
      <c r="AT22" s="368"/>
      <c r="AU22" s="368"/>
      <c r="AV22" s="368"/>
      <c r="AW22" s="368"/>
      <c r="AX22" s="368"/>
      <c r="AY22" s="368"/>
      <c r="AZ22" s="368"/>
      <c r="BA22" s="368"/>
      <c r="BB22" s="368"/>
      <c r="BC22" s="368"/>
      <c r="BD22" s="368"/>
      <c r="BE22" s="368"/>
      <c r="BF22" s="368"/>
      <c r="BG22" s="368"/>
      <c r="BH22" s="368"/>
      <c r="BI22" s="368"/>
      <c r="BJ22" s="368"/>
      <c r="BK22" s="368"/>
      <c r="BL22" s="368"/>
      <c r="BM22" s="368"/>
      <c r="BN22" s="368"/>
      <c r="BO22" s="368"/>
      <c r="BP22" s="368"/>
    </row>
    <row r="23" spans="1:68" s="369" customFormat="1" ht="28.5" customHeight="1" x14ac:dyDescent="0.35">
      <c r="A23" s="709"/>
      <c r="B23" s="355"/>
      <c r="C23" s="370"/>
      <c r="D23" s="371"/>
      <c r="E23" s="372"/>
      <c r="F23" s="372"/>
      <c r="G23" s="408"/>
      <c r="H23" s="409"/>
      <c r="I23" s="410"/>
      <c r="J23" s="410"/>
      <c r="K23" s="410"/>
      <c r="L23" s="410"/>
      <c r="M23" s="410"/>
      <c r="N23" s="410"/>
      <c r="O23" s="410"/>
      <c r="P23" s="410"/>
      <c r="Q23" s="410"/>
      <c r="R23" s="410"/>
      <c r="S23" s="410"/>
      <c r="T23" s="410"/>
      <c r="U23" s="410"/>
      <c r="V23" s="410"/>
      <c r="W23" s="435"/>
      <c r="X23" s="376"/>
      <c r="Y23" s="377"/>
      <c r="Z23" s="376"/>
      <c r="AA23" s="377"/>
      <c r="AB23" s="380"/>
      <c r="AC23" s="381"/>
      <c r="AD23" s="367"/>
      <c r="AE23" s="368"/>
      <c r="AF23" s="368"/>
      <c r="AG23" s="368"/>
      <c r="AH23" s="368"/>
      <c r="AI23" s="368"/>
      <c r="AJ23" s="368"/>
      <c r="AK23" s="368"/>
      <c r="AL23" s="368"/>
      <c r="AM23" s="368"/>
      <c r="AN23" s="368"/>
      <c r="AO23" s="368"/>
      <c r="AP23" s="368"/>
      <c r="AQ23" s="368"/>
      <c r="AR23" s="368"/>
      <c r="AS23" s="368"/>
      <c r="AT23" s="368"/>
      <c r="AU23" s="368"/>
      <c r="AV23" s="368"/>
      <c r="AW23" s="368"/>
      <c r="AX23" s="368"/>
      <c r="AY23" s="368"/>
      <c r="AZ23" s="368"/>
      <c r="BA23" s="368"/>
      <c r="BB23" s="368"/>
      <c r="BC23" s="368"/>
      <c r="BD23" s="368"/>
      <c r="BE23" s="368"/>
      <c r="BF23" s="368"/>
      <c r="BG23" s="368"/>
      <c r="BH23" s="368"/>
      <c r="BI23" s="368"/>
      <c r="BJ23" s="368"/>
      <c r="BK23" s="368"/>
      <c r="BL23" s="368"/>
      <c r="BM23" s="368"/>
      <c r="BN23" s="368"/>
      <c r="BO23" s="368"/>
      <c r="BP23" s="368"/>
    </row>
    <row r="24" spans="1:68" s="369" customFormat="1" ht="28.5" customHeight="1" x14ac:dyDescent="0.35">
      <c r="A24" s="709"/>
      <c r="B24" s="355"/>
      <c r="C24" s="370"/>
      <c r="D24" s="371"/>
      <c r="E24" s="372"/>
      <c r="F24" s="372"/>
      <c r="G24" s="408"/>
      <c r="H24" s="409"/>
      <c r="I24" s="410"/>
      <c r="J24" s="410"/>
      <c r="K24" s="410"/>
      <c r="L24" s="410"/>
      <c r="M24" s="410"/>
      <c r="N24" s="410"/>
      <c r="O24" s="410"/>
      <c r="P24" s="410"/>
      <c r="Q24" s="410"/>
      <c r="R24" s="410"/>
      <c r="S24" s="410"/>
      <c r="T24" s="410"/>
      <c r="U24" s="410"/>
      <c r="V24" s="410"/>
      <c r="W24" s="435"/>
      <c r="X24" s="376"/>
      <c r="Y24" s="377"/>
      <c r="Z24" s="376"/>
      <c r="AA24" s="377"/>
      <c r="AB24" s="380"/>
      <c r="AC24" s="381"/>
      <c r="AD24" s="367"/>
      <c r="AE24" s="368"/>
      <c r="AF24" s="368"/>
      <c r="AG24" s="368"/>
      <c r="AH24" s="368"/>
      <c r="AI24" s="368"/>
      <c r="AJ24" s="368"/>
      <c r="AK24" s="368"/>
      <c r="AL24" s="368"/>
      <c r="AM24" s="368"/>
      <c r="AN24" s="368"/>
      <c r="AO24" s="368"/>
      <c r="AP24" s="368"/>
      <c r="AQ24" s="368"/>
      <c r="AR24" s="368"/>
      <c r="AS24" s="368"/>
      <c r="AT24" s="368"/>
      <c r="AU24" s="368"/>
      <c r="AV24" s="368"/>
      <c r="AW24" s="368"/>
      <c r="AX24" s="368"/>
      <c r="AY24" s="368"/>
      <c r="AZ24" s="368"/>
      <c r="BA24" s="368"/>
      <c r="BB24" s="368"/>
      <c r="BC24" s="368"/>
      <c r="BD24" s="368"/>
      <c r="BE24" s="368"/>
      <c r="BF24" s="368"/>
      <c r="BG24" s="368"/>
      <c r="BH24" s="368"/>
      <c r="BI24" s="368"/>
      <c r="BJ24" s="368"/>
      <c r="BK24" s="368"/>
      <c r="BL24" s="368"/>
      <c r="BM24" s="368"/>
      <c r="BN24" s="368"/>
      <c r="BO24" s="368"/>
      <c r="BP24" s="368"/>
    </row>
    <row r="25" spans="1:68" s="369" customFormat="1" ht="28.5" customHeight="1" x14ac:dyDescent="0.35">
      <c r="A25" s="709"/>
      <c r="B25" s="355"/>
      <c r="C25" s="370"/>
      <c r="D25" s="371"/>
      <c r="E25" s="372"/>
      <c r="F25" s="372"/>
      <c r="G25" s="408"/>
      <c r="H25" s="409"/>
      <c r="I25" s="410"/>
      <c r="J25" s="410"/>
      <c r="K25" s="410"/>
      <c r="L25" s="410"/>
      <c r="M25" s="410"/>
      <c r="N25" s="410"/>
      <c r="O25" s="410"/>
      <c r="P25" s="410"/>
      <c r="Q25" s="410"/>
      <c r="R25" s="410"/>
      <c r="S25" s="410"/>
      <c r="T25" s="410"/>
      <c r="U25" s="410"/>
      <c r="V25" s="410"/>
      <c r="W25" s="435"/>
      <c r="X25" s="376"/>
      <c r="Y25" s="377"/>
      <c r="Z25" s="376"/>
      <c r="AA25" s="377"/>
      <c r="AB25" s="380"/>
      <c r="AC25" s="381"/>
      <c r="AD25" s="367"/>
      <c r="AE25" s="368"/>
      <c r="AF25" s="368"/>
      <c r="AG25" s="368"/>
      <c r="AH25" s="368"/>
      <c r="AI25" s="368"/>
      <c r="AJ25" s="368"/>
      <c r="AK25" s="368"/>
      <c r="AL25" s="368"/>
      <c r="AM25" s="368"/>
      <c r="AN25" s="368"/>
      <c r="AO25" s="368"/>
      <c r="AP25" s="368"/>
      <c r="AQ25" s="368"/>
      <c r="AR25" s="368"/>
      <c r="AS25" s="368"/>
      <c r="AT25" s="368"/>
      <c r="AU25" s="368"/>
      <c r="AV25" s="368"/>
      <c r="AW25" s="368"/>
      <c r="AX25" s="368"/>
      <c r="AY25" s="368"/>
      <c r="AZ25" s="368"/>
      <c r="BA25" s="368"/>
      <c r="BB25" s="368"/>
      <c r="BC25" s="368"/>
      <c r="BD25" s="368"/>
      <c r="BE25" s="368"/>
      <c r="BF25" s="368"/>
      <c r="BG25" s="368"/>
      <c r="BH25" s="368"/>
      <c r="BI25" s="368"/>
      <c r="BJ25" s="368"/>
      <c r="BK25" s="368"/>
      <c r="BL25" s="368"/>
      <c r="BM25" s="368"/>
      <c r="BN25" s="368"/>
      <c r="BO25" s="368"/>
      <c r="BP25" s="368"/>
    </row>
    <row r="26" spans="1:68" s="369" customFormat="1" ht="28.5" customHeight="1" x14ac:dyDescent="0.35">
      <c r="A26" s="709"/>
      <c r="B26" s="355"/>
      <c r="C26" s="373"/>
      <c r="D26" s="373"/>
      <c r="E26" s="358"/>
      <c r="F26" s="358"/>
      <c r="G26" s="408"/>
      <c r="H26" s="409"/>
      <c r="I26" s="410"/>
      <c r="J26" s="410"/>
      <c r="K26" s="410"/>
      <c r="L26" s="410"/>
      <c r="M26" s="410"/>
      <c r="N26" s="410"/>
      <c r="O26" s="410"/>
      <c r="P26" s="410"/>
      <c r="Q26" s="410"/>
      <c r="R26" s="410"/>
      <c r="S26" s="410"/>
      <c r="T26" s="410"/>
      <c r="U26" s="410"/>
      <c r="V26" s="410"/>
      <c r="W26" s="435"/>
      <c r="X26" s="376"/>
      <c r="Y26" s="377"/>
      <c r="Z26" s="376"/>
      <c r="AA26" s="377"/>
      <c r="AB26" s="380"/>
      <c r="AC26" s="381"/>
      <c r="AD26" s="367"/>
      <c r="AE26" s="368"/>
      <c r="AF26" s="368"/>
      <c r="AG26" s="368"/>
      <c r="AH26" s="368"/>
      <c r="AI26" s="368"/>
      <c r="AJ26" s="368"/>
      <c r="AK26" s="368"/>
      <c r="AL26" s="368"/>
      <c r="AM26" s="368"/>
      <c r="AN26" s="368"/>
      <c r="AO26" s="368"/>
      <c r="AP26" s="368"/>
      <c r="AQ26" s="368"/>
      <c r="AR26" s="368"/>
      <c r="AS26" s="368"/>
      <c r="AT26" s="368"/>
      <c r="AU26" s="368"/>
      <c r="AV26" s="368"/>
      <c r="AW26" s="368"/>
      <c r="AX26" s="368"/>
      <c r="AY26" s="368"/>
      <c r="AZ26" s="368"/>
      <c r="BA26" s="368"/>
      <c r="BB26" s="368"/>
      <c r="BC26" s="368"/>
      <c r="BD26" s="368"/>
      <c r="BE26" s="368"/>
      <c r="BF26" s="368"/>
      <c r="BG26" s="368"/>
      <c r="BH26" s="368"/>
      <c r="BI26" s="368"/>
      <c r="BJ26" s="368"/>
      <c r="BK26" s="368"/>
      <c r="BL26" s="368"/>
      <c r="BM26" s="368"/>
      <c r="BN26" s="368"/>
      <c r="BO26" s="368"/>
      <c r="BP26" s="368"/>
    </row>
    <row r="27" spans="1:68" s="369" customFormat="1" ht="28.5" customHeight="1" x14ac:dyDescent="0.35">
      <c r="A27" s="709"/>
      <c r="B27" s="355"/>
      <c r="C27" s="370"/>
      <c r="D27" s="370"/>
      <c r="E27" s="372"/>
      <c r="F27" s="372"/>
      <c r="G27" s="408"/>
      <c r="H27" s="409"/>
      <c r="I27" s="410"/>
      <c r="J27" s="410"/>
      <c r="K27" s="410"/>
      <c r="L27" s="410"/>
      <c r="M27" s="410"/>
      <c r="N27" s="410"/>
      <c r="O27" s="410"/>
      <c r="P27" s="410"/>
      <c r="Q27" s="410"/>
      <c r="R27" s="410"/>
      <c r="S27" s="410"/>
      <c r="T27" s="410"/>
      <c r="U27" s="410"/>
      <c r="V27" s="410"/>
      <c r="W27" s="435"/>
      <c r="X27" s="376"/>
      <c r="Y27" s="377"/>
      <c r="Z27" s="376"/>
      <c r="AA27" s="377"/>
      <c r="AB27" s="380"/>
      <c r="AC27" s="381"/>
      <c r="AD27" s="367"/>
      <c r="AE27" s="368"/>
      <c r="AF27" s="368"/>
      <c r="AG27" s="368"/>
      <c r="AH27" s="368"/>
      <c r="AI27" s="368"/>
      <c r="AJ27" s="368"/>
      <c r="AK27" s="368"/>
      <c r="AL27" s="368"/>
      <c r="AM27" s="368"/>
      <c r="AN27" s="368"/>
      <c r="AO27" s="368"/>
      <c r="AP27" s="368"/>
      <c r="AQ27" s="368"/>
      <c r="AR27" s="368"/>
      <c r="AS27" s="368"/>
      <c r="AT27" s="368"/>
      <c r="AU27" s="368"/>
      <c r="AV27" s="368"/>
      <c r="AW27" s="368"/>
      <c r="AX27" s="368"/>
      <c r="AY27" s="368"/>
      <c r="AZ27" s="368"/>
      <c r="BA27" s="368"/>
      <c r="BB27" s="368"/>
      <c r="BC27" s="368"/>
      <c r="BD27" s="368"/>
      <c r="BE27" s="368"/>
      <c r="BF27" s="368"/>
      <c r="BG27" s="368"/>
      <c r="BH27" s="368"/>
      <c r="BI27" s="368"/>
      <c r="BJ27" s="368"/>
      <c r="BK27" s="368"/>
      <c r="BL27" s="368"/>
      <c r="BM27" s="368"/>
      <c r="BN27" s="368"/>
      <c r="BO27" s="368"/>
      <c r="BP27" s="368"/>
    </row>
    <row r="28" spans="1:68" s="369" customFormat="1" ht="28.5" customHeight="1" x14ac:dyDescent="0.35">
      <c r="A28" s="709"/>
      <c r="B28" s="355"/>
      <c r="C28" s="370"/>
      <c r="D28" s="371"/>
      <c r="E28" s="372"/>
      <c r="F28" s="372"/>
      <c r="G28" s="408"/>
      <c r="H28" s="409"/>
      <c r="I28" s="410"/>
      <c r="J28" s="410"/>
      <c r="K28" s="410"/>
      <c r="L28" s="410"/>
      <c r="M28" s="410"/>
      <c r="N28" s="410"/>
      <c r="O28" s="410"/>
      <c r="P28" s="410"/>
      <c r="Q28" s="410"/>
      <c r="R28" s="410"/>
      <c r="S28" s="410"/>
      <c r="T28" s="410"/>
      <c r="U28" s="410"/>
      <c r="V28" s="410"/>
      <c r="W28" s="435"/>
      <c r="X28" s="376"/>
      <c r="Y28" s="377"/>
      <c r="Z28" s="376"/>
      <c r="AA28" s="377"/>
      <c r="AB28" s="380"/>
      <c r="AC28" s="381"/>
      <c r="AD28" s="367"/>
      <c r="AE28" s="368"/>
      <c r="AF28" s="368"/>
      <c r="AG28" s="368"/>
      <c r="AH28" s="368"/>
      <c r="AI28" s="368"/>
      <c r="AJ28" s="368"/>
      <c r="AK28" s="368"/>
      <c r="AL28" s="368"/>
      <c r="AM28" s="368"/>
      <c r="AN28" s="368"/>
      <c r="AO28" s="368"/>
      <c r="AP28" s="368"/>
      <c r="AQ28" s="368"/>
      <c r="AR28" s="368"/>
      <c r="AS28" s="368"/>
      <c r="AT28" s="368"/>
      <c r="AU28" s="368"/>
      <c r="AV28" s="368"/>
      <c r="AW28" s="368"/>
      <c r="AX28" s="368"/>
      <c r="AY28" s="368"/>
      <c r="AZ28" s="368"/>
      <c r="BA28" s="368"/>
      <c r="BB28" s="368"/>
      <c r="BC28" s="368"/>
      <c r="BD28" s="368"/>
      <c r="BE28" s="368"/>
      <c r="BF28" s="368"/>
      <c r="BG28" s="368"/>
      <c r="BH28" s="368"/>
      <c r="BI28" s="368"/>
      <c r="BJ28" s="368"/>
      <c r="BK28" s="368"/>
      <c r="BL28" s="368"/>
      <c r="BM28" s="368"/>
      <c r="BN28" s="368"/>
      <c r="BO28" s="368"/>
      <c r="BP28" s="368"/>
    </row>
    <row r="29" spans="1:68" s="369" customFormat="1" ht="28.5" customHeight="1" x14ac:dyDescent="0.35">
      <c r="A29" s="709"/>
      <c r="B29" s="355"/>
      <c r="C29" s="356"/>
      <c r="D29" s="357"/>
      <c r="E29" s="358"/>
      <c r="F29" s="358"/>
      <c r="G29" s="408"/>
      <c r="H29" s="409"/>
      <c r="I29" s="410"/>
      <c r="J29" s="410"/>
      <c r="K29" s="410"/>
      <c r="L29" s="410"/>
      <c r="M29" s="410"/>
      <c r="N29" s="410"/>
      <c r="O29" s="410"/>
      <c r="P29" s="410"/>
      <c r="Q29" s="410"/>
      <c r="R29" s="410"/>
      <c r="S29" s="410"/>
      <c r="T29" s="410"/>
      <c r="U29" s="410"/>
      <c r="V29" s="410"/>
      <c r="W29" s="435"/>
      <c r="X29" s="376"/>
      <c r="Y29" s="377"/>
      <c r="Z29" s="376"/>
      <c r="AA29" s="377"/>
      <c r="AB29" s="380"/>
      <c r="AC29" s="381"/>
      <c r="AD29" s="367"/>
      <c r="AE29" s="368"/>
      <c r="AF29" s="368"/>
      <c r="AG29" s="368"/>
      <c r="AH29" s="368"/>
      <c r="AI29" s="368"/>
      <c r="AJ29" s="368"/>
      <c r="AK29" s="368"/>
      <c r="AL29" s="368"/>
      <c r="AM29" s="368"/>
      <c r="AN29" s="368"/>
      <c r="AO29" s="368"/>
      <c r="AP29" s="368"/>
      <c r="AQ29" s="368"/>
      <c r="AR29" s="368"/>
      <c r="AS29" s="368"/>
      <c r="AT29" s="368"/>
      <c r="AU29" s="368"/>
      <c r="AV29" s="368"/>
      <c r="AW29" s="368"/>
      <c r="AX29" s="368"/>
      <c r="AY29" s="368"/>
      <c r="AZ29" s="368"/>
      <c r="BA29" s="368"/>
      <c r="BB29" s="368"/>
      <c r="BC29" s="368"/>
      <c r="BD29" s="368"/>
      <c r="BE29" s="368"/>
      <c r="BF29" s="368"/>
      <c r="BG29" s="368"/>
      <c r="BH29" s="368"/>
      <c r="BI29" s="368"/>
      <c r="BJ29" s="368"/>
      <c r="BK29" s="368"/>
      <c r="BL29" s="368"/>
      <c r="BM29" s="368"/>
      <c r="BN29" s="368"/>
      <c r="BO29" s="368"/>
      <c r="BP29" s="368"/>
    </row>
    <row r="30" spans="1:68" s="369" customFormat="1" ht="28.5" customHeight="1" x14ac:dyDescent="0.35">
      <c r="A30" s="709"/>
      <c r="B30" s="355"/>
      <c r="C30" s="356"/>
      <c r="D30" s="357"/>
      <c r="E30" s="358"/>
      <c r="F30" s="358"/>
      <c r="G30" s="408"/>
      <c r="H30" s="409"/>
      <c r="I30" s="410"/>
      <c r="J30" s="410"/>
      <c r="K30" s="410"/>
      <c r="L30" s="410"/>
      <c r="M30" s="410"/>
      <c r="N30" s="410"/>
      <c r="O30" s="410"/>
      <c r="P30" s="410"/>
      <c r="Q30" s="410"/>
      <c r="R30" s="410"/>
      <c r="S30" s="410"/>
      <c r="T30" s="410"/>
      <c r="U30" s="410"/>
      <c r="V30" s="410"/>
      <c r="W30" s="435"/>
      <c r="X30" s="376"/>
      <c r="Y30" s="377"/>
      <c r="Z30" s="376"/>
      <c r="AA30" s="377"/>
      <c r="AB30" s="380"/>
      <c r="AC30" s="381"/>
      <c r="AD30" s="367"/>
      <c r="AE30" s="368"/>
      <c r="AF30" s="368"/>
      <c r="AG30" s="368"/>
      <c r="AH30" s="368"/>
      <c r="AI30" s="368"/>
      <c r="AJ30" s="368"/>
      <c r="AK30" s="368"/>
      <c r="AL30" s="368"/>
      <c r="AM30" s="368"/>
      <c r="AN30" s="368"/>
      <c r="AO30" s="368"/>
      <c r="AP30" s="368"/>
      <c r="AQ30" s="368"/>
      <c r="AR30" s="368"/>
      <c r="AS30" s="368"/>
      <c r="AT30" s="368"/>
      <c r="AU30" s="368"/>
      <c r="AV30" s="368"/>
      <c r="AW30" s="368"/>
      <c r="AX30" s="368"/>
      <c r="AY30" s="368"/>
      <c r="AZ30" s="368"/>
      <c r="BA30" s="368"/>
      <c r="BB30" s="368"/>
      <c r="BC30" s="368"/>
      <c r="BD30" s="368"/>
      <c r="BE30" s="368"/>
      <c r="BF30" s="368"/>
      <c r="BG30" s="368"/>
      <c r="BH30" s="368"/>
      <c r="BI30" s="368"/>
      <c r="BJ30" s="368"/>
      <c r="BK30" s="368"/>
      <c r="BL30" s="368"/>
      <c r="BM30" s="368"/>
      <c r="BN30" s="368"/>
      <c r="BO30" s="368"/>
      <c r="BP30" s="368"/>
    </row>
    <row r="31" spans="1:68" s="369" customFormat="1" ht="28.5" customHeight="1" x14ac:dyDescent="0.35">
      <c r="A31" s="709"/>
      <c r="B31" s="355"/>
      <c r="C31" s="370"/>
      <c r="D31" s="370"/>
      <c r="E31" s="372"/>
      <c r="F31" s="372"/>
      <c r="G31" s="408"/>
      <c r="H31" s="409"/>
      <c r="I31" s="410"/>
      <c r="J31" s="410"/>
      <c r="K31" s="410"/>
      <c r="L31" s="410"/>
      <c r="M31" s="410"/>
      <c r="N31" s="410"/>
      <c r="O31" s="410"/>
      <c r="P31" s="410"/>
      <c r="Q31" s="410"/>
      <c r="R31" s="410"/>
      <c r="S31" s="410"/>
      <c r="T31" s="410"/>
      <c r="U31" s="410"/>
      <c r="V31" s="410"/>
      <c r="W31" s="435"/>
      <c r="X31" s="376"/>
      <c r="Y31" s="377"/>
      <c r="Z31" s="376"/>
      <c r="AA31" s="377"/>
      <c r="AB31" s="380"/>
      <c r="AC31" s="381"/>
      <c r="AD31" s="367"/>
      <c r="AE31" s="368"/>
      <c r="AF31" s="368"/>
      <c r="AG31" s="368"/>
      <c r="AH31" s="368"/>
      <c r="AI31" s="368"/>
      <c r="AJ31" s="368"/>
      <c r="AK31" s="368"/>
      <c r="AL31" s="368"/>
      <c r="AM31" s="368"/>
      <c r="AN31" s="368"/>
      <c r="AO31" s="368"/>
      <c r="AP31" s="368"/>
      <c r="AQ31" s="368"/>
      <c r="AR31" s="368"/>
      <c r="AS31" s="368"/>
      <c r="AT31" s="368"/>
      <c r="AU31" s="368"/>
      <c r="AV31" s="368"/>
      <c r="AW31" s="368"/>
      <c r="AX31" s="368"/>
      <c r="AY31" s="368"/>
      <c r="AZ31" s="368"/>
      <c r="BA31" s="368"/>
      <c r="BB31" s="368"/>
      <c r="BC31" s="368"/>
      <c r="BD31" s="368"/>
      <c r="BE31" s="368"/>
      <c r="BF31" s="368"/>
      <c r="BG31" s="368"/>
      <c r="BH31" s="368"/>
      <c r="BI31" s="368"/>
      <c r="BJ31" s="368"/>
      <c r="BK31" s="368"/>
      <c r="BL31" s="368"/>
      <c r="BM31" s="368"/>
      <c r="BN31" s="368"/>
      <c r="BO31" s="368"/>
      <c r="BP31" s="368"/>
    </row>
    <row r="32" spans="1:68" s="369" customFormat="1" ht="28.5" customHeight="1" x14ac:dyDescent="0.35">
      <c r="A32" s="709"/>
      <c r="B32" s="355"/>
      <c r="C32" s="356"/>
      <c r="D32" s="357"/>
      <c r="E32" s="358"/>
      <c r="F32" s="358"/>
      <c r="G32" s="408"/>
      <c r="H32" s="409"/>
      <c r="I32" s="410"/>
      <c r="J32" s="410"/>
      <c r="K32" s="410"/>
      <c r="L32" s="410"/>
      <c r="M32" s="410"/>
      <c r="N32" s="410"/>
      <c r="O32" s="410"/>
      <c r="P32" s="410"/>
      <c r="Q32" s="410"/>
      <c r="R32" s="410"/>
      <c r="S32" s="410"/>
      <c r="T32" s="410"/>
      <c r="U32" s="410"/>
      <c r="V32" s="410"/>
      <c r="W32" s="435"/>
      <c r="X32" s="376"/>
      <c r="Y32" s="377"/>
      <c r="Z32" s="376"/>
      <c r="AA32" s="377"/>
      <c r="AB32" s="380"/>
      <c r="AC32" s="381"/>
      <c r="AD32" s="367"/>
      <c r="AE32" s="368"/>
      <c r="AF32" s="368"/>
      <c r="AG32" s="368"/>
      <c r="AH32" s="368"/>
      <c r="AI32" s="368"/>
      <c r="AJ32" s="368"/>
      <c r="AK32" s="368"/>
      <c r="AL32" s="368"/>
      <c r="AM32" s="368"/>
      <c r="AN32" s="368"/>
      <c r="AO32" s="368"/>
      <c r="AP32" s="368"/>
      <c r="AQ32" s="368"/>
      <c r="AR32" s="368"/>
      <c r="AS32" s="368"/>
      <c r="AT32" s="368"/>
      <c r="AU32" s="368"/>
      <c r="AV32" s="368"/>
      <c r="AW32" s="368"/>
      <c r="AX32" s="368"/>
      <c r="AY32" s="368"/>
      <c r="AZ32" s="368"/>
      <c r="BA32" s="368"/>
      <c r="BB32" s="368"/>
      <c r="BC32" s="368"/>
      <c r="BD32" s="368"/>
      <c r="BE32" s="368"/>
      <c r="BF32" s="368"/>
      <c r="BG32" s="368"/>
      <c r="BH32" s="368"/>
      <c r="BI32" s="368"/>
      <c r="BJ32" s="368"/>
      <c r="BK32" s="368"/>
      <c r="BL32" s="368"/>
      <c r="BM32" s="368"/>
      <c r="BN32" s="368"/>
      <c r="BO32" s="368"/>
      <c r="BP32" s="368"/>
    </row>
    <row r="33" spans="1:68" s="369" customFormat="1" ht="28.5" customHeight="1" x14ac:dyDescent="0.35">
      <c r="A33" s="709"/>
      <c r="B33" s="355"/>
      <c r="C33" s="370"/>
      <c r="D33" s="371"/>
      <c r="E33" s="372"/>
      <c r="F33" s="372"/>
      <c r="G33" s="408"/>
      <c r="H33" s="409"/>
      <c r="I33" s="410"/>
      <c r="J33" s="410"/>
      <c r="K33" s="410"/>
      <c r="L33" s="410"/>
      <c r="M33" s="410"/>
      <c r="N33" s="410"/>
      <c r="O33" s="410"/>
      <c r="P33" s="410"/>
      <c r="Q33" s="410"/>
      <c r="R33" s="410"/>
      <c r="S33" s="410"/>
      <c r="T33" s="410"/>
      <c r="U33" s="410"/>
      <c r="V33" s="410"/>
      <c r="W33" s="435"/>
      <c r="X33" s="376"/>
      <c r="Y33" s="377"/>
      <c r="Z33" s="376"/>
      <c r="AA33" s="377"/>
      <c r="AB33" s="380"/>
      <c r="AC33" s="381"/>
      <c r="AD33" s="367"/>
      <c r="AE33" s="368"/>
      <c r="AF33" s="368"/>
      <c r="AG33" s="368"/>
      <c r="AH33" s="368"/>
      <c r="AI33" s="368"/>
      <c r="AJ33" s="368"/>
      <c r="AK33" s="368"/>
      <c r="AL33" s="368"/>
      <c r="AM33" s="368"/>
      <c r="AN33" s="368"/>
      <c r="AO33" s="368"/>
      <c r="AP33" s="368"/>
      <c r="AQ33" s="368"/>
      <c r="AR33" s="368"/>
      <c r="AS33" s="368"/>
      <c r="AT33" s="368"/>
      <c r="AU33" s="368"/>
      <c r="AV33" s="368"/>
      <c r="AW33" s="368"/>
      <c r="AX33" s="368"/>
      <c r="AY33" s="368"/>
      <c r="AZ33" s="368"/>
      <c r="BA33" s="368"/>
      <c r="BB33" s="368"/>
      <c r="BC33" s="368"/>
      <c r="BD33" s="368"/>
      <c r="BE33" s="368"/>
      <c r="BF33" s="368"/>
      <c r="BG33" s="368"/>
      <c r="BH33" s="368"/>
      <c r="BI33" s="368"/>
      <c r="BJ33" s="368"/>
      <c r="BK33" s="368"/>
      <c r="BL33" s="368"/>
      <c r="BM33" s="368"/>
      <c r="BN33" s="368"/>
      <c r="BO33" s="368"/>
      <c r="BP33" s="368"/>
    </row>
    <row r="34" spans="1:68" s="369" customFormat="1" ht="28.5" customHeight="1" x14ac:dyDescent="0.35">
      <c r="A34" s="709"/>
      <c r="B34" s="355"/>
      <c r="C34" s="356"/>
      <c r="D34" s="357"/>
      <c r="E34" s="358"/>
      <c r="F34" s="358"/>
      <c r="G34" s="408"/>
      <c r="H34" s="409"/>
      <c r="I34" s="410"/>
      <c r="J34" s="410"/>
      <c r="K34" s="410"/>
      <c r="L34" s="410"/>
      <c r="M34" s="410"/>
      <c r="N34" s="410"/>
      <c r="O34" s="410"/>
      <c r="P34" s="410"/>
      <c r="Q34" s="410"/>
      <c r="R34" s="410"/>
      <c r="S34" s="410"/>
      <c r="T34" s="410"/>
      <c r="U34" s="410"/>
      <c r="V34" s="410"/>
      <c r="W34" s="435"/>
      <c r="X34" s="376"/>
      <c r="Y34" s="377"/>
      <c r="Z34" s="376"/>
      <c r="AA34" s="377"/>
      <c r="AB34" s="380"/>
      <c r="AC34" s="381"/>
      <c r="AD34" s="367"/>
      <c r="AE34" s="368"/>
      <c r="AF34" s="368"/>
      <c r="AG34" s="368"/>
      <c r="AH34" s="368"/>
      <c r="AI34" s="368"/>
      <c r="AJ34" s="368"/>
      <c r="AK34" s="368"/>
      <c r="AL34" s="368"/>
      <c r="AM34" s="368"/>
      <c r="AN34" s="368"/>
      <c r="AO34" s="368"/>
      <c r="AP34" s="368"/>
      <c r="AQ34" s="368"/>
      <c r="AR34" s="368"/>
      <c r="AS34" s="368"/>
      <c r="AT34" s="368"/>
      <c r="AU34" s="368"/>
      <c r="AV34" s="368"/>
      <c r="AW34" s="368"/>
      <c r="AX34" s="368"/>
      <c r="AY34" s="368"/>
      <c r="AZ34" s="368"/>
      <c r="BA34" s="368"/>
      <c r="BB34" s="368"/>
      <c r="BC34" s="368"/>
      <c r="BD34" s="368"/>
      <c r="BE34" s="368"/>
      <c r="BF34" s="368"/>
      <c r="BG34" s="368"/>
      <c r="BH34" s="368"/>
      <c r="BI34" s="368"/>
      <c r="BJ34" s="368"/>
      <c r="BK34" s="368"/>
      <c r="BL34" s="368"/>
      <c r="BM34" s="368"/>
      <c r="BN34" s="368"/>
      <c r="BO34" s="368"/>
      <c r="BP34" s="368"/>
    </row>
    <row r="35" spans="1:68" s="369" customFormat="1" ht="28.5" customHeight="1" x14ac:dyDescent="0.35">
      <c r="A35" s="709"/>
      <c r="B35" s="355"/>
      <c r="C35" s="356"/>
      <c r="D35" s="357"/>
      <c r="E35" s="358"/>
      <c r="F35" s="358"/>
      <c r="G35" s="408"/>
      <c r="H35" s="409"/>
      <c r="I35" s="410"/>
      <c r="J35" s="410"/>
      <c r="K35" s="410"/>
      <c r="L35" s="410"/>
      <c r="M35" s="410"/>
      <c r="N35" s="410"/>
      <c r="O35" s="410"/>
      <c r="P35" s="410"/>
      <c r="Q35" s="410"/>
      <c r="R35" s="410"/>
      <c r="S35" s="410"/>
      <c r="T35" s="410"/>
      <c r="U35" s="410"/>
      <c r="V35" s="410"/>
      <c r="W35" s="435"/>
      <c r="X35" s="376"/>
      <c r="Y35" s="377"/>
      <c r="Z35" s="376"/>
      <c r="AA35" s="377"/>
      <c r="AB35" s="380"/>
      <c r="AC35" s="381"/>
      <c r="AD35" s="367"/>
      <c r="AE35" s="368"/>
      <c r="AF35" s="368"/>
      <c r="AG35" s="368"/>
      <c r="AH35" s="368"/>
      <c r="AI35" s="368"/>
      <c r="AJ35" s="368"/>
      <c r="AK35" s="368"/>
      <c r="AL35" s="368"/>
      <c r="AM35" s="368"/>
      <c r="AN35" s="368"/>
      <c r="AO35" s="368"/>
      <c r="AP35" s="368"/>
      <c r="AQ35" s="368"/>
      <c r="AR35" s="368"/>
      <c r="AS35" s="368"/>
      <c r="AT35" s="368"/>
      <c r="AU35" s="368"/>
      <c r="AV35" s="368"/>
      <c r="AW35" s="368"/>
      <c r="AX35" s="368"/>
      <c r="AY35" s="368"/>
      <c r="AZ35" s="368"/>
      <c r="BA35" s="368"/>
      <c r="BB35" s="368"/>
      <c r="BC35" s="368"/>
      <c r="BD35" s="368"/>
      <c r="BE35" s="368"/>
      <c r="BF35" s="368"/>
      <c r="BG35" s="368"/>
      <c r="BH35" s="368"/>
      <c r="BI35" s="368"/>
      <c r="BJ35" s="368"/>
      <c r="BK35" s="368"/>
      <c r="BL35" s="368"/>
      <c r="BM35" s="368"/>
      <c r="BN35" s="368"/>
      <c r="BO35" s="368"/>
      <c r="BP35" s="368"/>
    </row>
    <row r="36" spans="1:68" s="369" customFormat="1" ht="28.5" customHeight="1" x14ac:dyDescent="0.35">
      <c r="A36" s="709"/>
      <c r="B36" s="355"/>
      <c r="C36" s="356"/>
      <c r="D36" s="357"/>
      <c r="E36" s="358"/>
      <c r="F36" s="358"/>
      <c r="G36" s="408"/>
      <c r="H36" s="409"/>
      <c r="I36" s="410"/>
      <c r="J36" s="410"/>
      <c r="K36" s="410"/>
      <c r="L36" s="410"/>
      <c r="M36" s="410"/>
      <c r="N36" s="410"/>
      <c r="O36" s="410"/>
      <c r="P36" s="410"/>
      <c r="Q36" s="410"/>
      <c r="R36" s="410"/>
      <c r="S36" s="410"/>
      <c r="T36" s="410"/>
      <c r="U36" s="410"/>
      <c r="V36" s="410"/>
      <c r="W36" s="435"/>
      <c r="X36" s="376"/>
      <c r="Y36" s="377"/>
      <c r="Z36" s="376"/>
      <c r="AA36" s="377"/>
      <c r="AB36" s="380"/>
      <c r="AC36" s="381"/>
      <c r="AD36" s="367"/>
      <c r="AE36" s="368"/>
      <c r="AF36" s="368"/>
      <c r="AG36" s="368"/>
      <c r="AH36" s="368"/>
      <c r="AI36" s="368"/>
      <c r="AJ36" s="368"/>
      <c r="AK36" s="368"/>
      <c r="AL36" s="368"/>
      <c r="AM36" s="368"/>
      <c r="AN36" s="368"/>
      <c r="AO36" s="368"/>
      <c r="AP36" s="368"/>
      <c r="AQ36" s="368"/>
      <c r="AR36" s="368"/>
      <c r="AS36" s="368"/>
      <c r="AT36" s="368"/>
      <c r="AU36" s="368"/>
      <c r="AV36" s="368"/>
      <c r="AW36" s="368"/>
      <c r="AX36" s="368"/>
      <c r="AY36" s="368"/>
      <c r="AZ36" s="368"/>
      <c r="BA36" s="368"/>
      <c r="BB36" s="368"/>
      <c r="BC36" s="368"/>
      <c r="BD36" s="368"/>
      <c r="BE36" s="368"/>
      <c r="BF36" s="368"/>
      <c r="BG36" s="368"/>
      <c r="BH36" s="368"/>
      <c r="BI36" s="368"/>
      <c r="BJ36" s="368"/>
      <c r="BK36" s="368"/>
      <c r="BL36" s="368"/>
      <c r="BM36" s="368"/>
      <c r="BN36" s="368"/>
      <c r="BO36" s="368"/>
      <c r="BP36" s="368"/>
    </row>
    <row r="37" spans="1:68" s="369" customFormat="1" ht="28.5" customHeight="1" x14ac:dyDescent="0.35">
      <c r="A37" s="709"/>
      <c r="B37" s="355"/>
      <c r="C37" s="356"/>
      <c r="D37" s="357"/>
      <c r="E37" s="358"/>
      <c r="F37" s="358"/>
      <c r="G37" s="408"/>
      <c r="H37" s="409"/>
      <c r="I37" s="410"/>
      <c r="J37" s="410"/>
      <c r="K37" s="410"/>
      <c r="L37" s="410"/>
      <c r="M37" s="410"/>
      <c r="N37" s="410"/>
      <c r="O37" s="410"/>
      <c r="P37" s="410"/>
      <c r="Q37" s="410"/>
      <c r="R37" s="410"/>
      <c r="S37" s="410"/>
      <c r="T37" s="410"/>
      <c r="U37" s="410"/>
      <c r="V37" s="410"/>
      <c r="W37" s="435"/>
      <c r="X37" s="376"/>
      <c r="Y37" s="377"/>
      <c r="Z37" s="376"/>
      <c r="AA37" s="377"/>
      <c r="AB37" s="380"/>
      <c r="AC37" s="381"/>
      <c r="AD37" s="367"/>
      <c r="AE37" s="368"/>
      <c r="AF37" s="368"/>
      <c r="AG37" s="368"/>
      <c r="AH37" s="368"/>
      <c r="AI37" s="368"/>
      <c r="AJ37" s="368"/>
      <c r="AK37" s="368"/>
      <c r="AL37" s="368"/>
      <c r="AM37" s="368"/>
      <c r="AN37" s="368"/>
      <c r="AO37" s="368"/>
      <c r="AP37" s="368"/>
      <c r="AQ37" s="368"/>
      <c r="AR37" s="368"/>
      <c r="AS37" s="368"/>
      <c r="AT37" s="368"/>
      <c r="AU37" s="368"/>
      <c r="AV37" s="368"/>
      <c r="AW37" s="368"/>
      <c r="AX37" s="368"/>
      <c r="AY37" s="368"/>
      <c r="AZ37" s="368"/>
      <c r="BA37" s="368"/>
      <c r="BB37" s="368"/>
      <c r="BC37" s="368"/>
      <c r="BD37" s="368"/>
      <c r="BE37" s="368"/>
      <c r="BF37" s="368"/>
      <c r="BG37" s="368"/>
      <c r="BH37" s="368"/>
      <c r="BI37" s="368"/>
      <c r="BJ37" s="368"/>
      <c r="BK37" s="368"/>
      <c r="BL37" s="368"/>
      <c r="BM37" s="368"/>
      <c r="BN37" s="368"/>
      <c r="BO37" s="368"/>
      <c r="BP37" s="368"/>
    </row>
    <row r="38" spans="1:68" s="369" customFormat="1" ht="28.5" customHeight="1" x14ac:dyDescent="0.35">
      <c r="A38" s="709"/>
      <c r="B38" s="355"/>
      <c r="C38" s="373"/>
      <c r="D38" s="373"/>
      <c r="E38" s="358"/>
      <c r="F38" s="358"/>
      <c r="G38" s="408"/>
      <c r="H38" s="409"/>
      <c r="I38" s="410"/>
      <c r="J38" s="410"/>
      <c r="K38" s="410"/>
      <c r="L38" s="410"/>
      <c r="M38" s="410"/>
      <c r="N38" s="410"/>
      <c r="O38" s="410"/>
      <c r="P38" s="410"/>
      <c r="Q38" s="410"/>
      <c r="R38" s="410"/>
      <c r="S38" s="410"/>
      <c r="T38" s="410"/>
      <c r="U38" s="410"/>
      <c r="V38" s="410"/>
      <c r="W38" s="435"/>
      <c r="X38" s="376"/>
      <c r="Y38" s="377"/>
      <c r="Z38" s="376"/>
      <c r="AA38" s="377"/>
      <c r="AB38" s="380"/>
      <c r="AC38" s="381"/>
      <c r="AD38" s="367"/>
      <c r="AE38" s="368"/>
      <c r="AF38" s="368"/>
      <c r="AG38" s="368"/>
      <c r="AH38" s="368"/>
      <c r="AI38" s="368"/>
      <c r="AJ38" s="368"/>
      <c r="AK38" s="368"/>
      <c r="AL38" s="368"/>
      <c r="AM38" s="368"/>
      <c r="AN38" s="368"/>
      <c r="AO38" s="368"/>
      <c r="AP38" s="368"/>
      <c r="AQ38" s="368"/>
      <c r="AR38" s="368"/>
      <c r="AS38" s="368"/>
      <c r="AT38" s="368"/>
      <c r="AU38" s="368"/>
      <c r="AV38" s="368"/>
      <c r="AW38" s="368"/>
      <c r="AX38" s="368"/>
      <c r="AY38" s="368"/>
      <c r="AZ38" s="368"/>
      <c r="BA38" s="368"/>
      <c r="BB38" s="368"/>
      <c r="BC38" s="368"/>
      <c r="BD38" s="368"/>
      <c r="BE38" s="368"/>
      <c r="BF38" s="368"/>
      <c r="BG38" s="368"/>
      <c r="BH38" s="368"/>
      <c r="BI38" s="368"/>
      <c r="BJ38" s="368"/>
      <c r="BK38" s="368"/>
      <c r="BL38" s="368"/>
      <c r="BM38" s="368"/>
      <c r="BN38" s="368"/>
      <c r="BO38" s="368"/>
      <c r="BP38" s="368"/>
    </row>
    <row r="39" spans="1:68" s="369" customFormat="1" ht="28.5" customHeight="1" x14ac:dyDescent="0.35">
      <c r="A39" s="709"/>
      <c r="B39" s="355"/>
      <c r="C39" s="370"/>
      <c r="D39" s="371"/>
      <c r="E39" s="372"/>
      <c r="F39" s="372"/>
      <c r="G39" s="408"/>
      <c r="H39" s="409"/>
      <c r="I39" s="410"/>
      <c r="J39" s="410"/>
      <c r="K39" s="410"/>
      <c r="L39" s="410"/>
      <c r="M39" s="410"/>
      <c r="N39" s="410"/>
      <c r="O39" s="410"/>
      <c r="P39" s="410"/>
      <c r="Q39" s="410"/>
      <c r="R39" s="410"/>
      <c r="S39" s="410"/>
      <c r="T39" s="410"/>
      <c r="U39" s="410"/>
      <c r="V39" s="410"/>
      <c r="W39" s="435"/>
      <c r="X39" s="376"/>
      <c r="Y39" s="377"/>
      <c r="Z39" s="376"/>
      <c r="AA39" s="377"/>
      <c r="AB39" s="380"/>
      <c r="AC39" s="381"/>
      <c r="AD39" s="367"/>
      <c r="AE39" s="368"/>
      <c r="AF39" s="368"/>
      <c r="AG39" s="368"/>
      <c r="AH39" s="368"/>
      <c r="AI39" s="368"/>
      <c r="AJ39" s="368"/>
      <c r="AK39" s="368"/>
      <c r="AL39" s="368"/>
      <c r="AM39" s="368"/>
      <c r="AN39" s="368"/>
      <c r="AO39" s="368"/>
      <c r="AP39" s="368"/>
      <c r="AQ39" s="368"/>
      <c r="AR39" s="368"/>
      <c r="AS39" s="368"/>
      <c r="AT39" s="368"/>
      <c r="AU39" s="368"/>
      <c r="AV39" s="368"/>
      <c r="AW39" s="368"/>
      <c r="AX39" s="368"/>
      <c r="AY39" s="368"/>
      <c r="AZ39" s="368"/>
      <c r="BA39" s="368"/>
      <c r="BB39" s="368"/>
      <c r="BC39" s="368"/>
      <c r="BD39" s="368"/>
      <c r="BE39" s="368"/>
      <c r="BF39" s="368"/>
      <c r="BG39" s="368"/>
      <c r="BH39" s="368"/>
      <c r="BI39" s="368"/>
      <c r="BJ39" s="368"/>
      <c r="BK39" s="368"/>
      <c r="BL39" s="368"/>
      <c r="BM39" s="368"/>
      <c r="BN39" s="368"/>
      <c r="BO39" s="368"/>
      <c r="BP39" s="368"/>
    </row>
    <row r="40" spans="1:68" s="369" customFormat="1" ht="28.5" customHeight="1" x14ac:dyDescent="0.35">
      <c r="A40" s="709"/>
      <c r="B40" s="355"/>
      <c r="C40" s="370"/>
      <c r="D40" s="371"/>
      <c r="E40" s="372"/>
      <c r="F40" s="372"/>
      <c r="G40" s="408"/>
      <c r="H40" s="409"/>
      <c r="I40" s="410"/>
      <c r="J40" s="410"/>
      <c r="K40" s="410"/>
      <c r="L40" s="410"/>
      <c r="M40" s="410"/>
      <c r="N40" s="410"/>
      <c r="O40" s="410"/>
      <c r="P40" s="410"/>
      <c r="Q40" s="410"/>
      <c r="R40" s="410"/>
      <c r="S40" s="410"/>
      <c r="T40" s="410"/>
      <c r="U40" s="410"/>
      <c r="V40" s="410"/>
      <c r="W40" s="435"/>
      <c r="X40" s="376"/>
      <c r="Y40" s="377"/>
      <c r="Z40" s="376"/>
      <c r="AA40" s="377"/>
      <c r="AB40" s="380"/>
      <c r="AC40" s="381"/>
      <c r="AD40" s="367"/>
      <c r="AE40" s="368"/>
      <c r="AF40" s="368"/>
      <c r="AG40" s="368"/>
      <c r="AH40" s="368"/>
      <c r="AI40" s="368"/>
      <c r="AJ40" s="368"/>
      <c r="AK40" s="368"/>
      <c r="AL40" s="368"/>
      <c r="AM40" s="368"/>
      <c r="AN40" s="368"/>
      <c r="AO40" s="368"/>
      <c r="AP40" s="368"/>
      <c r="AQ40" s="368"/>
      <c r="AR40" s="368"/>
      <c r="AS40" s="368"/>
      <c r="AT40" s="368"/>
      <c r="AU40" s="368"/>
      <c r="AV40" s="368"/>
      <c r="AW40" s="368"/>
      <c r="AX40" s="368"/>
      <c r="AY40" s="368"/>
      <c r="AZ40" s="368"/>
      <c r="BA40" s="368"/>
      <c r="BB40" s="368"/>
      <c r="BC40" s="368"/>
      <c r="BD40" s="368"/>
      <c r="BE40" s="368"/>
      <c r="BF40" s="368"/>
      <c r="BG40" s="368"/>
      <c r="BH40" s="368"/>
      <c r="BI40" s="368"/>
      <c r="BJ40" s="368"/>
      <c r="BK40" s="368"/>
      <c r="BL40" s="368"/>
      <c r="BM40" s="368"/>
      <c r="BN40" s="368"/>
      <c r="BO40" s="368"/>
      <c r="BP40" s="368"/>
    </row>
    <row r="41" spans="1:68" s="369" customFormat="1" ht="28.5" customHeight="1" x14ac:dyDescent="0.35">
      <c r="A41" s="709"/>
      <c r="B41" s="355"/>
      <c r="C41" s="370"/>
      <c r="D41" s="370"/>
      <c r="E41" s="372"/>
      <c r="F41" s="372"/>
      <c r="G41" s="408"/>
      <c r="H41" s="409"/>
      <c r="I41" s="410"/>
      <c r="J41" s="410"/>
      <c r="K41" s="410"/>
      <c r="L41" s="410"/>
      <c r="M41" s="410"/>
      <c r="N41" s="410"/>
      <c r="O41" s="410"/>
      <c r="P41" s="410"/>
      <c r="Q41" s="410"/>
      <c r="R41" s="410"/>
      <c r="S41" s="410"/>
      <c r="T41" s="410"/>
      <c r="U41" s="410"/>
      <c r="V41" s="410"/>
      <c r="W41" s="435"/>
      <c r="X41" s="376"/>
      <c r="Y41" s="377"/>
      <c r="Z41" s="376"/>
      <c r="AA41" s="377"/>
      <c r="AB41" s="380"/>
      <c r="AC41" s="381"/>
      <c r="AD41" s="367"/>
      <c r="AE41" s="368"/>
      <c r="AF41" s="368"/>
      <c r="AG41" s="368"/>
      <c r="AH41" s="368"/>
      <c r="AI41" s="368"/>
      <c r="AJ41" s="368"/>
      <c r="AK41" s="368"/>
      <c r="AL41" s="368"/>
      <c r="AM41" s="368"/>
      <c r="AN41" s="368"/>
      <c r="AO41" s="368"/>
      <c r="AP41" s="368"/>
      <c r="AQ41" s="368"/>
      <c r="AR41" s="368"/>
      <c r="AS41" s="368"/>
      <c r="AT41" s="368"/>
      <c r="AU41" s="368"/>
      <c r="AV41" s="368"/>
      <c r="AW41" s="368"/>
      <c r="AX41" s="368"/>
      <c r="AY41" s="368"/>
      <c r="AZ41" s="368"/>
      <c r="BA41" s="368"/>
      <c r="BB41" s="368"/>
      <c r="BC41" s="368"/>
      <c r="BD41" s="368"/>
      <c r="BE41" s="368"/>
      <c r="BF41" s="368"/>
      <c r="BG41" s="368"/>
      <c r="BH41" s="368"/>
      <c r="BI41" s="368"/>
      <c r="BJ41" s="368"/>
      <c r="BK41" s="368"/>
      <c r="BL41" s="368"/>
      <c r="BM41" s="368"/>
      <c r="BN41" s="368"/>
      <c r="BO41" s="368"/>
      <c r="BP41" s="368"/>
    </row>
    <row r="42" spans="1:68" s="369" customFormat="1" ht="28.5" customHeight="1" x14ac:dyDescent="0.35">
      <c r="A42" s="709"/>
      <c r="B42" s="355"/>
      <c r="C42" s="370"/>
      <c r="D42" s="371"/>
      <c r="E42" s="372"/>
      <c r="F42" s="372"/>
      <c r="G42" s="408"/>
      <c r="H42" s="409"/>
      <c r="I42" s="410"/>
      <c r="J42" s="410"/>
      <c r="K42" s="410"/>
      <c r="L42" s="410"/>
      <c r="M42" s="410"/>
      <c r="N42" s="410"/>
      <c r="O42" s="410"/>
      <c r="P42" s="410"/>
      <c r="Q42" s="410"/>
      <c r="R42" s="410"/>
      <c r="S42" s="410"/>
      <c r="T42" s="410"/>
      <c r="U42" s="410"/>
      <c r="V42" s="410"/>
      <c r="W42" s="435"/>
      <c r="X42" s="376"/>
      <c r="Y42" s="377"/>
      <c r="Z42" s="376"/>
      <c r="AA42" s="377"/>
      <c r="AB42" s="380"/>
      <c r="AC42" s="381"/>
      <c r="AD42" s="367"/>
      <c r="AE42" s="368"/>
      <c r="AF42" s="368"/>
      <c r="AG42" s="368"/>
      <c r="AH42" s="368"/>
      <c r="AI42" s="368"/>
      <c r="AJ42" s="368"/>
      <c r="AK42" s="368"/>
      <c r="AL42" s="368"/>
      <c r="AM42" s="368"/>
      <c r="AN42" s="368"/>
      <c r="AO42" s="368"/>
      <c r="AP42" s="368"/>
      <c r="AQ42" s="368"/>
      <c r="AR42" s="368"/>
      <c r="AS42" s="368"/>
      <c r="AT42" s="368"/>
      <c r="AU42" s="368"/>
      <c r="AV42" s="368"/>
      <c r="AW42" s="368"/>
      <c r="AX42" s="368"/>
      <c r="AY42" s="368"/>
      <c r="AZ42" s="368"/>
      <c r="BA42" s="368"/>
      <c r="BB42" s="368"/>
      <c r="BC42" s="368"/>
      <c r="BD42" s="368"/>
      <c r="BE42" s="368"/>
      <c r="BF42" s="368"/>
      <c r="BG42" s="368"/>
      <c r="BH42" s="368"/>
      <c r="BI42" s="368"/>
      <c r="BJ42" s="368"/>
      <c r="BK42" s="368"/>
      <c r="BL42" s="368"/>
      <c r="BM42" s="368"/>
      <c r="BN42" s="368"/>
      <c r="BO42" s="368"/>
      <c r="BP42" s="368"/>
    </row>
    <row r="43" spans="1:68" s="369" customFormat="1" ht="28.5" customHeight="1" x14ac:dyDescent="0.35">
      <c r="A43" s="709"/>
      <c r="B43" s="355"/>
      <c r="C43" s="370"/>
      <c r="D43" s="371"/>
      <c r="E43" s="372"/>
      <c r="F43" s="372"/>
      <c r="G43" s="408"/>
      <c r="H43" s="409"/>
      <c r="I43" s="410"/>
      <c r="J43" s="410"/>
      <c r="K43" s="410"/>
      <c r="L43" s="410"/>
      <c r="M43" s="410"/>
      <c r="N43" s="410"/>
      <c r="O43" s="410"/>
      <c r="P43" s="410"/>
      <c r="Q43" s="410"/>
      <c r="R43" s="410"/>
      <c r="S43" s="410"/>
      <c r="T43" s="410"/>
      <c r="U43" s="410"/>
      <c r="V43" s="410"/>
      <c r="W43" s="435"/>
      <c r="X43" s="376"/>
      <c r="Y43" s="377"/>
      <c r="Z43" s="376"/>
      <c r="AA43" s="377"/>
      <c r="AB43" s="380"/>
      <c r="AC43" s="381"/>
      <c r="AD43" s="367"/>
      <c r="AE43" s="368"/>
      <c r="AF43" s="368"/>
      <c r="AG43" s="368"/>
      <c r="AH43" s="368"/>
      <c r="AI43" s="368"/>
      <c r="AJ43" s="368"/>
      <c r="AK43" s="368"/>
      <c r="AL43" s="368"/>
      <c r="AM43" s="368"/>
      <c r="AN43" s="368"/>
      <c r="AO43" s="368"/>
      <c r="AP43" s="368"/>
      <c r="AQ43" s="368"/>
      <c r="AR43" s="368"/>
      <c r="AS43" s="368"/>
      <c r="AT43" s="368"/>
      <c r="AU43" s="368"/>
      <c r="AV43" s="368"/>
      <c r="AW43" s="368"/>
      <c r="AX43" s="368"/>
      <c r="AY43" s="368"/>
      <c r="AZ43" s="368"/>
      <c r="BA43" s="368"/>
      <c r="BB43" s="368"/>
      <c r="BC43" s="368"/>
      <c r="BD43" s="368"/>
      <c r="BE43" s="368"/>
      <c r="BF43" s="368"/>
      <c r="BG43" s="368"/>
      <c r="BH43" s="368"/>
      <c r="BI43" s="368"/>
      <c r="BJ43" s="368"/>
      <c r="BK43" s="368"/>
      <c r="BL43" s="368"/>
      <c r="BM43" s="368"/>
      <c r="BN43" s="368"/>
      <c r="BO43" s="368"/>
      <c r="BP43" s="368"/>
    </row>
    <row r="44" spans="1:68" s="369" customFormat="1" ht="28.5" customHeight="1" x14ac:dyDescent="0.35">
      <c r="A44" s="709"/>
      <c r="B44" s="355"/>
      <c r="C44" s="370"/>
      <c r="D44" s="371"/>
      <c r="E44" s="372"/>
      <c r="F44" s="372"/>
      <c r="G44" s="408"/>
      <c r="H44" s="409"/>
      <c r="I44" s="410"/>
      <c r="J44" s="410"/>
      <c r="K44" s="410"/>
      <c r="L44" s="410"/>
      <c r="M44" s="410"/>
      <c r="N44" s="410"/>
      <c r="O44" s="410"/>
      <c r="P44" s="410"/>
      <c r="Q44" s="410"/>
      <c r="R44" s="410"/>
      <c r="S44" s="410"/>
      <c r="T44" s="410"/>
      <c r="U44" s="410"/>
      <c r="V44" s="410"/>
      <c r="W44" s="435"/>
      <c r="X44" s="376"/>
      <c r="Y44" s="377"/>
      <c r="Z44" s="376"/>
      <c r="AA44" s="377"/>
      <c r="AB44" s="380"/>
      <c r="AC44" s="381"/>
      <c r="AD44" s="367"/>
      <c r="AE44" s="368"/>
      <c r="AF44" s="368"/>
      <c r="AG44" s="368"/>
      <c r="AH44" s="368"/>
      <c r="AI44" s="368"/>
      <c r="AJ44" s="368"/>
      <c r="AK44" s="368"/>
      <c r="AL44" s="368"/>
      <c r="AM44" s="368"/>
      <c r="AN44" s="368"/>
      <c r="AO44" s="368"/>
      <c r="AP44" s="368"/>
      <c r="AQ44" s="368"/>
      <c r="AR44" s="368"/>
      <c r="AS44" s="368"/>
      <c r="AT44" s="368"/>
      <c r="AU44" s="368"/>
      <c r="AV44" s="368"/>
      <c r="AW44" s="368"/>
      <c r="AX44" s="368"/>
      <c r="AY44" s="368"/>
      <c r="AZ44" s="368"/>
      <c r="BA44" s="368"/>
      <c r="BB44" s="368"/>
      <c r="BC44" s="368"/>
      <c r="BD44" s="368"/>
      <c r="BE44" s="368"/>
      <c r="BF44" s="368"/>
      <c r="BG44" s="368"/>
      <c r="BH44" s="368"/>
      <c r="BI44" s="368"/>
      <c r="BJ44" s="368"/>
      <c r="BK44" s="368"/>
      <c r="BL44" s="368"/>
      <c r="BM44" s="368"/>
      <c r="BN44" s="368"/>
      <c r="BO44" s="368"/>
      <c r="BP44" s="368"/>
    </row>
    <row r="45" spans="1:68" s="369" customFormat="1" ht="28.5" customHeight="1" x14ac:dyDescent="0.35">
      <c r="A45" s="709"/>
      <c r="B45" s="355"/>
      <c r="C45" s="370"/>
      <c r="D45" s="371"/>
      <c r="E45" s="372"/>
      <c r="F45" s="372"/>
      <c r="G45" s="408"/>
      <c r="H45" s="409"/>
      <c r="I45" s="410"/>
      <c r="J45" s="410"/>
      <c r="K45" s="410"/>
      <c r="L45" s="410"/>
      <c r="M45" s="410"/>
      <c r="N45" s="410"/>
      <c r="O45" s="410"/>
      <c r="P45" s="410"/>
      <c r="Q45" s="410"/>
      <c r="R45" s="410"/>
      <c r="S45" s="410"/>
      <c r="T45" s="410"/>
      <c r="U45" s="410"/>
      <c r="V45" s="410"/>
      <c r="W45" s="435"/>
      <c r="X45" s="376"/>
      <c r="Y45" s="377"/>
      <c r="Z45" s="376"/>
      <c r="AA45" s="377"/>
      <c r="AB45" s="380"/>
      <c r="AC45" s="381"/>
      <c r="AD45" s="367"/>
      <c r="AE45" s="368"/>
      <c r="AF45" s="368"/>
      <c r="AG45" s="368"/>
      <c r="AH45" s="368"/>
      <c r="AI45" s="368"/>
      <c r="AJ45" s="368"/>
      <c r="AK45" s="368"/>
      <c r="AL45" s="368"/>
      <c r="AM45" s="368"/>
      <c r="AN45" s="368"/>
      <c r="AO45" s="368"/>
      <c r="AP45" s="368"/>
      <c r="AQ45" s="368"/>
      <c r="AR45" s="368"/>
      <c r="AS45" s="368"/>
      <c r="AT45" s="368"/>
      <c r="AU45" s="368"/>
      <c r="AV45" s="368"/>
      <c r="AW45" s="368"/>
      <c r="AX45" s="368"/>
      <c r="AY45" s="368"/>
      <c r="AZ45" s="368"/>
      <c r="BA45" s="368"/>
      <c r="BB45" s="368"/>
      <c r="BC45" s="368"/>
      <c r="BD45" s="368"/>
      <c r="BE45" s="368"/>
      <c r="BF45" s="368"/>
      <c r="BG45" s="368"/>
      <c r="BH45" s="368"/>
      <c r="BI45" s="368"/>
      <c r="BJ45" s="368"/>
      <c r="BK45" s="368"/>
      <c r="BL45" s="368"/>
      <c r="BM45" s="368"/>
      <c r="BN45" s="368"/>
      <c r="BO45" s="368"/>
      <c r="BP45" s="368"/>
    </row>
    <row r="46" spans="1:68" s="369" customFormat="1" ht="28.5" customHeight="1" x14ac:dyDescent="0.35">
      <c r="A46" s="709"/>
      <c r="B46" s="355"/>
      <c r="C46" s="370"/>
      <c r="D46" s="371"/>
      <c r="E46" s="372"/>
      <c r="F46" s="372"/>
      <c r="G46" s="408"/>
      <c r="H46" s="409"/>
      <c r="I46" s="410"/>
      <c r="J46" s="410"/>
      <c r="K46" s="410"/>
      <c r="L46" s="410"/>
      <c r="M46" s="410"/>
      <c r="N46" s="410"/>
      <c r="O46" s="410"/>
      <c r="P46" s="410"/>
      <c r="Q46" s="410"/>
      <c r="R46" s="410"/>
      <c r="S46" s="410"/>
      <c r="T46" s="410"/>
      <c r="U46" s="410"/>
      <c r="V46" s="410"/>
      <c r="W46" s="435"/>
      <c r="X46" s="376"/>
      <c r="Y46" s="377"/>
      <c r="Z46" s="376"/>
      <c r="AA46" s="377"/>
      <c r="AB46" s="380"/>
      <c r="AC46" s="381"/>
      <c r="AD46" s="367"/>
      <c r="AE46" s="368"/>
      <c r="AF46" s="368"/>
      <c r="AG46" s="368"/>
      <c r="AH46" s="368"/>
      <c r="AI46" s="368"/>
      <c r="AJ46" s="368"/>
      <c r="AK46" s="368"/>
      <c r="AL46" s="368"/>
      <c r="AM46" s="368"/>
      <c r="AN46" s="368"/>
      <c r="AO46" s="368"/>
      <c r="AP46" s="368"/>
      <c r="AQ46" s="368"/>
      <c r="AR46" s="368"/>
      <c r="AS46" s="368"/>
      <c r="AT46" s="368"/>
      <c r="AU46" s="368"/>
      <c r="AV46" s="368"/>
      <c r="AW46" s="368"/>
      <c r="AX46" s="368"/>
      <c r="AY46" s="368"/>
      <c r="AZ46" s="368"/>
      <c r="BA46" s="368"/>
      <c r="BB46" s="368"/>
      <c r="BC46" s="368"/>
      <c r="BD46" s="368"/>
      <c r="BE46" s="368"/>
      <c r="BF46" s="368"/>
      <c r="BG46" s="368"/>
      <c r="BH46" s="368"/>
      <c r="BI46" s="368"/>
      <c r="BJ46" s="368"/>
      <c r="BK46" s="368"/>
      <c r="BL46" s="368"/>
      <c r="BM46" s="368"/>
      <c r="BN46" s="368"/>
      <c r="BO46" s="368"/>
      <c r="BP46" s="368"/>
    </row>
    <row r="47" spans="1:68" s="369" customFormat="1" ht="28.5" customHeight="1" x14ac:dyDescent="0.35">
      <c r="A47" s="709"/>
      <c r="B47" s="355"/>
      <c r="C47" s="370"/>
      <c r="D47" s="371"/>
      <c r="E47" s="372"/>
      <c r="F47" s="372"/>
      <c r="G47" s="408"/>
      <c r="H47" s="409"/>
      <c r="I47" s="410"/>
      <c r="J47" s="410"/>
      <c r="K47" s="410"/>
      <c r="L47" s="410"/>
      <c r="M47" s="410"/>
      <c r="N47" s="410"/>
      <c r="O47" s="410"/>
      <c r="P47" s="410"/>
      <c r="Q47" s="410"/>
      <c r="R47" s="410"/>
      <c r="S47" s="410"/>
      <c r="T47" s="410"/>
      <c r="U47" s="410"/>
      <c r="V47" s="410"/>
      <c r="W47" s="435"/>
      <c r="X47" s="376"/>
      <c r="Y47" s="377"/>
      <c r="Z47" s="376"/>
      <c r="AA47" s="377"/>
      <c r="AB47" s="380"/>
      <c r="AC47" s="381"/>
      <c r="AD47" s="367"/>
      <c r="AE47" s="368"/>
      <c r="AF47" s="368"/>
      <c r="AG47" s="368"/>
      <c r="AH47" s="368"/>
      <c r="AI47" s="368"/>
      <c r="AJ47" s="368"/>
      <c r="AK47" s="368"/>
      <c r="AL47" s="368"/>
      <c r="AM47" s="368"/>
      <c r="AN47" s="368"/>
      <c r="AO47" s="368"/>
      <c r="AP47" s="368"/>
      <c r="AQ47" s="368"/>
      <c r="AR47" s="368"/>
      <c r="AS47" s="368"/>
      <c r="AT47" s="368"/>
      <c r="AU47" s="368"/>
      <c r="AV47" s="368"/>
      <c r="AW47" s="368"/>
      <c r="AX47" s="368"/>
      <c r="AY47" s="368"/>
      <c r="AZ47" s="368"/>
      <c r="BA47" s="368"/>
      <c r="BB47" s="368"/>
      <c r="BC47" s="368"/>
      <c r="BD47" s="368"/>
      <c r="BE47" s="368"/>
      <c r="BF47" s="368"/>
      <c r="BG47" s="368"/>
      <c r="BH47" s="368"/>
      <c r="BI47" s="368"/>
      <c r="BJ47" s="368"/>
      <c r="BK47" s="368"/>
      <c r="BL47" s="368"/>
      <c r="BM47" s="368"/>
      <c r="BN47" s="368"/>
      <c r="BO47" s="368"/>
      <c r="BP47" s="368"/>
    </row>
    <row r="48" spans="1:68" s="369" customFormat="1" ht="28.5" customHeight="1" x14ac:dyDescent="0.35">
      <c r="A48" s="709"/>
      <c r="B48" s="355"/>
      <c r="C48" s="373"/>
      <c r="D48" s="373"/>
      <c r="E48" s="358"/>
      <c r="F48" s="358"/>
      <c r="G48" s="408"/>
      <c r="H48" s="409"/>
      <c r="I48" s="410"/>
      <c r="J48" s="410"/>
      <c r="K48" s="410"/>
      <c r="L48" s="410"/>
      <c r="M48" s="410"/>
      <c r="N48" s="410"/>
      <c r="O48" s="410"/>
      <c r="P48" s="410"/>
      <c r="Q48" s="410"/>
      <c r="R48" s="410"/>
      <c r="S48" s="410"/>
      <c r="T48" s="410"/>
      <c r="U48" s="410"/>
      <c r="V48" s="410"/>
      <c r="W48" s="435"/>
      <c r="X48" s="376"/>
      <c r="Y48" s="377"/>
      <c r="Z48" s="376"/>
      <c r="AA48" s="377"/>
      <c r="AB48" s="380"/>
      <c r="AC48" s="381"/>
      <c r="AD48" s="367"/>
      <c r="AE48" s="368"/>
      <c r="AF48" s="368"/>
      <c r="AG48" s="368"/>
      <c r="AH48" s="368"/>
      <c r="AI48" s="368"/>
      <c r="AJ48" s="368"/>
      <c r="AK48" s="368"/>
      <c r="AL48" s="368"/>
      <c r="AM48" s="368"/>
      <c r="AN48" s="368"/>
      <c r="AO48" s="368"/>
      <c r="AP48" s="368"/>
      <c r="AQ48" s="368"/>
      <c r="AR48" s="368"/>
      <c r="AS48" s="368"/>
      <c r="AT48" s="368"/>
      <c r="AU48" s="368"/>
      <c r="AV48" s="368"/>
      <c r="AW48" s="368"/>
      <c r="AX48" s="368"/>
      <c r="AY48" s="368"/>
      <c r="AZ48" s="368"/>
      <c r="BA48" s="368"/>
      <c r="BB48" s="368"/>
      <c r="BC48" s="368"/>
      <c r="BD48" s="368"/>
      <c r="BE48" s="368"/>
      <c r="BF48" s="368"/>
      <c r="BG48" s="368"/>
      <c r="BH48" s="368"/>
      <c r="BI48" s="368"/>
      <c r="BJ48" s="368"/>
      <c r="BK48" s="368"/>
      <c r="BL48" s="368"/>
      <c r="BM48" s="368"/>
      <c r="BN48" s="368"/>
      <c r="BO48" s="368"/>
      <c r="BP48" s="368"/>
    </row>
    <row r="49" spans="1:68" s="369" customFormat="1" ht="28.5" customHeight="1" x14ac:dyDescent="0.35">
      <c r="A49" s="709"/>
      <c r="B49" s="355"/>
      <c r="C49" s="373"/>
      <c r="D49" s="373"/>
      <c r="E49" s="358"/>
      <c r="F49" s="358"/>
      <c r="G49" s="408"/>
      <c r="H49" s="409"/>
      <c r="I49" s="410"/>
      <c r="J49" s="410"/>
      <c r="K49" s="410"/>
      <c r="L49" s="410"/>
      <c r="M49" s="410"/>
      <c r="N49" s="410"/>
      <c r="O49" s="410"/>
      <c r="P49" s="410"/>
      <c r="Q49" s="410"/>
      <c r="R49" s="410"/>
      <c r="S49" s="410"/>
      <c r="T49" s="410"/>
      <c r="U49" s="410"/>
      <c r="V49" s="410"/>
      <c r="W49" s="435"/>
      <c r="X49" s="376"/>
      <c r="Y49" s="377"/>
      <c r="Z49" s="376"/>
      <c r="AA49" s="377"/>
      <c r="AB49" s="380"/>
      <c r="AC49" s="381"/>
      <c r="AD49" s="367"/>
      <c r="AE49" s="368"/>
      <c r="AF49" s="368"/>
      <c r="AG49" s="368"/>
      <c r="AH49" s="368"/>
      <c r="AI49" s="368"/>
      <c r="AJ49" s="368"/>
      <c r="AK49" s="368"/>
      <c r="AL49" s="368"/>
      <c r="AM49" s="368"/>
      <c r="AN49" s="368"/>
      <c r="AO49" s="368"/>
      <c r="AP49" s="368"/>
      <c r="AQ49" s="368"/>
      <c r="AR49" s="368"/>
      <c r="AS49" s="368"/>
      <c r="AT49" s="368"/>
      <c r="AU49" s="368"/>
      <c r="AV49" s="368"/>
      <c r="AW49" s="368"/>
      <c r="AX49" s="368"/>
      <c r="AY49" s="368"/>
      <c r="AZ49" s="368"/>
      <c r="BA49" s="368"/>
      <c r="BB49" s="368"/>
      <c r="BC49" s="368"/>
      <c r="BD49" s="368"/>
      <c r="BE49" s="368"/>
      <c r="BF49" s="368"/>
      <c r="BG49" s="368"/>
      <c r="BH49" s="368"/>
      <c r="BI49" s="368"/>
      <c r="BJ49" s="368"/>
      <c r="BK49" s="368"/>
      <c r="BL49" s="368"/>
      <c r="BM49" s="368"/>
      <c r="BN49" s="368"/>
      <c r="BO49" s="368"/>
      <c r="BP49" s="368"/>
    </row>
    <row r="50" spans="1:68" s="369" customFormat="1" ht="28.5" customHeight="1" x14ac:dyDescent="0.35">
      <c r="A50" s="709"/>
      <c r="B50" s="355"/>
      <c r="C50" s="356"/>
      <c r="D50" s="357"/>
      <c r="E50" s="358"/>
      <c r="F50" s="358"/>
      <c r="G50" s="408"/>
      <c r="H50" s="409"/>
      <c r="I50" s="410"/>
      <c r="J50" s="410"/>
      <c r="K50" s="410"/>
      <c r="L50" s="410"/>
      <c r="M50" s="410"/>
      <c r="N50" s="410"/>
      <c r="O50" s="410"/>
      <c r="P50" s="410"/>
      <c r="Q50" s="410"/>
      <c r="R50" s="410"/>
      <c r="S50" s="410"/>
      <c r="T50" s="410"/>
      <c r="U50" s="410"/>
      <c r="V50" s="410"/>
      <c r="W50" s="435"/>
      <c r="X50" s="376"/>
      <c r="Y50" s="377"/>
      <c r="Z50" s="376"/>
      <c r="AA50" s="377"/>
      <c r="AB50" s="380"/>
      <c r="AC50" s="381"/>
      <c r="AD50" s="367"/>
      <c r="AE50" s="368"/>
      <c r="AF50" s="368"/>
      <c r="AG50" s="368"/>
      <c r="AH50" s="368"/>
      <c r="AI50" s="368"/>
      <c r="AJ50" s="368"/>
      <c r="AK50" s="368"/>
      <c r="AL50" s="368"/>
      <c r="AM50" s="368"/>
      <c r="AN50" s="368"/>
      <c r="AO50" s="368"/>
      <c r="AP50" s="368"/>
      <c r="AQ50" s="368"/>
      <c r="AR50" s="368"/>
      <c r="AS50" s="368"/>
      <c r="AT50" s="368"/>
      <c r="AU50" s="368"/>
      <c r="AV50" s="368"/>
      <c r="AW50" s="368"/>
      <c r="AX50" s="368"/>
      <c r="AY50" s="368"/>
      <c r="AZ50" s="368"/>
      <c r="BA50" s="368"/>
      <c r="BB50" s="368"/>
      <c r="BC50" s="368"/>
      <c r="BD50" s="368"/>
      <c r="BE50" s="368"/>
      <c r="BF50" s="368"/>
      <c r="BG50" s="368"/>
      <c r="BH50" s="368"/>
      <c r="BI50" s="368"/>
      <c r="BJ50" s="368"/>
      <c r="BK50" s="368"/>
      <c r="BL50" s="368"/>
      <c r="BM50" s="368"/>
      <c r="BN50" s="368"/>
      <c r="BO50" s="368"/>
      <c r="BP50" s="368"/>
    </row>
    <row r="51" spans="1:68" s="369" customFormat="1" ht="28.5" customHeight="1" x14ac:dyDescent="0.35">
      <c r="A51" s="709"/>
      <c r="B51" s="355"/>
      <c r="C51" s="382"/>
      <c r="D51" s="382"/>
      <c r="E51" s="372"/>
      <c r="F51" s="372"/>
      <c r="G51" s="408"/>
      <c r="H51" s="409"/>
      <c r="I51" s="410"/>
      <c r="J51" s="410"/>
      <c r="K51" s="410"/>
      <c r="L51" s="410"/>
      <c r="M51" s="410"/>
      <c r="N51" s="410"/>
      <c r="O51" s="410"/>
      <c r="P51" s="410"/>
      <c r="Q51" s="410"/>
      <c r="R51" s="410"/>
      <c r="S51" s="410"/>
      <c r="T51" s="410"/>
      <c r="U51" s="410"/>
      <c r="V51" s="410"/>
      <c r="W51" s="435"/>
      <c r="X51" s="376"/>
      <c r="Y51" s="377"/>
      <c r="Z51" s="376"/>
      <c r="AA51" s="377"/>
      <c r="AB51" s="380"/>
      <c r="AC51" s="381"/>
      <c r="AD51" s="367"/>
      <c r="AE51" s="368"/>
      <c r="AF51" s="368"/>
      <c r="AG51" s="368"/>
      <c r="AH51" s="368"/>
      <c r="AI51" s="368"/>
      <c r="AJ51" s="368"/>
      <c r="AK51" s="368"/>
      <c r="AL51" s="368"/>
      <c r="AM51" s="368"/>
      <c r="AN51" s="368"/>
      <c r="AO51" s="368"/>
      <c r="AP51" s="368"/>
      <c r="AQ51" s="368"/>
      <c r="AR51" s="368"/>
      <c r="AS51" s="368"/>
      <c r="AT51" s="368"/>
      <c r="AU51" s="368"/>
      <c r="AV51" s="368"/>
      <c r="AW51" s="368"/>
      <c r="AX51" s="368"/>
      <c r="AY51" s="368"/>
      <c r="AZ51" s="368"/>
      <c r="BA51" s="368"/>
      <c r="BB51" s="368"/>
      <c r="BC51" s="368"/>
      <c r="BD51" s="368"/>
      <c r="BE51" s="368"/>
      <c r="BF51" s="368"/>
      <c r="BG51" s="368"/>
      <c r="BH51" s="368"/>
      <c r="BI51" s="368"/>
      <c r="BJ51" s="368"/>
      <c r="BK51" s="368"/>
      <c r="BL51" s="368"/>
      <c r="BM51" s="368"/>
      <c r="BN51" s="368"/>
      <c r="BO51" s="368"/>
      <c r="BP51" s="368"/>
    </row>
    <row r="52" spans="1:68" s="369" customFormat="1" ht="28.5" customHeight="1" x14ac:dyDescent="0.35">
      <c r="A52" s="709"/>
      <c r="B52" s="355"/>
      <c r="C52" s="382"/>
      <c r="D52" s="382"/>
      <c r="E52" s="372"/>
      <c r="F52" s="372"/>
      <c r="G52" s="408"/>
      <c r="H52" s="409"/>
      <c r="I52" s="410"/>
      <c r="J52" s="410"/>
      <c r="K52" s="410"/>
      <c r="L52" s="410"/>
      <c r="M52" s="410"/>
      <c r="N52" s="410"/>
      <c r="O52" s="410"/>
      <c r="P52" s="410"/>
      <c r="Q52" s="410"/>
      <c r="R52" s="410"/>
      <c r="S52" s="410"/>
      <c r="T52" s="410"/>
      <c r="U52" s="410"/>
      <c r="V52" s="410"/>
      <c r="W52" s="435"/>
      <c r="X52" s="376"/>
      <c r="Y52" s="377"/>
      <c r="Z52" s="376"/>
      <c r="AA52" s="377"/>
      <c r="AB52" s="380"/>
      <c r="AC52" s="381"/>
      <c r="AD52" s="367"/>
      <c r="AE52" s="368"/>
      <c r="AF52" s="368"/>
      <c r="AG52" s="368"/>
      <c r="AH52" s="368"/>
      <c r="AI52" s="368"/>
      <c r="AJ52" s="368"/>
      <c r="AK52" s="368"/>
      <c r="AL52" s="368"/>
      <c r="AM52" s="368"/>
      <c r="AN52" s="368"/>
      <c r="AO52" s="368"/>
      <c r="AP52" s="368"/>
      <c r="AQ52" s="368"/>
      <c r="AR52" s="368"/>
      <c r="AS52" s="368"/>
      <c r="AT52" s="368"/>
      <c r="AU52" s="368"/>
      <c r="AV52" s="368"/>
      <c r="AW52" s="368"/>
      <c r="AX52" s="368"/>
      <c r="AY52" s="368"/>
      <c r="AZ52" s="368"/>
      <c r="BA52" s="368"/>
      <c r="BB52" s="368"/>
      <c r="BC52" s="368"/>
      <c r="BD52" s="368"/>
      <c r="BE52" s="368"/>
      <c r="BF52" s="368"/>
      <c r="BG52" s="368"/>
      <c r="BH52" s="368"/>
      <c r="BI52" s="368"/>
      <c r="BJ52" s="368"/>
      <c r="BK52" s="368"/>
      <c r="BL52" s="368"/>
      <c r="BM52" s="368"/>
      <c r="BN52" s="368"/>
      <c r="BO52" s="368"/>
      <c r="BP52" s="368"/>
    </row>
    <row r="53" spans="1:68" s="369" customFormat="1" ht="28.5" customHeight="1" x14ac:dyDescent="0.35">
      <c r="A53" s="709"/>
      <c r="B53" s="355"/>
      <c r="C53" s="382"/>
      <c r="D53" s="382"/>
      <c r="E53" s="372"/>
      <c r="F53" s="372"/>
      <c r="G53" s="408"/>
      <c r="H53" s="409"/>
      <c r="I53" s="410"/>
      <c r="J53" s="410"/>
      <c r="K53" s="410"/>
      <c r="L53" s="410"/>
      <c r="M53" s="410"/>
      <c r="N53" s="410"/>
      <c r="O53" s="410"/>
      <c r="P53" s="410"/>
      <c r="Q53" s="410"/>
      <c r="R53" s="410"/>
      <c r="S53" s="410"/>
      <c r="T53" s="410"/>
      <c r="U53" s="410"/>
      <c r="V53" s="410"/>
      <c r="W53" s="435"/>
      <c r="X53" s="376"/>
      <c r="Y53" s="377"/>
      <c r="Z53" s="376"/>
      <c r="AA53" s="377"/>
      <c r="AB53" s="380"/>
      <c r="AC53" s="381"/>
      <c r="AD53" s="367"/>
      <c r="AE53" s="368"/>
      <c r="AF53" s="368"/>
      <c r="AG53" s="368"/>
      <c r="AH53" s="368"/>
      <c r="AI53" s="368"/>
      <c r="AJ53" s="368"/>
      <c r="AK53" s="368"/>
      <c r="AL53" s="368"/>
      <c r="AM53" s="368"/>
      <c r="AN53" s="368"/>
      <c r="AO53" s="368"/>
      <c r="AP53" s="368"/>
      <c r="AQ53" s="368"/>
      <c r="AR53" s="368"/>
      <c r="AS53" s="368"/>
      <c r="AT53" s="368"/>
      <c r="AU53" s="368"/>
      <c r="AV53" s="368"/>
      <c r="AW53" s="368"/>
      <c r="AX53" s="368"/>
      <c r="AY53" s="368"/>
      <c r="AZ53" s="368"/>
      <c r="BA53" s="368"/>
      <c r="BB53" s="368"/>
      <c r="BC53" s="368"/>
      <c r="BD53" s="368"/>
      <c r="BE53" s="368"/>
      <c r="BF53" s="368"/>
      <c r="BG53" s="368"/>
      <c r="BH53" s="368"/>
      <c r="BI53" s="368"/>
      <c r="BJ53" s="368"/>
      <c r="BK53" s="368"/>
      <c r="BL53" s="368"/>
      <c r="BM53" s="368"/>
      <c r="BN53" s="368"/>
      <c r="BO53" s="368"/>
      <c r="BP53" s="368"/>
    </row>
    <row r="54" spans="1:68" s="369" customFormat="1" ht="28.5" customHeight="1" x14ac:dyDescent="0.35">
      <c r="A54" s="709"/>
      <c r="B54" s="355"/>
      <c r="C54" s="373"/>
      <c r="D54" s="373"/>
      <c r="E54" s="358"/>
      <c r="F54" s="358"/>
      <c r="G54" s="408"/>
      <c r="H54" s="409"/>
      <c r="I54" s="410"/>
      <c r="J54" s="410"/>
      <c r="K54" s="410"/>
      <c r="L54" s="410"/>
      <c r="M54" s="410"/>
      <c r="N54" s="410"/>
      <c r="O54" s="410"/>
      <c r="P54" s="410"/>
      <c r="Q54" s="410"/>
      <c r="R54" s="410"/>
      <c r="S54" s="410"/>
      <c r="T54" s="410"/>
      <c r="U54" s="410"/>
      <c r="V54" s="410"/>
      <c r="W54" s="435"/>
      <c r="X54" s="376"/>
      <c r="Y54" s="377"/>
      <c r="Z54" s="376"/>
      <c r="AA54" s="377"/>
      <c r="AB54" s="380"/>
      <c r="AC54" s="381"/>
      <c r="AD54" s="367"/>
      <c r="AE54" s="368"/>
      <c r="AF54" s="368"/>
      <c r="AG54" s="368"/>
      <c r="AH54" s="368"/>
      <c r="AI54" s="368"/>
      <c r="AJ54" s="368"/>
      <c r="AK54" s="368"/>
      <c r="AL54" s="368"/>
      <c r="AM54" s="368"/>
      <c r="AN54" s="368"/>
      <c r="AO54" s="368"/>
      <c r="AP54" s="368"/>
      <c r="AQ54" s="368"/>
      <c r="AR54" s="368"/>
      <c r="AS54" s="368"/>
      <c r="AT54" s="368"/>
      <c r="AU54" s="368"/>
      <c r="AV54" s="368"/>
      <c r="AW54" s="368"/>
      <c r="AX54" s="368"/>
      <c r="AY54" s="368"/>
      <c r="AZ54" s="368"/>
      <c r="BA54" s="368"/>
      <c r="BB54" s="368"/>
      <c r="BC54" s="368"/>
      <c r="BD54" s="368"/>
      <c r="BE54" s="368"/>
      <c r="BF54" s="368"/>
      <c r="BG54" s="368"/>
      <c r="BH54" s="368"/>
      <c r="BI54" s="368"/>
      <c r="BJ54" s="368"/>
      <c r="BK54" s="368"/>
      <c r="BL54" s="368"/>
      <c r="BM54" s="368"/>
      <c r="BN54" s="368"/>
      <c r="BO54" s="368"/>
      <c r="BP54" s="368"/>
    </row>
    <row r="55" spans="1:68" s="369" customFormat="1" ht="28.5" customHeight="1" x14ac:dyDescent="0.35">
      <c r="A55" s="709"/>
      <c r="B55" s="355"/>
      <c r="C55" s="370"/>
      <c r="D55" s="371"/>
      <c r="E55" s="372"/>
      <c r="F55" s="372"/>
      <c r="G55" s="408"/>
      <c r="H55" s="409"/>
      <c r="I55" s="410"/>
      <c r="J55" s="410"/>
      <c r="K55" s="410"/>
      <c r="L55" s="410"/>
      <c r="M55" s="410"/>
      <c r="N55" s="410"/>
      <c r="O55" s="410"/>
      <c r="P55" s="410"/>
      <c r="Q55" s="410"/>
      <c r="R55" s="410"/>
      <c r="S55" s="410"/>
      <c r="T55" s="410"/>
      <c r="U55" s="410"/>
      <c r="V55" s="410"/>
      <c r="W55" s="435"/>
      <c r="X55" s="376"/>
      <c r="Y55" s="377"/>
      <c r="Z55" s="376"/>
      <c r="AA55" s="377"/>
      <c r="AB55" s="380"/>
      <c r="AC55" s="381"/>
      <c r="AD55" s="367"/>
      <c r="AE55" s="368"/>
      <c r="AF55" s="368"/>
      <c r="AG55" s="368"/>
      <c r="AH55" s="368"/>
      <c r="AI55" s="368"/>
      <c r="AJ55" s="368"/>
      <c r="AK55" s="368"/>
      <c r="AL55" s="368"/>
      <c r="AM55" s="368"/>
      <c r="AN55" s="368"/>
      <c r="AO55" s="368"/>
      <c r="AP55" s="368"/>
      <c r="AQ55" s="368"/>
      <c r="AR55" s="368"/>
      <c r="AS55" s="368"/>
      <c r="AT55" s="368"/>
      <c r="AU55" s="368"/>
      <c r="AV55" s="368"/>
      <c r="AW55" s="368"/>
      <c r="AX55" s="368"/>
      <c r="AY55" s="368"/>
      <c r="AZ55" s="368"/>
      <c r="BA55" s="368"/>
      <c r="BB55" s="368"/>
      <c r="BC55" s="368"/>
      <c r="BD55" s="368"/>
      <c r="BE55" s="368"/>
      <c r="BF55" s="368"/>
      <c r="BG55" s="368"/>
      <c r="BH55" s="368"/>
      <c r="BI55" s="368"/>
      <c r="BJ55" s="368"/>
      <c r="BK55" s="368"/>
      <c r="BL55" s="368"/>
      <c r="BM55" s="368"/>
      <c r="BN55" s="368"/>
      <c r="BO55" s="368"/>
      <c r="BP55" s="368"/>
    </row>
    <row r="56" spans="1:68" s="369" customFormat="1" ht="28.5" customHeight="1" x14ac:dyDescent="0.35">
      <c r="A56" s="709"/>
      <c r="B56" s="355"/>
      <c r="C56" s="370"/>
      <c r="D56" s="371"/>
      <c r="E56" s="372"/>
      <c r="F56" s="372"/>
      <c r="G56" s="408"/>
      <c r="H56" s="409"/>
      <c r="I56" s="410"/>
      <c r="J56" s="410"/>
      <c r="K56" s="410"/>
      <c r="L56" s="410"/>
      <c r="M56" s="410"/>
      <c r="N56" s="410"/>
      <c r="O56" s="410"/>
      <c r="P56" s="410"/>
      <c r="Q56" s="410"/>
      <c r="R56" s="410"/>
      <c r="S56" s="410"/>
      <c r="T56" s="410"/>
      <c r="U56" s="410"/>
      <c r="V56" s="410"/>
      <c r="W56" s="435"/>
      <c r="X56" s="376"/>
      <c r="Y56" s="377"/>
      <c r="Z56" s="376"/>
      <c r="AA56" s="377"/>
      <c r="AB56" s="380"/>
      <c r="AC56" s="381"/>
      <c r="AD56" s="367"/>
      <c r="AE56" s="368"/>
      <c r="AF56" s="368"/>
      <c r="AG56" s="368"/>
      <c r="AH56" s="368"/>
      <c r="AI56" s="368"/>
      <c r="AJ56" s="368"/>
      <c r="AK56" s="368"/>
      <c r="AL56" s="368"/>
      <c r="AM56" s="368"/>
      <c r="AN56" s="368"/>
      <c r="AO56" s="368"/>
      <c r="AP56" s="368"/>
      <c r="AQ56" s="368"/>
      <c r="AR56" s="368"/>
      <c r="AS56" s="368"/>
      <c r="AT56" s="368"/>
      <c r="AU56" s="368"/>
      <c r="AV56" s="368"/>
      <c r="AW56" s="368"/>
      <c r="AX56" s="368"/>
      <c r="AY56" s="368"/>
      <c r="AZ56" s="368"/>
      <c r="BA56" s="368"/>
      <c r="BB56" s="368"/>
      <c r="BC56" s="368"/>
      <c r="BD56" s="368"/>
      <c r="BE56" s="368"/>
      <c r="BF56" s="368"/>
      <c r="BG56" s="368"/>
      <c r="BH56" s="368"/>
      <c r="BI56" s="368"/>
      <c r="BJ56" s="368"/>
      <c r="BK56" s="368"/>
      <c r="BL56" s="368"/>
      <c r="BM56" s="368"/>
      <c r="BN56" s="368"/>
      <c r="BO56" s="368"/>
      <c r="BP56" s="368"/>
    </row>
    <row r="57" spans="1:68" s="369" customFormat="1" ht="28.5" customHeight="1" x14ac:dyDescent="0.35">
      <c r="A57" s="709"/>
      <c r="B57" s="355"/>
      <c r="C57" s="382"/>
      <c r="D57" s="382"/>
      <c r="E57" s="372"/>
      <c r="F57" s="372"/>
      <c r="G57" s="408"/>
      <c r="H57" s="409"/>
      <c r="I57" s="410"/>
      <c r="J57" s="410"/>
      <c r="K57" s="410"/>
      <c r="L57" s="410"/>
      <c r="M57" s="410"/>
      <c r="N57" s="410"/>
      <c r="O57" s="410"/>
      <c r="P57" s="410"/>
      <c r="Q57" s="410"/>
      <c r="R57" s="410"/>
      <c r="S57" s="410"/>
      <c r="T57" s="410"/>
      <c r="U57" s="410"/>
      <c r="V57" s="410"/>
      <c r="W57" s="435"/>
      <c r="X57" s="376"/>
      <c r="Y57" s="377"/>
      <c r="Z57" s="376"/>
      <c r="AA57" s="377"/>
      <c r="AB57" s="380"/>
      <c r="AC57" s="381"/>
      <c r="AD57" s="367"/>
      <c r="AE57" s="368"/>
      <c r="AF57" s="368"/>
      <c r="AG57" s="368"/>
      <c r="AH57" s="368"/>
      <c r="AI57" s="368"/>
      <c r="AJ57" s="368"/>
      <c r="AK57" s="368"/>
      <c r="AL57" s="368"/>
      <c r="AM57" s="368"/>
      <c r="AN57" s="368"/>
      <c r="AO57" s="368"/>
      <c r="AP57" s="368"/>
      <c r="AQ57" s="368"/>
      <c r="AR57" s="368"/>
      <c r="AS57" s="368"/>
      <c r="AT57" s="368"/>
      <c r="AU57" s="368"/>
      <c r="AV57" s="368"/>
      <c r="AW57" s="368"/>
      <c r="AX57" s="368"/>
      <c r="AY57" s="368"/>
      <c r="AZ57" s="368"/>
      <c r="BA57" s="368"/>
      <c r="BB57" s="368"/>
      <c r="BC57" s="368"/>
      <c r="BD57" s="368"/>
      <c r="BE57" s="368"/>
      <c r="BF57" s="368"/>
      <c r="BG57" s="368"/>
      <c r="BH57" s="368"/>
      <c r="BI57" s="368"/>
      <c r="BJ57" s="368"/>
      <c r="BK57" s="368"/>
      <c r="BL57" s="368"/>
      <c r="BM57" s="368"/>
      <c r="BN57" s="368"/>
      <c r="BO57" s="368"/>
      <c r="BP57" s="368"/>
    </row>
    <row r="58" spans="1:68" s="369" customFormat="1" ht="28.5" customHeight="1" x14ac:dyDescent="0.35">
      <c r="A58" s="709"/>
      <c r="B58" s="355"/>
      <c r="C58" s="356"/>
      <c r="D58" s="357"/>
      <c r="E58" s="358"/>
      <c r="F58" s="358"/>
      <c r="G58" s="408"/>
      <c r="H58" s="409"/>
      <c r="I58" s="410"/>
      <c r="J58" s="410"/>
      <c r="K58" s="410"/>
      <c r="L58" s="410"/>
      <c r="M58" s="410"/>
      <c r="N58" s="410"/>
      <c r="O58" s="410"/>
      <c r="P58" s="410"/>
      <c r="Q58" s="410"/>
      <c r="R58" s="410"/>
      <c r="S58" s="410"/>
      <c r="T58" s="410"/>
      <c r="U58" s="410"/>
      <c r="V58" s="410"/>
      <c r="W58" s="435"/>
      <c r="X58" s="376"/>
      <c r="Y58" s="377"/>
      <c r="Z58" s="376"/>
      <c r="AA58" s="377"/>
      <c r="AB58" s="380"/>
      <c r="AC58" s="381"/>
      <c r="AD58" s="367"/>
      <c r="AE58" s="368"/>
      <c r="AF58" s="368"/>
      <c r="AG58" s="368"/>
      <c r="AH58" s="368"/>
      <c r="AI58" s="368"/>
      <c r="AJ58" s="368"/>
      <c r="AK58" s="368"/>
      <c r="AL58" s="368"/>
      <c r="AM58" s="368"/>
      <c r="AN58" s="368"/>
      <c r="AO58" s="368"/>
      <c r="AP58" s="368"/>
      <c r="AQ58" s="368"/>
      <c r="AR58" s="368"/>
      <c r="AS58" s="368"/>
      <c r="AT58" s="368"/>
      <c r="AU58" s="368"/>
      <c r="AV58" s="368"/>
      <c r="AW58" s="368"/>
      <c r="AX58" s="368"/>
      <c r="AY58" s="368"/>
      <c r="AZ58" s="368"/>
      <c r="BA58" s="368"/>
      <c r="BB58" s="368"/>
      <c r="BC58" s="368"/>
      <c r="BD58" s="368"/>
      <c r="BE58" s="368"/>
      <c r="BF58" s="368"/>
      <c r="BG58" s="368"/>
      <c r="BH58" s="368"/>
      <c r="BI58" s="368"/>
      <c r="BJ58" s="368"/>
      <c r="BK58" s="368"/>
      <c r="BL58" s="368"/>
      <c r="BM58" s="368"/>
      <c r="BN58" s="368"/>
      <c r="BO58" s="368"/>
      <c r="BP58" s="368"/>
    </row>
    <row r="59" spans="1:68" s="369" customFormat="1" ht="28.5" customHeight="1" x14ac:dyDescent="0.35">
      <c r="A59" s="709"/>
      <c r="B59" s="355"/>
      <c r="C59" s="370"/>
      <c r="D59" s="371"/>
      <c r="E59" s="372"/>
      <c r="F59" s="372"/>
      <c r="G59" s="408"/>
      <c r="H59" s="409"/>
      <c r="I59" s="410"/>
      <c r="J59" s="410"/>
      <c r="K59" s="410"/>
      <c r="L59" s="410"/>
      <c r="M59" s="410"/>
      <c r="N59" s="410"/>
      <c r="O59" s="410"/>
      <c r="P59" s="410"/>
      <c r="Q59" s="410"/>
      <c r="R59" s="410"/>
      <c r="S59" s="410"/>
      <c r="T59" s="410"/>
      <c r="U59" s="410"/>
      <c r="V59" s="410"/>
      <c r="W59" s="435"/>
      <c r="X59" s="376"/>
      <c r="Y59" s="377"/>
      <c r="Z59" s="376"/>
      <c r="AA59" s="377"/>
      <c r="AB59" s="380"/>
      <c r="AC59" s="381"/>
      <c r="AD59" s="367"/>
      <c r="AE59" s="368"/>
      <c r="AF59" s="368"/>
      <c r="AG59" s="368"/>
      <c r="AH59" s="368"/>
      <c r="AI59" s="368"/>
      <c r="AJ59" s="368"/>
      <c r="AK59" s="368"/>
      <c r="AL59" s="368"/>
      <c r="AM59" s="368"/>
      <c r="AN59" s="368"/>
      <c r="AO59" s="368"/>
      <c r="AP59" s="368"/>
      <c r="AQ59" s="368"/>
      <c r="AR59" s="368"/>
      <c r="AS59" s="368"/>
      <c r="AT59" s="368"/>
      <c r="AU59" s="368"/>
      <c r="AV59" s="368"/>
      <c r="AW59" s="368"/>
      <c r="AX59" s="368"/>
      <c r="AY59" s="368"/>
      <c r="AZ59" s="368"/>
      <c r="BA59" s="368"/>
      <c r="BB59" s="368"/>
      <c r="BC59" s="368"/>
      <c r="BD59" s="368"/>
      <c r="BE59" s="368"/>
      <c r="BF59" s="368"/>
      <c r="BG59" s="368"/>
      <c r="BH59" s="368"/>
      <c r="BI59" s="368"/>
      <c r="BJ59" s="368"/>
      <c r="BK59" s="368"/>
      <c r="BL59" s="368"/>
      <c r="BM59" s="368"/>
      <c r="BN59" s="368"/>
      <c r="BO59" s="368"/>
      <c r="BP59" s="368"/>
    </row>
    <row r="60" spans="1:68" s="369" customFormat="1" ht="28.5" customHeight="1" x14ac:dyDescent="0.35">
      <c r="A60" s="709"/>
      <c r="B60" s="355"/>
      <c r="C60" s="370"/>
      <c r="D60" s="371"/>
      <c r="E60" s="372"/>
      <c r="F60" s="372"/>
      <c r="G60" s="408"/>
      <c r="H60" s="409"/>
      <c r="I60" s="410"/>
      <c r="J60" s="410"/>
      <c r="K60" s="410"/>
      <c r="L60" s="410"/>
      <c r="M60" s="410"/>
      <c r="N60" s="410"/>
      <c r="O60" s="410"/>
      <c r="P60" s="410"/>
      <c r="Q60" s="410"/>
      <c r="R60" s="410"/>
      <c r="S60" s="410"/>
      <c r="T60" s="410"/>
      <c r="U60" s="410"/>
      <c r="V60" s="410"/>
      <c r="W60" s="435"/>
      <c r="X60" s="376"/>
      <c r="Y60" s="377"/>
      <c r="Z60" s="376"/>
      <c r="AA60" s="377"/>
      <c r="AB60" s="380"/>
      <c r="AC60" s="381"/>
      <c r="AD60" s="367"/>
      <c r="AE60" s="368"/>
      <c r="AF60" s="368"/>
      <c r="AG60" s="368"/>
      <c r="AH60" s="368"/>
      <c r="AI60" s="368"/>
      <c r="AJ60" s="368"/>
      <c r="AK60" s="368"/>
      <c r="AL60" s="368"/>
      <c r="AM60" s="368"/>
      <c r="AN60" s="368"/>
      <c r="AO60" s="368"/>
      <c r="AP60" s="368"/>
      <c r="AQ60" s="368"/>
      <c r="AR60" s="368"/>
      <c r="AS60" s="368"/>
      <c r="AT60" s="368"/>
      <c r="AU60" s="368"/>
      <c r="AV60" s="368"/>
      <c r="AW60" s="368"/>
      <c r="AX60" s="368"/>
      <c r="AY60" s="368"/>
      <c r="AZ60" s="368"/>
      <c r="BA60" s="368"/>
      <c r="BB60" s="368"/>
      <c r="BC60" s="368"/>
      <c r="BD60" s="368"/>
      <c r="BE60" s="368"/>
      <c r="BF60" s="368"/>
      <c r="BG60" s="368"/>
      <c r="BH60" s="368"/>
      <c r="BI60" s="368"/>
      <c r="BJ60" s="368"/>
      <c r="BK60" s="368"/>
      <c r="BL60" s="368"/>
      <c r="BM60" s="368"/>
      <c r="BN60" s="368"/>
      <c r="BO60" s="368"/>
      <c r="BP60" s="368"/>
    </row>
    <row r="61" spans="1:68" s="369" customFormat="1" ht="28.5" customHeight="1" x14ac:dyDescent="0.35">
      <c r="A61" s="709"/>
      <c r="B61" s="355"/>
      <c r="C61" s="370"/>
      <c r="D61" s="371"/>
      <c r="E61" s="372"/>
      <c r="F61" s="372"/>
      <c r="G61" s="408"/>
      <c r="H61" s="409"/>
      <c r="I61" s="410"/>
      <c r="J61" s="410"/>
      <c r="K61" s="410"/>
      <c r="L61" s="410"/>
      <c r="M61" s="410"/>
      <c r="N61" s="410"/>
      <c r="O61" s="410"/>
      <c r="P61" s="410"/>
      <c r="Q61" s="410"/>
      <c r="R61" s="410"/>
      <c r="S61" s="410"/>
      <c r="T61" s="410"/>
      <c r="U61" s="410"/>
      <c r="V61" s="410"/>
      <c r="W61" s="435"/>
      <c r="X61" s="376"/>
      <c r="Y61" s="377"/>
      <c r="Z61" s="376"/>
      <c r="AA61" s="377"/>
      <c r="AB61" s="380"/>
      <c r="AC61" s="381"/>
      <c r="AD61" s="367"/>
      <c r="AE61" s="368"/>
      <c r="AF61" s="368"/>
      <c r="AG61" s="368"/>
      <c r="AH61" s="368"/>
      <c r="AI61" s="368"/>
      <c r="AJ61" s="368"/>
      <c r="AK61" s="368"/>
      <c r="AL61" s="368"/>
      <c r="AM61" s="368"/>
      <c r="AN61" s="368"/>
      <c r="AO61" s="368"/>
      <c r="AP61" s="368"/>
      <c r="AQ61" s="368"/>
      <c r="AR61" s="368"/>
      <c r="AS61" s="368"/>
      <c r="AT61" s="368"/>
      <c r="AU61" s="368"/>
      <c r="AV61" s="368"/>
      <c r="AW61" s="368"/>
      <c r="AX61" s="368"/>
      <c r="AY61" s="368"/>
      <c r="AZ61" s="368"/>
      <c r="BA61" s="368"/>
      <c r="BB61" s="368"/>
      <c r="BC61" s="368"/>
      <c r="BD61" s="368"/>
      <c r="BE61" s="368"/>
      <c r="BF61" s="368"/>
      <c r="BG61" s="368"/>
      <c r="BH61" s="368"/>
      <c r="BI61" s="368"/>
      <c r="BJ61" s="368"/>
      <c r="BK61" s="368"/>
      <c r="BL61" s="368"/>
      <c r="BM61" s="368"/>
      <c r="BN61" s="368"/>
      <c r="BO61" s="368"/>
      <c r="BP61" s="368"/>
    </row>
    <row r="62" spans="1:68" s="369" customFormat="1" ht="28.5" customHeight="1" x14ac:dyDescent="0.35">
      <c r="A62" s="709"/>
      <c r="B62" s="355"/>
      <c r="C62" s="382"/>
      <c r="D62" s="382"/>
      <c r="E62" s="372"/>
      <c r="F62" s="372"/>
      <c r="G62" s="408"/>
      <c r="H62" s="409"/>
      <c r="I62" s="410"/>
      <c r="J62" s="410"/>
      <c r="K62" s="410"/>
      <c r="L62" s="410"/>
      <c r="M62" s="410"/>
      <c r="N62" s="410"/>
      <c r="O62" s="410"/>
      <c r="P62" s="410"/>
      <c r="Q62" s="410"/>
      <c r="R62" s="410"/>
      <c r="S62" s="410"/>
      <c r="T62" s="410"/>
      <c r="U62" s="410"/>
      <c r="V62" s="410"/>
      <c r="W62" s="435"/>
      <c r="X62" s="376"/>
      <c r="Y62" s="377"/>
      <c r="Z62" s="376"/>
      <c r="AA62" s="377"/>
      <c r="AB62" s="380"/>
      <c r="AC62" s="381"/>
      <c r="AD62" s="367"/>
      <c r="AE62" s="368"/>
      <c r="AF62" s="368"/>
      <c r="AG62" s="368"/>
      <c r="AH62" s="368"/>
      <c r="AI62" s="368"/>
      <c r="AJ62" s="368"/>
      <c r="AK62" s="368"/>
      <c r="AL62" s="368"/>
      <c r="AM62" s="368"/>
      <c r="AN62" s="368"/>
      <c r="AO62" s="368"/>
      <c r="AP62" s="368"/>
      <c r="AQ62" s="368"/>
      <c r="AR62" s="368"/>
      <c r="AS62" s="368"/>
      <c r="AT62" s="368"/>
      <c r="AU62" s="368"/>
      <c r="AV62" s="368"/>
      <c r="AW62" s="368"/>
      <c r="AX62" s="368"/>
      <c r="AY62" s="368"/>
      <c r="AZ62" s="368"/>
      <c r="BA62" s="368"/>
      <c r="BB62" s="368"/>
      <c r="BC62" s="368"/>
      <c r="BD62" s="368"/>
      <c r="BE62" s="368"/>
      <c r="BF62" s="368"/>
      <c r="BG62" s="368"/>
      <c r="BH62" s="368"/>
      <c r="BI62" s="368"/>
      <c r="BJ62" s="368"/>
      <c r="BK62" s="368"/>
      <c r="BL62" s="368"/>
      <c r="BM62" s="368"/>
      <c r="BN62" s="368"/>
      <c r="BO62" s="368"/>
      <c r="BP62" s="368"/>
    </row>
    <row r="63" spans="1:68" s="369" customFormat="1" ht="28.5" customHeight="1" x14ac:dyDescent="0.35">
      <c r="A63" s="709"/>
      <c r="B63" s="355"/>
      <c r="C63" s="382"/>
      <c r="D63" s="382"/>
      <c r="E63" s="372"/>
      <c r="F63" s="372"/>
      <c r="G63" s="408"/>
      <c r="H63" s="409"/>
      <c r="I63" s="410"/>
      <c r="J63" s="410"/>
      <c r="K63" s="410"/>
      <c r="L63" s="410"/>
      <c r="M63" s="410"/>
      <c r="N63" s="410"/>
      <c r="O63" s="410"/>
      <c r="P63" s="410"/>
      <c r="Q63" s="410"/>
      <c r="R63" s="410"/>
      <c r="S63" s="410"/>
      <c r="T63" s="410"/>
      <c r="U63" s="410"/>
      <c r="V63" s="410"/>
      <c r="W63" s="435"/>
      <c r="X63" s="376"/>
      <c r="Y63" s="377"/>
      <c r="Z63" s="376"/>
      <c r="AA63" s="377"/>
      <c r="AB63" s="380"/>
      <c r="AC63" s="381"/>
      <c r="AD63" s="367"/>
      <c r="AE63" s="368"/>
      <c r="AF63" s="368"/>
      <c r="AG63" s="368"/>
      <c r="AH63" s="368"/>
      <c r="AI63" s="368"/>
      <c r="AJ63" s="368"/>
      <c r="AK63" s="368"/>
      <c r="AL63" s="368"/>
      <c r="AM63" s="368"/>
      <c r="AN63" s="368"/>
      <c r="AO63" s="368"/>
      <c r="AP63" s="368"/>
      <c r="AQ63" s="368"/>
      <c r="AR63" s="368"/>
      <c r="AS63" s="368"/>
      <c r="AT63" s="368"/>
      <c r="AU63" s="368"/>
      <c r="AV63" s="368"/>
      <c r="AW63" s="368"/>
      <c r="AX63" s="368"/>
      <c r="AY63" s="368"/>
      <c r="AZ63" s="368"/>
      <c r="BA63" s="368"/>
      <c r="BB63" s="368"/>
      <c r="BC63" s="368"/>
      <c r="BD63" s="368"/>
      <c r="BE63" s="368"/>
      <c r="BF63" s="368"/>
      <c r="BG63" s="368"/>
      <c r="BH63" s="368"/>
      <c r="BI63" s="368"/>
      <c r="BJ63" s="368"/>
      <c r="BK63" s="368"/>
      <c r="BL63" s="368"/>
      <c r="BM63" s="368"/>
      <c r="BN63" s="368"/>
      <c r="BO63" s="368"/>
      <c r="BP63" s="368"/>
    </row>
    <row r="64" spans="1:68" s="369" customFormat="1" ht="28.5" customHeight="1" x14ac:dyDescent="0.35">
      <c r="A64" s="709"/>
      <c r="B64" s="355"/>
      <c r="C64" s="370"/>
      <c r="D64" s="371"/>
      <c r="E64" s="372"/>
      <c r="F64" s="372"/>
      <c r="G64" s="408"/>
      <c r="H64" s="409"/>
      <c r="I64" s="410"/>
      <c r="J64" s="410"/>
      <c r="K64" s="410"/>
      <c r="L64" s="410"/>
      <c r="M64" s="410"/>
      <c r="N64" s="410"/>
      <c r="O64" s="410"/>
      <c r="P64" s="410"/>
      <c r="Q64" s="410"/>
      <c r="R64" s="410"/>
      <c r="S64" s="410"/>
      <c r="T64" s="410"/>
      <c r="U64" s="410"/>
      <c r="V64" s="410"/>
      <c r="W64" s="435"/>
      <c r="X64" s="376"/>
      <c r="Y64" s="377"/>
      <c r="Z64" s="376"/>
      <c r="AA64" s="377"/>
      <c r="AB64" s="380"/>
      <c r="AC64" s="381"/>
      <c r="AD64" s="367"/>
      <c r="AE64" s="368"/>
      <c r="AF64" s="368"/>
      <c r="AG64" s="368"/>
      <c r="AH64" s="368"/>
      <c r="AI64" s="368"/>
      <c r="AJ64" s="368"/>
      <c r="AK64" s="368"/>
      <c r="AL64" s="368"/>
      <c r="AM64" s="368"/>
      <c r="AN64" s="368"/>
      <c r="AO64" s="368"/>
      <c r="AP64" s="368"/>
      <c r="AQ64" s="368"/>
      <c r="AR64" s="368"/>
      <c r="AS64" s="368"/>
      <c r="AT64" s="368"/>
      <c r="AU64" s="368"/>
      <c r="AV64" s="368"/>
      <c r="AW64" s="368"/>
      <c r="AX64" s="368"/>
      <c r="AY64" s="368"/>
      <c r="AZ64" s="368"/>
      <c r="BA64" s="368"/>
      <c r="BB64" s="368"/>
      <c r="BC64" s="368"/>
      <c r="BD64" s="368"/>
      <c r="BE64" s="368"/>
      <c r="BF64" s="368"/>
      <c r="BG64" s="368"/>
      <c r="BH64" s="368"/>
      <c r="BI64" s="368"/>
      <c r="BJ64" s="368"/>
      <c r="BK64" s="368"/>
      <c r="BL64" s="368"/>
      <c r="BM64" s="368"/>
      <c r="BN64" s="368"/>
      <c r="BO64" s="368"/>
      <c r="BP64" s="368"/>
    </row>
    <row r="65" spans="1:68" s="369" customFormat="1" ht="28.5" customHeight="1" x14ac:dyDescent="0.35">
      <c r="A65" s="709"/>
      <c r="B65" s="355"/>
      <c r="C65" s="370"/>
      <c r="D65" s="371"/>
      <c r="E65" s="372"/>
      <c r="F65" s="372"/>
      <c r="G65" s="408"/>
      <c r="H65" s="409"/>
      <c r="I65" s="410"/>
      <c r="J65" s="410"/>
      <c r="K65" s="410"/>
      <c r="L65" s="410"/>
      <c r="M65" s="410"/>
      <c r="N65" s="410"/>
      <c r="O65" s="410"/>
      <c r="P65" s="410"/>
      <c r="Q65" s="410"/>
      <c r="R65" s="410"/>
      <c r="S65" s="410"/>
      <c r="T65" s="410"/>
      <c r="U65" s="410"/>
      <c r="V65" s="410"/>
      <c r="W65" s="435"/>
      <c r="X65" s="376"/>
      <c r="Y65" s="377"/>
      <c r="Z65" s="376"/>
      <c r="AA65" s="377"/>
      <c r="AB65" s="380"/>
      <c r="AC65" s="381"/>
      <c r="AD65" s="367"/>
      <c r="AE65" s="368"/>
      <c r="AF65" s="368"/>
      <c r="AG65" s="368"/>
      <c r="AH65" s="368"/>
      <c r="AI65" s="368"/>
      <c r="AJ65" s="368"/>
      <c r="AK65" s="368"/>
      <c r="AL65" s="368"/>
      <c r="AM65" s="368"/>
      <c r="AN65" s="368"/>
      <c r="AO65" s="368"/>
      <c r="AP65" s="368"/>
      <c r="AQ65" s="368"/>
      <c r="AR65" s="368"/>
      <c r="AS65" s="368"/>
      <c r="AT65" s="368"/>
      <c r="AU65" s="368"/>
      <c r="AV65" s="368"/>
      <c r="AW65" s="368"/>
      <c r="AX65" s="368"/>
      <c r="AY65" s="368"/>
      <c r="AZ65" s="368"/>
      <c r="BA65" s="368"/>
      <c r="BB65" s="368"/>
      <c r="BC65" s="368"/>
      <c r="BD65" s="368"/>
      <c r="BE65" s="368"/>
      <c r="BF65" s="368"/>
      <c r="BG65" s="368"/>
      <c r="BH65" s="368"/>
      <c r="BI65" s="368"/>
      <c r="BJ65" s="368"/>
      <c r="BK65" s="368"/>
      <c r="BL65" s="368"/>
      <c r="BM65" s="368"/>
      <c r="BN65" s="368"/>
      <c r="BO65" s="368"/>
      <c r="BP65" s="368"/>
    </row>
    <row r="66" spans="1:68" s="369" customFormat="1" ht="28.5" customHeight="1" x14ac:dyDescent="0.35">
      <c r="A66" s="709"/>
      <c r="B66" s="355"/>
      <c r="C66" s="370"/>
      <c r="D66" s="371"/>
      <c r="E66" s="372"/>
      <c r="F66" s="372"/>
      <c r="G66" s="408"/>
      <c r="H66" s="409"/>
      <c r="I66" s="410"/>
      <c r="J66" s="410"/>
      <c r="K66" s="410"/>
      <c r="L66" s="410"/>
      <c r="M66" s="410"/>
      <c r="N66" s="410"/>
      <c r="O66" s="410"/>
      <c r="P66" s="410"/>
      <c r="Q66" s="410"/>
      <c r="R66" s="410"/>
      <c r="S66" s="410"/>
      <c r="T66" s="410"/>
      <c r="U66" s="410"/>
      <c r="V66" s="410"/>
      <c r="W66" s="435"/>
      <c r="X66" s="376"/>
      <c r="Y66" s="377"/>
      <c r="Z66" s="376"/>
      <c r="AA66" s="377"/>
      <c r="AB66" s="380"/>
      <c r="AC66" s="381"/>
      <c r="AD66" s="367"/>
      <c r="AE66" s="368"/>
      <c r="AF66" s="368"/>
      <c r="AG66" s="368"/>
      <c r="AH66" s="368"/>
      <c r="AI66" s="368"/>
      <c r="AJ66" s="368"/>
      <c r="AK66" s="368"/>
      <c r="AL66" s="368"/>
      <c r="AM66" s="368"/>
      <c r="AN66" s="368"/>
      <c r="AO66" s="368"/>
      <c r="AP66" s="368"/>
      <c r="AQ66" s="368"/>
      <c r="AR66" s="368"/>
      <c r="AS66" s="368"/>
      <c r="AT66" s="368"/>
      <c r="AU66" s="368"/>
      <c r="AV66" s="368"/>
      <c r="AW66" s="368"/>
      <c r="AX66" s="368"/>
      <c r="AY66" s="368"/>
      <c r="AZ66" s="368"/>
      <c r="BA66" s="368"/>
      <c r="BB66" s="368"/>
      <c r="BC66" s="368"/>
      <c r="BD66" s="368"/>
      <c r="BE66" s="368"/>
      <c r="BF66" s="368"/>
      <c r="BG66" s="368"/>
      <c r="BH66" s="368"/>
      <c r="BI66" s="368"/>
      <c r="BJ66" s="368"/>
      <c r="BK66" s="368"/>
      <c r="BL66" s="368"/>
      <c r="BM66" s="368"/>
      <c r="BN66" s="368"/>
      <c r="BO66" s="368"/>
      <c r="BP66" s="368"/>
    </row>
    <row r="67" spans="1:68" s="369" customFormat="1" ht="28.5" customHeight="1" x14ac:dyDescent="0.35">
      <c r="A67" s="709"/>
      <c r="B67" s="355"/>
      <c r="C67" s="370"/>
      <c r="D67" s="371"/>
      <c r="E67" s="372"/>
      <c r="F67" s="372"/>
      <c r="G67" s="408"/>
      <c r="H67" s="409"/>
      <c r="I67" s="410"/>
      <c r="J67" s="410"/>
      <c r="K67" s="410"/>
      <c r="L67" s="410"/>
      <c r="M67" s="410"/>
      <c r="N67" s="410"/>
      <c r="O67" s="410"/>
      <c r="P67" s="410"/>
      <c r="Q67" s="410"/>
      <c r="R67" s="410"/>
      <c r="S67" s="410"/>
      <c r="T67" s="410"/>
      <c r="U67" s="410"/>
      <c r="V67" s="410"/>
      <c r="W67" s="435"/>
      <c r="X67" s="376"/>
      <c r="Y67" s="377"/>
      <c r="Z67" s="376"/>
      <c r="AA67" s="377"/>
      <c r="AB67" s="380"/>
      <c r="AC67" s="381"/>
      <c r="AD67" s="367"/>
      <c r="AE67" s="368"/>
      <c r="AF67" s="368"/>
      <c r="AG67" s="368"/>
      <c r="AH67" s="368"/>
      <c r="AI67" s="368"/>
      <c r="AJ67" s="368"/>
      <c r="AK67" s="368"/>
      <c r="AL67" s="368"/>
      <c r="AM67" s="368"/>
      <c r="AN67" s="368"/>
      <c r="AO67" s="368"/>
      <c r="AP67" s="368"/>
      <c r="AQ67" s="368"/>
      <c r="AR67" s="368"/>
      <c r="AS67" s="368"/>
      <c r="AT67" s="368"/>
      <c r="AU67" s="368"/>
      <c r="AV67" s="368"/>
      <c r="AW67" s="368"/>
      <c r="AX67" s="368"/>
      <c r="AY67" s="368"/>
      <c r="AZ67" s="368"/>
      <c r="BA67" s="368"/>
      <c r="BB67" s="368"/>
      <c r="BC67" s="368"/>
      <c r="BD67" s="368"/>
      <c r="BE67" s="368"/>
      <c r="BF67" s="368"/>
      <c r="BG67" s="368"/>
      <c r="BH67" s="368"/>
      <c r="BI67" s="368"/>
      <c r="BJ67" s="368"/>
      <c r="BK67" s="368"/>
      <c r="BL67" s="368"/>
      <c r="BM67" s="368"/>
      <c r="BN67" s="368"/>
      <c r="BO67" s="368"/>
      <c r="BP67" s="368"/>
    </row>
    <row r="68" spans="1:68" s="369" customFormat="1" ht="28.5" customHeight="1" x14ac:dyDescent="0.35">
      <c r="A68" s="709"/>
      <c r="B68" s="355"/>
      <c r="C68" s="370"/>
      <c r="D68" s="371"/>
      <c r="E68" s="372"/>
      <c r="F68" s="372"/>
      <c r="G68" s="408"/>
      <c r="H68" s="409"/>
      <c r="I68" s="410"/>
      <c r="J68" s="410"/>
      <c r="K68" s="410"/>
      <c r="L68" s="410"/>
      <c r="M68" s="410"/>
      <c r="N68" s="410"/>
      <c r="O68" s="410"/>
      <c r="P68" s="410"/>
      <c r="Q68" s="410"/>
      <c r="R68" s="410"/>
      <c r="S68" s="410"/>
      <c r="T68" s="410"/>
      <c r="U68" s="410"/>
      <c r="V68" s="410"/>
      <c r="W68" s="435"/>
      <c r="X68" s="376"/>
      <c r="Y68" s="377"/>
      <c r="Z68" s="376"/>
      <c r="AA68" s="377"/>
      <c r="AB68" s="380"/>
      <c r="AC68" s="381"/>
      <c r="AD68" s="367"/>
      <c r="AE68" s="368"/>
      <c r="AF68" s="368"/>
      <c r="AG68" s="368"/>
      <c r="AH68" s="368"/>
      <c r="AI68" s="368"/>
      <c r="AJ68" s="368"/>
      <c r="AK68" s="368"/>
      <c r="AL68" s="368"/>
      <c r="AM68" s="368"/>
      <c r="AN68" s="368"/>
      <c r="AO68" s="368"/>
      <c r="AP68" s="368"/>
      <c r="AQ68" s="368"/>
      <c r="AR68" s="368"/>
      <c r="AS68" s="368"/>
      <c r="AT68" s="368"/>
      <c r="AU68" s="368"/>
      <c r="AV68" s="368"/>
      <c r="AW68" s="368"/>
      <c r="AX68" s="368"/>
      <c r="AY68" s="368"/>
      <c r="AZ68" s="368"/>
      <c r="BA68" s="368"/>
      <c r="BB68" s="368"/>
      <c r="BC68" s="368"/>
      <c r="BD68" s="368"/>
      <c r="BE68" s="368"/>
      <c r="BF68" s="368"/>
      <c r="BG68" s="368"/>
      <c r="BH68" s="368"/>
      <c r="BI68" s="368"/>
      <c r="BJ68" s="368"/>
      <c r="BK68" s="368"/>
      <c r="BL68" s="368"/>
      <c r="BM68" s="368"/>
      <c r="BN68" s="368"/>
      <c r="BO68" s="368"/>
      <c r="BP68" s="368"/>
    </row>
    <row r="69" spans="1:68" s="369" customFormat="1" ht="28.5" customHeight="1" x14ac:dyDescent="0.35">
      <c r="A69" s="709"/>
      <c r="B69" s="355"/>
      <c r="C69" s="370"/>
      <c r="D69" s="371"/>
      <c r="E69" s="372"/>
      <c r="F69" s="372"/>
      <c r="G69" s="408"/>
      <c r="H69" s="409"/>
      <c r="I69" s="410"/>
      <c r="J69" s="410"/>
      <c r="K69" s="410"/>
      <c r="L69" s="410"/>
      <c r="M69" s="410"/>
      <c r="N69" s="410"/>
      <c r="O69" s="410"/>
      <c r="P69" s="410"/>
      <c r="Q69" s="410"/>
      <c r="R69" s="410"/>
      <c r="S69" s="410"/>
      <c r="T69" s="410"/>
      <c r="U69" s="410"/>
      <c r="V69" s="410"/>
      <c r="W69" s="435"/>
      <c r="X69" s="376"/>
      <c r="Y69" s="377"/>
      <c r="Z69" s="376"/>
      <c r="AA69" s="377"/>
      <c r="AB69" s="380"/>
      <c r="AC69" s="381"/>
      <c r="AD69" s="367"/>
      <c r="AE69" s="368"/>
      <c r="AF69" s="368"/>
      <c r="AG69" s="368"/>
      <c r="AH69" s="368"/>
      <c r="AI69" s="368"/>
      <c r="AJ69" s="368"/>
      <c r="AK69" s="368"/>
      <c r="AL69" s="368"/>
      <c r="AM69" s="368"/>
      <c r="AN69" s="368"/>
      <c r="AO69" s="368"/>
      <c r="AP69" s="368"/>
      <c r="AQ69" s="368"/>
      <c r="AR69" s="368"/>
      <c r="AS69" s="368"/>
      <c r="AT69" s="368"/>
      <c r="AU69" s="368"/>
      <c r="AV69" s="368"/>
      <c r="AW69" s="368"/>
      <c r="AX69" s="368"/>
      <c r="AY69" s="368"/>
      <c r="AZ69" s="368"/>
      <c r="BA69" s="368"/>
      <c r="BB69" s="368"/>
      <c r="BC69" s="368"/>
      <c r="BD69" s="368"/>
      <c r="BE69" s="368"/>
      <c r="BF69" s="368"/>
      <c r="BG69" s="368"/>
      <c r="BH69" s="368"/>
      <c r="BI69" s="368"/>
      <c r="BJ69" s="368"/>
      <c r="BK69" s="368"/>
      <c r="BL69" s="368"/>
      <c r="BM69" s="368"/>
      <c r="BN69" s="368"/>
      <c r="BO69" s="368"/>
      <c r="BP69" s="368"/>
    </row>
    <row r="70" spans="1:68" s="369" customFormat="1" ht="28.5" customHeight="1" x14ac:dyDescent="0.35">
      <c r="A70" s="709"/>
      <c r="B70" s="355"/>
      <c r="C70" s="370"/>
      <c r="D70" s="370"/>
      <c r="E70" s="358"/>
      <c r="F70" s="358"/>
      <c r="G70" s="408"/>
      <c r="H70" s="409"/>
      <c r="I70" s="410"/>
      <c r="J70" s="410"/>
      <c r="K70" s="410"/>
      <c r="L70" s="410"/>
      <c r="M70" s="410"/>
      <c r="N70" s="410"/>
      <c r="O70" s="410"/>
      <c r="P70" s="410"/>
      <c r="Q70" s="410"/>
      <c r="R70" s="410"/>
      <c r="S70" s="410"/>
      <c r="T70" s="410"/>
      <c r="U70" s="410"/>
      <c r="V70" s="410"/>
      <c r="W70" s="435"/>
      <c r="X70" s="376"/>
      <c r="Y70" s="377"/>
      <c r="Z70" s="376"/>
      <c r="AA70" s="377"/>
      <c r="AB70" s="380"/>
      <c r="AC70" s="381"/>
      <c r="AD70" s="367"/>
      <c r="AE70" s="368"/>
      <c r="AF70" s="368"/>
      <c r="AG70" s="368"/>
      <c r="AH70" s="368"/>
      <c r="AI70" s="368"/>
      <c r="AJ70" s="368"/>
      <c r="AK70" s="368"/>
      <c r="AL70" s="368"/>
      <c r="AM70" s="368"/>
      <c r="AN70" s="368"/>
      <c r="AO70" s="368"/>
      <c r="AP70" s="368"/>
      <c r="AQ70" s="368"/>
      <c r="AR70" s="368"/>
      <c r="AS70" s="368"/>
      <c r="AT70" s="368"/>
      <c r="AU70" s="368"/>
      <c r="AV70" s="368"/>
      <c r="AW70" s="368"/>
      <c r="AX70" s="368"/>
      <c r="AY70" s="368"/>
      <c r="AZ70" s="368"/>
      <c r="BA70" s="368"/>
      <c r="BB70" s="368"/>
      <c r="BC70" s="368"/>
      <c r="BD70" s="368"/>
      <c r="BE70" s="368"/>
      <c r="BF70" s="368"/>
      <c r="BG70" s="368"/>
      <c r="BH70" s="368"/>
      <c r="BI70" s="368"/>
      <c r="BJ70" s="368"/>
      <c r="BK70" s="368"/>
      <c r="BL70" s="368"/>
      <c r="BM70" s="368"/>
      <c r="BN70" s="368"/>
      <c r="BO70" s="368"/>
      <c r="BP70" s="368"/>
    </row>
    <row r="71" spans="1:68" s="369" customFormat="1" ht="28.5" customHeight="1" x14ac:dyDescent="0.35">
      <c r="A71" s="709"/>
      <c r="B71" s="355"/>
      <c r="C71" s="370"/>
      <c r="D71" s="370"/>
      <c r="E71" s="372"/>
      <c r="F71" s="372"/>
      <c r="G71" s="408"/>
      <c r="H71" s="409"/>
      <c r="I71" s="410"/>
      <c r="J71" s="410"/>
      <c r="K71" s="410"/>
      <c r="L71" s="410"/>
      <c r="M71" s="410"/>
      <c r="N71" s="410"/>
      <c r="O71" s="410"/>
      <c r="P71" s="410"/>
      <c r="Q71" s="410"/>
      <c r="R71" s="410"/>
      <c r="S71" s="410"/>
      <c r="T71" s="410"/>
      <c r="U71" s="410"/>
      <c r="V71" s="410"/>
      <c r="W71" s="435"/>
      <c r="X71" s="376"/>
      <c r="Y71" s="377"/>
      <c r="Z71" s="376"/>
      <c r="AA71" s="377"/>
      <c r="AB71" s="380"/>
      <c r="AC71" s="381"/>
      <c r="AD71" s="367"/>
      <c r="AE71" s="368"/>
      <c r="AF71" s="368"/>
      <c r="AG71" s="368"/>
      <c r="AH71" s="368"/>
      <c r="AI71" s="368"/>
      <c r="AJ71" s="368"/>
      <c r="AK71" s="368"/>
      <c r="AL71" s="368"/>
      <c r="AM71" s="368"/>
      <c r="AN71" s="368"/>
      <c r="AO71" s="368"/>
      <c r="AP71" s="368"/>
      <c r="AQ71" s="368"/>
      <c r="AR71" s="368"/>
      <c r="AS71" s="368"/>
      <c r="AT71" s="368"/>
      <c r="AU71" s="368"/>
      <c r="AV71" s="368"/>
      <c r="AW71" s="368"/>
      <c r="AX71" s="368"/>
      <c r="AY71" s="368"/>
      <c r="AZ71" s="368"/>
      <c r="BA71" s="368"/>
      <c r="BB71" s="368"/>
      <c r="BC71" s="368"/>
      <c r="BD71" s="368"/>
      <c r="BE71" s="368"/>
      <c r="BF71" s="368"/>
      <c r="BG71" s="368"/>
      <c r="BH71" s="368"/>
      <c r="BI71" s="368"/>
      <c r="BJ71" s="368"/>
      <c r="BK71" s="368"/>
      <c r="BL71" s="368"/>
      <c r="BM71" s="368"/>
      <c r="BN71" s="368"/>
      <c r="BO71" s="368"/>
      <c r="BP71" s="368"/>
    </row>
    <row r="72" spans="1:68" s="369" customFormat="1" ht="28.5" customHeight="1" x14ac:dyDescent="0.35">
      <c r="A72" s="709"/>
      <c r="B72" s="355"/>
      <c r="C72" s="370"/>
      <c r="D72" s="371"/>
      <c r="E72" s="372"/>
      <c r="F72" s="372"/>
      <c r="G72" s="408"/>
      <c r="H72" s="409"/>
      <c r="I72" s="410"/>
      <c r="J72" s="410"/>
      <c r="K72" s="410"/>
      <c r="L72" s="410"/>
      <c r="M72" s="410"/>
      <c r="N72" s="410"/>
      <c r="O72" s="410"/>
      <c r="P72" s="410"/>
      <c r="Q72" s="410"/>
      <c r="R72" s="410"/>
      <c r="S72" s="410"/>
      <c r="T72" s="410"/>
      <c r="U72" s="410"/>
      <c r="V72" s="410"/>
      <c r="W72" s="435"/>
      <c r="X72" s="376"/>
      <c r="Y72" s="377"/>
      <c r="Z72" s="376"/>
      <c r="AA72" s="377"/>
      <c r="AB72" s="380"/>
      <c r="AC72" s="381"/>
      <c r="AD72" s="367"/>
      <c r="AE72" s="368"/>
      <c r="AF72" s="368"/>
      <c r="AG72" s="368"/>
      <c r="AH72" s="368"/>
      <c r="AI72" s="368"/>
      <c r="AJ72" s="368"/>
      <c r="AK72" s="368"/>
      <c r="AL72" s="368"/>
      <c r="AM72" s="368"/>
      <c r="AN72" s="368"/>
      <c r="AO72" s="368"/>
      <c r="AP72" s="368"/>
      <c r="AQ72" s="368"/>
      <c r="AR72" s="368"/>
      <c r="AS72" s="368"/>
      <c r="AT72" s="368"/>
      <c r="AU72" s="368"/>
      <c r="AV72" s="368"/>
      <c r="AW72" s="368"/>
      <c r="AX72" s="368"/>
      <c r="AY72" s="368"/>
      <c r="AZ72" s="368"/>
      <c r="BA72" s="368"/>
      <c r="BB72" s="368"/>
      <c r="BC72" s="368"/>
      <c r="BD72" s="368"/>
      <c r="BE72" s="368"/>
      <c r="BF72" s="368"/>
      <c r="BG72" s="368"/>
      <c r="BH72" s="368"/>
      <c r="BI72" s="368"/>
      <c r="BJ72" s="368"/>
      <c r="BK72" s="368"/>
      <c r="BL72" s="368"/>
      <c r="BM72" s="368"/>
      <c r="BN72" s="368"/>
      <c r="BO72" s="368"/>
      <c r="BP72" s="368"/>
    </row>
    <row r="73" spans="1:68" s="369" customFormat="1" ht="28.5" customHeight="1" x14ac:dyDescent="0.35">
      <c r="A73" s="709"/>
      <c r="B73" s="355"/>
      <c r="C73" s="370"/>
      <c r="D73" s="371"/>
      <c r="E73" s="372"/>
      <c r="F73" s="372"/>
      <c r="G73" s="408"/>
      <c r="H73" s="409"/>
      <c r="I73" s="410"/>
      <c r="J73" s="410"/>
      <c r="K73" s="410"/>
      <c r="L73" s="410"/>
      <c r="M73" s="410"/>
      <c r="N73" s="410"/>
      <c r="O73" s="410"/>
      <c r="P73" s="410"/>
      <c r="Q73" s="410"/>
      <c r="R73" s="410"/>
      <c r="S73" s="410"/>
      <c r="T73" s="410"/>
      <c r="U73" s="410"/>
      <c r="V73" s="410"/>
      <c r="W73" s="435"/>
      <c r="X73" s="376"/>
      <c r="Y73" s="377"/>
      <c r="Z73" s="376"/>
      <c r="AA73" s="377"/>
      <c r="AB73" s="380"/>
      <c r="AC73" s="381"/>
      <c r="AD73" s="367"/>
      <c r="AE73" s="368"/>
      <c r="AF73" s="368"/>
      <c r="AG73" s="368"/>
      <c r="AH73" s="368"/>
      <c r="AI73" s="368"/>
      <c r="AJ73" s="368"/>
      <c r="AK73" s="368"/>
      <c r="AL73" s="368"/>
      <c r="AM73" s="368"/>
      <c r="AN73" s="368"/>
      <c r="AO73" s="368"/>
      <c r="AP73" s="368"/>
      <c r="AQ73" s="368"/>
      <c r="AR73" s="368"/>
      <c r="AS73" s="368"/>
      <c r="AT73" s="368"/>
      <c r="AU73" s="368"/>
      <c r="AV73" s="368"/>
      <c r="AW73" s="368"/>
      <c r="AX73" s="368"/>
      <c r="AY73" s="368"/>
      <c r="AZ73" s="368"/>
      <c r="BA73" s="368"/>
      <c r="BB73" s="368"/>
      <c r="BC73" s="368"/>
      <c r="BD73" s="368"/>
      <c r="BE73" s="368"/>
      <c r="BF73" s="368"/>
      <c r="BG73" s="368"/>
      <c r="BH73" s="368"/>
      <c r="BI73" s="368"/>
      <c r="BJ73" s="368"/>
      <c r="BK73" s="368"/>
      <c r="BL73" s="368"/>
      <c r="BM73" s="368"/>
      <c r="BN73" s="368"/>
      <c r="BO73" s="368"/>
      <c r="BP73" s="368"/>
    </row>
    <row r="74" spans="1:68" s="369" customFormat="1" ht="28.5" customHeight="1" x14ac:dyDescent="0.35">
      <c r="A74" s="709"/>
      <c r="B74" s="355"/>
      <c r="C74" s="370"/>
      <c r="D74" s="371"/>
      <c r="E74" s="372"/>
      <c r="F74" s="372"/>
      <c r="G74" s="408"/>
      <c r="H74" s="409"/>
      <c r="I74" s="410"/>
      <c r="J74" s="410"/>
      <c r="K74" s="410"/>
      <c r="L74" s="410"/>
      <c r="M74" s="410"/>
      <c r="N74" s="410"/>
      <c r="O74" s="410"/>
      <c r="P74" s="410"/>
      <c r="Q74" s="410"/>
      <c r="R74" s="410"/>
      <c r="S74" s="410"/>
      <c r="T74" s="410"/>
      <c r="U74" s="410"/>
      <c r="V74" s="410"/>
      <c r="W74" s="435"/>
      <c r="X74" s="376"/>
      <c r="Y74" s="377"/>
      <c r="Z74" s="376"/>
      <c r="AA74" s="377"/>
      <c r="AB74" s="380"/>
      <c r="AC74" s="381"/>
      <c r="AD74" s="367"/>
      <c r="AE74" s="368"/>
      <c r="AF74" s="368"/>
      <c r="AG74" s="368"/>
      <c r="AH74" s="368"/>
      <c r="AI74" s="368"/>
      <c r="AJ74" s="368"/>
      <c r="AK74" s="368"/>
      <c r="AL74" s="368"/>
      <c r="AM74" s="368"/>
      <c r="AN74" s="368"/>
      <c r="AO74" s="368"/>
      <c r="AP74" s="368"/>
      <c r="AQ74" s="368"/>
      <c r="AR74" s="368"/>
      <c r="AS74" s="368"/>
      <c r="AT74" s="368"/>
      <c r="AU74" s="368"/>
      <c r="AV74" s="368"/>
      <c r="AW74" s="368"/>
      <c r="AX74" s="368"/>
      <c r="AY74" s="368"/>
      <c r="AZ74" s="368"/>
      <c r="BA74" s="368"/>
      <c r="BB74" s="368"/>
      <c r="BC74" s="368"/>
      <c r="BD74" s="368"/>
      <c r="BE74" s="368"/>
      <c r="BF74" s="368"/>
      <c r="BG74" s="368"/>
      <c r="BH74" s="368"/>
      <c r="BI74" s="368"/>
      <c r="BJ74" s="368"/>
      <c r="BK74" s="368"/>
      <c r="BL74" s="368"/>
      <c r="BM74" s="368"/>
      <c r="BN74" s="368"/>
      <c r="BO74" s="368"/>
      <c r="BP74" s="368"/>
    </row>
    <row r="75" spans="1:68" s="369" customFormat="1" ht="28.5" customHeight="1" x14ac:dyDescent="0.35">
      <c r="A75" s="709"/>
      <c r="B75" s="355"/>
      <c r="C75" s="370"/>
      <c r="D75" s="371"/>
      <c r="E75" s="372"/>
      <c r="F75" s="372"/>
      <c r="G75" s="408"/>
      <c r="H75" s="409"/>
      <c r="I75" s="410"/>
      <c r="J75" s="410"/>
      <c r="K75" s="410"/>
      <c r="L75" s="410"/>
      <c r="M75" s="410"/>
      <c r="N75" s="410"/>
      <c r="O75" s="410"/>
      <c r="P75" s="410"/>
      <c r="Q75" s="410"/>
      <c r="R75" s="410"/>
      <c r="S75" s="410"/>
      <c r="T75" s="410"/>
      <c r="U75" s="410"/>
      <c r="V75" s="410"/>
      <c r="W75" s="435"/>
      <c r="X75" s="376"/>
      <c r="Y75" s="377"/>
      <c r="Z75" s="376"/>
      <c r="AA75" s="377"/>
      <c r="AB75" s="380"/>
      <c r="AC75" s="381"/>
      <c r="AD75" s="367"/>
      <c r="AE75" s="368"/>
      <c r="AF75" s="368"/>
      <c r="AG75" s="368"/>
      <c r="AH75" s="368"/>
      <c r="AI75" s="368"/>
      <c r="AJ75" s="368"/>
      <c r="AK75" s="368"/>
      <c r="AL75" s="368"/>
      <c r="AM75" s="368"/>
      <c r="AN75" s="368"/>
      <c r="AO75" s="368"/>
      <c r="AP75" s="368"/>
      <c r="AQ75" s="368"/>
      <c r="AR75" s="368"/>
      <c r="AS75" s="368"/>
      <c r="AT75" s="368"/>
      <c r="AU75" s="368"/>
      <c r="AV75" s="368"/>
      <c r="AW75" s="368"/>
      <c r="AX75" s="368"/>
      <c r="AY75" s="368"/>
      <c r="AZ75" s="368"/>
      <c r="BA75" s="368"/>
      <c r="BB75" s="368"/>
      <c r="BC75" s="368"/>
      <c r="BD75" s="368"/>
      <c r="BE75" s="368"/>
      <c r="BF75" s="368"/>
      <c r="BG75" s="368"/>
      <c r="BH75" s="368"/>
      <c r="BI75" s="368"/>
      <c r="BJ75" s="368"/>
      <c r="BK75" s="368"/>
      <c r="BL75" s="368"/>
      <c r="BM75" s="368"/>
      <c r="BN75" s="368"/>
      <c r="BO75" s="368"/>
      <c r="BP75" s="368"/>
    </row>
    <row r="76" spans="1:68" s="369" customFormat="1" ht="28.5" customHeight="1" x14ac:dyDescent="0.35">
      <c r="A76" s="709"/>
      <c r="B76" s="355"/>
      <c r="C76" s="370"/>
      <c r="D76" s="371"/>
      <c r="E76" s="372"/>
      <c r="F76" s="372"/>
      <c r="G76" s="408"/>
      <c r="H76" s="409"/>
      <c r="I76" s="410"/>
      <c r="J76" s="410"/>
      <c r="K76" s="410"/>
      <c r="L76" s="410"/>
      <c r="M76" s="410"/>
      <c r="N76" s="410"/>
      <c r="O76" s="410"/>
      <c r="P76" s="410"/>
      <c r="Q76" s="410"/>
      <c r="R76" s="410"/>
      <c r="S76" s="410"/>
      <c r="T76" s="410"/>
      <c r="U76" s="410"/>
      <c r="V76" s="410"/>
      <c r="W76" s="435"/>
      <c r="X76" s="376"/>
      <c r="Y76" s="377"/>
      <c r="Z76" s="376"/>
      <c r="AA76" s="377"/>
      <c r="AB76" s="380"/>
      <c r="AC76" s="381"/>
      <c r="AD76" s="367"/>
      <c r="AE76" s="368"/>
      <c r="AF76" s="368"/>
      <c r="AG76" s="368"/>
      <c r="AH76" s="368"/>
      <c r="AI76" s="368"/>
      <c r="AJ76" s="368"/>
      <c r="AK76" s="368"/>
      <c r="AL76" s="368"/>
      <c r="AM76" s="368"/>
      <c r="AN76" s="368"/>
      <c r="AO76" s="368"/>
      <c r="AP76" s="368"/>
      <c r="AQ76" s="368"/>
      <c r="AR76" s="368"/>
      <c r="AS76" s="368"/>
      <c r="AT76" s="368"/>
      <c r="AU76" s="368"/>
      <c r="AV76" s="368"/>
      <c r="AW76" s="368"/>
      <c r="AX76" s="368"/>
      <c r="AY76" s="368"/>
      <c r="AZ76" s="368"/>
      <c r="BA76" s="368"/>
      <c r="BB76" s="368"/>
      <c r="BC76" s="368"/>
      <c r="BD76" s="368"/>
      <c r="BE76" s="368"/>
      <c r="BF76" s="368"/>
      <c r="BG76" s="368"/>
      <c r="BH76" s="368"/>
      <c r="BI76" s="368"/>
      <c r="BJ76" s="368"/>
      <c r="BK76" s="368"/>
      <c r="BL76" s="368"/>
      <c r="BM76" s="368"/>
      <c r="BN76" s="368"/>
      <c r="BO76" s="368"/>
      <c r="BP76" s="368"/>
    </row>
    <row r="77" spans="1:68" s="369" customFormat="1" ht="28.5" customHeight="1" x14ac:dyDescent="0.35">
      <c r="A77" s="709"/>
      <c r="B77" s="355"/>
      <c r="C77" s="370"/>
      <c r="D77" s="371"/>
      <c r="E77" s="372"/>
      <c r="F77" s="372"/>
      <c r="G77" s="408"/>
      <c r="H77" s="409"/>
      <c r="I77" s="410"/>
      <c r="J77" s="410"/>
      <c r="K77" s="410"/>
      <c r="L77" s="410"/>
      <c r="M77" s="410"/>
      <c r="N77" s="410"/>
      <c r="O77" s="410"/>
      <c r="P77" s="410"/>
      <c r="Q77" s="410"/>
      <c r="R77" s="410"/>
      <c r="S77" s="410"/>
      <c r="T77" s="410"/>
      <c r="U77" s="410"/>
      <c r="V77" s="410"/>
      <c r="W77" s="435"/>
      <c r="X77" s="376"/>
      <c r="Y77" s="377"/>
      <c r="Z77" s="376"/>
      <c r="AA77" s="377"/>
      <c r="AB77" s="380"/>
      <c r="AC77" s="381"/>
      <c r="AD77" s="367"/>
      <c r="AE77" s="368"/>
      <c r="AF77" s="368"/>
      <c r="AG77" s="368"/>
      <c r="AH77" s="368"/>
      <c r="AI77" s="368"/>
      <c r="AJ77" s="368"/>
      <c r="AK77" s="368"/>
      <c r="AL77" s="368"/>
      <c r="AM77" s="368"/>
      <c r="AN77" s="368"/>
      <c r="AO77" s="368"/>
      <c r="AP77" s="368"/>
      <c r="AQ77" s="368"/>
      <c r="AR77" s="368"/>
      <c r="AS77" s="368"/>
      <c r="AT77" s="368"/>
      <c r="AU77" s="368"/>
      <c r="AV77" s="368"/>
      <c r="AW77" s="368"/>
      <c r="AX77" s="368"/>
      <c r="AY77" s="368"/>
      <c r="AZ77" s="368"/>
      <c r="BA77" s="368"/>
      <c r="BB77" s="368"/>
      <c r="BC77" s="368"/>
      <c r="BD77" s="368"/>
      <c r="BE77" s="368"/>
      <c r="BF77" s="368"/>
      <c r="BG77" s="368"/>
      <c r="BH77" s="368"/>
      <c r="BI77" s="368"/>
      <c r="BJ77" s="368"/>
      <c r="BK77" s="368"/>
      <c r="BL77" s="368"/>
      <c r="BM77" s="368"/>
      <c r="BN77" s="368"/>
      <c r="BO77" s="368"/>
      <c r="BP77" s="368"/>
    </row>
    <row r="78" spans="1:68" s="369" customFormat="1" ht="28.5" customHeight="1" x14ac:dyDescent="0.35">
      <c r="A78" s="709"/>
      <c r="B78" s="355"/>
      <c r="C78" s="370"/>
      <c r="D78" s="371"/>
      <c r="E78" s="372"/>
      <c r="F78" s="372"/>
      <c r="G78" s="408"/>
      <c r="H78" s="409"/>
      <c r="I78" s="410"/>
      <c r="J78" s="410"/>
      <c r="K78" s="410"/>
      <c r="L78" s="410"/>
      <c r="M78" s="410"/>
      <c r="N78" s="410"/>
      <c r="O78" s="410"/>
      <c r="P78" s="410"/>
      <c r="Q78" s="410"/>
      <c r="R78" s="410"/>
      <c r="S78" s="410"/>
      <c r="T78" s="410"/>
      <c r="U78" s="410"/>
      <c r="V78" s="410"/>
      <c r="W78" s="435"/>
      <c r="X78" s="376"/>
      <c r="Y78" s="377"/>
      <c r="Z78" s="376"/>
      <c r="AA78" s="377"/>
      <c r="AB78" s="380"/>
      <c r="AC78" s="381"/>
      <c r="AD78" s="367"/>
      <c r="AE78" s="368"/>
      <c r="AF78" s="368"/>
      <c r="AG78" s="368"/>
      <c r="AH78" s="368"/>
      <c r="AI78" s="368"/>
      <c r="AJ78" s="368"/>
      <c r="AK78" s="368"/>
      <c r="AL78" s="368"/>
      <c r="AM78" s="368"/>
      <c r="AN78" s="368"/>
      <c r="AO78" s="368"/>
      <c r="AP78" s="368"/>
      <c r="AQ78" s="368"/>
      <c r="AR78" s="368"/>
      <c r="AS78" s="368"/>
      <c r="AT78" s="368"/>
      <c r="AU78" s="368"/>
      <c r="AV78" s="368"/>
      <c r="AW78" s="368"/>
      <c r="AX78" s="368"/>
      <c r="AY78" s="368"/>
      <c r="AZ78" s="368"/>
      <c r="BA78" s="368"/>
      <c r="BB78" s="368"/>
      <c r="BC78" s="368"/>
      <c r="BD78" s="368"/>
      <c r="BE78" s="368"/>
      <c r="BF78" s="368"/>
      <c r="BG78" s="368"/>
      <c r="BH78" s="368"/>
      <c r="BI78" s="368"/>
      <c r="BJ78" s="368"/>
      <c r="BK78" s="368"/>
      <c r="BL78" s="368"/>
      <c r="BM78" s="368"/>
      <c r="BN78" s="368"/>
      <c r="BO78" s="368"/>
      <c r="BP78" s="368"/>
    </row>
    <row r="79" spans="1:68" s="369" customFormat="1" ht="28.5" customHeight="1" x14ac:dyDescent="0.35">
      <c r="A79" s="709"/>
      <c r="B79" s="355"/>
      <c r="C79" s="373"/>
      <c r="D79" s="371"/>
      <c r="E79" s="358"/>
      <c r="F79" s="358"/>
      <c r="G79" s="408"/>
      <c r="H79" s="409"/>
      <c r="I79" s="410"/>
      <c r="J79" s="410"/>
      <c r="K79" s="410"/>
      <c r="L79" s="410"/>
      <c r="M79" s="410"/>
      <c r="N79" s="410"/>
      <c r="O79" s="410"/>
      <c r="P79" s="410"/>
      <c r="Q79" s="410"/>
      <c r="R79" s="410"/>
      <c r="S79" s="410"/>
      <c r="T79" s="410"/>
      <c r="U79" s="410"/>
      <c r="V79" s="410"/>
      <c r="W79" s="435"/>
      <c r="X79" s="376"/>
      <c r="Y79" s="377"/>
      <c r="Z79" s="376"/>
      <c r="AA79" s="377"/>
      <c r="AB79" s="380"/>
      <c r="AC79" s="381"/>
      <c r="AD79" s="367"/>
      <c r="AE79" s="368"/>
      <c r="AF79" s="368"/>
      <c r="AG79" s="368"/>
      <c r="AH79" s="368"/>
      <c r="AI79" s="368"/>
      <c r="AJ79" s="368"/>
      <c r="AK79" s="368"/>
      <c r="AL79" s="368"/>
      <c r="AM79" s="368"/>
      <c r="AN79" s="368"/>
      <c r="AO79" s="368"/>
      <c r="AP79" s="368"/>
      <c r="AQ79" s="368"/>
      <c r="AR79" s="368"/>
      <c r="AS79" s="368"/>
      <c r="AT79" s="368"/>
      <c r="AU79" s="368"/>
      <c r="AV79" s="368"/>
      <c r="AW79" s="368"/>
      <c r="AX79" s="368"/>
      <c r="AY79" s="368"/>
      <c r="AZ79" s="368"/>
      <c r="BA79" s="368"/>
      <c r="BB79" s="368"/>
      <c r="BC79" s="368"/>
      <c r="BD79" s="368"/>
      <c r="BE79" s="368"/>
      <c r="BF79" s="368"/>
      <c r="BG79" s="368"/>
      <c r="BH79" s="368"/>
      <c r="BI79" s="368"/>
      <c r="BJ79" s="368"/>
      <c r="BK79" s="368"/>
      <c r="BL79" s="368"/>
      <c r="BM79" s="368"/>
      <c r="BN79" s="368"/>
      <c r="BO79" s="368"/>
      <c r="BP79" s="368"/>
    </row>
    <row r="80" spans="1:68" s="369" customFormat="1" ht="28.5" customHeight="1" x14ac:dyDescent="0.35">
      <c r="A80" s="709"/>
      <c r="B80" s="355"/>
      <c r="C80" s="370"/>
      <c r="D80" s="371"/>
      <c r="E80" s="372"/>
      <c r="F80" s="372"/>
      <c r="G80" s="408"/>
      <c r="H80" s="409"/>
      <c r="I80" s="410"/>
      <c r="J80" s="410"/>
      <c r="K80" s="410"/>
      <c r="L80" s="410"/>
      <c r="M80" s="410"/>
      <c r="N80" s="410"/>
      <c r="O80" s="410"/>
      <c r="P80" s="410"/>
      <c r="Q80" s="410"/>
      <c r="R80" s="410"/>
      <c r="S80" s="410"/>
      <c r="T80" s="410"/>
      <c r="U80" s="410"/>
      <c r="V80" s="410"/>
      <c r="W80" s="435"/>
      <c r="X80" s="376"/>
      <c r="Y80" s="377"/>
      <c r="Z80" s="376"/>
      <c r="AA80" s="377"/>
      <c r="AB80" s="380"/>
      <c r="AC80" s="381"/>
      <c r="AD80" s="367"/>
      <c r="AE80" s="368"/>
      <c r="AF80" s="368"/>
      <c r="AG80" s="368"/>
      <c r="AH80" s="368"/>
      <c r="AI80" s="368"/>
      <c r="AJ80" s="368"/>
      <c r="AK80" s="368"/>
      <c r="AL80" s="368"/>
      <c r="AM80" s="368"/>
      <c r="AN80" s="368"/>
      <c r="AO80" s="368"/>
      <c r="AP80" s="368"/>
      <c r="AQ80" s="368"/>
      <c r="AR80" s="368"/>
      <c r="AS80" s="368"/>
      <c r="AT80" s="368"/>
      <c r="AU80" s="368"/>
      <c r="AV80" s="368"/>
      <c r="AW80" s="368"/>
      <c r="AX80" s="368"/>
      <c r="AY80" s="368"/>
      <c r="AZ80" s="368"/>
      <c r="BA80" s="368"/>
      <c r="BB80" s="368"/>
      <c r="BC80" s="368"/>
      <c r="BD80" s="368"/>
      <c r="BE80" s="368"/>
      <c r="BF80" s="368"/>
      <c r="BG80" s="368"/>
      <c r="BH80" s="368"/>
      <c r="BI80" s="368"/>
      <c r="BJ80" s="368"/>
      <c r="BK80" s="368"/>
      <c r="BL80" s="368"/>
      <c r="BM80" s="368"/>
      <c r="BN80" s="368"/>
      <c r="BO80" s="368"/>
      <c r="BP80" s="368"/>
    </row>
    <row r="81" spans="1:68" s="369" customFormat="1" ht="28.5" customHeight="1" x14ac:dyDescent="0.35">
      <c r="A81" s="709"/>
      <c r="B81" s="355"/>
      <c r="C81" s="383"/>
      <c r="D81" s="384"/>
      <c r="E81" s="358"/>
      <c r="F81" s="358"/>
      <c r="G81" s="408"/>
      <c r="H81" s="409"/>
      <c r="I81" s="410"/>
      <c r="J81" s="410"/>
      <c r="K81" s="410"/>
      <c r="L81" s="410"/>
      <c r="M81" s="410"/>
      <c r="N81" s="410"/>
      <c r="O81" s="410"/>
      <c r="P81" s="410"/>
      <c r="Q81" s="410"/>
      <c r="R81" s="410"/>
      <c r="S81" s="410"/>
      <c r="T81" s="410"/>
      <c r="U81" s="410"/>
      <c r="V81" s="410"/>
      <c r="W81" s="435"/>
      <c r="X81" s="376"/>
      <c r="Y81" s="377"/>
      <c r="Z81" s="376"/>
      <c r="AA81" s="377"/>
      <c r="AB81" s="380"/>
      <c r="AC81" s="381"/>
      <c r="AD81" s="367"/>
      <c r="AE81" s="368"/>
      <c r="AF81" s="368"/>
      <c r="AG81" s="368"/>
      <c r="AH81" s="368"/>
      <c r="AI81" s="368"/>
      <c r="AJ81" s="368"/>
      <c r="AK81" s="368"/>
      <c r="AL81" s="368"/>
      <c r="AM81" s="368"/>
      <c r="AN81" s="368"/>
      <c r="AO81" s="368"/>
      <c r="AP81" s="368"/>
      <c r="AQ81" s="368"/>
      <c r="AR81" s="368"/>
      <c r="AS81" s="368"/>
      <c r="AT81" s="368"/>
      <c r="AU81" s="368"/>
      <c r="AV81" s="368"/>
      <c r="AW81" s="368"/>
      <c r="AX81" s="368"/>
      <c r="AY81" s="368"/>
      <c r="AZ81" s="368"/>
      <c r="BA81" s="368"/>
      <c r="BB81" s="368"/>
      <c r="BC81" s="368"/>
      <c r="BD81" s="368"/>
      <c r="BE81" s="368"/>
      <c r="BF81" s="368"/>
      <c r="BG81" s="368"/>
      <c r="BH81" s="368"/>
      <c r="BI81" s="368"/>
      <c r="BJ81" s="368"/>
      <c r="BK81" s="368"/>
      <c r="BL81" s="368"/>
      <c r="BM81" s="368"/>
      <c r="BN81" s="368"/>
      <c r="BO81" s="368"/>
      <c r="BP81" s="368"/>
    </row>
    <row r="82" spans="1:68" s="369" customFormat="1" ht="28.5" customHeight="1" x14ac:dyDescent="0.35">
      <c r="A82" s="709"/>
      <c r="B82" s="355"/>
      <c r="C82" s="383"/>
      <c r="D82" s="384"/>
      <c r="E82" s="358"/>
      <c r="F82" s="358"/>
      <c r="G82" s="408"/>
      <c r="H82" s="409"/>
      <c r="I82" s="410"/>
      <c r="J82" s="410"/>
      <c r="K82" s="410"/>
      <c r="L82" s="410"/>
      <c r="M82" s="410"/>
      <c r="N82" s="410"/>
      <c r="O82" s="410"/>
      <c r="P82" s="410"/>
      <c r="Q82" s="410"/>
      <c r="R82" s="410"/>
      <c r="S82" s="410"/>
      <c r="T82" s="410"/>
      <c r="U82" s="410"/>
      <c r="V82" s="410"/>
      <c r="W82" s="435"/>
      <c r="X82" s="376"/>
      <c r="Y82" s="377"/>
      <c r="Z82" s="376"/>
      <c r="AA82" s="377"/>
      <c r="AB82" s="380"/>
      <c r="AC82" s="381"/>
      <c r="AD82" s="367"/>
      <c r="AE82" s="368"/>
      <c r="AF82" s="368"/>
      <c r="AG82" s="368"/>
      <c r="AH82" s="368"/>
      <c r="AI82" s="368"/>
      <c r="AJ82" s="368"/>
      <c r="AK82" s="368"/>
      <c r="AL82" s="368"/>
      <c r="AM82" s="368"/>
      <c r="AN82" s="368"/>
      <c r="AO82" s="368"/>
      <c r="AP82" s="368"/>
      <c r="AQ82" s="368"/>
      <c r="AR82" s="368"/>
      <c r="AS82" s="368"/>
      <c r="AT82" s="368"/>
      <c r="AU82" s="368"/>
      <c r="AV82" s="368"/>
      <c r="AW82" s="368"/>
      <c r="AX82" s="368"/>
      <c r="AY82" s="368"/>
      <c r="AZ82" s="368"/>
      <c r="BA82" s="368"/>
      <c r="BB82" s="368"/>
      <c r="BC82" s="368"/>
      <c r="BD82" s="368"/>
      <c r="BE82" s="368"/>
      <c r="BF82" s="368"/>
      <c r="BG82" s="368"/>
      <c r="BH82" s="368"/>
      <c r="BI82" s="368"/>
      <c r="BJ82" s="368"/>
      <c r="BK82" s="368"/>
      <c r="BL82" s="368"/>
      <c r="BM82" s="368"/>
      <c r="BN82" s="368"/>
      <c r="BO82" s="368"/>
      <c r="BP82" s="368"/>
    </row>
    <row r="83" spans="1:68" s="369" customFormat="1" ht="28.5" customHeight="1" x14ac:dyDescent="0.35">
      <c r="A83" s="709"/>
      <c r="B83" s="355"/>
      <c r="C83" s="370"/>
      <c r="D83" s="371"/>
      <c r="E83" s="372"/>
      <c r="F83" s="372"/>
      <c r="G83" s="408"/>
      <c r="H83" s="409"/>
      <c r="I83" s="410"/>
      <c r="J83" s="410"/>
      <c r="K83" s="410"/>
      <c r="L83" s="410"/>
      <c r="M83" s="410"/>
      <c r="N83" s="410"/>
      <c r="O83" s="410"/>
      <c r="P83" s="410"/>
      <c r="Q83" s="410"/>
      <c r="R83" s="410"/>
      <c r="S83" s="410"/>
      <c r="T83" s="410"/>
      <c r="U83" s="410"/>
      <c r="V83" s="410"/>
      <c r="W83" s="435"/>
      <c r="X83" s="376"/>
      <c r="Y83" s="377"/>
      <c r="Z83" s="376"/>
      <c r="AA83" s="377"/>
      <c r="AB83" s="380"/>
      <c r="AC83" s="381"/>
      <c r="AD83" s="367"/>
      <c r="AE83" s="368"/>
      <c r="AF83" s="368"/>
      <c r="AG83" s="368"/>
      <c r="AH83" s="368"/>
      <c r="AI83" s="368"/>
      <c r="AJ83" s="368"/>
      <c r="AK83" s="368"/>
      <c r="AL83" s="368"/>
      <c r="AM83" s="368"/>
      <c r="AN83" s="368"/>
      <c r="AO83" s="368"/>
      <c r="AP83" s="368"/>
      <c r="AQ83" s="368"/>
      <c r="AR83" s="368"/>
      <c r="AS83" s="368"/>
      <c r="AT83" s="368"/>
      <c r="AU83" s="368"/>
      <c r="AV83" s="368"/>
      <c r="AW83" s="368"/>
      <c r="AX83" s="368"/>
      <c r="AY83" s="368"/>
      <c r="AZ83" s="368"/>
      <c r="BA83" s="368"/>
      <c r="BB83" s="368"/>
      <c r="BC83" s="368"/>
      <c r="BD83" s="368"/>
      <c r="BE83" s="368"/>
      <c r="BF83" s="368"/>
      <c r="BG83" s="368"/>
      <c r="BH83" s="368"/>
      <c r="BI83" s="368"/>
      <c r="BJ83" s="368"/>
      <c r="BK83" s="368"/>
      <c r="BL83" s="368"/>
      <c r="BM83" s="368"/>
      <c r="BN83" s="368"/>
      <c r="BO83" s="368"/>
      <c r="BP83" s="368"/>
    </row>
    <row r="84" spans="1:68" s="369" customFormat="1" ht="28.5" customHeight="1" x14ac:dyDescent="0.35">
      <c r="A84" s="709"/>
      <c r="B84" s="355"/>
      <c r="C84" s="370"/>
      <c r="D84" s="371"/>
      <c r="E84" s="372"/>
      <c r="F84" s="372"/>
      <c r="G84" s="408"/>
      <c r="H84" s="409"/>
      <c r="I84" s="410"/>
      <c r="J84" s="410"/>
      <c r="K84" s="410"/>
      <c r="L84" s="410"/>
      <c r="M84" s="410"/>
      <c r="N84" s="410"/>
      <c r="O84" s="410"/>
      <c r="P84" s="410"/>
      <c r="Q84" s="410"/>
      <c r="R84" s="410"/>
      <c r="S84" s="410"/>
      <c r="T84" s="410"/>
      <c r="U84" s="410"/>
      <c r="V84" s="410"/>
      <c r="W84" s="435"/>
      <c r="X84" s="376"/>
      <c r="Y84" s="377"/>
      <c r="Z84" s="376"/>
      <c r="AA84" s="377"/>
      <c r="AB84" s="380"/>
      <c r="AC84" s="381"/>
      <c r="AD84" s="367"/>
      <c r="AE84" s="368"/>
      <c r="AF84" s="368"/>
      <c r="AG84" s="368"/>
      <c r="AH84" s="368"/>
      <c r="AI84" s="368"/>
      <c r="AJ84" s="368"/>
      <c r="AK84" s="368"/>
      <c r="AL84" s="368"/>
      <c r="AM84" s="368"/>
      <c r="AN84" s="368"/>
      <c r="AO84" s="368"/>
      <c r="AP84" s="368"/>
      <c r="AQ84" s="368"/>
      <c r="AR84" s="368"/>
      <c r="AS84" s="368"/>
      <c r="AT84" s="368"/>
      <c r="AU84" s="368"/>
      <c r="AV84" s="368"/>
      <c r="AW84" s="368"/>
      <c r="AX84" s="368"/>
      <c r="AY84" s="368"/>
      <c r="AZ84" s="368"/>
      <c r="BA84" s="368"/>
      <c r="BB84" s="368"/>
      <c r="BC84" s="368"/>
      <c r="BD84" s="368"/>
      <c r="BE84" s="368"/>
      <c r="BF84" s="368"/>
      <c r="BG84" s="368"/>
      <c r="BH84" s="368"/>
      <c r="BI84" s="368"/>
      <c r="BJ84" s="368"/>
      <c r="BK84" s="368"/>
      <c r="BL84" s="368"/>
      <c r="BM84" s="368"/>
      <c r="BN84" s="368"/>
      <c r="BO84" s="368"/>
      <c r="BP84" s="368"/>
    </row>
    <row r="85" spans="1:68" s="369" customFormat="1" ht="28.5" customHeight="1" x14ac:dyDescent="0.35">
      <c r="A85" s="709"/>
      <c r="B85" s="355"/>
      <c r="C85" s="370"/>
      <c r="D85" s="371"/>
      <c r="E85" s="372"/>
      <c r="F85" s="372"/>
      <c r="G85" s="408"/>
      <c r="H85" s="409"/>
      <c r="I85" s="410"/>
      <c r="J85" s="410"/>
      <c r="K85" s="410"/>
      <c r="L85" s="410"/>
      <c r="M85" s="410"/>
      <c r="N85" s="410"/>
      <c r="O85" s="410"/>
      <c r="P85" s="410"/>
      <c r="Q85" s="410"/>
      <c r="R85" s="410"/>
      <c r="S85" s="410"/>
      <c r="T85" s="410"/>
      <c r="U85" s="410"/>
      <c r="V85" s="410"/>
      <c r="W85" s="435"/>
      <c r="X85" s="376"/>
      <c r="Y85" s="377"/>
      <c r="Z85" s="376"/>
      <c r="AA85" s="377"/>
      <c r="AB85" s="380"/>
      <c r="AC85" s="381"/>
      <c r="AD85" s="367"/>
      <c r="AE85" s="368"/>
      <c r="AF85" s="368"/>
      <c r="AG85" s="368"/>
      <c r="AH85" s="368"/>
      <c r="AI85" s="368"/>
      <c r="AJ85" s="368"/>
      <c r="AK85" s="368"/>
      <c r="AL85" s="368"/>
      <c r="AM85" s="368"/>
      <c r="AN85" s="368"/>
      <c r="AO85" s="368"/>
      <c r="AP85" s="368"/>
      <c r="AQ85" s="368"/>
      <c r="AR85" s="368"/>
      <c r="AS85" s="368"/>
      <c r="AT85" s="368"/>
      <c r="AU85" s="368"/>
      <c r="AV85" s="368"/>
      <c r="AW85" s="368"/>
      <c r="AX85" s="368"/>
      <c r="AY85" s="368"/>
      <c r="AZ85" s="368"/>
      <c r="BA85" s="368"/>
      <c r="BB85" s="368"/>
      <c r="BC85" s="368"/>
      <c r="BD85" s="368"/>
      <c r="BE85" s="368"/>
      <c r="BF85" s="368"/>
      <c r="BG85" s="368"/>
      <c r="BH85" s="368"/>
      <c r="BI85" s="368"/>
      <c r="BJ85" s="368"/>
      <c r="BK85" s="368"/>
      <c r="BL85" s="368"/>
      <c r="BM85" s="368"/>
      <c r="BN85" s="368"/>
      <c r="BO85" s="368"/>
      <c r="BP85" s="368"/>
    </row>
    <row r="86" spans="1:68" s="369" customFormat="1" ht="28.5" customHeight="1" x14ac:dyDescent="0.35">
      <c r="A86" s="709"/>
      <c r="B86" s="355"/>
      <c r="C86" s="373"/>
      <c r="D86" s="371"/>
      <c r="E86" s="358"/>
      <c r="F86" s="358"/>
      <c r="G86" s="408"/>
      <c r="H86" s="409"/>
      <c r="I86" s="410"/>
      <c r="J86" s="410"/>
      <c r="K86" s="410"/>
      <c r="L86" s="410"/>
      <c r="M86" s="410"/>
      <c r="N86" s="410"/>
      <c r="O86" s="410"/>
      <c r="P86" s="410"/>
      <c r="Q86" s="410"/>
      <c r="R86" s="410"/>
      <c r="S86" s="410"/>
      <c r="T86" s="410"/>
      <c r="U86" s="410"/>
      <c r="V86" s="410"/>
      <c r="W86" s="435"/>
      <c r="X86" s="376"/>
      <c r="Y86" s="377"/>
      <c r="Z86" s="376"/>
      <c r="AA86" s="377"/>
      <c r="AB86" s="380"/>
      <c r="AC86" s="381"/>
      <c r="AD86" s="367"/>
      <c r="AE86" s="368"/>
      <c r="AF86" s="368"/>
      <c r="AG86" s="368"/>
      <c r="AH86" s="368"/>
      <c r="AI86" s="368"/>
      <c r="AJ86" s="368"/>
      <c r="AK86" s="368"/>
      <c r="AL86" s="368"/>
      <c r="AM86" s="368"/>
      <c r="AN86" s="368"/>
      <c r="AO86" s="368"/>
      <c r="AP86" s="368"/>
      <c r="AQ86" s="368"/>
      <c r="AR86" s="368"/>
      <c r="AS86" s="368"/>
      <c r="AT86" s="368"/>
      <c r="AU86" s="368"/>
      <c r="AV86" s="368"/>
      <c r="AW86" s="368"/>
      <c r="AX86" s="368"/>
      <c r="AY86" s="368"/>
      <c r="AZ86" s="368"/>
      <c r="BA86" s="368"/>
      <c r="BB86" s="368"/>
      <c r="BC86" s="368"/>
      <c r="BD86" s="368"/>
      <c r="BE86" s="368"/>
      <c r="BF86" s="368"/>
      <c r="BG86" s="368"/>
      <c r="BH86" s="368"/>
      <c r="BI86" s="368"/>
      <c r="BJ86" s="368"/>
      <c r="BK86" s="368"/>
      <c r="BL86" s="368"/>
      <c r="BM86" s="368"/>
      <c r="BN86" s="368"/>
      <c r="BO86" s="368"/>
      <c r="BP86" s="368"/>
    </row>
    <row r="87" spans="1:68" s="369" customFormat="1" ht="28.5" customHeight="1" x14ac:dyDescent="0.35">
      <c r="A87" s="709"/>
      <c r="B87" s="355"/>
      <c r="C87" s="373"/>
      <c r="D87" s="371"/>
      <c r="E87" s="372"/>
      <c r="F87" s="372"/>
      <c r="G87" s="408"/>
      <c r="H87" s="409"/>
      <c r="I87" s="410"/>
      <c r="J87" s="410"/>
      <c r="K87" s="410"/>
      <c r="L87" s="410"/>
      <c r="M87" s="410"/>
      <c r="N87" s="410"/>
      <c r="O87" s="410"/>
      <c r="P87" s="410"/>
      <c r="Q87" s="410"/>
      <c r="R87" s="410"/>
      <c r="S87" s="410"/>
      <c r="T87" s="410"/>
      <c r="U87" s="410"/>
      <c r="V87" s="410"/>
      <c r="W87" s="435"/>
      <c r="X87" s="376"/>
      <c r="Y87" s="377"/>
      <c r="Z87" s="376"/>
      <c r="AA87" s="377"/>
      <c r="AB87" s="380"/>
      <c r="AC87" s="381"/>
      <c r="AD87" s="367"/>
      <c r="AE87" s="368"/>
      <c r="AF87" s="368"/>
      <c r="AG87" s="368"/>
      <c r="AH87" s="368"/>
      <c r="AI87" s="368"/>
      <c r="AJ87" s="368"/>
      <c r="AK87" s="368"/>
      <c r="AL87" s="368"/>
      <c r="AM87" s="368"/>
      <c r="AN87" s="368"/>
      <c r="AO87" s="368"/>
      <c r="AP87" s="368"/>
      <c r="AQ87" s="368"/>
      <c r="AR87" s="368"/>
      <c r="AS87" s="368"/>
      <c r="AT87" s="368"/>
      <c r="AU87" s="368"/>
      <c r="AV87" s="368"/>
      <c r="AW87" s="368"/>
      <c r="AX87" s="368"/>
      <c r="AY87" s="368"/>
      <c r="AZ87" s="368"/>
      <c r="BA87" s="368"/>
      <c r="BB87" s="368"/>
      <c r="BC87" s="368"/>
      <c r="BD87" s="368"/>
      <c r="BE87" s="368"/>
      <c r="BF87" s="368"/>
      <c r="BG87" s="368"/>
      <c r="BH87" s="368"/>
      <c r="BI87" s="368"/>
      <c r="BJ87" s="368"/>
      <c r="BK87" s="368"/>
      <c r="BL87" s="368"/>
      <c r="BM87" s="368"/>
      <c r="BN87" s="368"/>
      <c r="BO87" s="368"/>
      <c r="BP87" s="368"/>
    </row>
    <row r="88" spans="1:68" s="369" customFormat="1" ht="28.5" customHeight="1" x14ac:dyDescent="0.35">
      <c r="A88" s="709"/>
      <c r="B88" s="355"/>
      <c r="C88" s="370"/>
      <c r="D88" s="371"/>
      <c r="E88" s="372"/>
      <c r="F88" s="372"/>
      <c r="G88" s="408"/>
      <c r="H88" s="409"/>
      <c r="I88" s="410"/>
      <c r="J88" s="410"/>
      <c r="K88" s="410"/>
      <c r="L88" s="410"/>
      <c r="M88" s="410"/>
      <c r="N88" s="410"/>
      <c r="O88" s="410"/>
      <c r="P88" s="410"/>
      <c r="Q88" s="410"/>
      <c r="R88" s="410"/>
      <c r="S88" s="410"/>
      <c r="T88" s="410"/>
      <c r="U88" s="410"/>
      <c r="V88" s="410"/>
      <c r="W88" s="435"/>
      <c r="X88" s="376"/>
      <c r="Y88" s="377"/>
      <c r="Z88" s="376"/>
      <c r="AA88" s="377"/>
      <c r="AB88" s="380"/>
      <c r="AC88" s="381"/>
      <c r="AD88" s="367"/>
      <c r="AE88" s="368"/>
      <c r="AF88" s="368"/>
      <c r="AG88" s="368"/>
      <c r="AH88" s="368"/>
      <c r="AI88" s="368"/>
      <c r="AJ88" s="368"/>
      <c r="AK88" s="368"/>
      <c r="AL88" s="368"/>
      <c r="AM88" s="368"/>
      <c r="AN88" s="368"/>
      <c r="AO88" s="368"/>
      <c r="AP88" s="368"/>
      <c r="AQ88" s="368"/>
      <c r="AR88" s="368"/>
      <c r="AS88" s="368"/>
      <c r="AT88" s="368"/>
      <c r="AU88" s="368"/>
      <c r="AV88" s="368"/>
      <c r="AW88" s="368"/>
      <c r="AX88" s="368"/>
      <c r="AY88" s="368"/>
      <c r="AZ88" s="368"/>
      <c r="BA88" s="368"/>
      <c r="BB88" s="368"/>
      <c r="BC88" s="368"/>
      <c r="BD88" s="368"/>
      <c r="BE88" s="368"/>
      <c r="BF88" s="368"/>
      <c r="BG88" s="368"/>
      <c r="BH88" s="368"/>
      <c r="BI88" s="368"/>
      <c r="BJ88" s="368"/>
      <c r="BK88" s="368"/>
      <c r="BL88" s="368"/>
      <c r="BM88" s="368"/>
      <c r="BN88" s="368"/>
      <c r="BO88" s="368"/>
      <c r="BP88" s="368"/>
    </row>
    <row r="89" spans="1:68" s="369" customFormat="1" ht="28.5" customHeight="1" x14ac:dyDescent="0.35">
      <c r="A89" s="709"/>
      <c r="B89" s="355"/>
      <c r="C89" s="370"/>
      <c r="D89" s="371"/>
      <c r="E89" s="372"/>
      <c r="F89" s="372"/>
      <c r="G89" s="408"/>
      <c r="H89" s="409"/>
      <c r="I89" s="410"/>
      <c r="J89" s="410"/>
      <c r="K89" s="410"/>
      <c r="L89" s="410"/>
      <c r="M89" s="410"/>
      <c r="N89" s="410"/>
      <c r="O89" s="410"/>
      <c r="P89" s="410"/>
      <c r="Q89" s="410"/>
      <c r="R89" s="410"/>
      <c r="S89" s="410"/>
      <c r="T89" s="410"/>
      <c r="U89" s="410"/>
      <c r="V89" s="410"/>
      <c r="W89" s="435"/>
      <c r="X89" s="376"/>
      <c r="Y89" s="377"/>
      <c r="Z89" s="376"/>
      <c r="AA89" s="377"/>
      <c r="AB89" s="380"/>
      <c r="AC89" s="381"/>
      <c r="AD89" s="367"/>
      <c r="AE89" s="368"/>
      <c r="AF89" s="368"/>
      <c r="AG89" s="368"/>
      <c r="AH89" s="368"/>
      <c r="AI89" s="368"/>
      <c r="AJ89" s="368"/>
      <c r="AK89" s="368"/>
      <c r="AL89" s="368"/>
      <c r="AM89" s="368"/>
      <c r="AN89" s="368"/>
      <c r="AO89" s="368"/>
      <c r="AP89" s="368"/>
      <c r="AQ89" s="368"/>
      <c r="AR89" s="368"/>
      <c r="AS89" s="368"/>
      <c r="AT89" s="368"/>
      <c r="AU89" s="368"/>
      <c r="AV89" s="368"/>
      <c r="AW89" s="368"/>
      <c r="AX89" s="368"/>
      <c r="AY89" s="368"/>
      <c r="AZ89" s="368"/>
      <c r="BA89" s="368"/>
      <c r="BB89" s="368"/>
      <c r="BC89" s="368"/>
      <c r="BD89" s="368"/>
      <c r="BE89" s="368"/>
      <c r="BF89" s="368"/>
      <c r="BG89" s="368"/>
      <c r="BH89" s="368"/>
      <c r="BI89" s="368"/>
      <c r="BJ89" s="368"/>
      <c r="BK89" s="368"/>
      <c r="BL89" s="368"/>
      <c r="BM89" s="368"/>
      <c r="BN89" s="368"/>
      <c r="BO89" s="368"/>
      <c r="BP89" s="368"/>
    </row>
    <row r="90" spans="1:68" s="369" customFormat="1" ht="28.5" customHeight="1" x14ac:dyDescent="0.35">
      <c r="A90" s="709"/>
      <c r="B90" s="355"/>
      <c r="C90" s="370"/>
      <c r="D90" s="371"/>
      <c r="E90" s="372"/>
      <c r="F90" s="372"/>
      <c r="G90" s="408"/>
      <c r="H90" s="409"/>
      <c r="I90" s="410"/>
      <c r="J90" s="410"/>
      <c r="K90" s="410"/>
      <c r="L90" s="410"/>
      <c r="M90" s="410"/>
      <c r="N90" s="410"/>
      <c r="O90" s="410"/>
      <c r="P90" s="410"/>
      <c r="Q90" s="410"/>
      <c r="R90" s="410"/>
      <c r="S90" s="410"/>
      <c r="T90" s="410"/>
      <c r="U90" s="410"/>
      <c r="V90" s="410"/>
      <c r="W90" s="435"/>
      <c r="X90" s="376"/>
      <c r="Y90" s="377"/>
      <c r="Z90" s="376"/>
      <c r="AA90" s="377"/>
      <c r="AB90" s="380"/>
      <c r="AC90" s="381"/>
      <c r="AD90" s="367"/>
      <c r="AE90" s="368"/>
      <c r="AF90" s="368"/>
      <c r="AG90" s="368"/>
      <c r="AH90" s="368"/>
      <c r="AI90" s="368"/>
      <c r="AJ90" s="368"/>
      <c r="AK90" s="368"/>
      <c r="AL90" s="368"/>
      <c r="AM90" s="368"/>
      <c r="AN90" s="368"/>
      <c r="AO90" s="368"/>
      <c r="AP90" s="368"/>
      <c r="AQ90" s="368"/>
      <c r="AR90" s="368"/>
      <c r="AS90" s="368"/>
      <c r="AT90" s="368"/>
      <c r="AU90" s="368"/>
      <c r="AV90" s="368"/>
      <c r="AW90" s="368"/>
      <c r="AX90" s="368"/>
      <c r="AY90" s="368"/>
      <c r="AZ90" s="368"/>
      <c r="BA90" s="368"/>
      <c r="BB90" s="368"/>
      <c r="BC90" s="368"/>
      <c r="BD90" s="368"/>
      <c r="BE90" s="368"/>
      <c r="BF90" s="368"/>
      <c r="BG90" s="368"/>
      <c r="BH90" s="368"/>
      <c r="BI90" s="368"/>
      <c r="BJ90" s="368"/>
      <c r="BK90" s="368"/>
      <c r="BL90" s="368"/>
      <c r="BM90" s="368"/>
      <c r="BN90" s="368"/>
      <c r="BO90" s="368"/>
      <c r="BP90" s="368"/>
    </row>
    <row r="91" spans="1:68" s="369" customFormat="1" ht="28.5" customHeight="1" x14ac:dyDescent="0.35">
      <c r="A91" s="709"/>
      <c r="B91" s="355"/>
      <c r="C91" s="370"/>
      <c r="D91" s="371"/>
      <c r="E91" s="372"/>
      <c r="F91" s="372"/>
      <c r="G91" s="408"/>
      <c r="H91" s="409"/>
      <c r="I91" s="410"/>
      <c r="J91" s="410"/>
      <c r="K91" s="410"/>
      <c r="L91" s="410"/>
      <c r="M91" s="410"/>
      <c r="N91" s="410"/>
      <c r="O91" s="410"/>
      <c r="P91" s="410"/>
      <c r="Q91" s="410"/>
      <c r="R91" s="410"/>
      <c r="S91" s="410"/>
      <c r="T91" s="410"/>
      <c r="U91" s="410"/>
      <c r="V91" s="410"/>
      <c r="W91" s="435"/>
      <c r="X91" s="376"/>
      <c r="Y91" s="377"/>
      <c r="Z91" s="376"/>
      <c r="AA91" s="377"/>
      <c r="AB91" s="380"/>
      <c r="AC91" s="381"/>
      <c r="AD91" s="367"/>
      <c r="AE91" s="368"/>
      <c r="AF91" s="368"/>
      <c r="AG91" s="368"/>
      <c r="AH91" s="368"/>
      <c r="AI91" s="368"/>
      <c r="AJ91" s="368"/>
      <c r="AK91" s="368"/>
      <c r="AL91" s="368"/>
      <c r="AM91" s="368"/>
      <c r="AN91" s="368"/>
      <c r="AO91" s="368"/>
      <c r="AP91" s="368"/>
      <c r="AQ91" s="368"/>
      <c r="AR91" s="368"/>
      <c r="AS91" s="368"/>
      <c r="AT91" s="368"/>
      <c r="AU91" s="368"/>
      <c r="AV91" s="368"/>
      <c r="AW91" s="368"/>
      <c r="AX91" s="368"/>
      <c r="AY91" s="368"/>
      <c r="AZ91" s="368"/>
      <c r="BA91" s="368"/>
      <c r="BB91" s="368"/>
      <c r="BC91" s="368"/>
      <c r="BD91" s="368"/>
      <c r="BE91" s="368"/>
      <c r="BF91" s="368"/>
      <c r="BG91" s="368"/>
      <c r="BH91" s="368"/>
      <c r="BI91" s="368"/>
      <c r="BJ91" s="368"/>
      <c r="BK91" s="368"/>
      <c r="BL91" s="368"/>
      <c r="BM91" s="368"/>
      <c r="BN91" s="368"/>
      <c r="BO91" s="368"/>
      <c r="BP91" s="368"/>
    </row>
    <row r="92" spans="1:68" s="369" customFormat="1" ht="28.5" customHeight="1" x14ac:dyDescent="0.35">
      <c r="A92" s="709"/>
      <c r="B92" s="355"/>
      <c r="C92" s="370"/>
      <c r="D92" s="371"/>
      <c r="E92" s="372"/>
      <c r="F92" s="372"/>
      <c r="G92" s="408"/>
      <c r="H92" s="409"/>
      <c r="I92" s="410"/>
      <c r="J92" s="410"/>
      <c r="K92" s="410"/>
      <c r="L92" s="410"/>
      <c r="M92" s="410"/>
      <c r="N92" s="410"/>
      <c r="O92" s="410"/>
      <c r="P92" s="410"/>
      <c r="Q92" s="410"/>
      <c r="R92" s="410"/>
      <c r="S92" s="410"/>
      <c r="T92" s="410"/>
      <c r="U92" s="410"/>
      <c r="V92" s="410"/>
      <c r="W92" s="435"/>
      <c r="X92" s="376"/>
      <c r="Y92" s="377"/>
      <c r="Z92" s="376"/>
      <c r="AA92" s="377"/>
      <c r="AB92" s="380"/>
      <c r="AC92" s="381"/>
      <c r="AD92" s="367"/>
      <c r="AE92" s="368"/>
      <c r="AF92" s="368"/>
      <c r="AG92" s="368"/>
      <c r="AH92" s="368"/>
      <c r="AI92" s="368"/>
      <c r="AJ92" s="368"/>
      <c r="AK92" s="368"/>
      <c r="AL92" s="368"/>
      <c r="AM92" s="368"/>
      <c r="AN92" s="368"/>
      <c r="AO92" s="368"/>
      <c r="AP92" s="368"/>
      <c r="AQ92" s="368"/>
      <c r="AR92" s="368"/>
      <c r="AS92" s="368"/>
      <c r="AT92" s="368"/>
      <c r="AU92" s="368"/>
      <c r="AV92" s="368"/>
      <c r="AW92" s="368"/>
      <c r="AX92" s="368"/>
      <c r="AY92" s="368"/>
      <c r="AZ92" s="368"/>
      <c r="BA92" s="368"/>
      <c r="BB92" s="368"/>
      <c r="BC92" s="368"/>
      <c r="BD92" s="368"/>
      <c r="BE92" s="368"/>
      <c r="BF92" s="368"/>
      <c r="BG92" s="368"/>
      <c r="BH92" s="368"/>
      <c r="BI92" s="368"/>
      <c r="BJ92" s="368"/>
      <c r="BK92" s="368"/>
      <c r="BL92" s="368"/>
      <c r="BM92" s="368"/>
      <c r="BN92" s="368"/>
      <c r="BO92" s="368"/>
      <c r="BP92" s="368"/>
    </row>
    <row r="93" spans="1:68" s="369" customFormat="1" ht="28.5" customHeight="1" x14ac:dyDescent="0.35">
      <c r="A93" s="709"/>
      <c r="B93" s="355"/>
      <c r="C93" s="370"/>
      <c r="D93" s="371"/>
      <c r="E93" s="372"/>
      <c r="F93" s="372"/>
      <c r="G93" s="408"/>
      <c r="H93" s="409"/>
      <c r="I93" s="410"/>
      <c r="J93" s="410"/>
      <c r="K93" s="410"/>
      <c r="L93" s="410"/>
      <c r="M93" s="410"/>
      <c r="N93" s="410"/>
      <c r="O93" s="410"/>
      <c r="P93" s="410"/>
      <c r="Q93" s="410"/>
      <c r="R93" s="410"/>
      <c r="S93" s="410"/>
      <c r="T93" s="410"/>
      <c r="U93" s="410"/>
      <c r="V93" s="410"/>
      <c r="W93" s="435"/>
      <c r="X93" s="376"/>
      <c r="Y93" s="377"/>
      <c r="Z93" s="376"/>
      <c r="AA93" s="377"/>
      <c r="AB93" s="380"/>
      <c r="AC93" s="381"/>
      <c r="AD93" s="367"/>
      <c r="AE93" s="368"/>
      <c r="AF93" s="368"/>
      <c r="AG93" s="368"/>
      <c r="AH93" s="368"/>
      <c r="AI93" s="368"/>
      <c r="AJ93" s="368"/>
      <c r="AK93" s="368"/>
      <c r="AL93" s="368"/>
      <c r="AM93" s="368"/>
      <c r="AN93" s="368"/>
      <c r="AO93" s="368"/>
      <c r="AP93" s="368"/>
      <c r="AQ93" s="368"/>
      <c r="AR93" s="368"/>
      <c r="AS93" s="368"/>
      <c r="AT93" s="368"/>
      <c r="AU93" s="368"/>
      <c r="AV93" s="368"/>
      <c r="AW93" s="368"/>
      <c r="AX93" s="368"/>
      <c r="AY93" s="368"/>
      <c r="AZ93" s="368"/>
      <c r="BA93" s="368"/>
      <c r="BB93" s="368"/>
      <c r="BC93" s="368"/>
      <c r="BD93" s="368"/>
      <c r="BE93" s="368"/>
      <c r="BF93" s="368"/>
      <c r="BG93" s="368"/>
      <c r="BH93" s="368"/>
      <c r="BI93" s="368"/>
      <c r="BJ93" s="368"/>
      <c r="BK93" s="368"/>
      <c r="BL93" s="368"/>
      <c r="BM93" s="368"/>
      <c r="BN93" s="368"/>
      <c r="BO93" s="368"/>
      <c r="BP93" s="368"/>
    </row>
    <row r="94" spans="1:68" s="369" customFormat="1" ht="28.5" customHeight="1" x14ac:dyDescent="0.35">
      <c r="A94" s="709"/>
      <c r="B94" s="355"/>
      <c r="C94" s="370"/>
      <c r="D94" s="371"/>
      <c r="E94" s="372"/>
      <c r="F94" s="372"/>
      <c r="G94" s="408"/>
      <c r="H94" s="409"/>
      <c r="I94" s="410"/>
      <c r="J94" s="410"/>
      <c r="K94" s="410"/>
      <c r="L94" s="410"/>
      <c r="M94" s="410"/>
      <c r="N94" s="410"/>
      <c r="O94" s="410"/>
      <c r="P94" s="410"/>
      <c r="Q94" s="410"/>
      <c r="R94" s="410"/>
      <c r="S94" s="410"/>
      <c r="T94" s="410"/>
      <c r="U94" s="410"/>
      <c r="V94" s="410"/>
      <c r="W94" s="435"/>
      <c r="X94" s="376"/>
      <c r="Y94" s="377"/>
      <c r="Z94" s="376"/>
      <c r="AA94" s="377"/>
      <c r="AB94" s="380"/>
      <c r="AC94" s="381"/>
      <c r="AD94" s="367"/>
      <c r="AE94" s="368"/>
      <c r="AF94" s="368"/>
      <c r="AG94" s="368"/>
      <c r="AH94" s="368"/>
      <c r="AI94" s="368"/>
      <c r="AJ94" s="368"/>
      <c r="AK94" s="368"/>
      <c r="AL94" s="368"/>
      <c r="AM94" s="368"/>
      <c r="AN94" s="368"/>
      <c r="AO94" s="368"/>
      <c r="AP94" s="368"/>
      <c r="AQ94" s="368"/>
      <c r="AR94" s="368"/>
      <c r="AS94" s="368"/>
      <c r="AT94" s="368"/>
      <c r="AU94" s="368"/>
      <c r="AV94" s="368"/>
      <c r="AW94" s="368"/>
      <c r="AX94" s="368"/>
      <c r="AY94" s="368"/>
      <c r="AZ94" s="368"/>
      <c r="BA94" s="368"/>
      <c r="BB94" s="368"/>
      <c r="BC94" s="368"/>
      <c r="BD94" s="368"/>
      <c r="BE94" s="368"/>
      <c r="BF94" s="368"/>
      <c r="BG94" s="368"/>
      <c r="BH94" s="368"/>
      <c r="BI94" s="368"/>
      <c r="BJ94" s="368"/>
      <c r="BK94" s="368"/>
      <c r="BL94" s="368"/>
      <c r="BM94" s="368"/>
      <c r="BN94" s="368"/>
      <c r="BO94" s="368"/>
      <c r="BP94" s="368"/>
    </row>
    <row r="95" spans="1:68" s="369" customFormat="1" ht="28.5" customHeight="1" x14ac:dyDescent="0.35">
      <c r="A95" s="709"/>
      <c r="B95" s="355"/>
      <c r="C95" s="370"/>
      <c r="D95" s="371"/>
      <c r="E95" s="372"/>
      <c r="F95" s="372"/>
      <c r="G95" s="408"/>
      <c r="H95" s="409"/>
      <c r="I95" s="410"/>
      <c r="J95" s="410"/>
      <c r="K95" s="410"/>
      <c r="L95" s="410"/>
      <c r="M95" s="410"/>
      <c r="N95" s="410"/>
      <c r="O95" s="410"/>
      <c r="P95" s="410"/>
      <c r="Q95" s="410"/>
      <c r="R95" s="410"/>
      <c r="S95" s="410"/>
      <c r="T95" s="410"/>
      <c r="U95" s="410"/>
      <c r="V95" s="410"/>
      <c r="W95" s="435"/>
      <c r="X95" s="376"/>
      <c r="Y95" s="377"/>
      <c r="Z95" s="376"/>
      <c r="AA95" s="377"/>
      <c r="AB95" s="380"/>
      <c r="AC95" s="381"/>
      <c r="AD95" s="367"/>
      <c r="AE95" s="368"/>
      <c r="AF95" s="368"/>
      <c r="AG95" s="368"/>
      <c r="AH95" s="368"/>
      <c r="AI95" s="368"/>
      <c r="AJ95" s="368"/>
      <c r="AK95" s="368"/>
      <c r="AL95" s="368"/>
      <c r="AM95" s="368"/>
      <c r="AN95" s="368"/>
      <c r="AO95" s="368"/>
      <c r="AP95" s="368"/>
      <c r="AQ95" s="368"/>
      <c r="AR95" s="368"/>
      <c r="AS95" s="368"/>
      <c r="AT95" s="368"/>
      <c r="AU95" s="368"/>
      <c r="AV95" s="368"/>
      <c r="AW95" s="368"/>
      <c r="AX95" s="368"/>
      <c r="AY95" s="368"/>
      <c r="AZ95" s="368"/>
      <c r="BA95" s="368"/>
      <c r="BB95" s="368"/>
      <c r="BC95" s="368"/>
      <c r="BD95" s="368"/>
      <c r="BE95" s="368"/>
      <c r="BF95" s="368"/>
      <c r="BG95" s="368"/>
      <c r="BH95" s="368"/>
      <c r="BI95" s="368"/>
      <c r="BJ95" s="368"/>
      <c r="BK95" s="368"/>
      <c r="BL95" s="368"/>
      <c r="BM95" s="368"/>
      <c r="BN95" s="368"/>
      <c r="BO95" s="368"/>
      <c r="BP95" s="368"/>
    </row>
    <row r="96" spans="1:68" s="369" customFormat="1" ht="28.5" customHeight="1" x14ac:dyDescent="0.35">
      <c r="A96" s="709"/>
      <c r="B96" s="355"/>
      <c r="C96" s="370"/>
      <c r="D96" s="371"/>
      <c r="E96" s="372"/>
      <c r="F96" s="372"/>
      <c r="G96" s="408"/>
      <c r="H96" s="409"/>
      <c r="I96" s="410"/>
      <c r="J96" s="410"/>
      <c r="K96" s="410"/>
      <c r="L96" s="410"/>
      <c r="M96" s="410"/>
      <c r="N96" s="410"/>
      <c r="O96" s="410"/>
      <c r="P96" s="410"/>
      <c r="Q96" s="410"/>
      <c r="R96" s="410"/>
      <c r="S96" s="410"/>
      <c r="T96" s="410"/>
      <c r="U96" s="410"/>
      <c r="V96" s="410"/>
      <c r="W96" s="435"/>
      <c r="X96" s="376"/>
      <c r="Y96" s="377"/>
      <c r="Z96" s="376"/>
      <c r="AA96" s="377"/>
      <c r="AB96" s="380"/>
      <c r="AC96" s="381"/>
      <c r="AD96" s="367"/>
      <c r="AE96" s="368"/>
      <c r="AF96" s="368"/>
      <c r="AG96" s="368"/>
      <c r="AH96" s="368"/>
      <c r="AI96" s="368"/>
      <c r="AJ96" s="368"/>
      <c r="AK96" s="368"/>
      <c r="AL96" s="368"/>
      <c r="AM96" s="368"/>
      <c r="AN96" s="368"/>
      <c r="AO96" s="368"/>
      <c r="AP96" s="368"/>
      <c r="AQ96" s="368"/>
      <c r="AR96" s="368"/>
      <c r="AS96" s="368"/>
      <c r="AT96" s="368"/>
      <c r="AU96" s="368"/>
      <c r="AV96" s="368"/>
      <c r="AW96" s="368"/>
      <c r="AX96" s="368"/>
      <c r="AY96" s="368"/>
      <c r="AZ96" s="368"/>
      <c r="BA96" s="368"/>
      <c r="BB96" s="368"/>
      <c r="BC96" s="368"/>
      <c r="BD96" s="368"/>
      <c r="BE96" s="368"/>
      <c r="BF96" s="368"/>
      <c r="BG96" s="368"/>
      <c r="BH96" s="368"/>
      <c r="BI96" s="368"/>
      <c r="BJ96" s="368"/>
      <c r="BK96" s="368"/>
      <c r="BL96" s="368"/>
      <c r="BM96" s="368"/>
      <c r="BN96" s="368"/>
      <c r="BO96" s="368"/>
      <c r="BP96" s="368"/>
    </row>
    <row r="97" spans="1:68" s="369" customFormat="1" ht="28.5" customHeight="1" x14ac:dyDescent="0.35">
      <c r="A97" s="709"/>
      <c r="B97" s="355"/>
      <c r="C97" s="370"/>
      <c r="D97" s="371"/>
      <c r="E97" s="372"/>
      <c r="F97" s="372"/>
      <c r="G97" s="408"/>
      <c r="H97" s="409"/>
      <c r="I97" s="410"/>
      <c r="J97" s="410"/>
      <c r="K97" s="410"/>
      <c r="L97" s="410"/>
      <c r="M97" s="410"/>
      <c r="N97" s="410"/>
      <c r="O97" s="410"/>
      <c r="P97" s="410"/>
      <c r="Q97" s="410"/>
      <c r="R97" s="410"/>
      <c r="S97" s="410"/>
      <c r="T97" s="410"/>
      <c r="U97" s="410"/>
      <c r="V97" s="410"/>
      <c r="W97" s="435"/>
      <c r="X97" s="376"/>
      <c r="Y97" s="377"/>
      <c r="Z97" s="376"/>
      <c r="AA97" s="377"/>
      <c r="AB97" s="380"/>
      <c r="AC97" s="381"/>
      <c r="AD97" s="367"/>
      <c r="AE97" s="368"/>
      <c r="AF97" s="368"/>
      <c r="AG97" s="368"/>
      <c r="AH97" s="368"/>
      <c r="AI97" s="368"/>
      <c r="AJ97" s="368"/>
      <c r="AK97" s="368"/>
      <c r="AL97" s="368"/>
      <c r="AM97" s="368"/>
      <c r="AN97" s="368"/>
      <c r="AO97" s="368"/>
      <c r="AP97" s="368"/>
      <c r="AQ97" s="368"/>
      <c r="AR97" s="368"/>
      <c r="AS97" s="368"/>
      <c r="AT97" s="368"/>
      <c r="AU97" s="368"/>
      <c r="AV97" s="368"/>
      <c r="AW97" s="368"/>
      <c r="AX97" s="368"/>
      <c r="AY97" s="368"/>
      <c r="AZ97" s="368"/>
      <c r="BA97" s="368"/>
      <c r="BB97" s="368"/>
      <c r="BC97" s="368"/>
      <c r="BD97" s="368"/>
      <c r="BE97" s="368"/>
      <c r="BF97" s="368"/>
      <c r="BG97" s="368"/>
      <c r="BH97" s="368"/>
      <c r="BI97" s="368"/>
      <c r="BJ97" s="368"/>
      <c r="BK97" s="368"/>
      <c r="BL97" s="368"/>
      <c r="BM97" s="368"/>
      <c r="BN97" s="368"/>
      <c r="BO97" s="368"/>
      <c r="BP97" s="368"/>
    </row>
    <row r="98" spans="1:68" s="369" customFormat="1" ht="28.5" customHeight="1" x14ac:dyDescent="0.35">
      <c r="A98" s="709"/>
      <c r="B98" s="355"/>
      <c r="C98" s="370"/>
      <c r="D98" s="371"/>
      <c r="E98" s="372"/>
      <c r="F98" s="372"/>
      <c r="G98" s="408"/>
      <c r="H98" s="409"/>
      <c r="I98" s="410"/>
      <c r="J98" s="410"/>
      <c r="K98" s="410"/>
      <c r="L98" s="410"/>
      <c r="M98" s="410"/>
      <c r="N98" s="410"/>
      <c r="O98" s="410"/>
      <c r="P98" s="410"/>
      <c r="Q98" s="410"/>
      <c r="R98" s="410"/>
      <c r="S98" s="410"/>
      <c r="T98" s="410"/>
      <c r="U98" s="410"/>
      <c r="V98" s="410"/>
      <c r="W98" s="435"/>
      <c r="X98" s="376"/>
      <c r="Y98" s="377"/>
      <c r="Z98" s="376"/>
      <c r="AA98" s="377"/>
      <c r="AB98" s="380"/>
      <c r="AC98" s="381"/>
      <c r="AD98" s="367"/>
      <c r="AE98" s="368"/>
      <c r="AF98" s="368"/>
      <c r="AG98" s="368"/>
      <c r="AH98" s="368"/>
      <c r="AI98" s="368"/>
      <c r="AJ98" s="368"/>
      <c r="AK98" s="368"/>
      <c r="AL98" s="368"/>
      <c r="AM98" s="368"/>
      <c r="AN98" s="368"/>
      <c r="AO98" s="368"/>
      <c r="AP98" s="368"/>
      <c r="AQ98" s="368"/>
      <c r="AR98" s="368"/>
      <c r="AS98" s="368"/>
      <c r="AT98" s="368"/>
      <c r="AU98" s="368"/>
      <c r="AV98" s="368"/>
      <c r="AW98" s="368"/>
      <c r="AX98" s="368"/>
      <c r="AY98" s="368"/>
      <c r="AZ98" s="368"/>
      <c r="BA98" s="368"/>
      <c r="BB98" s="368"/>
      <c r="BC98" s="368"/>
      <c r="BD98" s="368"/>
      <c r="BE98" s="368"/>
      <c r="BF98" s="368"/>
      <c r="BG98" s="368"/>
      <c r="BH98" s="368"/>
      <c r="BI98" s="368"/>
      <c r="BJ98" s="368"/>
      <c r="BK98" s="368"/>
      <c r="BL98" s="368"/>
      <c r="BM98" s="368"/>
      <c r="BN98" s="368"/>
      <c r="BO98" s="368"/>
      <c r="BP98" s="368"/>
    </row>
    <row r="99" spans="1:68" s="369" customFormat="1" ht="28.5" customHeight="1" x14ac:dyDescent="0.35">
      <c r="A99" s="709"/>
      <c r="B99" s="355"/>
      <c r="C99" s="370"/>
      <c r="D99" s="371"/>
      <c r="E99" s="372"/>
      <c r="F99" s="372"/>
      <c r="G99" s="408"/>
      <c r="H99" s="409"/>
      <c r="I99" s="410"/>
      <c r="J99" s="410"/>
      <c r="K99" s="410"/>
      <c r="L99" s="410"/>
      <c r="M99" s="410"/>
      <c r="N99" s="410"/>
      <c r="O99" s="410"/>
      <c r="P99" s="410"/>
      <c r="Q99" s="410"/>
      <c r="R99" s="410"/>
      <c r="S99" s="410"/>
      <c r="T99" s="410"/>
      <c r="U99" s="410"/>
      <c r="V99" s="410"/>
      <c r="W99" s="435"/>
      <c r="X99" s="376"/>
      <c r="Y99" s="377"/>
      <c r="Z99" s="376"/>
      <c r="AA99" s="377"/>
      <c r="AB99" s="380"/>
      <c r="AC99" s="381"/>
      <c r="AD99" s="367"/>
      <c r="AE99" s="368"/>
      <c r="AF99" s="368"/>
      <c r="AG99" s="368"/>
      <c r="AH99" s="368"/>
      <c r="AI99" s="368"/>
      <c r="AJ99" s="368"/>
      <c r="AK99" s="368"/>
      <c r="AL99" s="368"/>
      <c r="AM99" s="368"/>
      <c r="AN99" s="368"/>
      <c r="AO99" s="368"/>
      <c r="AP99" s="368"/>
      <c r="AQ99" s="368"/>
      <c r="AR99" s="368"/>
      <c r="AS99" s="368"/>
      <c r="AT99" s="368"/>
      <c r="AU99" s="368"/>
      <c r="AV99" s="368"/>
      <c r="AW99" s="368"/>
      <c r="AX99" s="368"/>
      <c r="AY99" s="368"/>
      <c r="AZ99" s="368"/>
      <c r="BA99" s="368"/>
      <c r="BB99" s="368"/>
      <c r="BC99" s="368"/>
      <c r="BD99" s="368"/>
      <c r="BE99" s="368"/>
      <c r="BF99" s="368"/>
      <c r="BG99" s="368"/>
      <c r="BH99" s="368"/>
      <c r="BI99" s="368"/>
      <c r="BJ99" s="368"/>
      <c r="BK99" s="368"/>
      <c r="BL99" s="368"/>
      <c r="BM99" s="368"/>
      <c r="BN99" s="368"/>
      <c r="BO99" s="368"/>
      <c r="BP99" s="368"/>
    </row>
    <row r="100" spans="1:68" s="369" customFormat="1" ht="28.5" customHeight="1" x14ac:dyDescent="0.35">
      <c r="A100" s="709"/>
      <c r="B100" s="355"/>
      <c r="C100" s="370"/>
      <c r="D100" s="370"/>
      <c r="E100" s="358"/>
      <c r="F100" s="358"/>
      <c r="G100" s="408"/>
      <c r="H100" s="409"/>
      <c r="I100" s="410"/>
      <c r="J100" s="410"/>
      <c r="K100" s="410"/>
      <c r="L100" s="410"/>
      <c r="M100" s="410"/>
      <c r="N100" s="410"/>
      <c r="O100" s="410"/>
      <c r="P100" s="410"/>
      <c r="Q100" s="410"/>
      <c r="R100" s="410"/>
      <c r="S100" s="410"/>
      <c r="T100" s="410"/>
      <c r="U100" s="410"/>
      <c r="V100" s="410"/>
      <c r="W100" s="435"/>
      <c r="X100" s="376"/>
      <c r="Y100" s="377"/>
      <c r="Z100" s="376"/>
      <c r="AA100" s="377"/>
      <c r="AB100" s="380"/>
      <c r="AC100" s="381"/>
      <c r="AD100" s="367"/>
      <c r="AE100" s="368"/>
      <c r="AF100" s="368"/>
      <c r="AG100" s="368"/>
      <c r="AH100" s="368"/>
      <c r="AI100" s="368"/>
      <c r="AJ100" s="368"/>
      <c r="AK100" s="368"/>
      <c r="AL100" s="368"/>
      <c r="AM100" s="368"/>
      <c r="AN100" s="368"/>
      <c r="AO100" s="368"/>
      <c r="AP100" s="368"/>
      <c r="AQ100" s="368"/>
      <c r="AR100" s="368"/>
      <c r="AS100" s="368"/>
      <c r="AT100" s="368"/>
      <c r="AU100" s="368"/>
      <c r="AV100" s="368"/>
      <c r="AW100" s="368"/>
      <c r="AX100" s="368"/>
      <c r="AY100" s="368"/>
      <c r="AZ100" s="368"/>
      <c r="BA100" s="368"/>
      <c r="BB100" s="368"/>
      <c r="BC100" s="368"/>
      <c r="BD100" s="368"/>
      <c r="BE100" s="368"/>
      <c r="BF100" s="368"/>
      <c r="BG100" s="368"/>
      <c r="BH100" s="368"/>
      <c r="BI100" s="368"/>
      <c r="BJ100" s="368"/>
      <c r="BK100" s="368"/>
      <c r="BL100" s="368"/>
      <c r="BM100" s="368"/>
      <c r="BN100" s="368"/>
      <c r="BO100" s="368"/>
      <c r="BP100" s="368"/>
    </row>
    <row r="101" spans="1:68" s="369" customFormat="1" ht="28.5" customHeight="1" x14ac:dyDescent="0.35">
      <c r="A101" s="709"/>
      <c r="B101" s="355"/>
      <c r="C101" s="370"/>
      <c r="D101" s="371"/>
      <c r="E101" s="372"/>
      <c r="F101" s="372"/>
      <c r="G101" s="408"/>
      <c r="H101" s="409"/>
      <c r="I101" s="410"/>
      <c r="J101" s="410"/>
      <c r="K101" s="410"/>
      <c r="L101" s="410"/>
      <c r="M101" s="410"/>
      <c r="N101" s="410"/>
      <c r="O101" s="410"/>
      <c r="P101" s="410"/>
      <c r="Q101" s="410"/>
      <c r="R101" s="410"/>
      <c r="S101" s="410"/>
      <c r="T101" s="410"/>
      <c r="U101" s="410"/>
      <c r="V101" s="410"/>
      <c r="W101" s="435"/>
      <c r="X101" s="376"/>
      <c r="Y101" s="377"/>
      <c r="Z101" s="376"/>
      <c r="AA101" s="377"/>
      <c r="AB101" s="380"/>
      <c r="AC101" s="381"/>
      <c r="AD101" s="367"/>
      <c r="AE101" s="368"/>
      <c r="AF101" s="368"/>
      <c r="AG101" s="368"/>
      <c r="AH101" s="368"/>
      <c r="AI101" s="368"/>
      <c r="AJ101" s="368"/>
      <c r="AK101" s="368"/>
      <c r="AL101" s="368"/>
      <c r="AM101" s="368"/>
      <c r="AN101" s="368"/>
      <c r="AO101" s="368"/>
      <c r="AP101" s="368"/>
      <c r="AQ101" s="368"/>
      <c r="AR101" s="368"/>
      <c r="AS101" s="368"/>
      <c r="AT101" s="368"/>
      <c r="AU101" s="368"/>
      <c r="AV101" s="368"/>
      <c r="AW101" s="368"/>
      <c r="AX101" s="368"/>
      <c r="AY101" s="368"/>
      <c r="AZ101" s="368"/>
      <c r="BA101" s="368"/>
      <c r="BB101" s="368"/>
      <c r="BC101" s="368"/>
      <c r="BD101" s="368"/>
      <c r="BE101" s="368"/>
      <c r="BF101" s="368"/>
      <c r="BG101" s="368"/>
      <c r="BH101" s="368"/>
      <c r="BI101" s="368"/>
      <c r="BJ101" s="368"/>
      <c r="BK101" s="368"/>
      <c r="BL101" s="368"/>
      <c r="BM101" s="368"/>
      <c r="BN101" s="368"/>
      <c r="BO101" s="368"/>
      <c r="BP101" s="368"/>
    </row>
    <row r="102" spans="1:68" s="369" customFormat="1" ht="28.5" customHeight="1" x14ac:dyDescent="0.35">
      <c r="A102" s="709"/>
      <c r="B102" s="355"/>
      <c r="C102" s="370"/>
      <c r="D102" s="370"/>
      <c r="E102" s="372"/>
      <c r="F102" s="372"/>
      <c r="G102" s="408"/>
      <c r="H102" s="409"/>
      <c r="I102" s="410"/>
      <c r="J102" s="410"/>
      <c r="K102" s="410"/>
      <c r="L102" s="410"/>
      <c r="M102" s="410"/>
      <c r="N102" s="410"/>
      <c r="O102" s="410"/>
      <c r="P102" s="410"/>
      <c r="Q102" s="410"/>
      <c r="R102" s="410"/>
      <c r="S102" s="410"/>
      <c r="T102" s="410"/>
      <c r="U102" s="410"/>
      <c r="V102" s="410"/>
      <c r="W102" s="435"/>
      <c r="X102" s="376"/>
      <c r="Y102" s="377"/>
      <c r="Z102" s="376"/>
      <c r="AA102" s="377"/>
      <c r="AB102" s="380"/>
      <c r="AC102" s="381"/>
      <c r="AD102" s="367"/>
      <c r="AE102" s="368"/>
      <c r="AF102" s="368"/>
      <c r="AG102" s="368"/>
      <c r="AH102" s="368"/>
      <c r="AI102" s="368"/>
      <c r="AJ102" s="368"/>
      <c r="AK102" s="368"/>
      <c r="AL102" s="368"/>
      <c r="AM102" s="368"/>
      <c r="AN102" s="368"/>
      <c r="AO102" s="368"/>
      <c r="AP102" s="368"/>
      <c r="AQ102" s="368"/>
      <c r="AR102" s="368"/>
      <c r="AS102" s="368"/>
      <c r="AT102" s="368"/>
      <c r="AU102" s="368"/>
      <c r="AV102" s="368"/>
      <c r="AW102" s="368"/>
      <c r="AX102" s="368"/>
      <c r="AY102" s="368"/>
      <c r="AZ102" s="368"/>
      <c r="BA102" s="368"/>
      <c r="BB102" s="368"/>
      <c r="BC102" s="368"/>
      <c r="BD102" s="368"/>
      <c r="BE102" s="368"/>
      <c r="BF102" s="368"/>
      <c r="BG102" s="368"/>
      <c r="BH102" s="368"/>
      <c r="BI102" s="368"/>
      <c r="BJ102" s="368"/>
      <c r="BK102" s="368"/>
      <c r="BL102" s="368"/>
      <c r="BM102" s="368"/>
      <c r="BN102" s="368"/>
      <c r="BO102" s="368"/>
      <c r="BP102" s="368"/>
    </row>
    <row r="103" spans="1:68" s="369" customFormat="1" ht="28.5" customHeight="1" x14ac:dyDescent="0.35">
      <c r="A103" s="709"/>
      <c r="B103" s="355"/>
      <c r="C103" s="370"/>
      <c r="D103" s="371"/>
      <c r="E103" s="372"/>
      <c r="F103" s="372"/>
      <c r="G103" s="408"/>
      <c r="H103" s="409"/>
      <c r="I103" s="410"/>
      <c r="J103" s="410"/>
      <c r="K103" s="410"/>
      <c r="L103" s="410"/>
      <c r="M103" s="410"/>
      <c r="N103" s="410"/>
      <c r="O103" s="410"/>
      <c r="P103" s="410"/>
      <c r="Q103" s="410"/>
      <c r="R103" s="410"/>
      <c r="S103" s="410"/>
      <c r="T103" s="410"/>
      <c r="U103" s="410"/>
      <c r="V103" s="410"/>
      <c r="W103" s="435"/>
      <c r="X103" s="376"/>
      <c r="Y103" s="377"/>
      <c r="Z103" s="376"/>
      <c r="AA103" s="377"/>
      <c r="AB103" s="380"/>
      <c r="AC103" s="381"/>
      <c r="AD103" s="367"/>
      <c r="AE103" s="368"/>
      <c r="AF103" s="368"/>
      <c r="AG103" s="368"/>
      <c r="AH103" s="368"/>
      <c r="AI103" s="368"/>
      <c r="AJ103" s="368"/>
      <c r="AK103" s="368"/>
      <c r="AL103" s="368"/>
      <c r="AM103" s="368"/>
      <c r="AN103" s="368"/>
      <c r="AO103" s="368"/>
      <c r="AP103" s="368"/>
      <c r="AQ103" s="368"/>
      <c r="AR103" s="368"/>
      <c r="AS103" s="368"/>
      <c r="AT103" s="368"/>
      <c r="AU103" s="368"/>
      <c r="AV103" s="368"/>
      <c r="AW103" s="368"/>
      <c r="AX103" s="368"/>
      <c r="AY103" s="368"/>
      <c r="AZ103" s="368"/>
      <c r="BA103" s="368"/>
      <c r="BB103" s="368"/>
      <c r="BC103" s="368"/>
      <c r="BD103" s="368"/>
      <c r="BE103" s="368"/>
      <c r="BF103" s="368"/>
      <c r="BG103" s="368"/>
      <c r="BH103" s="368"/>
      <c r="BI103" s="368"/>
      <c r="BJ103" s="368"/>
      <c r="BK103" s="368"/>
      <c r="BL103" s="368"/>
      <c r="BM103" s="368"/>
      <c r="BN103" s="368"/>
      <c r="BO103" s="368"/>
      <c r="BP103" s="368"/>
    </row>
    <row r="104" spans="1:68" s="369" customFormat="1" ht="28.5" customHeight="1" x14ac:dyDescent="0.35">
      <c r="A104" s="709"/>
      <c r="B104" s="355"/>
      <c r="C104" s="370"/>
      <c r="D104" s="371"/>
      <c r="E104" s="372"/>
      <c r="F104" s="372"/>
      <c r="G104" s="408"/>
      <c r="H104" s="409"/>
      <c r="I104" s="410"/>
      <c r="J104" s="410"/>
      <c r="K104" s="410"/>
      <c r="L104" s="410"/>
      <c r="M104" s="410"/>
      <c r="N104" s="410"/>
      <c r="O104" s="410"/>
      <c r="P104" s="410"/>
      <c r="Q104" s="410"/>
      <c r="R104" s="410"/>
      <c r="S104" s="410"/>
      <c r="T104" s="410"/>
      <c r="U104" s="410"/>
      <c r="V104" s="410"/>
      <c r="W104" s="435"/>
      <c r="X104" s="376"/>
      <c r="Y104" s="377"/>
      <c r="Z104" s="376"/>
      <c r="AA104" s="377"/>
      <c r="AB104" s="380"/>
      <c r="AC104" s="381"/>
      <c r="AD104" s="367"/>
      <c r="AE104" s="368"/>
      <c r="AF104" s="368"/>
      <c r="AG104" s="368"/>
      <c r="AH104" s="368"/>
      <c r="AI104" s="368"/>
      <c r="AJ104" s="368"/>
      <c r="AK104" s="368"/>
      <c r="AL104" s="368"/>
      <c r="AM104" s="368"/>
      <c r="AN104" s="368"/>
      <c r="AO104" s="368"/>
      <c r="AP104" s="368"/>
      <c r="AQ104" s="368"/>
      <c r="AR104" s="368"/>
      <c r="AS104" s="368"/>
      <c r="AT104" s="368"/>
      <c r="AU104" s="368"/>
      <c r="AV104" s="368"/>
      <c r="AW104" s="368"/>
      <c r="AX104" s="368"/>
      <c r="AY104" s="368"/>
      <c r="AZ104" s="368"/>
      <c r="BA104" s="368"/>
      <c r="BB104" s="368"/>
      <c r="BC104" s="368"/>
      <c r="BD104" s="368"/>
      <c r="BE104" s="368"/>
      <c r="BF104" s="368"/>
      <c r="BG104" s="368"/>
      <c r="BH104" s="368"/>
      <c r="BI104" s="368"/>
      <c r="BJ104" s="368"/>
      <c r="BK104" s="368"/>
      <c r="BL104" s="368"/>
      <c r="BM104" s="368"/>
      <c r="BN104" s="368"/>
      <c r="BO104" s="368"/>
      <c r="BP104" s="368"/>
    </row>
    <row r="105" spans="1:68" s="369" customFormat="1" ht="28.5" customHeight="1" x14ac:dyDescent="0.35">
      <c r="A105" s="709"/>
      <c r="B105" s="355"/>
      <c r="C105" s="370"/>
      <c r="D105" s="371"/>
      <c r="E105" s="372"/>
      <c r="F105" s="372"/>
      <c r="G105" s="408"/>
      <c r="H105" s="409"/>
      <c r="I105" s="410"/>
      <c r="J105" s="410"/>
      <c r="K105" s="410"/>
      <c r="L105" s="410"/>
      <c r="M105" s="410"/>
      <c r="N105" s="410"/>
      <c r="O105" s="410"/>
      <c r="P105" s="410"/>
      <c r="Q105" s="410"/>
      <c r="R105" s="410"/>
      <c r="S105" s="410"/>
      <c r="T105" s="410"/>
      <c r="U105" s="410"/>
      <c r="V105" s="410"/>
      <c r="W105" s="435"/>
      <c r="X105" s="376"/>
      <c r="Y105" s="377"/>
      <c r="Z105" s="376"/>
      <c r="AA105" s="377"/>
      <c r="AB105" s="380"/>
      <c r="AC105" s="381"/>
      <c r="AD105" s="367"/>
      <c r="AE105" s="368"/>
      <c r="AF105" s="368"/>
      <c r="AG105" s="368"/>
      <c r="AH105" s="368"/>
      <c r="AI105" s="368"/>
      <c r="AJ105" s="368"/>
      <c r="AK105" s="368"/>
      <c r="AL105" s="368"/>
      <c r="AM105" s="368"/>
      <c r="AN105" s="368"/>
      <c r="AO105" s="368"/>
      <c r="AP105" s="368"/>
      <c r="AQ105" s="368"/>
      <c r="AR105" s="368"/>
      <c r="AS105" s="368"/>
      <c r="AT105" s="368"/>
      <c r="AU105" s="368"/>
      <c r="AV105" s="368"/>
      <c r="AW105" s="368"/>
      <c r="AX105" s="368"/>
      <c r="AY105" s="368"/>
      <c r="AZ105" s="368"/>
      <c r="BA105" s="368"/>
      <c r="BB105" s="368"/>
      <c r="BC105" s="368"/>
      <c r="BD105" s="368"/>
      <c r="BE105" s="368"/>
      <c r="BF105" s="368"/>
      <c r="BG105" s="368"/>
      <c r="BH105" s="368"/>
      <c r="BI105" s="368"/>
      <c r="BJ105" s="368"/>
      <c r="BK105" s="368"/>
      <c r="BL105" s="368"/>
      <c r="BM105" s="368"/>
      <c r="BN105" s="368"/>
      <c r="BO105" s="368"/>
      <c r="BP105" s="368"/>
    </row>
    <row r="106" spans="1:68" s="369" customFormat="1" ht="28.5" customHeight="1" x14ac:dyDescent="0.35">
      <c r="A106" s="709"/>
      <c r="B106" s="355"/>
      <c r="C106" s="383"/>
      <c r="D106" s="383"/>
      <c r="E106" s="358"/>
      <c r="F106" s="358"/>
      <c r="G106" s="408"/>
      <c r="H106" s="409"/>
      <c r="I106" s="410"/>
      <c r="J106" s="410"/>
      <c r="K106" s="410"/>
      <c r="L106" s="410"/>
      <c r="M106" s="410"/>
      <c r="N106" s="410"/>
      <c r="O106" s="410"/>
      <c r="P106" s="410"/>
      <c r="Q106" s="410"/>
      <c r="R106" s="410"/>
      <c r="S106" s="410"/>
      <c r="T106" s="410"/>
      <c r="U106" s="410"/>
      <c r="V106" s="410"/>
      <c r="W106" s="435"/>
      <c r="X106" s="376"/>
      <c r="Y106" s="377"/>
      <c r="Z106" s="376"/>
      <c r="AA106" s="377"/>
      <c r="AB106" s="380"/>
      <c r="AC106" s="381"/>
      <c r="AD106" s="367"/>
      <c r="AE106" s="368"/>
      <c r="AF106" s="368"/>
      <c r="AG106" s="368"/>
      <c r="AH106" s="368"/>
      <c r="AI106" s="368"/>
      <c r="AJ106" s="368"/>
      <c r="AK106" s="368"/>
      <c r="AL106" s="368"/>
      <c r="AM106" s="368"/>
      <c r="AN106" s="368"/>
      <c r="AO106" s="368"/>
      <c r="AP106" s="368"/>
      <c r="AQ106" s="368"/>
      <c r="AR106" s="368"/>
      <c r="AS106" s="368"/>
      <c r="AT106" s="368"/>
      <c r="AU106" s="368"/>
      <c r="AV106" s="368"/>
      <c r="AW106" s="368"/>
      <c r="AX106" s="368"/>
      <c r="AY106" s="368"/>
      <c r="AZ106" s="368"/>
      <c r="BA106" s="368"/>
      <c r="BB106" s="368"/>
      <c r="BC106" s="368"/>
      <c r="BD106" s="368"/>
      <c r="BE106" s="368"/>
      <c r="BF106" s="368"/>
      <c r="BG106" s="368"/>
      <c r="BH106" s="368"/>
      <c r="BI106" s="368"/>
      <c r="BJ106" s="368"/>
      <c r="BK106" s="368"/>
      <c r="BL106" s="368"/>
      <c r="BM106" s="368"/>
      <c r="BN106" s="368"/>
      <c r="BO106" s="368"/>
      <c r="BP106" s="368"/>
    </row>
    <row r="107" spans="1:68" s="369" customFormat="1" ht="28.5" customHeight="1" x14ac:dyDescent="0.35">
      <c r="A107" s="709"/>
      <c r="B107" s="355"/>
      <c r="C107" s="370"/>
      <c r="D107" s="371"/>
      <c r="E107" s="372"/>
      <c r="F107" s="372"/>
      <c r="G107" s="408"/>
      <c r="H107" s="409"/>
      <c r="I107" s="410"/>
      <c r="J107" s="410"/>
      <c r="K107" s="410"/>
      <c r="L107" s="410"/>
      <c r="M107" s="410"/>
      <c r="N107" s="410"/>
      <c r="O107" s="410"/>
      <c r="P107" s="410"/>
      <c r="Q107" s="410"/>
      <c r="R107" s="410"/>
      <c r="S107" s="410"/>
      <c r="T107" s="410"/>
      <c r="U107" s="410"/>
      <c r="V107" s="410"/>
      <c r="W107" s="435"/>
      <c r="X107" s="376"/>
      <c r="Y107" s="377"/>
      <c r="Z107" s="376"/>
      <c r="AA107" s="377"/>
      <c r="AB107" s="380"/>
      <c r="AC107" s="381"/>
      <c r="AD107" s="367"/>
      <c r="AE107" s="368"/>
      <c r="AF107" s="368"/>
      <c r="AG107" s="368"/>
      <c r="AH107" s="368"/>
      <c r="AI107" s="368"/>
      <c r="AJ107" s="368"/>
      <c r="AK107" s="368"/>
      <c r="AL107" s="368"/>
      <c r="AM107" s="368"/>
      <c r="AN107" s="368"/>
      <c r="AO107" s="368"/>
      <c r="AP107" s="368"/>
      <c r="AQ107" s="368"/>
      <c r="AR107" s="368"/>
      <c r="AS107" s="368"/>
      <c r="AT107" s="368"/>
      <c r="AU107" s="368"/>
      <c r="AV107" s="368"/>
      <c r="AW107" s="368"/>
      <c r="AX107" s="368"/>
      <c r="AY107" s="368"/>
      <c r="AZ107" s="368"/>
      <c r="BA107" s="368"/>
      <c r="BB107" s="368"/>
      <c r="BC107" s="368"/>
      <c r="BD107" s="368"/>
      <c r="BE107" s="368"/>
      <c r="BF107" s="368"/>
      <c r="BG107" s="368"/>
      <c r="BH107" s="368"/>
      <c r="BI107" s="368"/>
      <c r="BJ107" s="368"/>
      <c r="BK107" s="368"/>
      <c r="BL107" s="368"/>
      <c r="BM107" s="368"/>
      <c r="BN107" s="368"/>
      <c r="BO107" s="368"/>
      <c r="BP107" s="368"/>
    </row>
    <row r="108" spans="1:68" s="369" customFormat="1" ht="28.5" customHeight="1" x14ac:dyDescent="0.35">
      <c r="A108" s="709"/>
      <c r="B108" s="355"/>
      <c r="C108" s="370"/>
      <c r="D108" s="371"/>
      <c r="E108" s="372"/>
      <c r="F108" s="372"/>
      <c r="G108" s="408"/>
      <c r="H108" s="409"/>
      <c r="I108" s="410"/>
      <c r="J108" s="410"/>
      <c r="K108" s="410"/>
      <c r="L108" s="410"/>
      <c r="M108" s="410"/>
      <c r="N108" s="410"/>
      <c r="O108" s="410"/>
      <c r="P108" s="410"/>
      <c r="Q108" s="410"/>
      <c r="R108" s="410"/>
      <c r="S108" s="410"/>
      <c r="T108" s="410"/>
      <c r="U108" s="410"/>
      <c r="V108" s="410"/>
      <c r="W108" s="435"/>
      <c r="X108" s="376"/>
      <c r="Y108" s="377"/>
      <c r="Z108" s="376"/>
      <c r="AA108" s="377"/>
      <c r="AB108" s="380"/>
      <c r="AC108" s="381"/>
      <c r="AD108" s="367"/>
      <c r="AE108" s="368"/>
      <c r="AF108" s="368"/>
      <c r="AG108" s="368"/>
      <c r="AH108" s="368"/>
      <c r="AI108" s="368"/>
      <c r="AJ108" s="368"/>
      <c r="AK108" s="368"/>
      <c r="AL108" s="368"/>
      <c r="AM108" s="368"/>
      <c r="AN108" s="368"/>
      <c r="AO108" s="368"/>
      <c r="AP108" s="368"/>
      <c r="AQ108" s="368"/>
      <c r="AR108" s="368"/>
      <c r="AS108" s="368"/>
      <c r="AT108" s="368"/>
      <c r="AU108" s="368"/>
      <c r="AV108" s="368"/>
      <c r="AW108" s="368"/>
      <c r="AX108" s="368"/>
      <c r="AY108" s="368"/>
      <c r="AZ108" s="368"/>
      <c r="BA108" s="368"/>
      <c r="BB108" s="368"/>
      <c r="BC108" s="368"/>
      <c r="BD108" s="368"/>
      <c r="BE108" s="368"/>
      <c r="BF108" s="368"/>
      <c r="BG108" s="368"/>
      <c r="BH108" s="368"/>
      <c r="BI108" s="368"/>
      <c r="BJ108" s="368"/>
      <c r="BK108" s="368"/>
      <c r="BL108" s="368"/>
      <c r="BM108" s="368"/>
      <c r="BN108" s="368"/>
      <c r="BO108" s="368"/>
      <c r="BP108" s="368"/>
    </row>
    <row r="109" spans="1:68" s="369" customFormat="1" ht="28.5" customHeight="1" x14ac:dyDescent="0.35">
      <c r="A109" s="709"/>
      <c r="B109" s="355"/>
      <c r="C109" s="370"/>
      <c r="D109" s="371"/>
      <c r="E109" s="372"/>
      <c r="F109" s="372"/>
      <c r="G109" s="408"/>
      <c r="H109" s="409"/>
      <c r="I109" s="410"/>
      <c r="J109" s="410"/>
      <c r="K109" s="410"/>
      <c r="L109" s="410"/>
      <c r="M109" s="410"/>
      <c r="N109" s="410"/>
      <c r="O109" s="410"/>
      <c r="P109" s="410"/>
      <c r="Q109" s="410"/>
      <c r="R109" s="410"/>
      <c r="S109" s="410"/>
      <c r="T109" s="410"/>
      <c r="U109" s="410"/>
      <c r="V109" s="410"/>
      <c r="W109" s="435"/>
      <c r="X109" s="376"/>
      <c r="Y109" s="377"/>
      <c r="Z109" s="376"/>
      <c r="AA109" s="377"/>
      <c r="AB109" s="380"/>
      <c r="AC109" s="381"/>
      <c r="AD109" s="367"/>
      <c r="AE109" s="368"/>
      <c r="AF109" s="368"/>
      <c r="AG109" s="368"/>
      <c r="AH109" s="368"/>
      <c r="AI109" s="368"/>
      <c r="AJ109" s="368"/>
      <c r="AK109" s="368"/>
      <c r="AL109" s="368"/>
      <c r="AM109" s="368"/>
      <c r="AN109" s="368"/>
      <c r="AO109" s="368"/>
      <c r="AP109" s="368"/>
      <c r="AQ109" s="368"/>
      <c r="AR109" s="368"/>
      <c r="AS109" s="368"/>
      <c r="AT109" s="368"/>
      <c r="AU109" s="368"/>
      <c r="AV109" s="368"/>
      <c r="AW109" s="368"/>
      <c r="AX109" s="368"/>
      <c r="AY109" s="368"/>
      <c r="AZ109" s="368"/>
      <c r="BA109" s="368"/>
      <c r="BB109" s="368"/>
      <c r="BC109" s="368"/>
      <c r="BD109" s="368"/>
      <c r="BE109" s="368"/>
      <c r="BF109" s="368"/>
      <c r="BG109" s="368"/>
      <c r="BH109" s="368"/>
      <c r="BI109" s="368"/>
      <c r="BJ109" s="368"/>
      <c r="BK109" s="368"/>
      <c r="BL109" s="368"/>
      <c r="BM109" s="368"/>
      <c r="BN109" s="368"/>
      <c r="BO109" s="368"/>
      <c r="BP109" s="368"/>
    </row>
    <row r="110" spans="1:68" s="369" customFormat="1" ht="28.5" customHeight="1" x14ac:dyDescent="0.35">
      <c r="A110" s="709"/>
      <c r="B110" s="355"/>
      <c r="C110" s="370"/>
      <c r="D110" s="371"/>
      <c r="E110" s="372"/>
      <c r="F110" s="372"/>
      <c r="G110" s="408"/>
      <c r="H110" s="409"/>
      <c r="I110" s="410"/>
      <c r="J110" s="410"/>
      <c r="K110" s="410"/>
      <c r="L110" s="410"/>
      <c r="M110" s="410"/>
      <c r="N110" s="410"/>
      <c r="O110" s="410"/>
      <c r="P110" s="410"/>
      <c r="Q110" s="410"/>
      <c r="R110" s="410"/>
      <c r="S110" s="410"/>
      <c r="T110" s="410"/>
      <c r="U110" s="410"/>
      <c r="V110" s="410"/>
      <c r="W110" s="435"/>
      <c r="X110" s="376"/>
      <c r="Y110" s="377"/>
      <c r="Z110" s="376"/>
      <c r="AA110" s="377"/>
      <c r="AB110" s="380"/>
      <c r="AC110" s="381"/>
      <c r="AD110" s="367"/>
      <c r="AE110" s="368"/>
      <c r="AF110" s="368"/>
      <c r="AG110" s="368"/>
      <c r="AH110" s="368"/>
      <c r="AI110" s="368"/>
      <c r="AJ110" s="368"/>
      <c r="AK110" s="368"/>
      <c r="AL110" s="368"/>
      <c r="AM110" s="368"/>
      <c r="AN110" s="368"/>
      <c r="AO110" s="368"/>
      <c r="AP110" s="368"/>
      <c r="AQ110" s="368"/>
      <c r="AR110" s="368"/>
      <c r="AS110" s="368"/>
      <c r="AT110" s="368"/>
      <c r="AU110" s="368"/>
      <c r="AV110" s="368"/>
      <c r="AW110" s="368"/>
      <c r="AX110" s="368"/>
      <c r="AY110" s="368"/>
      <c r="AZ110" s="368"/>
      <c r="BA110" s="368"/>
      <c r="BB110" s="368"/>
      <c r="BC110" s="368"/>
      <c r="BD110" s="368"/>
      <c r="BE110" s="368"/>
      <c r="BF110" s="368"/>
      <c r="BG110" s="368"/>
      <c r="BH110" s="368"/>
      <c r="BI110" s="368"/>
      <c r="BJ110" s="368"/>
      <c r="BK110" s="368"/>
      <c r="BL110" s="368"/>
      <c r="BM110" s="368"/>
      <c r="BN110" s="368"/>
      <c r="BO110" s="368"/>
      <c r="BP110" s="368"/>
    </row>
    <row r="111" spans="1:68" s="369" customFormat="1" ht="28.5" customHeight="1" x14ac:dyDescent="0.35">
      <c r="A111" s="709"/>
      <c r="B111" s="355"/>
      <c r="C111" s="356"/>
      <c r="D111" s="357"/>
      <c r="E111" s="358"/>
      <c r="F111" s="358"/>
      <c r="G111" s="408"/>
      <c r="H111" s="409"/>
      <c r="I111" s="410"/>
      <c r="J111" s="410"/>
      <c r="K111" s="410"/>
      <c r="L111" s="410"/>
      <c r="M111" s="410"/>
      <c r="N111" s="410"/>
      <c r="O111" s="410"/>
      <c r="P111" s="410"/>
      <c r="Q111" s="410"/>
      <c r="R111" s="410"/>
      <c r="S111" s="410"/>
      <c r="T111" s="410"/>
      <c r="U111" s="410"/>
      <c r="V111" s="410"/>
      <c r="W111" s="435"/>
      <c r="X111" s="376"/>
      <c r="Y111" s="377"/>
      <c r="Z111" s="376"/>
      <c r="AA111" s="377"/>
      <c r="AB111" s="380"/>
      <c r="AC111" s="381"/>
      <c r="AD111" s="367"/>
      <c r="AE111" s="368"/>
      <c r="AF111" s="368"/>
      <c r="AG111" s="368"/>
      <c r="AH111" s="368"/>
      <c r="AI111" s="368"/>
      <c r="AJ111" s="368"/>
      <c r="AK111" s="368"/>
      <c r="AL111" s="368"/>
      <c r="AM111" s="368"/>
      <c r="AN111" s="368"/>
      <c r="AO111" s="368"/>
      <c r="AP111" s="368"/>
      <c r="AQ111" s="368"/>
      <c r="AR111" s="368"/>
      <c r="AS111" s="368"/>
      <c r="AT111" s="368"/>
      <c r="AU111" s="368"/>
      <c r="AV111" s="368"/>
      <c r="AW111" s="368"/>
      <c r="AX111" s="368"/>
      <c r="AY111" s="368"/>
      <c r="AZ111" s="368"/>
      <c r="BA111" s="368"/>
      <c r="BB111" s="368"/>
      <c r="BC111" s="368"/>
      <c r="BD111" s="368"/>
      <c r="BE111" s="368"/>
      <c r="BF111" s="368"/>
      <c r="BG111" s="368"/>
      <c r="BH111" s="368"/>
      <c r="BI111" s="368"/>
      <c r="BJ111" s="368"/>
      <c r="BK111" s="368"/>
      <c r="BL111" s="368"/>
      <c r="BM111" s="368"/>
      <c r="BN111" s="368"/>
      <c r="BO111" s="368"/>
      <c r="BP111" s="368"/>
    </row>
    <row r="112" spans="1:68" s="369" customFormat="1" ht="28.5" customHeight="1" x14ac:dyDescent="0.35">
      <c r="A112" s="709"/>
      <c r="B112" s="355"/>
      <c r="C112" s="370"/>
      <c r="D112" s="371"/>
      <c r="E112" s="372"/>
      <c r="F112" s="372"/>
      <c r="G112" s="408"/>
      <c r="H112" s="409"/>
      <c r="I112" s="410"/>
      <c r="J112" s="410"/>
      <c r="K112" s="410"/>
      <c r="L112" s="410"/>
      <c r="M112" s="410"/>
      <c r="N112" s="410"/>
      <c r="O112" s="410"/>
      <c r="P112" s="410"/>
      <c r="Q112" s="410"/>
      <c r="R112" s="410"/>
      <c r="S112" s="410"/>
      <c r="T112" s="410"/>
      <c r="U112" s="410"/>
      <c r="V112" s="410"/>
      <c r="W112" s="435"/>
      <c r="X112" s="376"/>
      <c r="Y112" s="377"/>
      <c r="Z112" s="376"/>
      <c r="AA112" s="377"/>
      <c r="AB112" s="380"/>
      <c r="AC112" s="381"/>
      <c r="AD112" s="367"/>
      <c r="AE112" s="368"/>
      <c r="AF112" s="368"/>
      <c r="AG112" s="368"/>
      <c r="AH112" s="368"/>
      <c r="AI112" s="368"/>
      <c r="AJ112" s="368"/>
      <c r="AK112" s="368"/>
      <c r="AL112" s="368"/>
      <c r="AM112" s="368"/>
      <c r="AN112" s="368"/>
      <c r="AO112" s="368"/>
      <c r="AP112" s="368"/>
      <c r="AQ112" s="368"/>
      <c r="AR112" s="368"/>
      <c r="AS112" s="368"/>
      <c r="AT112" s="368"/>
      <c r="AU112" s="368"/>
      <c r="AV112" s="368"/>
      <c r="AW112" s="368"/>
      <c r="AX112" s="368"/>
      <c r="AY112" s="368"/>
      <c r="AZ112" s="368"/>
      <c r="BA112" s="368"/>
      <c r="BB112" s="368"/>
      <c r="BC112" s="368"/>
      <c r="BD112" s="368"/>
      <c r="BE112" s="368"/>
      <c r="BF112" s="368"/>
      <c r="BG112" s="368"/>
      <c r="BH112" s="368"/>
      <c r="BI112" s="368"/>
      <c r="BJ112" s="368"/>
      <c r="BK112" s="368"/>
      <c r="BL112" s="368"/>
      <c r="BM112" s="368"/>
      <c r="BN112" s="368"/>
      <c r="BO112" s="368"/>
      <c r="BP112" s="368"/>
    </row>
    <row r="113" spans="1:68" s="369" customFormat="1" ht="28.5" customHeight="1" x14ac:dyDescent="0.35">
      <c r="A113" s="709"/>
      <c r="B113" s="355"/>
      <c r="C113" s="370"/>
      <c r="D113" s="371"/>
      <c r="E113" s="372"/>
      <c r="F113" s="372"/>
      <c r="G113" s="408"/>
      <c r="H113" s="409"/>
      <c r="I113" s="410"/>
      <c r="J113" s="410"/>
      <c r="K113" s="410"/>
      <c r="L113" s="410"/>
      <c r="M113" s="410"/>
      <c r="N113" s="410"/>
      <c r="O113" s="410"/>
      <c r="P113" s="410"/>
      <c r="Q113" s="410"/>
      <c r="R113" s="410"/>
      <c r="S113" s="410"/>
      <c r="T113" s="410"/>
      <c r="U113" s="410"/>
      <c r="V113" s="410"/>
      <c r="W113" s="435"/>
      <c r="X113" s="376"/>
      <c r="Y113" s="377"/>
      <c r="Z113" s="376"/>
      <c r="AA113" s="377"/>
      <c r="AB113" s="380"/>
      <c r="AC113" s="381"/>
      <c r="AD113" s="367"/>
      <c r="AE113" s="368"/>
      <c r="AF113" s="368"/>
      <c r="AG113" s="368"/>
      <c r="AH113" s="368"/>
      <c r="AI113" s="368"/>
      <c r="AJ113" s="368"/>
      <c r="AK113" s="368"/>
      <c r="AL113" s="368"/>
      <c r="AM113" s="368"/>
      <c r="AN113" s="368"/>
      <c r="AO113" s="368"/>
      <c r="AP113" s="368"/>
      <c r="AQ113" s="368"/>
      <c r="AR113" s="368"/>
      <c r="AS113" s="368"/>
      <c r="AT113" s="368"/>
      <c r="AU113" s="368"/>
      <c r="AV113" s="368"/>
      <c r="AW113" s="368"/>
      <c r="AX113" s="368"/>
      <c r="AY113" s="368"/>
      <c r="AZ113" s="368"/>
      <c r="BA113" s="368"/>
      <c r="BB113" s="368"/>
      <c r="BC113" s="368"/>
      <c r="BD113" s="368"/>
      <c r="BE113" s="368"/>
      <c r="BF113" s="368"/>
      <c r="BG113" s="368"/>
      <c r="BH113" s="368"/>
      <c r="BI113" s="368"/>
      <c r="BJ113" s="368"/>
      <c r="BK113" s="368"/>
      <c r="BL113" s="368"/>
      <c r="BM113" s="368"/>
      <c r="BN113" s="368"/>
      <c r="BO113" s="368"/>
      <c r="BP113" s="368"/>
    </row>
    <row r="114" spans="1:68" s="369" customFormat="1" ht="28.5" customHeight="1" x14ac:dyDescent="0.35">
      <c r="A114" s="709"/>
      <c r="B114" s="355"/>
      <c r="C114" s="370"/>
      <c r="D114" s="371"/>
      <c r="E114" s="372"/>
      <c r="F114" s="372"/>
      <c r="G114" s="408"/>
      <c r="H114" s="409"/>
      <c r="I114" s="410"/>
      <c r="J114" s="410"/>
      <c r="K114" s="410"/>
      <c r="L114" s="410"/>
      <c r="M114" s="410"/>
      <c r="N114" s="410"/>
      <c r="O114" s="410"/>
      <c r="P114" s="410"/>
      <c r="Q114" s="410"/>
      <c r="R114" s="410"/>
      <c r="S114" s="410"/>
      <c r="T114" s="410"/>
      <c r="U114" s="410"/>
      <c r="V114" s="410"/>
      <c r="W114" s="435"/>
      <c r="X114" s="376"/>
      <c r="Y114" s="377"/>
      <c r="Z114" s="376"/>
      <c r="AA114" s="377"/>
      <c r="AB114" s="380"/>
      <c r="AC114" s="381"/>
      <c r="AD114" s="367"/>
      <c r="AE114" s="368"/>
      <c r="AF114" s="368"/>
      <c r="AG114" s="368"/>
      <c r="AH114" s="368"/>
      <c r="AI114" s="368"/>
      <c r="AJ114" s="368"/>
      <c r="AK114" s="368"/>
      <c r="AL114" s="368"/>
      <c r="AM114" s="368"/>
      <c r="AN114" s="368"/>
      <c r="AO114" s="368"/>
      <c r="AP114" s="368"/>
      <c r="AQ114" s="368"/>
      <c r="AR114" s="368"/>
      <c r="AS114" s="368"/>
      <c r="AT114" s="368"/>
      <c r="AU114" s="368"/>
      <c r="AV114" s="368"/>
      <c r="AW114" s="368"/>
      <c r="AX114" s="368"/>
      <c r="AY114" s="368"/>
      <c r="AZ114" s="368"/>
      <c r="BA114" s="368"/>
      <c r="BB114" s="368"/>
      <c r="BC114" s="368"/>
      <c r="BD114" s="368"/>
      <c r="BE114" s="368"/>
      <c r="BF114" s="368"/>
      <c r="BG114" s="368"/>
      <c r="BH114" s="368"/>
      <c r="BI114" s="368"/>
      <c r="BJ114" s="368"/>
      <c r="BK114" s="368"/>
      <c r="BL114" s="368"/>
      <c r="BM114" s="368"/>
      <c r="BN114" s="368"/>
      <c r="BO114" s="368"/>
      <c r="BP114" s="368"/>
    </row>
    <row r="115" spans="1:68" s="369" customFormat="1" ht="28.5" customHeight="1" x14ac:dyDescent="0.35">
      <c r="A115" s="709"/>
      <c r="B115" s="355"/>
      <c r="C115" s="370"/>
      <c r="D115" s="371"/>
      <c r="E115" s="372"/>
      <c r="F115" s="372"/>
      <c r="G115" s="408"/>
      <c r="H115" s="409"/>
      <c r="I115" s="410"/>
      <c r="J115" s="410"/>
      <c r="K115" s="410"/>
      <c r="L115" s="410"/>
      <c r="M115" s="410"/>
      <c r="N115" s="410"/>
      <c r="O115" s="410"/>
      <c r="P115" s="410"/>
      <c r="Q115" s="410"/>
      <c r="R115" s="410"/>
      <c r="S115" s="410"/>
      <c r="T115" s="410"/>
      <c r="U115" s="410"/>
      <c r="V115" s="410"/>
      <c r="W115" s="435"/>
      <c r="X115" s="376"/>
      <c r="Y115" s="377"/>
      <c r="Z115" s="376"/>
      <c r="AA115" s="377"/>
      <c r="AB115" s="380"/>
      <c r="AC115" s="381"/>
      <c r="AD115" s="367"/>
      <c r="AE115" s="368"/>
      <c r="AF115" s="368"/>
      <c r="AG115" s="368"/>
      <c r="AH115" s="368"/>
      <c r="AI115" s="368"/>
      <c r="AJ115" s="368"/>
      <c r="AK115" s="368"/>
      <c r="AL115" s="368"/>
      <c r="AM115" s="368"/>
      <c r="AN115" s="368"/>
      <c r="AO115" s="368"/>
      <c r="AP115" s="368"/>
      <c r="AQ115" s="368"/>
      <c r="AR115" s="368"/>
      <c r="AS115" s="368"/>
      <c r="AT115" s="368"/>
      <c r="AU115" s="368"/>
      <c r="AV115" s="368"/>
      <c r="AW115" s="368"/>
      <c r="AX115" s="368"/>
      <c r="AY115" s="368"/>
      <c r="AZ115" s="368"/>
      <c r="BA115" s="368"/>
      <c r="BB115" s="368"/>
      <c r="BC115" s="368"/>
      <c r="BD115" s="368"/>
      <c r="BE115" s="368"/>
      <c r="BF115" s="368"/>
      <c r="BG115" s="368"/>
      <c r="BH115" s="368"/>
      <c r="BI115" s="368"/>
      <c r="BJ115" s="368"/>
      <c r="BK115" s="368"/>
      <c r="BL115" s="368"/>
      <c r="BM115" s="368"/>
      <c r="BN115" s="368"/>
      <c r="BO115" s="368"/>
      <c r="BP115" s="368"/>
    </row>
    <row r="116" spans="1:68" s="369" customFormat="1" ht="28.5" customHeight="1" x14ac:dyDescent="0.35">
      <c r="A116" s="709"/>
      <c r="B116" s="355"/>
      <c r="C116" s="356"/>
      <c r="D116" s="357"/>
      <c r="E116" s="358"/>
      <c r="F116" s="358"/>
      <c r="G116" s="408"/>
      <c r="H116" s="409"/>
      <c r="I116" s="410"/>
      <c r="J116" s="410"/>
      <c r="K116" s="410"/>
      <c r="L116" s="410"/>
      <c r="M116" s="410"/>
      <c r="N116" s="410"/>
      <c r="O116" s="410"/>
      <c r="P116" s="410"/>
      <c r="Q116" s="410"/>
      <c r="R116" s="410"/>
      <c r="S116" s="410"/>
      <c r="T116" s="410"/>
      <c r="U116" s="410"/>
      <c r="V116" s="410"/>
      <c r="W116" s="435"/>
      <c r="X116" s="376"/>
      <c r="Y116" s="377"/>
      <c r="Z116" s="376"/>
      <c r="AA116" s="377"/>
      <c r="AB116" s="380"/>
      <c r="AC116" s="381"/>
      <c r="AD116" s="367"/>
      <c r="AE116" s="368"/>
      <c r="AF116" s="368"/>
      <c r="AG116" s="368"/>
      <c r="AH116" s="368"/>
      <c r="AI116" s="368"/>
      <c r="AJ116" s="368"/>
      <c r="AK116" s="368"/>
      <c r="AL116" s="368"/>
      <c r="AM116" s="368"/>
      <c r="AN116" s="368"/>
      <c r="AO116" s="368"/>
      <c r="AP116" s="368"/>
      <c r="AQ116" s="368"/>
      <c r="AR116" s="368"/>
      <c r="AS116" s="368"/>
      <c r="AT116" s="368"/>
      <c r="AU116" s="368"/>
      <c r="AV116" s="368"/>
      <c r="AW116" s="368"/>
      <c r="AX116" s="368"/>
      <c r="AY116" s="368"/>
      <c r="AZ116" s="368"/>
      <c r="BA116" s="368"/>
      <c r="BB116" s="368"/>
      <c r="BC116" s="368"/>
      <c r="BD116" s="368"/>
      <c r="BE116" s="368"/>
      <c r="BF116" s="368"/>
      <c r="BG116" s="368"/>
      <c r="BH116" s="368"/>
      <c r="BI116" s="368"/>
      <c r="BJ116" s="368"/>
      <c r="BK116" s="368"/>
      <c r="BL116" s="368"/>
      <c r="BM116" s="368"/>
      <c r="BN116" s="368"/>
      <c r="BO116" s="368"/>
      <c r="BP116" s="368"/>
    </row>
    <row r="117" spans="1:68" s="369" customFormat="1" ht="28.5" customHeight="1" x14ac:dyDescent="0.35">
      <c r="A117" s="709"/>
      <c r="B117" s="355"/>
      <c r="C117" s="370"/>
      <c r="D117" s="371"/>
      <c r="E117" s="372"/>
      <c r="F117" s="372"/>
      <c r="G117" s="408"/>
      <c r="H117" s="409"/>
      <c r="I117" s="410"/>
      <c r="J117" s="410"/>
      <c r="K117" s="410"/>
      <c r="L117" s="410"/>
      <c r="M117" s="410"/>
      <c r="N117" s="410"/>
      <c r="O117" s="410"/>
      <c r="P117" s="410"/>
      <c r="Q117" s="410"/>
      <c r="R117" s="410"/>
      <c r="S117" s="410"/>
      <c r="T117" s="410"/>
      <c r="U117" s="410"/>
      <c r="V117" s="410"/>
      <c r="W117" s="435"/>
      <c r="X117" s="376"/>
      <c r="Y117" s="377"/>
      <c r="Z117" s="376"/>
      <c r="AA117" s="377"/>
      <c r="AB117" s="380"/>
      <c r="AC117" s="381"/>
      <c r="AD117" s="367"/>
      <c r="AE117" s="368"/>
      <c r="AF117" s="368"/>
      <c r="AG117" s="368"/>
      <c r="AH117" s="368"/>
      <c r="AI117" s="368"/>
      <c r="AJ117" s="368"/>
      <c r="AK117" s="368"/>
      <c r="AL117" s="368"/>
      <c r="AM117" s="368"/>
      <c r="AN117" s="368"/>
      <c r="AO117" s="368"/>
      <c r="AP117" s="368"/>
      <c r="AQ117" s="368"/>
      <c r="AR117" s="368"/>
      <c r="AS117" s="368"/>
      <c r="AT117" s="368"/>
      <c r="AU117" s="368"/>
      <c r="AV117" s="368"/>
      <c r="AW117" s="368"/>
      <c r="AX117" s="368"/>
      <c r="AY117" s="368"/>
      <c r="AZ117" s="368"/>
      <c r="BA117" s="368"/>
      <c r="BB117" s="368"/>
      <c r="BC117" s="368"/>
      <c r="BD117" s="368"/>
      <c r="BE117" s="368"/>
      <c r="BF117" s="368"/>
      <c r="BG117" s="368"/>
      <c r="BH117" s="368"/>
      <c r="BI117" s="368"/>
      <c r="BJ117" s="368"/>
      <c r="BK117" s="368"/>
      <c r="BL117" s="368"/>
      <c r="BM117" s="368"/>
      <c r="BN117" s="368"/>
      <c r="BO117" s="368"/>
      <c r="BP117" s="368"/>
    </row>
    <row r="118" spans="1:68" s="369" customFormat="1" ht="28.5" customHeight="1" x14ac:dyDescent="0.35">
      <c r="A118" s="709"/>
      <c r="B118" s="355"/>
      <c r="C118" s="370"/>
      <c r="D118" s="371"/>
      <c r="E118" s="372"/>
      <c r="F118" s="372"/>
      <c r="G118" s="408"/>
      <c r="H118" s="409"/>
      <c r="I118" s="410"/>
      <c r="J118" s="410"/>
      <c r="K118" s="410"/>
      <c r="L118" s="410"/>
      <c r="M118" s="410"/>
      <c r="N118" s="410"/>
      <c r="O118" s="410"/>
      <c r="P118" s="410"/>
      <c r="Q118" s="410"/>
      <c r="R118" s="410"/>
      <c r="S118" s="410"/>
      <c r="T118" s="410"/>
      <c r="U118" s="410"/>
      <c r="V118" s="410"/>
      <c r="W118" s="435"/>
      <c r="X118" s="376"/>
      <c r="Y118" s="377"/>
      <c r="Z118" s="376"/>
      <c r="AA118" s="377"/>
      <c r="AB118" s="380"/>
      <c r="AC118" s="381"/>
      <c r="AD118" s="367"/>
      <c r="AE118" s="368"/>
      <c r="AF118" s="368"/>
      <c r="AG118" s="368"/>
      <c r="AH118" s="368"/>
      <c r="AI118" s="368"/>
      <c r="AJ118" s="368"/>
      <c r="AK118" s="368"/>
      <c r="AL118" s="368"/>
      <c r="AM118" s="368"/>
      <c r="AN118" s="368"/>
      <c r="AO118" s="368"/>
      <c r="AP118" s="368"/>
      <c r="AQ118" s="368"/>
      <c r="AR118" s="368"/>
      <c r="AS118" s="368"/>
      <c r="AT118" s="368"/>
      <c r="AU118" s="368"/>
      <c r="AV118" s="368"/>
      <c r="AW118" s="368"/>
      <c r="AX118" s="368"/>
      <c r="AY118" s="368"/>
      <c r="AZ118" s="368"/>
      <c r="BA118" s="368"/>
      <c r="BB118" s="368"/>
      <c r="BC118" s="368"/>
      <c r="BD118" s="368"/>
      <c r="BE118" s="368"/>
      <c r="BF118" s="368"/>
      <c r="BG118" s="368"/>
      <c r="BH118" s="368"/>
      <c r="BI118" s="368"/>
      <c r="BJ118" s="368"/>
      <c r="BK118" s="368"/>
      <c r="BL118" s="368"/>
      <c r="BM118" s="368"/>
      <c r="BN118" s="368"/>
      <c r="BO118" s="368"/>
      <c r="BP118" s="368"/>
    </row>
    <row r="119" spans="1:68" s="369" customFormat="1" ht="28.5" customHeight="1" x14ac:dyDescent="0.35">
      <c r="A119" s="709"/>
      <c r="B119" s="355"/>
      <c r="C119" s="370"/>
      <c r="D119" s="371"/>
      <c r="E119" s="372"/>
      <c r="F119" s="372"/>
      <c r="G119" s="408"/>
      <c r="H119" s="409"/>
      <c r="I119" s="410"/>
      <c r="J119" s="410"/>
      <c r="K119" s="410"/>
      <c r="L119" s="410"/>
      <c r="M119" s="410"/>
      <c r="N119" s="410"/>
      <c r="O119" s="410"/>
      <c r="P119" s="410"/>
      <c r="Q119" s="410"/>
      <c r="R119" s="410"/>
      <c r="S119" s="410"/>
      <c r="T119" s="410"/>
      <c r="U119" s="410"/>
      <c r="V119" s="410"/>
      <c r="W119" s="435"/>
      <c r="X119" s="376"/>
      <c r="Y119" s="377"/>
      <c r="Z119" s="376"/>
      <c r="AA119" s="377"/>
      <c r="AB119" s="380"/>
      <c r="AC119" s="381"/>
      <c r="AD119" s="367"/>
      <c r="AE119" s="368"/>
      <c r="AF119" s="368"/>
      <c r="AG119" s="368"/>
      <c r="AH119" s="368"/>
      <c r="AI119" s="368"/>
      <c r="AJ119" s="368"/>
      <c r="AK119" s="368"/>
      <c r="AL119" s="368"/>
      <c r="AM119" s="368"/>
      <c r="AN119" s="368"/>
      <c r="AO119" s="368"/>
      <c r="AP119" s="368"/>
      <c r="AQ119" s="368"/>
      <c r="AR119" s="368"/>
      <c r="AS119" s="368"/>
      <c r="AT119" s="368"/>
      <c r="AU119" s="368"/>
      <c r="AV119" s="368"/>
      <c r="AW119" s="368"/>
      <c r="AX119" s="368"/>
      <c r="AY119" s="368"/>
      <c r="AZ119" s="368"/>
      <c r="BA119" s="368"/>
      <c r="BB119" s="368"/>
      <c r="BC119" s="368"/>
      <c r="BD119" s="368"/>
      <c r="BE119" s="368"/>
      <c r="BF119" s="368"/>
      <c r="BG119" s="368"/>
      <c r="BH119" s="368"/>
      <c r="BI119" s="368"/>
      <c r="BJ119" s="368"/>
      <c r="BK119" s="368"/>
      <c r="BL119" s="368"/>
      <c r="BM119" s="368"/>
      <c r="BN119" s="368"/>
      <c r="BO119" s="368"/>
      <c r="BP119" s="368"/>
    </row>
    <row r="120" spans="1:68" s="369" customFormat="1" ht="28.5" customHeight="1" x14ac:dyDescent="0.35">
      <c r="A120" s="709"/>
      <c r="B120" s="355"/>
      <c r="C120" s="370"/>
      <c r="D120" s="371"/>
      <c r="E120" s="372"/>
      <c r="F120" s="372"/>
      <c r="G120" s="408"/>
      <c r="H120" s="409"/>
      <c r="I120" s="410"/>
      <c r="J120" s="410"/>
      <c r="K120" s="410"/>
      <c r="L120" s="410"/>
      <c r="M120" s="410"/>
      <c r="N120" s="410"/>
      <c r="O120" s="410"/>
      <c r="P120" s="410"/>
      <c r="Q120" s="410"/>
      <c r="R120" s="410"/>
      <c r="S120" s="410"/>
      <c r="T120" s="410"/>
      <c r="U120" s="410"/>
      <c r="V120" s="410"/>
      <c r="W120" s="435"/>
      <c r="X120" s="376"/>
      <c r="Y120" s="377"/>
      <c r="Z120" s="376"/>
      <c r="AA120" s="377"/>
      <c r="AB120" s="380"/>
      <c r="AC120" s="381"/>
      <c r="AD120" s="367"/>
      <c r="AE120" s="368"/>
      <c r="AF120" s="368"/>
      <c r="AG120" s="368"/>
      <c r="AH120" s="368"/>
      <c r="AI120" s="368"/>
      <c r="AJ120" s="368"/>
      <c r="AK120" s="368"/>
      <c r="AL120" s="368"/>
      <c r="AM120" s="368"/>
      <c r="AN120" s="368"/>
      <c r="AO120" s="368"/>
      <c r="AP120" s="368"/>
      <c r="AQ120" s="368"/>
      <c r="AR120" s="368"/>
      <c r="AS120" s="368"/>
      <c r="AT120" s="368"/>
      <c r="AU120" s="368"/>
      <c r="AV120" s="368"/>
      <c r="AW120" s="368"/>
      <c r="AX120" s="368"/>
      <c r="AY120" s="368"/>
      <c r="AZ120" s="368"/>
      <c r="BA120" s="368"/>
      <c r="BB120" s="368"/>
      <c r="BC120" s="368"/>
      <c r="BD120" s="368"/>
      <c r="BE120" s="368"/>
      <c r="BF120" s="368"/>
      <c r="BG120" s="368"/>
      <c r="BH120" s="368"/>
      <c r="BI120" s="368"/>
      <c r="BJ120" s="368"/>
      <c r="BK120" s="368"/>
      <c r="BL120" s="368"/>
      <c r="BM120" s="368"/>
      <c r="BN120" s="368"/>
      <c r="BO120" s="368"/>
      <c r="BP120" s="368"/>
    </row>
    <row r="121" spans="1:68" s="386" customFormat="1" ht="28.5" customHeight="1" x14ac:dyDescent="0.35">
      <c r="A121" s="709"/>
      <c r="B121" s="355"/>
      <c r="C121" s="356"/>
      <c r="D121" s="357"/>
      <c r="E121" s="358"/>
      <c r="F121" s="358"/>
      <c r="G121" s="408"/>
      <c r="H121" s="409"/>
      <c r="I121" s="410"/>
      <c r="J121" s="410"/>
      <c r="K121" s="410"/>
      <c r="L121" s="410"/>
      <c r="M121" s="410"/>
      <c r="N121" s="410"/>
      <c r="O121" s="410"/>
      <c r="P121" s="410"/>
      <c r="Q121" s="410"/>
      <c r="R121" s="410"/>
      <c r="S121" s="410"/>
      <c r="T121" s="410"/>
      <c r="U121" s="410"/>
      <c r="V121" s="410"/>
      <c r="W121" s="435"/>
      <c r="X121" s="376"/>
      <c r="Y121" s="377"/>
      <c r="Z121" s="376"/>
      <c r="AA121" s="377"/>
      <c r="AB121" s="380"/>
      <c r="AC121" s="381"/>
      <c r="AD121" s="367"/>
      <c r="AE121" s="368"/>
      <c r="AF121" s="368"/>
      <c r="AG121" s="368"/>
      <c r="AH121" s="368"/>
      <c r="AI121" s="368"/>
      <c r="AJ121" s="368"/>
      <c r="AK121" s="368"/>
      <c r="AL121" s="368"/>
      <c r="AM121" s="368"/>
      <c r="AN121" s="368"/>
      <c r="AO121" s="368"/>
      <c r="AP121" s="368"/>
      <c r="AQ121" s="368"/>
      <c r="AR121" s="368"/>
      <c r="AS121" s="368"/>
      <c r="AT121" s="368"/>
      <c r="AU121" s="368"/>
      <c r="AV121" s="368"/>
      <c r="AW121" s="368"/>
      <c r="AX121" s="368"/>
      <c r="AY121" s="368"/>
      <c r="AZ121" s="368"/>
      <c r="BA121" s="368"/>
      <c r="BB121" s="368"/>
      <c r="BC121" s="368"/>
      <c r="BD121" s="368"/>
      <c r="BE121" s="368"/>
      <c r="BF121" s="368"/>
      <c r="BG121" s="368"/>
      <c r="BH121" s="368"/>
      <c r="BI121" s="368"/>
      <c r="BJ121" s="368"/>
      <c r="BK121" s="368"/>
      <c r="BL121" s="368"/>
      <c r="BM121" s="368"/>
      <c r="BN121" s="368"/>
      <c r="BO121" s="368"/>
      <c r="BP121" s="368"/>
    </row>
    <row r="122" spans="1:68" s="369" customFormat="1" ht="28.5" customHeight="1" x14ac:dyDescent="0.35">
      <c r="A122" s="709"/>
      <c r="B122" s="355"/>
      <c r="C122" s="370"/>
      <c r="D122" s="371"/>
      <c r="E122" s="372"/>
      <c r="F122" s="372"/>
      <c r="G122" s="408"/>
      <c r="H122" s="409"/>
      <c r="I122" s="410"/>
      <c r="J122" s="410"/>
      <c r="K122" s="410"/>
      <c r="L122" s="410"/>
      <c r="M122" s="410"/>
      <c r="N122" s="410"/>
      <c r="O122" s="410"/>
      <c r="P122" s="410"/>
      <c r="Q122" s="410"/>
      <c r="R122" s="410"/>
      <c r="S122" s="410"/>
      <c r="T122" s="410"/>
      <c r="U122" s="410"/>
      <c r="V122" s="410"/>
      <c r="W122" s="435"/>
      <c r="X122" s="376"/>
      <c r="Y122" s="377"/>
      <c r="Z122" s="376"/>
      <c r="AA122" s="377"/>
      <c r="AB122" s="380"/>
      <c r="AC122" s="381"/>
      <c r="AD122" s="367"/>
      <c r="AE122" s="368"/>
      <c r="AF122" s="368"/>
      <c r="AG122" s="368"/>
      <c r="AH122" s="368"/>
      <c r="AI122" s="368"/>
      <c r="AJ122" s="368"/>
      <c r="AK122" s="368"/>
      <c r="AL122" s="368"/>
      <c r="AM122" s="368"/>
      <c r="AN122" s="368"/>
      <c r="AO122" s="368"/>
      <c r="AP122" s="368"/>
      <c r="AQ122" s="368"/>
      <c r="AR122" s="368"/>
      <c r="AS122" s="368"/>
      <c r="AT122" s="368"/>
      <c r="AU122" s="368"/>
      <c r="AV122" s="368"/>
      <c r="AW122" s="368"/>
      <c r="AX122" s="368"/>
      <c r="AY122" s="368"/>
      <c r="AZ122" s="368"/>
      <c r="BA122" s="368"/>
      <c r="BB122" s="368"/>
      <c r="BC122" s="368"/>
      <c r="BD122" s="368"/>
      <c r="BE122" s="368"/>
      <c r="BF122" s="368"/>
      <c r="BG122" s="368"/>
      <c r="BH122" s="368"/>
      <c r="BI122" s="368"/>
      <c r="BJ122" s="368"/>
      <c r="BK122" s="368"/>
      <c r="BL122" s="368"/>
      <c r="BM122" s="368"/>
      <c r="BN122" s="368"/>
      <c r="BO122" s="368"/>
      <c r="BP122" s="368"/>
    </row>
    <row r="123" spans="1:68" s="386" customFormat="1" ht="28.5" customHeight="1" x14ac:dyDescent="0.35">
      <c r="A123" s="709"/>
      <c r="B123" s="355"/>
      <c r="C123" s="370"/>
      <c r="D123" s="371"/>
      <c r="E123" s="372"/>
      <c r="F123" s="372"/>
      <c r="G123" s="408"/>
      <c r="H123" s="409"/>
      <c r="I123" s="410"/>
      <c r="J123" s="410"/>
      <c r="K123" s="410"/>
      <c r="L123" s="410"/>
      <c r="M123" s="410"/>
      <c r="N123" s="410"/>
      <c r="O123" s="410"/>
      <c r="P123" s="410"/>
      <c r="Q123" s="410"/>
      <c r="R123" s="410"/>
      <c r="S123" s="410"/>
      <c r="T123" s="410"/>
      <c r="U123" s="410"/>
      <c r="V123" s="410"/>
      <c r="W123" s="435"/>
      <c r="X123" s="376"/>
      <c r="Y123" s="377"/>
      <c r="Z123" s="376"/>
      <c r="AA123" s="377"/>
      <c r="AB123" s="380"/>
      <c r="AC123" s="381"/>
      <c r="AD123" s="367"/>
      <c r="AE123" s="368"/>
      <c r="AF123" s="368"/>
      <c r="AG123" s="368"/>
      <c r="AH123" s="368"/>
      <c r="AI123" s="368"/>
      <c r="AJ123" s="368"/>
      <c r="AK123" s="368"/>
      <c r="AL123" s="368"/>
      <c r="AM123" s="368"/>
      <c r="AN123" s="368"/>
      <c r="AO123" s="368"/>
      <c r="AP123" s="368"/>
      <c r="AQ123" s="368"/>
      <c r="AR123" s="368"/>
      <c r="AS123" s="368"/>
      <c r="AT123" s="368"/>
      <c r="AU123" s="368"/>
      <c r="AV123" s="368"/>
      <c r="AW123" s="368"/>
      <c r="AX123" s="368"/>
      <c r="AY123" s="368"/>
      <c r="AZ123" s="368"/>
      <c r="BA123" s="368"/>
      <c r="BB123" s="368"/>
      <c r="BC123" s="368"/>
      <c r="BD123" s="368"/>
      <c r="BE123" s="368"/>
      <c r="BF123" s="368"/>
      <c r="BG123" s="368"/>
      <c r="BH123" s="368"/>
      <c r="BI123" s="368"/>
      <c r="BJ123" s="368"/>
      <c r="BK123" s="368"/>
      <c r="BL123" s="368"/>
      <c r="BM123" s="368"/>
      <c r="BN123" s="368"/>
      <c r="BO123" s="368"/>
      <c r="BP123" s="368"/>
    </row>
    <row r="124" spans="1:68" s="386" customFormat="1" ht="28.5" customHeight="1" x14ac:dyDescent="0.35">
      <c r="A124" s="709"/>
      <c r="B124" s="355"/>
      <c r="C124" s="356"/>
      <c r="D124" s="357"/>
      <c r="E124" s="358"/>
      <c r="F124" s="358"/>
      <c r="G124" s="408"/>
      <c r="H124" s="409"/>
      <c r="I124" s="410"/>
      <c r="J124" s="410"/>
      <c r="K124" s="410"/>
      <c r="L124" s="410"/>
      <c r="M124" s="410"/>
      <c r="N124" s="410"/>
      <c r="O124" s="410"/>
      <c r="P124" s="410"/>
      <c r="Q124" s="410"/>
      <c r="R124" s="410"/>
      <c r="S124" s="410"/>
      <c r="T124" s="410"/>
      <c r="U124" s="410"/>
      <c r="V124" s="410"/>
      <c r="W124" s="435"/>
      <c r="X124" s="376"/>
      <c r="Y124" s="377"/>
      <c r="Z124" s="376"/>
      <c r="AA124" s="377"/>
      <c r="AB124" s="380"/>
      <c r="AC124" s="381"/>
      <c r="AD124" s="367"/>
      <c r="AE124" s="368"/>
      <c r="AF124" s="368"/>
      <c r="AG124" s="368"/>
      <c r="AH124" s="368"/>
      <c r="AI124" s="368"/>
      <c r="AJ124" s="368"/>
      <c r="AK124" s="368"/>
      <c r="AL124" s="368"/>
      <c r="AM124" s="368"/>
      <c r="AN124" s="368"/>
      <c r="AO124" s="368"/>
      <c r="AP124" s="368"/>
      <c r="AQ124" s="368"/>
      <c r="AR124" s="368"/>
      <c r="AS124" s="368"/>
      <c r="AT124" s="368"/>
      <c r="AU124" s="368"/>
      <c r="AV124" s="368"/>
      <c r="AW124" s="368"/>
      <c r="AX124" s="368"/>
      <c r="AY124" s="368"/>
      <c r="AZ124" s="368"/>
      <c r="BA124" s="368"/>
      <c r="BB124" s="368"/>
      <c r="BC124" s="368"/>
      <c r="BD124" s="368"/>
      <c r="BE124" s="368"/>
      <c r="BF124" s="368"/>
      <c r="BG124" s="368"/>
      <c r="BH124" s="368"/>
      <c r="BI124" s="368"/>
      <c r="BJ124" s="368"/>
      <c r="BK124" s="368"/>
      <c r="BL124" s="368"/>
      <c r="BM124" s="368"/>
      <c r="BN124" s="368"/>
      <c r="BO124" s="368"/>
      <c r="BP124" s="368"/>
    </row>
    <row r="125" spans="1:68" s="386" customFormat="1" ht="28.5" customHeight="1" x14ac:dyDescent="0.35">
      <c r="A125" s="709"/>
      <c r="B125" s="355"/>
      <c r="C125" s="356"/>
      <c r="D125" s="371"/>
      <c r="E125" s="358"/>
      <c r="F125" s="358"/>
      <c r="G125" s="408"/>
      <c r="H125" s="409"/>
      <c r="I125" s="410"/>
      <c r="J125" s="410"/>
      <c r="K125" s="410"/>
      <c r="L125" s="410"/>
      <c r="M125" s="410"/>
      <c r="N125" s="410"/>
      <c r="O125" s="410"/>
      <c r="P125" s="410"/>
      <c r="Q125" s="410"/>
      <c r="R125" s="410"/>
      <c r="S125" s="410"/>
      <c r="T125" s="410"/>
      <c r="U125" s="410"/>
      <c r="V125" s="410"/>
      <c r="W125" s="435"/>
      <c r="X125" s="376"/>
      <c r="Y125" s="377"/>
      <c r="Z125" s="376"/>
      <c r="AA125" s="377"/>
      <c r="AB125" s="380"/>
      <c r="AC125" s="381"/>
      <c r="AD125" s="367"/>
      <c r="AE125" s="368"/>
      <c r="AF125" s="368"/>
      <c r="AG125" s="368"/>
      <c r="AH125" s="368"/>
      <c r="AI125" s="368"/>
      <c r="AJ125" s="368"/>
      <c r="AK125" s="368"/>
      <c r="AL125" s="368"/>
      <c r="AM125" s="368"/>
      <c r="AN125" s="368"/>
      <c r="AO125" s="368"/>
      <c r="AP125" s="368"/>
      <c r="AQ125" s="368"/>
      <c r="AR125" s="368"/>
      <c r="AS125" s="368"/>
      <c r="AT125" s="368"/>
      <c r="AU125" s="368"/>
      <c r="AV125" s="368"/>
      <c r="AW125" s="368"/>
      <c r="AX125" s="368"/>
      <c r="AY125" s="368"/>
      <c r="AZ125" s="368"/>
      <c r="BA125" s="368"/>
      <c r="BB125" s="368"/>
      <c r="BC125" s="368"/>
      <c r="BD125" s="368"/>
      <c r="BE125" s="368"/>
      <c r="BF125" s="368"/>
      <c r="BG125" s="368"/>
      <c r="BH125" s="368"/>
      <c r="BI125" s="368"/>
      <c r="BJ125" s="368"/>
      <c r="BK125" s="368"/>
      <c r="BL125" s="368"/>
      <c r="BM125" s="368"/>
      <c r="BN125" s="368"/>
      <c r="BO125" s="368"/>
      <c r="BP125" s="368"/>
    </row>
    <row r="126" spans="1:68" s="386" customFormat="1" ht="28.5" customHeight="1" x14ac:dyDescent="0.35">
      <c r="A126" s="709"/>
      <c r="B126" s="355"/>
      <c r="C126" s="370"/>
      <c r="D126" s="371"/>
      <c r="E126" s="372"/>
      <c r="F126" s="372"/>
      <c r="G126" s="408"/>
      <c r="H126" s="409"/>
      <c r="I126" s="410"/>
      <c r="J126" s="410"/>
      <c r="K126" s="410"/>
      <c r="L126" s="410"/>
      <c r="M126" s="410"/>
      <c r="N126" s="410"/>
      <c r="O126" s="410"/>
      <c r="P126" s="410"/>
      <c r="Q126" s="410"/>
      <c r="R126" s="410"/>
      <c r="S126" s="410"/>
      <c r="T126" s="410"/>
      <c r="U126" s="410"/>
      <c r="V126" s="410"/>
      <c r="W126" s="435"/>
      <c r="X126" s="376"/>
      <c r="Y126" s="377"/>
      <c r="Z126" s="376"/>
      <c r="AA126" s="377"/>
      <c r="AB126" s="380"/>
      <c r="AC126" s="381"/>
      <c r="AD126" s="367"/>
      <c r="AE126" s="368"/>
      <c r="AF126" s="368"/>
      <c r="AG126" s="368"/>
      <c r="AH126" s="368"/>
      <c r="AI126" s="368"/>
      <c r="AJ126" s="368"/>
      <c r="AK126" s="368"/>
      <c r="AL126" s="368"/>
      <c r="AM126" s="368"/>
      <c r="AN126" s="368"/>
      <c r="AO126" s="368"/>
      <c r="AP126" s="368"/>
      <c r="AQ126" s="368"/>
      <c r="AR126" s="368"/>
      <c r="AS126" s="368"/>
      <c r="AT126" s="368"/>
      <c r="AU126" s="368"/>
      <c r="AV126" s="368"/>
      <c r="AW126" s="368"/>
      <c r="AX126" s="368"/>
      <c r="AY126" s="368"/>
      <c r="AZ126" s="368"/>
      <c r="BA126" s="368"/>
      <c r="BB126" s="368"/>
      <c r="BC126" s="368"/>
      <c r="BD126" s="368"/>
      <c r="BE126" s="368"/>
      <c r="BF126" s="368"/>
      <c r="BG126" s="368"/>
      <c r="BH126" s="368"/>
      <c r="BI126" s="368"/>
      <c r="BJ126" s="368"/>
      <c r="BK126" s="368"/>
      <c r="BL126" s="368"/>
      <c r="BM126" s="368"/>
      <c r="BN126" s="368"/>
      <c r="BO126" s="368"/>
      <c r="BP126" s="368"/>
    </row>
    <row r="127" spans="1:68" s="386" customFormat="1" ht="28.5" customHeight="1" x14ac:dyDescent="0.35">
      <c r="A127" s="709"/>
      <c r="B127" s="355"/>
      <c r="C127" s="370"/>
      <c r="D127" s="371"/>
      <c r="E127" s="372"/>
      <c r="F127" s="372"/>
      <c r="G127" s="408"/>
      <c r="H127" s="409"/>
      <c r="I127" s="410"/>
      <c r="J127" s="410"/>
      <c r="K127" s="410"/>
      <c r="L127" s="410"/>
      <c r="M127" s="410"/>
      <c r="N127" s="410"/>
      <c r="O127" s="410"/>
      <c r="P127" s="410"/>
      <c r="Q127" s="410"/>
      <c r="R127" s="410"/>
      <c r="S127" s="410"/>
      <c r="T127" s="410"/>
      <c r="U127" s="410"/>
      <c r="V127" s="410"/>
      <c r="W127" s="435"/>
      <c r="X127" s="376"/>
      <c r="Y127" s="377"/>
      <c r="Z127" s="376"/>
      <c r="AA127" s="377"/>
      <c r="AB127" s="380"/>
      <c r="AC127" s="381"/>
      <c r="AD127" s="367"/>
      <c r="AE127" s="368"/>
      <c r="AF127" s="368"/>
      <c r="AG127" s="368"/>
      <c r="AH127" s="368"/>
      <c r="AI127" s="368"/>
      <c r="AJ127" s="368"/>
      <c r="AK127" s="368"/>
      <c r="AL127" s="368"/>
      <c r="AM127" s="368"/>
      <c r="AN127" s="368"/>
      <c r="AO127" s="368"/>
      <c r="AP127" s="368"/>
      <c r="AQ127" s="368"/>
      <c r="AR127" s="368"/>
      <c r="AS127" s="368"/>
      <c r="AT127" s="368"/>
      <c r="AU127" s="368"/>
      <c r="AV127" s="368"/>
      <c r="AW127" s="368"/>
      <c r="AX127" s="368"/>
      <c r="AY127" s="368"/>
      <c r="AZ127" s="368"/>
      <c r="BA127" s="368"/>
      <c r="BB127" s="368"/>
      <c r="BC127" s="368"/>
      <c r="BD127" s="368"/>
      <c r="BE127" s="368"/>
      <c r="BF127" s="368"/>
      <c r="BG127" s="368"/>
      <c r="BH127" s="368"/>
      <c r="BI127" s="368"/>
      <c r="BJ127" s="368"/>
      <c r="BK127" s="368"/>
      <c r="BL127" s="368"/>
      <c r="BM127" s="368"/>
      <c r="BN127" s="368"/>
      <c r="BO127" s="368"/>
      <c r="BP127" s="368"/>
    </row>
    <row r="128" spans="1:68" s="386" customFormat="1" ht="28.5" customHeight="1" x14ac:dyDescent="0.35">
      <c r="A128" s="709"/>
      <c r="B128" s="355"/>
      <c r="C128" s="370"/>
      <c r="D128" s="371"/>
      <c r="E128" s="372"/>
      <c r="F128" s="372"/>
      <c r="G128" s="408"/>
      <c r="H128" s="409"/>
      <c r="I128" s="410"/>
      <c r="J128" s="410"/>
      <c r="K128" s="410"/>
      <c r="L128" s="410"/>
      <c r="M128" s="410"/>
      <c r="N128" s="410"/>
      <c r="O128" s="410"/>
      <c r="P128" s="410"/>
      <c r="Q128" s="410"/>
      <c r="R128" s="410"/>
      <c r="S128" s="410"/>
      <c r="T128" s="410"/>
      <c r="U128" s="410"/>
      <c r="V128" s="410"/>
      <c r="W128" s="435"/>
      <c r="X128" s="376"/>
      <c r="Y128" s="377"/>
      <c r="Z128" s="376"/>
      <c r="AA128" s="377"/>
      <c r="AB128" s="380"/>
      <c r="AC128" s="381"/>
      <c r="AD128" s="367"/>
      <c r="AE128" s="368"/>
      <c r="AF128" s="368"/>
      <c r="AG128" s="368"/>
      <c r="AH128" s="368"/>
      <c r="AI128" s="368"/>
      <c r="AJ128" s="368"/>
      <c r="AK128" s="368"/>
      <c r="AL128" s="368"/>
      <c r="AM128" s="368"/>
      <c r="AN128" s="368"/>
      <c r="AO128" s="368"/>
      <c r="AP128" s="368"/>
      <c r="AQ128" s="368"/>
      <c r="AR128" s="368"/>
      <c r="AS128" s="368"/>
      <c r="AT128" s="368"/>
      <c r="AU128" s="368"/>
      <c r="AV128" s="368"/>
      <c r="AW128" s="368"/>
      <c r="AX128" s="368"/>
      <c r="AY128" s="368"/>
      <c r="AZ128" s="368"/>
      <c r="BA128" s="368"/>
      <c r="BB128" s="368"/>
      <c r="BC128" s="368"/>
      <c r="BD128" s="368"/>
      <c r="BE128" s="368"/>
      <c r="BF128" s="368"/>
      <c r="BG128" s="368"/>
      <c r="BH128" s="368"/>
      <c r="BI128" s="368"/>
      <c r="BJ128" s="368"/>
      <c r="BK128" s="368"/>
      <c r="BL128" s="368"/>
      <c r="BM128" s="368"/>
      <c r="BN128" s="368"/>
      <c r="BO128" s="368"/>
      <c r="BP128" s="368"/>
    </row>
    <row r="129" spans="1:68" s="386" customFormat="1" ht="28.5" customHeight="1" x14ac:dyDescent="0.35">
      <c r="A129" s="709"/>
      <c r="B129" s="355"/>
      <c r="C129" s="370"/>
      <c r="D129" s="371"/>
      <c r="E129" s="372"/>
      <c r="F129" s="372"/>
      <c r="G129" s="408"/>
      <c r="H129" s="409"/>
      <c r="I129" s="410"/>
      <c r="J129" s="410"/>
      <c r="K129" s="410"/>
      <c r="L129" s="410"/>
      <c r="M129" s="410"/>
      <c r="N129" s="410"/>
      <c r="O129" s="410"/>
      <c r="P129" s="410"/>
      <c r="Q129" s="410"/>
      <c r="R129" s="410"/>
      <c r="S129" s="410"/>
      <c r="T129" s="410"/>
      <c r="U129" s="410"/>
      <c r="V129" s="410"/>
      <c r="W129" s="435"/>
      <c r="X129" s="376"/>
      <c r="Y129" s="377"/>
      <c r="Z129" s="376"/>
      <c r="AA129" s="377"/>
      <c r="AB129" s="380"/>
      <c r="AC129" s="381"/>
      <c r="AD129" s="367"/>
      <c r="AE129" s="368"/>
      <c r="AF129" s="368"/>
      <c r="AG129" s="368"/>
      <c r="AH129" s="368"/>
      <c r="AI129" s="368"/>
      <c r="AJ129" s="368"/>
      <c r="AK129" s="368"/>
      <c r="AL129" s="368"/>
      <c r="AM129" s="368"/>
      <c r="AN129" s="368"/>
      <c r="AO129" s="368"/>
      <c r="AP129" s="368"/>
      <c r="AQ129" s="368"/>
      <c r="AR129" s="368"/>
      <c r="AS129" s="368"/>
      <c r="AT129" s="368"/>
      <c r="AU129" s="368"/>
      <c r="AV129" s="368"/>
      <c r="AW129" s="368"/>
      <c r="AX129" s="368"/>
      <c r="AY129" s="368"/>
      <c r="AZ129" s="368"/>
      <c r="BA129" s="368"/>
      <c r="BB129" s="368"/>
      <c r="BC129" s="368"/>
      <c r="BD129" s="368"/>
      <c r="BE129" s="368"/>
      <c r="BF129" s="368"/>
      <c r="BG129" s="368"/>
      <c r="BH129" s="368"/>
      <c r="BI129" s="368"/>
      <c r="BJ129" s="368"/>
      <c r="BK129" s="368"/>
      <c r="BL129" s="368"/>
      <c r="BM129" s="368"/>
      <c r="BN129" s="368"/>
      <c r="BO129" s="368"/>
      <c r="BP129" s="368"/>
    </row>
    <row r="130" spans="1:68" s="386" customFormat="1" ht="28.5" customHeight="1" x14ac:dyDescent="0.35">
      <c r="A130" s="709"/>
      <c r="B130" s="355"/>
      <c r="C130" s="370"/>
      <c r="D130" s="370"/>
      <c r="E130" s="372"/>
      <c r="F130" s="372"/>
      <c r="G130" s="408"/>
      <c r="H130" s="409"/>
      <c r="I130" s="410"/>
      <c r="J130" s="410"/>
      <c r="K130" s="410"/>
      <c r="L130" s="410"/>
      <c r="M130" s="410"/>
      <c r="N130" s="410"/>
      <c r="O130" s="410"/>
      <c r="P130" s="410"/>
      <c r="Q130" s="410"/>
      <c r="R130" s="410"/>
      <c r="S130" s="410"/>
      <c r="T130" s="410"/>
      <c r="U130" s="410"/>
      <c r="V130" s="410"/>
      <c r="W130" s="435"/>
      <c r="X130" s="376"/>
      <c r="Y130" s="377"/>
      <c r="Z130" s="376"/>
      <c r="AA130" s="377"/>
      <c r="AB130" s="380"/>
      <c r="AC130" s="381"/>
      <c r="AD130" s="367"/>
      <c r="AE130" s="368"/>
      <c r="AF130" s="368"/>
      <c r="AG130" s="368"/>
      <c r="AH130" s="368"/>
      <c r="AI130" s="368"/>
      <c r="AJ130" s="368"/>
      <c r="AK130" s="368"/>
      <c r="AL130" s="368"/>
      <c r="AM130" s="368"/>
      <c r="AN130" s="368"/>
      <c r="AO130" s="368"/>
      <c r="AP130" s="368"/>
      <c r="AQ130" s="368"/>
      <c r="AR130" s="368"/>
      <c r="AS130" s="368"/>
      <c r="AT130" s="368"/>
      <c r="AU130" s="368"/>
      <c r="AV130" s="368"/>
      <c r="AW130" s="368"/>
      <c r="AX130" s="368"/>
      <c r="AY130" s="368"/>
      <c r="AZ130" s="368"/>
      <c r="BA130" s="368"/>
      <c r="BB130" s="368"/>
      <c r="BC130" s="368"/>
      <c r="BD130" s="368"/>
      <c r="BE130" s="368"/>
      <c r="BF130" s="368"/>
      <c r="BG130" s="368"/>
      <c r="BH130" s="368"/>
      <c r="BI130" s="368"/>
      <c r="BJ130" s="368"/>
      <c r="BK130" s="368"/>
      <c r="BL130" s="368"/>
      <c r="BM130" s="368"/>
      <c r="BN130" s="368"/>
      <c r="BO130" s="368"/>
      <c r="BP130" s="368"/>
    </row>
    <row r="131" spans="1:68" s="386" customFormat="1" ht="28.5" customHeight="1" x14ac:dyDescent="0.35">
      <c r="A131" s="709"/>
      <c r="B131" s="355"/>
      <c r="C131" s="383"/>
      <c r="D131" s="384"/>
      <c r="E131" s="358"/>
      <c r="F131" s="358"/>
      <c r="G131" s="408"/>
      <c r="H131" s="409"/>
      <c r="I131" s="410"/>
      <c r="J131" s="410"/>
      <c r="K131" s="410"/>
      <c r="L131" s="410"/>
      <c r="M131" s="410"/>
      <c r="N131" s="410"/>
      <c r="O131" s="410"/>
      <c r="P131" s="410"/>
      <c r="Q131" s="410"/>
      <c r="R131" s="410"/>
      <c r="S131" s="410"/>
      <c r="T131" s="410"/>
      <c r="U131" s="410"/>
      <c r="V131" s="410"/>
      <c r="W131" s="435"/>
      <c r="X131" s="376"/>
      <c r="Y131" s="377"/>
      <c r="Z131" s="376"/>
      <c r="AA131" s="377"/>
      <c r="AB131" s="380"/>
      <c r="AC131" s="381"/>
      <c r="AD131" s="367"/>
      <c r="AE131" s="368"/>
      <c r="AF131" s="368"/>
      <c r="AG131" s="368"/>
      <c r="AH131" s="368"/>
      <c r="AI131" s="368"/>
      <c r="AJ131" s="368"/>
      <c r="AK131" s="368"/>
      <c r="AL131" s="368"/>
      <c r="AM131" s="368"/>
      <c r="AN131" s="368"/>
      <c r="AO131" s="368"/>
      <c r="AP131" s="368"/>
      <c r="AQ131" s="368"/>
      <c r="AR131" s="368"/>
      <c r="AS131" s="368"/>
      <c r="AT131" s="368"/>
      <c r="AU131" s="368"/>
      <c r="AV131" s="368"/>
      <c r="AW131" s="368"/>
      <c r="AX131" s="368"/>
      <c r="AY131" s="368"/>
      <c r="AZ131" s="368"/>
      <c r="BA131" s="368"/>
      <c r="BB131" s="368"/>
      <c r="BC131" s="368"/>
      <c r="BD131" s="368"/>
      <c r="BE131" s="368"/>
      <c r="BF131" s="368"/>
      <c r="BG131" s="368"/>
      <c r="BH131" s="368"/>
      <c r="BI131" s="368"/>
      <c r="BJ131" s="368"/>
      <c r="BK131" s="368"/>
      <c r="BL131" s="368"/>
      <c r="BM131" s="368"/>
      <c r="BN131" s="368"/>
      <c r="BO131" s="368"/>
      <c r="BP131" s="368"/>
    </row>
    <row r="132" spans="1:68" s="386" customFormat="1" ht="28.5" customHeight="1" x14ac:dyDescent="0.35">
      <c r="A132" s="709"/>
      <c r="B132" s="355"/>
      <c r="C132" s="370"/>
      <c r="D132" s="371"/>
      <c r="E132" s="372"/>
      <c r="F132" s="372"/>
      <c r="G132" s="408"/>
      <c r="H132" s="409"/>
      <c r="I132" s="410"/>
      <c r="J132" s="410"/>
      <c r="K132" s="410"/>
      <c r="L132" s="410"/>
      <c r="M132" s="410"/>
      <c r="N132" s="410"/>
      <c r="O132" s="410"/>
      <c r="P132" s="410"/>
      <c r="Q132" s="410"/>
      <c r="R132" s="410"/>
      <c r="S132" s="410"/>
      <c r="T132" s="410"/>
      <c r="U132" s="410"/>
      <c r="V132" s="410"/>
      <c r="W132" s="435"/>
      <c r="X132" s="376"/>
      <c r="Y132" s="377"/>
      <c r="Z132" s="376"/>
      <c r="AA132" s="377"/>
      <c r="AB132" s="380"/>
      <c r="AC132" s="381"/>
      <c r="AD132" s="367"/>
      <c r="AE132" s="368"/>
      <c r="AF132" s="368"/>
      <c r="AG132" s="368"/>
      <c r="AH132" s="368"/>
      <c r="AI132" s="368"/>
      <c r="AJ132" s="368"/>
      <c r="AK132" s="368"/>
      <c r="AL132" s="368"/>
      <c r="AM132" s="368"/>
      <c r="AN132" s="368"/>
      <c r="AO132" s="368"/>
      <c r="AP132" s="368"/>
      <c r="AQ132" s="368"/>
      <c r="AR132" s="368"/>
      <c r="AS132" s="368"/>
      <c r="AT132" s="368"/>
      <c r="AU132" s="368"/>
      <c r="AV132" s="368"/>
      <c r="AW132" s="368"/>
      <c r="AX132" s="368"/>
      <c r="AY132" s="368"/>
      <c r="AZ132" s="368"/>
      <c r="BA132" s="368"/>
      <c r="BB132" s="368"/>
      <c r="BC132" s="368"/>
      <c r="BD132" s="368"/>
      <c r="BE132" s="368"/>
      <c r="BF132" s="368"/>
      <c r="BG132" s="368"/>
      <c r="BH132" s="368"/>
      <c r="BI132" s="368"/>
      <c r="BJ132" s="368"/>
      <c r="BK132" s="368"/>
      <c r="BL132" s="368"/>
      <c r="BM132" s="368"/>
      <c r="BN132" s="368"/>
      <c r="BO132" s="368"/>
      <c r="BP132" s="368"/>
    </row>
    <row r="133" spans="1:68" s="386" customFormat="1" ht="28.5" customHeight="1" x14ac:dyDescent="0.35">
      <c r="A133" s="709"/>
      <c r="B133" s="355"/>
      <c r="C133" s="370"/>
      <c r="D133" s="371"/>
      <c r="E133" s="372"/>
      <c r="F133" s="372"/>
      <c r="G133" s="408"/>
      <c r="H133" s="409"/>
      <c r="I133" s="410"/>
      <c r="J133" s="410"/>
      <c r="K133" s="410"/>
      <c r="L133" s="410"/>
      <c r="M133" s="410"/>
      <c r="N133" s="410"/>
      <c r="O133" s="410"/>
      <c r="P133" s="410"/>
      <c r="Q133" s="410"/>
      <c r="R133" s="410"/>
      <c r="S133" s="410"/>
      <c r="T133" s="410"/>
      <c r="U133" s="410"/>
      <c r="V133" s="410"/>
      <c r="W133" s="435"/>
      <c r="X133" s="376"/>
      <c r="Y133" s="377"/>
      <c r="Z133" s="376"/>
      <c r="AA133" s="377"/>
      <c r="AB133" s="380"/>
      <c r="AC133" s="381"/>
      <c r="AD133" s="367"/>
      <c r="AE133" s="368"/>
      <c r="AF133" s="368"/>
      <c r="AG133" s="368"/>
      <c r="AH133" s="368"/>
      <c r="AI133" s="368"/>
      <c r="AJ133" s="368"/>
      <c r="AK133" s="368"/>
      <c r="AL133" s="368"/>
      <c r="AM133" s="368"/>
      <c r="AN133" s="368"/>
      <c r="AO133" s="368"/>
      <c r="AP133" s="368"/>
      <c r="AQ133" s="368"/>
      <c r="AR133" s="368"/>
      <c r="AS133" s="368"/>
      <c r="AT133" s="368"/>
      <c r="AU133" s="368"/>
      <c r="AV133" s="368"/>
      <c r="AW133" s="368"/>
      <c r="AX133" s="368"/>
      <c r="AY133" s="368"/>
      <c r="AZ133" s="368"/>
      <c r="BA133" s="368"/>
      <c r="BB133" s="368"/>
      <c r="BC133" s="368"/>
      <c r="BD133" s="368"/>
      <c r="BE133" s="368"/>
      <c r="BF133" s="368"/>
      <c r="BG133" s="368"/>
      <c r="BH133" s="368"/>
      <c r="BI133" s="368"/>
      <c r="BJ133" s="368"/>
      <c r="BK133" s="368"/>
      <c r="BL133" s="368"/>
      <c r="BM133" s="368"/>
      <c r="BN133" s="368"/>
      <c r="BO133" s="368"/>
      <c r="BP133" s="368"/>
    </row>
    <row r="134" spans="1:68" s="386" customFormat="1" ht="28.5" customHeight="1" x14ac:dyDescent="0.35">
      <c r="A134" s="709"/>
      <c r="B134" s="355"/>
      <c r="C134" s="370"/>
      <c r="D134" s="371"/>
      <c r="E134" s="372"/>
      <c r="F134" s="372"/>
      <c r="G134" s="408"/>
      <c r="H134" s="409"/>
      <c r="I134" s="410"/>
      <c r="J134" s="410"/>
      <c r="K134" s="410"/>
      <c r="L134" s="410"/>
      <c r="M134" s="410"/>
      <c r="N134" s="410"/>
      <c r="O134" s="410"/>
      <c r="P134" s="410"/>
      <c r="Q134" s="410"/>
      <c r="R134" s="410"/>
      <c r="S134" s="410"/>
      <c r="T134" s="410"/>
      <c r="U134" s="410"/>
      <c r="V134" s="410"/>
      <c r="W134" s="435"/>
      <c r="X134" s="376"/>
      <c r="Y134" s="377"/>
      <c r="Z134" s="376"/>
      <c r="AA134" s="377"/>
      <c r="AB134" s="380"/>
      <c r="AC134" s="381"/>
      <c r="AD134" s="367"/>
      <c r="AE134" s="368"/>
      <c r="AF134" s="368"/>
      <c r="AG134" s="368"/>
      <c r="AH134" s="368"/>
      <c r="AI134" s="368"/>
      <c r="AJ134" s="368"/>
      <c r="AK134" s="368"/>
      <c r="AL134" s="368"/>
      <c r="AM134" s="368"/>
      <c r="AN134" s="368"/>
      <c r="AO134" s="368"/>
      <c r="AP134" s="368"/>
      <c r="AQ134" s="368"/>
      <c r="AR134" s="368"/>
      <c r="AS134" s="368"/>
      <c r="AT134" s="368"/>
      <c r="AU134" s="368"/>
      <c r="AV134" s="368"/>
      <c r="AW134" s="368"/>
      <c r="AX134" s="368"/>
      <c r="AY134" s="368"/>
      <c r="AZ134" s="368"/>
      <c r="BA134" s="368"/>
      <c r="BB134" s="368"/>
      <c r="BC134" s="368"/>
      <c r="BD134" s="368"/>
      <c r="BE134" s="368"/>
      <c r="BF134" s="368"/>
      <c r="BG134" s="368"/>
      <c r="BH134" s="368"/>
      <c r="BI134" s="368"/>
      <c r="BJ134" s="368"/>
      <c r="BK134" s="368"/>
      <c r="BL134" s="368"/>
      <c r="BM134" s="368"/>
      <c r="BN134" s="368"/>
      <c r="BO134" s="368"/>
      <c r="BP134" s="368"/>
    </row>
    <row r="135" spans="1:68" s="386" customFormat="1" ht="28.5" customHeight="1" x14ac:dyDescent="0.35">
      <c r="A135" s="709"/>
      <c r="B135" s="355"/>
      <c r="C135" s="370"/>
      <c r="D135" s="371"/>
      <c r="E135" s="372"/>
      <c r="F135" s="372"/>
      <c r="G135" s="408"/>
      <c r="H135" s="409"/>
      <c r="I135" s="410"/>
      <c r="J135" s="410"/>
      <c r="K135" s="410"/>
      <c r="L135" s="410"/>
      <c r="M135" s="410"/>
      <c r="N135" s="410"/>
      <c r="O135" s="410"/>
      <c r="P135" s="410"/>
      <c r="Q135" s="410"/>
      <c r="R135" s="410"/>
      <c r="S135" s="410"/>
      <c r="T135" s="410"/>
      <c r="U135" s="410"/>
      <c r="V135" s="410"/>
      <c r="W135" s="435"/>
      <c r="X135" s="376"/>
      <c r="Y135" s="377"/>
      <c r="Z135" s="376"/>
      <c r="AA135" s="377"/>
      <c r="AB135" s="380"/>
      <c r="AC135" s="381"/>
      <c r="AD135" s="367"/>
      <c r="AE135" s="368"/>
      <c r="AF135" s="368"/>
      <c r="AG135" s="368"/>
      <c r="AH135" s="368"/>
      <c r="AI135" s="368"/>
      <c r="AJ135" s="368"/>
      <c r="AK135" s="368"/>
      <c r="AL135" s="368"/>
      <c r="AM135" s="368"/>
      <c r="AN135" s="368"/>
      <c r="AO135" s="368"/>
      <c r="AP135" s="368"/>
      <c r="AQ135" s="368"/>
      <c r="AR135" s="368"/>
      <c r="AS135" s="368"/>
      <c r="AT135" s="368"/>
      <c r="AU135" s="368"/>
      <c r="AV135" s="368"/>
      <c r="AW135" s="368"/>
      <c r="AX135" s="368"/>
      <c r="AY135" s="368"/>
      <c r="AZ135" s="368"/>
      <c r="BA135" s="368"/>
      <c r="BB135" s="368"/>
      <c r="BC135" s="368"/>
      <c r="BD135" s="368"/>
      <c r="BE135" s="368"/>
      <c r="BF135" s="368"/>
      <c r="BG135" s="368"/>
      <c r="BH135" s="368"/>
      <c r="BI135" s="368"/>
      <c r="BJ135" s="368"/>
      <c r="BK135" s="368"/>
      <c r="BL135" s="368"/>
      <c r="BM135" s="368"/>
      <c r="BN135" s="368"/>
      <c r="BO135" s="368"/>
      <c r="BP135" s="368"/>
    </row>
    <row r="136" spans="1:68" s="386" customFormat="1" ht="28.5" customHeight="1" x14ac:dyDescent="0.35">
      <c r="A136" s="709"/>
      <c r="B136" s="355"/>
      <c r="C136" s="356"/>
      <c r="D136" s="356"/>
      <c r="E136" s="358"/>
      <c r="F136" s="358"/>
      <c r="G136" s="408"/>
      <c r="H136" s="409"/>
      <c r="I136" s="410"/>
      <c r="J136" s="410"/>
      <c r="K136" s="410"/>
      <c r="L136" s="410"/>
      <c r="M136" s="410"/>
      <c r="N136" s="410"/>
      <c r="O136" s="410"/>
      <c r="P136" s="410"/>
      <c r="Q136" s="410"/>
      <c r="R136" s="410"/>
      <c r="S136" s="410"/>
      <c r="T136" s="410"/>
      <c r="U136" s="410"/>
      <c r="V136" s="410"/>
      <c r="W136" s="435"/>
      <c r="X136" s="376"/>
      <c r="Y136" s="377"/>
      <c r="Z136" s="376"/>
      <c r="AA136" s="377"/>
      <c r="AB136" s="380"/>
      <c r="AC136" s="381"/>
      <c r="AD136" s="367"/>
      <c r="AE136" s="368"/>
      <c r="AF136" s="368"/>
      <c r="AG136" s="368"/>
      <c r="AH136" s="368"/>
      <c r="AI136" s="368"/>
      <c r="AJ136" s="368"/>
      <c r="AK136" s="368"/>
      <c r="AL136" s="368"/>
      <c r="AM136" s="368"/>
      <c r="AN136" s="368"/>
      <c r="AO136" s="368"/>
      <c r="AP136" s="368"/>
      <c r="AQ136" s="368"/>
      <c r="AR136" s="368"/>
      <c r="AS136" s="368"/>
      <c r="AT136" s="368"/>
      <c r="AU136" s="368"/>
      <c r="AV136" s="368"/>
      <c r="AW136" s="368"/>
      <c r="AX136" s="368"/>
      <c r="AY136" s="368"/>
      <c r="AZ136" s="368"/>
      <c r="BA136" s="368"/>
      <c r="BB136" s="368"/>
      <c r="BC136" s="368"/>
      <c r="BD136" s="368"/>
      <c r="BE136" s="368"/>
      <c r="BF136" s="368"/>
      <c r="BG136" s="368"/>
      <c r="BH136" s="368"/>
      <c r="BI136" s="368"/>
      <c r="BJ136" s="368"/>
      <c r="BK136" s="368"/>
      <c r="BL136" s="368"/>
      <c r="BM136" s="368"/>
      <c r="BN136" s="368"/>
      <c r="BO136" s="368"/>
      <c r="BP136" s="368"/>
    </row>
    <row r="137" spans="1:68" s="386" customFormat="1" ht="28.5" customHeight="1" x14ac:dyDescent="0.35">
      <c r="A137" s="709"/>
      <c r="B137" s="355"/>
      <c r="C137" s="356"/>
      <c r="D137" s="356"/>
      <c r="E137" s="358"/>
      <c r="F137" s="358"/>
      <c r="G137" s="408"/>
      <c r="H137" s="409"/>
      <c r="I137" s="410"/>
      <c r="J137" s="410"/>
      <c r="K137" s="410"/>
      <c r="L137" s="410"/>
      <c r="M137" s="410"/>
      <c r="N137" s="410"/>
      <c r="O137" s="410"/>
      <c r="P137" s="410"/>
      <c r="Q137" s="410"/>
      <c r="R137" s="410"/>
      <c r="S137" s="410"/>
      <c r="T137" s="410"/>
      <c r="U137" s="410"/>
      <c r="V137" s="410"/>
      <c r="W137" s="435"/>
      <c r="X137" s="376"/>
      <c r="Y137" s="377"/>
      <c r="Z137" s="376"/>
      <c r="AA137" s="377"/>
      <c r="AB137" s="380"/>
      <c r="AC137" s="381"/>
      <c r="AD137" s="367"/>
      <c r="AE137" s="368"/>
      <c r="AF137" s="368"/>
      <c r="AG137" s="368"/>
      <c r="AH137" s="368"/>
      <c r="AI137" s="368"/>
      <c r="AJ137" s="368"/>
      <c r="AK137" s="368"/>
      <c r="AL137" s="368"/>
      <c r="AM137" s="368"/>
      <c r="AN137" s="368"/>
      <c r="AO137" s="368"/>
      <c r="AP137" s="368"/>
      <c r="AQ137" s="368"/>
      <c r="AR137" s="368"/>
      <c r="AS137" s="368"/>
      <c r="AT137" s="368"/>
      <c r="AU137" s="368"/>
      <c r="AV137" s="368"/>
      <c r="AW137" s="368"/>
      <c r="AX137" s="368"/>
      <c r="AY137" s="368"/>
      <c r="AZ137" s="368"/>
      <c r="BA137" s="368"/>
      <c r="BB137" s="368"/>
      <c r="BC137" s="368"/>
      <c r="BD137" s="368"/>
      <c r="BE137" s="368"/>
      <c r="BF137" s="368"/>
      <c r="BG137" s="368"/>
      <c r="BH137" s="368"/>
      <c r="BI137" s="368"/>
      <c r="BJ137" s="368"/>
      <c r="BK137" s="368"/>
      <c r="BL137" s="368"/>
      <c r="BM137" s="368"/>
      <c r="BN137" s="368"/>
      <c r="BO137" s="368"/>
      <c r="BP137" s="368"/>
    </row>
    <row r="138" spans="1:68" s="386" customFormat="1" ht="28.5" customHeight="1" x14ac:dyDescent="0.35">
      <c r="A138" s="709"/>
      <c r="B138" s="355"/>
      <c r="C138" s="356"/>
      <c r="D138" s="356"/>
      <c r="E138" s="358"/>
      <c r="F138" s="358"/>
      <c r="G138" s="408"/>
      <c r="H138" s="409"/>
      <c r="I138" s="410"/>
      <c r="J138" s="410"/>
      <c r="K138" s="410"/>
      <c r="L138" s="410"/>
      <c r="M138" s="410"/>
      <c r="N138" s="410"/>
      <c r="O138" s="410"/>
      <c r="P138" s="410"/>
      <c r="Q138" s="410"/>
      <c r="R138" s="410"/>
      <c r="S138" s="410"/>
      <c r="T138" s="410"/>
      <c r="U138" s="410"/>
      <c r="V138" s="410"/>
      <c r="W138" s="435"/>
      <c r="X138" s="376"/>
      <c r="Y138" s="377"/>
      <c r="Z138" s="376"/>
      <c r="AA138" s="377"/>
      <c r="AB138" s="380"/>
      <c r="AC138" s="381"/>
      <c r="AD138" s="367"/>
      <c r="AE138" s="368"/>
      <c r="AF138" s="368"/>
      <c r="AG138" s="368"/>
      <c r="AH138" s="368"/>
      <c r="AI138" s="368"/>
      <c r="AJ138" s="368"/>
      <c r="AK138" s="368"/>
      <c r="AL138" s="368"/>
      <c r="AM138" s="368"/>
      <c r="AN138" s="368"/>
      <c r="AO138" s="368"/>
      <c r="AP138" s="368"/>
      <c r="AQ138" s="368"/>
      <c r="AR138" s="368"/>
      <c r="AS138" s="368"/>
      <c r="AT138" s="368"/>
      <c r="AU138" s="368"/>
      <c r="AV138" s="368"/>
      <c r="AW138" s="368"/>
      <c r="AX138" s="368"/>
      <c r="AY138" s="368"/>
      <c r="AZ138" s="368"/>
      <c r="BA138" s="368"/>
      <c r="BB138" s="368"/>
      <c r="BC138" s="368"/>
      <c r="BD138" s="368"/>
      <c r="BE138" s="368"/>
      <c r="BF138" s="368"/>
      <c r="BG138" s="368"/>
      <c r="BH138" s="368"/>
      <c r="BI138" s="368"/>
      <c r="BJ138" s="368"/>
      <c r="BK138" s="368"/>
      <c r="BL138" s="368"/>
      <c r="BM138" s="368"/>
      <c r="BN138" s="368"/>
      <c r="BO138" s="368"/>
      <c r="BP138" s="368"/>
    </row>
    <row r="139" spans="1:68" s="386" customFormat="1" ht="28.5" customHeight="1" x14ac:dyDescent="0.35">
      <c r="A139" s="709"/>
      <c r="B139" s="355"/>
      <c r="C139" s="356"/>
      <c r="D139" s="356"/>
      <c r="E139" s="358"/>
      <c r="F139" s="358"/>
      <c r="G139" s="408"/>
      <c r="H139" s="409"/>
      <c r="I139" s="410"/>
      <c r="J139" s="410"/>
      <c r="K139" s="410"/>
      <c r="L139" s="410"/>
      <c r="M139" s="410"/>
      <c r="N139" s="410"/>
      <c r="O139" s="410"/>
      <c r="P139" s="410"/>
      <c r="Q139" s="410"/>
      <c r="R139" s="410"/>
      <c r="S139" s="410"/>
      <c r="T139" s="410"/>
      <c r="U139" s="410"/>
      <c r="V139" s="410"/>
      <c r="W139" s="435"/>
      <c r="X139" s="376"/>
      <c r="Y139" s="377"/>
      <c r="Z139" s="376"/>
      <c r="AA139" s="377"/>
      <c r="AB139" s="380"/>
      <c r="AC139" s="381"/>
      <c r="AD139" s="367"/>
      <c r="AE139" s="368"/>
      <c r="AF139" s="368"/>
      <c r="AG139" s="368"/>
      <c r="AH139" s="368"/>
      <c r="AI139" s="368"/>
      <c r="AJ139" s="368"/>
      <c r="AK139" s="368"/>
      <c r="AL139" s="368"/>
      <c r="AM139" s="368"/>
      <c r="AN139" s="368"/>
      <c r="AO139" s="368"/>
      <c r="AP139" s="368"/>
      <c r="AQ139" s="368"/>
      <c r="AR139" s="368"/>
      <c r="AS139" s="368"/>
      <c r="AT139" s="368"/>
      <c r="AU139" s="368"/>
      <c r="AV139" s="368"/>
      <c r="AW139" s="368"/>
      <c r="AX139" s="368"/>
      <c r="AY139" s="368"/>
      <c r="AZ139" s="368"/>
      <c r="BA139" s="368"/>
      <c r="BB139" s="368"/>
      <c r="BC139" s="368"/>
      <c r="BD139" s="368"/>
      <c r="BE139" s="368"/>
      <c r="BF139" s="368"/>
      <c r="BG139" s="368"/>
      <c r="BH139" s="368"/>
      <c r="BI139" s="368"/>
      <c r="BJ139" s="368"/>
      <c r="BK139" s="368"/>
      <c r="BL139" s="368"/>
      <c r="BM139" s="368"/>
      <c r="BN139" s="368"/>
      <c r="BO139" s="368"/>
      <c r="BP139" s="368"/>
    </row>
    <row r="140" spans="1:68" s="386" customFormat="1" ht="28.5" customHeight="1" x14ac:dyDescent="0.35">
      <c r="A140" s="709"/>
      <c r="B140" s="355"/>
      <c r="C140" s="370"/>
      <c r="D140" s="371"/>
      <c r="E140" s="372"/>
      <c r="F140" s="372"/>
      <c r="G140" s="408"/>
      <c r="H140" s="409"/>
      <c r="I140" s="410"/>
      <c r="J140" s="410"/>
      <c r="K140" s="410"/>
      <c r="L140" s="410"/>
      <c r="M140" s="410"/>
      <c r="N140" s="410"/>
      <c r="O140" s="410"/>
      <c r="P140" s="410"/>
      <c r="Q140" s="410"/>
      <c r="R140" s="410"/>
      <c r="S140" s="410"/>
      <c r="T140" s="410"/>
      <c r="U140" s="410"/>
      <c r="V140" s="410"/>
      <c r="W140" s="435"/>
      <c r="X140" s="376"/>
      <c r="Y140" s="377"/>
      <c r="Z140" s="376"/>
      <c r="AA140" s="377"/>
      <c r="AB140" s="380"/>
      <c r="AC140" s="381"/>
      <c r="AD140" s="367"/>
      <c r="AE140" s="368"/>
      <c r="AF140" s="368"/>
      <c r="AG140" s="368"/>
      <c r="AH140" s="368"/>
      <c r="AI140" s="368"/>
      <c r="AJ140" s="368"/>
      <c r="AK140" s="368"/>
      <c r="AL140" s="368"/>
      <c r="AM140" s="368"/>
      <c r="AN140" s="368"/>
      <c r="AO140" s="368"/>
      <c r="AP140" s="368"/>
      <c r="AQ140" s="368"/>
      <c r="AR140" s="368"/>
      <c r="AS140" s="368"/>
      <c r="AT140" s="368"/>
      <c r="AU140" s="368"/>
      <c r="AV140" s="368"/>
      <c r="AW140" s="368"/>
      <c r="AX140" s="368"/>
      <c r="AY140" s="368"/>
      <c r="AZ140" s="368"/>
      <c r="BA140" s="368"/>
      <c r="BB140" s="368"/>
      <c r="BC140" s="368"/>
      <c r="BD140" s="368"/>
      <c r="BE140" s="368"/>
      <c r="BF140" s="368"/>
      <c r="BG140" s="368"/>
      <c r="BH140" s="368"/>
      <c r="BI140" s="368"/>
      <c r="BJ140" s="368"/>
      <c r="BK140" s="368"/>
      <c r="BL140" s="368"/>
      <c r="BM140" s="368"/>
      <c r="BN140" s="368"/>
      <c r="BO140" s="368"/>
      <c r="BP140" s="368"/>
    </row>
    <row r="141" spans="1:68" s="386" customFormat="1" ht="28.5" customHeight="1" x14ac:dyDescent="0.35">
      <c r="A141" s="709"/>
      <c r="B141" s="355"/>
      <c r="C141" s="370"/>
      <c r="D141" s="371"/>
      <c r="E141" s="372"/>
      <c r="F141" s="372"/>
      <c r="G141" s="408"/>
      <c r="H141" s="409"/>
      <c r="I141" s="410"/>
      <c r="J141" s="410"/>
      <c r="K141" s="410"/>
      <c r="L141" s="410"/>
      <c r="M141" s="410"/>
      <c r="N141" s="410"/>
      <c r="O141" s="410"/>
      <c r="P141" s="410"/>
      <c r="Q141" s="410"/>
      <c r="R141" s="410"/>
      <c r="S141" s="410"/>
      <c r="T141" s="410"/>
      <c r="U141" s="410"/>
      <c r="V141" s="410"/>
      <c r="W141" s="435"/>
      <c r="X141" s="376"/>
      <c r="Y141" s="377"/>
      <c r="Z141" s="376"/>
      <c r="AA141" s="377"/>
      <c r="AB141" s="380"/>
      <c r="AC141" s="381"/>
      <c r="AD141" s="367"/>
      <c r="AE141" s="368"/>
      <c r="AF141" s="368"/>
      <c r="AG141" s="368"/>
      <c r="AH141" s="368"/>
      <c r="AI141" s="368"/>
      <c r="AJ141" s="368"/>
      <c r="AK141" s="368"/>
      <c r="AL141" s="368"/>
      <c r="AM141" s="368"/>
      <c r="AN141" s="368"/>
      <c r="AO141" s="368"/>
      <c r="AP141" s="368"/>
      <c r="AQ141" s="368"/>
      <c r="AR141" s="368"/>
      <c r="AS141" s="368"/>
      <c r="AT141" s="368"/>
      <c r="AU141" s="368"/>
      <c r="AV141" s="368"/>
      <c r="AW141" s="368"/>
      <c r="AX141" s="368"/>
      <c r="AY141" s="368"/>
      <c r="AZ141" s="368"/>
      <c r="BA141" s="368"/>
      <c r="BB141" s="368"/>
      <c r="BC141" s="368"/>
      <c r="BD141" s="368"/>
      <c r="BE141" s="368"/>
      <c r="BF141" s="368"/>
      <c r="BG141" s="368"/>
      <c r="BH141" s="368"/>
      <c r="BI141" s="368"/>
      <c r="BJ141" s="368"/>
      <c r="BK141" s="368"/>
      <c r="BL141" s="368"/>
      <c r="BM141" s="368"/>
      <c r="BN141" s="368"/>
      <c r="BO141" s="368"/>
      <c r="BP141" s="368"/>
    </row>
    <row r="142" spans="1:68" s="386" customFormat="1" ht="28.5" customHeight="1" x14ac:dyDescent="0.35">
      <c r="A142" s="709"/>
      <c r="B142" s="355"/>
      <c r="C142" s="370"/>
      <c r="D142" s="370"/>
      <c r="E142" s="372"/>
      <c r="F142" s="372"/>
      <c r="G142" s="408"/>
      <c r="H142" s="409"/>
      <c r="I142" s="410"/>
      <c r="J142" s="410"/>
      <c r="K142" s="410"/>
      <c r="L142" s="410"/>
      <c r="M142" s="410"/>
      <c r="N142" s="410"/>
      <c r="O142" s="410"/>
      <c r="P142" s="410"/>
      <c r="Q142" s="410"/>
      <c r="R142" s="410"/>
      <c r="S142" s="410"/>
      <c r="T142" s="410"/>
      <c r="U142" s="410"/>
      <c r="V142" s="410"/>
      <c r="W142" s="435"/>
      <c r="X142" s="376"/>
      <c r="Y142" s="377"/>
      <c r="Z142" s="376"/>
      <c r="AA142" s="377"/>
      <c r="AB142" s="380"/>
      <c r="AC142" s="381"/>
      <c r="AD142" s="367"/>
      <c r="AE142" s="368"/>
      <c r="AF142" s="368"/>
      <c r="AG142" s="368"/>
      <c r="AH142" s="368"/>
      <c r="AI142" s="368"/>
      <c r="AJ142" s="368"/>
      <c r="AK142" s="368"/>
      <c r="AL142" s="368"/>
      <c r="AM142" s="368"/>
      <c r="AN142" s="368"/>
      <c r="AO142" s="368"/>
      <c r="AP142" s="368"/>
      <c r="AQ142" s="368"/>
      <c r="AR142" s="368"/>
      <c r="AS142" s="368"/>
      <c r="AT142" s="368"/>
      <c r="AU142" s="368"/>
      <c r="AV142" s="368"/>
      <c r="AW142" s="368"/>
      <c r="AX142" s="368"/>
      <c r="AY142" s="368"/>
      <c r="AZ142" s="368"/>
      <c r="BA142" s="368"/>
      <c r="BB142" s="368"/>
      <c r="BC142" s="368"/>
      <c r="BD142" s="368"/>
      <c r="BE142" s="368"/>
      <c r="BF142" s="368"/>
      <c r="BG142" s="368"/>
      <c r="BH142" s="368"/>
      <c r="BI142" s="368"/>
      <c r="BJ142" s="368"/>
      <c r="BK142" s="368"/>
      <c r="BL142" s="368"/>
      <c r="BM142" s="368"/>
      <c r="BN142" s="368"/>
      <c r="BO142" s="368"/>
      <c r="BP142" s="368"/>
    </row>
    <row r="143" spans="1:68" s="386" customFormat="1" ht="28.5" customHeight="1" x14ac:dyDescent="0.35">
      <c r="A143" s="709"/>
      <c r="B143" s="355"/>
      <c r="C143" s="370"/>
      <c r="D143" s="370"/>
      <c r="E143" s="372"/>
      <c r="F143" s="372"/>
      <c r="G143" s="408"/>
      <c r="H143" s="409"/>
      <c r="I143" s="410"/>
      <c r="J143" s="410"/>
      <c r="K143" s="410"/>
      <c r="L143" s="410"/>
      <c r="M143" s="410"/>
      <c r="N143" s="410"/>
      <c r="O143" s="410"/>
      <c r="P143" s="410"/>
      <c r="Q143" s="410"/>
      <c r="R143" s="410"/>
      <c r="S143" s="410"/>
      <c r="T143" s="410"/>
      <c r="U143" s="410"/>
      <c r="V143" s="410"/>
      <c r="W143" s="435"/>
      <c r="X143" s="376"/>
      <c r="Y143" s="377"/>
      <c r="Z143" s="376"/>
      <c r="AA143" s="377"/>
      <c r="AB143" s="380"/>
      <c r="AC143" s="381"/>
      <c r="AD143" s="367"/>
      <c r="AE143" s="368"/>
      <c r="AF143" s="368"/>
      <c r="AG143" s="368"/>
      <c r="AH143" s="368"/>
      <c r="AI143" s="368"/>
      <c r="AJ143" s="368"/>
      <c r="AK143" s="368"/>
      <c r="AL143" s="368"/>
      <c r="AM143" s="368"/>
      <c r="AN143" s="368"/>
      <c r="AO143" s="368"/>
      <c r="AP143" s="368"/>
      <c r="AQ143" s="368"/>
      <c r="AR143" s="368"/>
      <c r="AS143" s="368"/>
      <c r="AT143" s="368"/>
      <c r="AU143" s="368"/>
      <c r="AV143" s="368"/>
      <c r="AW143" s="368"/>
      <c r="AX143" s="368"/>
      <c r="AY143" s="368"/>
      <c r="AZ143" s="368"/>
      <c r="BA143" s="368"/>
      <c r="BB143" s="368"/>
      <c r="BC143" s="368"/>
      <c r="BD143" s="368"/>
      <c r="BE143" s="368"/>
      <c r="BF143" s="368"/>
      <c r="BG143" s="368"/>
      <c r="BH143" s="368"/>
      <c r="BI143" s="368"/>
      <c r="BJ143" s="368"/>
      <c r="BK143" s="368"/>
      <c r="BL143" s="368"/>
      <c r="BM143" s="368"/>
      <c r="BN143" s="368"/>
      <c r="BO143" s="368"/>
      <c r="BP143" s="368"/>
    </row>
    <row r="144" spans="1:68" s="386" customFormat="1" ht="28.5" customHeight="1" x14ac:dyDescent="0.35">
      <c r="A144" s="709"/>
      <c r="B144" s="355"/>
      <c r="C144" s="370"/>
      <c r="D144" s="371"/>
      <c r="E144" s="372"/>
      <c r="F144" s="372"/>
      <c r="G144" s="408"/>
      <c r="H144" s="409"/>
      <c r="I144" s="410"/>
      <c r="J144" s="410"/>
      <c r="K144" s="410"/>
      <c r="L144" s="410"/>
      <c r="M144" s="410"/>
      <c r="N144" s="410"/>
      <c r="O144" s="410"/>
      <c r="P144" s="410"/>
      <c r="Q144" s="410"/>
      <c r="R144" s="410"/>
      <c r="S144" s="410"/>
      <c r="T144" s="410"/>
      <c r="U144" s="410"/>
      <c r="V144" s="410"/>
      <c r="W144" s="435"/>
      <c r="X144" s="376"/>
      <c r="Y144" s="377"/>
      <c r="Z144" s="376"/>
      <c r="AA144" s="377"/>
      <c r="AB144" s="380"/>
      <c r="AC144" s="381"/>
      <c r="AD144" s="367"/>
      <c r="AE144" s="368"/>
      <c r="AF144" s="368"/>
      <c r="AG144" s="368"/>
      <c r="AH144" s="368"/>
      <c r="AI144" s="368"/>
      <c r="AJ144" s="368"/>
      <c r="AK144" s="368"/>
      <c r="AL144" s="368"/>
      <c r="AM144" s="368"/>
      <c r="AN144" s="368"/>
      <c r="AO144" s="368"/>
      <c r="AP144" s="368"/>
      <c r="AQ144" s="368"/>
      <c r="AR144" s="368"/>
      <c r="AS144" s="368"/>
      <c r="AT144" s="368"/>
      <c r="AU144" s="368"/>
      <c r="AV144" s="368"/>
      <c r="AW144" s="368"/>
      <c r="AX144" s="368"/>
      <c r="AY144" s="368"/>
      <c r="AZ144" s="368"/>
      <c r="BA144" s="368"/>
      <c r="BB144" s="368"/>
      <c r="BC144" s="368"/>
      <c r="BD144" s="368"/>
      <c r="BE144" s="368"/>
      <c r="BF144" s="368"/>
      <c r="BG144" s="368"/>
      <c r="BH144" s="368"/>
      <c r="BI144" s="368"/>
      <c r="BJ144" s="368"/>
      <c r="BK144" s="368"/>
      <c r="BL144" s="368"/>
      <c r="BM144" s="368"/>
      <c r="BN144" s="368"/>
      <c r="BO144" s="368"/>
      <c r="BP144" s="368"/>
    </row>
    <row r="145" spans="1:68" s="386" customFormat="1" ht="28.5" customHeight="1" x14ac:dyDescent="0.35">
      <c r="A145" s="709"/>
      <c r="B145" s="355"/>
      <c r="C145" s="370"/>
      <c r="D145" s="371"/>
      <c r="E145" s="372"/>
      <c r="F145" s="372"/>
      <c r="G145" s="408"/>
      <c r="H145" s="409"/>
      <c r="I145" s="410"/>
      <c r="J145" s="410"/>
      <c r="K145" s="410"/>
      <c r="L145" s="410"/>
      <c r="M145" s="410"/>
      <c r="N145" s="410"/>
      <c r="O145" s="410"/>
      <c r="P145" s="410"/>
      <c r="Q145" s="410"/>
      <c r="R145" s="410"/>
      <c r="S145" s="410"/>
      <c r="T145" s="410"/>
      <c r="U145" s="410"/>
      <c r="V145" s="410"/>
      <c r="W145" s="435"/>
      <c r="X145" s="376"/>
      <c r="Y145" s="377"/>
      <c r="Z145" s="376"/>
      <c r="AA145" s="377"/>
      <c r="AB145" s="380"/>
      <c r="AC145" s="381"/>
      <c r="AD145" s="367"/>
      <c r="AE145" s="368"/>
      <c r="AF145" s="368"/>
      <c r="AG145" s="368"/>
      <c r="AH145" s="368"/>
      <c r="AI145" s="368"/>
      <c r="AJ145" s="368"/>
      <c r="AK145" s="368"/>
      <c r="AL145" s="368"/>
      <c r="AM145" s="368"/>
      <c r="AN145" s="368"/>
      <c r="AO145" s="368"/>
      <c r="AP145" s="368"/>
      <c r="AQ145" s="368"/>
      <c r="AR145" s="368"/>
      <c r="AS145" s="368"/>
      <c r="AT145" s="368"/>
      <c r="AU145" s="368"/>
      <c r="AV145" s="368"/>
      <c r="AW145" s="368"/>
      <c r="AX145" s="368"/>
      <c r="AY145" s="368"/>
      <c r="AZ145" s="368"/>
      <c r="BA145" s="368"/>
      <c r="BB145" s="368"/>
      <c r="BC145" s="368"/>
      <c r="BD145" s="368"/>
      <c r="BE145" s="368"/>
      <c r="BF145" s="368"/>
      <c r="BG145" s="368"/>
      <c r="BH145" s="368"/>
      <c r="BI145" s="368"/>
      <c r="BJ145" s="368"/>
      <c r="BK145" s="368"/>
      <c r="BL145" s="368"/>
      <c r="BM145" s="368"/>
      <c r="BN145" s="368"/>
      <c r="BO145" s="368"/>
      <c r="BP145" s="368"/>
    </row>
    <row r="146" spans="1:68" s="386" customFormat="1" ht="28.5" customHeight="1" x14ac:dyDescent="0.35">
      <c r="A146" s="709"/>
      <c r="B146" s="355"/>
      <c r="C146" s="370"/>
      <c r="D146" s="371"/>
      <c r="E146" s="372"/>
      <c r="F146" s="372"/>
      <c r="G146" s="408"/>
      <c r="H146" s="409"/>
      <c r="I146" s="410"/>
      <c r="J146" s="410"/>
      <c r="K146" s="410"/>
      <c r="L146" s="410"/>
      <c r="M146" s="410"/>
      <c r="N146" s="410"/>
      <c r="O146" s="410"/>
      <c r="P146" s="410"/>
      <c r="Q146" s="410"/>
      <c r="R146" s="410"/>
      <c r="S146" s="410"/>
      <c r="T146" s="410"/>
      <c r="U146" s="410"/>
      <c r="V146" s="410"/>
      <c r="W146" s="435"/>
      <c r="X146" s="376"/>
      <c r="Y146" s="377"/>
      <c r="Z146" s="376"/>
      <c r="AA146" s="377"/>
      <c r="AB146" s="380"/>
      <c r="AC146" s="381"/>
      <c r="AD146" s="367"/>
      <c r="AE146" s="368"/>
      <c r="AF146" s="368"/>
      <c r="AG146" s="368"/>
      <c r="AH146" s="368"/>
      <c r="AI146" s="368"/>
      <c r="AJ146" s="368"/>
      <c r="AK146" s="368"/>
      <c r="AL146" s="368"/>
      <c r="AM146" s="368"/>
      <c r="AN146" s="368"/>
      <c r="AO146" s="368"/>
      <c r="AP146" s="368"/>
      <c r="AQ146" s="368"/>
      <c r="AR146" s="368"/>
      <c r="AS146" s="368"/>
      <c r="AT146" s="368"/>
      <c r="AU146" s="368"/>
      <c r="AV146" s="368"/>
      <c r="AW146" s="368"/>
      <c r="AX146" s="368"/>
      <c r="AY146" s="368"/>
      <c r="AZ146" s="368"/>
      <c r="BA146" s="368"/>
      <c r="BB146" s="368"/>
      <c r="BC146" s="368"/>
      <c r="BD146" s="368"/>
      <c r="BE146" s="368"/>
      <c r="BF146" s="368"/>
      <c r="BG146" s="368"/>
      <c r="BH146" s="368"/>
      <c r="BI146" s="368"/>
      <c r="BJ146" s="368"/>
      <c r="BK146" s="368"/>
      <c r="BL146" s="368"/>
      <c r="BM146" s="368"/>
      <c r="BN146" s="368"/>
      <c r="BO146" s="368"/>
      <c r="BP146" s="368"/>
    </row>
    <row r="147" spans="1:68" s="395" customFormat="1" ht="28.5" customHeight="1" x14ac:dyDescent="0.35">
      <c r="A147" s="709"/>
      <c r="B147" s="355"/>
      <c r="C147" s="370"/>
      <c r="D147" s="371"/>
      <c r="E147" s="372"/>
      <c r="F147" s="372"/>
      <c r="G147" s="408"/>
      <c r="H147" s="409"/>
      <c r="I147" s="410"/>
      <c r="J147" s="410"/>
      <c r="K147" s="410"/>
      <c r="L147" s="410"/>
      <c r="M147" s="410"/>
      <c r="N147" s="410"/>
      <c r="O147" s="410"/>
      <c r="P147" s="410"/>
      <c r="Q147" s="410"/>
      <c r="R147" s="410"/>
      <c r="S147" s="410"/>
      <c r="T147" s="410"/>
      <c r="U147" s="410"/>
      <c r="V147" s="410"/>
      <c r="W147" s="435"/>
      <c r="X147" s="376"/>
      <c r="Y147" s="377"/>
      <c r="Z147" s="376"/>
      <c r="AA147" s="377"/>
      <c r="AB147" s="380"/>
      <c r="AC147" s="381"/>
      <c r="AD147" s="367"/>
      <c r="AE147" s="368"/>
      <c r="AF147" s="368"/>
      <c r="AG147" s="368"/>
      <c r="AH147" s="368"/>
      <c r="AI147" s="368"/>
      <c r="AJ147" s="368"/>
      <c r="AK147" s="368"/>
      <c r="AL147" s="368"/>
      <c r="AM147" s="368"/>
      <c r="AN147" s="368"/>
      <c r="AO147" s="368"/>
      <c r="AP147" s="368"/>
      <c r="AQ147" s="368"/>
      <c r="AR147" s="368"/>
      <c r="AS147" s="368"/>
      <c r="AT147" s="368"/>
      <c r="AU147" s="368"/>
      <c r="AV147" s="368"/>
      <c r="AW147" s="368"/>
      <c r="AX147" s="368"/>
      <c r="AY147" s="368"/>
      <c r="AZ147" s="368"/>
      <c r="BA147" s="368"/>
      <c r="BB147" s="368"/>
      <c r="BC147" s="368"/>
      <c r="BD147" s="368"/>
      <c r="BE147" s="368"/>
      <c r="BF147" s="368"/>
      <c r="BG147" s="368"/>
      <c r="BH147" s="368"/>
      <c r="BI147" s="368"/>
      <c r="BJ147" s="368"/>
      <c r="BK147" s="368"/>
      <c r="BL147" s="368"/>
      <c r="BM147" s="368"/>
      <c r="BN147" s="368"/>
      <c r="BO147" s="368"/>
      <c r="BP147" s="368"/>
    </row>
    <row r="148" spans="1:68" s="397" customFormat="1" ht="28.5" customHeight="1" x14ac:dyDescent="0.35">
      <c r="A148" s="709"/>
      <c r="B148" s="355"/>
      <c r="C148" s="357"/>
      <c r="D148" s="357"/>
      <c r="E148" s="358"/>
      <c r="F148" s="358"/>
      <c r="G148" s="408"/>
      <c r="H148" s="409"/>
      <c r="I148" s="410"/>
      <c r="J148" s="410"/>
      <c r="K148" s="410"/>
      <c r="L148" s="410"/>
      <c r="M148" s="410"/>
      <c r="N148" s="410"/>
      <c r="O148" s="410"/>
      <c r="P148" s="410"/>
      <c r="Q148" s="410"/>
      <c r="R148" s="410"/>
      <c r="S148" s="410"/>
      <c r="T148" s="410"/>
      <c r="U148" s="410"/>
      <c r="V148" s="410"/>
      <c r="W148" s="435"/>
      <c r="X148" s="376"/>
      <c r="Y148" s="377"/>
      <c r="Z148" s="376"/>
      <c r="AA148" s="377"/>
      <c r="AB148" s="380"/>
      <c r="AC148" s="381"/>
      <c r="AD148" s="367"/>
      <c r="AE148" s="368"/>
      <c r="AF148" s="368"/>
      <c r="AG148" s="368"/>
      <c r="AH148" s="368"/>
      <c r="AI148" s="368"/>
      <c r="AJ148" s="368"/>
      <c r="AK148" s="368"/>
      <c r="AL148" s="368"/>
      <c r="AM148" s="368"/>
      <c r="AN148" s="368"/>
      <c r="AO148" s="368"/>
      <c r="AP148" s="368"/>
      <c r="AQ148" s="368"/>
      <c r="AR148" s="368"/>
      <c r="AS148" s="368"/>
      <c r="AT148" s="368"/>
      <c r="AU148" s="368"/>
      <c r="AV148" s="368"/>
      <c r="AW148" s="368"/>
      <c r="AX148" s="368"/>
      <c r="AY148" s="368"/>
      <c r="AZ148" s="368"/>
      <c r="BA148" s="368"/>
      <c r="BB148" s="368"/>
      <c r="BC148" s="368"/>
      <c r="BD148" s="368"/>
      <c r="BE148" s="368"/>
      <c r="BF148" s="368"/>
      <c r="BG148" s="368"/>
      <c r="BH148" s="368"/>
      <c r="BI148" s="368"/>
      <c r="BJ148" s="368"/>
      <c r="BK148" s="368"/>
      <c r="BL148" s="368"/>
      <c r="BM148" s="368"/>
      <c r="BN148" s="368"/>
      <c r="BO148" s="368"/>
      <c r="BP148" s="368"/>
    </row>
    <row r="149" spans="1:68" s="397" customFormat="1" ht="28.5" customHeight="1" x14ac:dyDescent="0.35">
      <c r="A149" s="709"/>
      <c r="B149" s="355"/>
      <c r="C149" s="356"/>
      <c r="D149" s="357"/>
      <c r="E149" s="358"/>
      <c r="F149" s="358"/>
      <c r="G149" s="408"/>
      <c r="H149" s="409"/>
      <c r="I149" s="410"/>
      <c r="J149" s="410"/>
      <c r="K149" s="410"/>
      <c r="L149" s="410"/>
      <c r="M149" s="410"/>
      <c r="N149" s="410"/>
      <c r="O149" s="410"/>
      <c r="P149" s="410"/>
      <c r="Q149" s="410"/>
      <c r="R149" s="410"/>
      <c r="S149" s="410"/>
      <c r="T149" s="410"/>
      <c r="U149" s="410"/>
      <c r="V149" s="410"/>
      <c r="W149" s="435"/>
      <c r="X149" s="376"/>
      <c r="Y149" s="377"/>
      <c r="Z149" s="376"/>
      <c r="AA149" s="377"/>
      <c r="AB149" s="380"/>
      <c r="AC149" s="381"/>
      <c r="AD149" s="367"/>
      <c r="AE149" s="368"/>
      <c r="AF149" s="368"/>
      <c r="AG149" s="368"/>
      <c r="AH149" s="368"/>
      <c r="AI149" s="368"/>
      <c r="AJ149" s="368"/>
      <c r="AK149" s="368"/>
      <c r="AL149" s="368"/>
      <c r="AM149" s="368"/>
      <c r="AN149" s="368"/>
      <c r="AO149" s="368"/>
      <c r="AP149" s="368"/>
      <c r="AQ149" s="368"/>
      <c r="AR149" s="368"/>
      <c r="AS149" s="368"/>
      <c r="AT149" s="368"/>
      <c r="AU149" s="368"/>
      <c r="AV149" s="368"/>
      <c r="AW149" s="368"/>
      <c r="AX149" s="368"/>
      <c r="AY149" s="368"/>
      <c r="AZ149" s="368"/>
      <c r="BA149" s="368"/>
      <c r="BB149" s="368"/>
      <c r="BC149" s="368"/>
      <c r="BD149" s="368"/>
      <c r="BE149" s="368"/>
      <c r="BF149" s="368"/>
      <c r="BG149" s="368"/>
      <c r="BH149" s="368"/>
      <c r="BI149" s="368"/>
      <c r="BJ149" s="368"/>
      <c r="BK149" s="368"/>
      <c r="BL149" s="368"/>
      <c r="BM149" s="368"/>
      <c r="BN149" s="368"/>
      <c r="BO149" s="368"/>
      <c r="BP149" s="368"/>
    </row>
    <row r="150" spans="1:68" s="386" customFormat="1" ht="28.5" customHeight="1" x14ac:dyDescent="0.35">
      <c r="A150" s="709"/>
      <c r="B150" s="355"/>
      <c r="C150" s="356"/>
      <c r="D150" s="357"/>
      <c r="E150" s="358"/>
      <c r="F150" s="358"/>
      <c r="G150" s="408"/>
      <c r="H150" s="409"/>
      <c r="I150" s="410"/>
      <c r="J150" s="410"/>
      <c r="K150" s="410"/>
      <c r="L150" s="410"/>
      <c r="M150" s="410"/>
      <c r="N150" s="410"/>
      <c r="O150" s="410"/>
      <c r="P150" s="410"/>
      <c r="Q150" s="410"/>
      <c r="R150" s="410"/>
      <c r="S150" s="410"/>
      <c r="T150" s="410"/>
      <c r="U150" s="410"/>
      <c r="V150" s="410"/>
      <c r="W150" s="435"/>
      <c r="X150" s="376"/>
      <c r="Y150" s="377"/>
      <c r="Z150" s="376"/>
      <c r="AA150" s="377"/>
      <c r="AB150" s="380"/>
      <c r="AC150" s="381"/>
      <c r="AD150" s="367"/>
      <c r="AE150" s="368"/>
      <c r="AF150" s="368"/>
      <c r="AG150" s="368"/>
      <c r="AH150" s="368"/>
      <c r="AI150" s="368"/>
      <c r="AJ150" s="368"/>
      <c r="AK150" s="368"/>
      <c r="AL150" s="368"/>
      <c r="AM150" s="368"/>
      <c r="AN150" s="368"/>
      <c r="AO150" s="368"/>
      <c r="AP150" s="368"/>
      <c r="AQ150" s="368"/>
      <c r="AR150" s="368"/>
      <c r="AS150" s="368"/>
      <c r="AT150" s="368"/>
      <c r="AU150" s="368"/>
      <c r="AV150" s="368"/>
      <c r="AW150" s="368"/>
      <c r="AX150" s="368"/>
      <c r="AY150" s="368"/>
      <c r="AZ150" s="368"/>
      <c r="BA150" s="368"/>
      <c r="BB150" s="368"/>
      <c r="BC150" s="368"/>
      <c r="BD150" s="368"/>
      <c r="BE150" s="368"/>
      <c r="BF150" s="368"/>
      <c r="BG150" s="368"/>
      <c r="BH150" s="368"/>
      <c r="BI150" s="368"/>
      <c r="BJ150" s="368"/>
      <c r="BK150" s="368"/>
      <c r="BL150" s="368"/>
      <c r="BM150" s="368"/>
      <c r="BN150" s="368"/>
      <c r="BO150" s="368"/>
      <c r="BP150" s="368"/>
    </row>
    <row r="151" spans="1:68" s="386" customFormat="1" ht="28.5" customHeight="1" x14ac:dyDescent="0.35">
      <c r="A151" s="709"/>
      <c r="B151" s="355"/>
      <c r="C151" s="356"/>
      <c r="D151" s="357"/>
      <c r="E151" s="358"/>
      <c r="F151" s="358"/>
      <c r="G151" s="408"/>
      <c r="H151" s="409"/>
      <c r="I151" s="410"/>
      <c r="J151" s="410"/>
      <c r="K151" s="410"/>
      <c r="L151" s="410"/>
      <c r="M151" s="410"/>
      <c r="N151" s="410"/>
      <c r="O151" s="410"/>
      <c r="P151" s="410"/>
      <c r="Q151" s="410"/>
      <c r="R151" s="410"/>
      <c r="S151" s="410"/>
      <c r="T151" s="410"/>
      <c r="U151" s="410"/>
      <c r="V151" s="410"/>
      <c r="W151" s="435"/>
      <c r="X151" s="376"/>
      <c r="Y151" s="377"/>
      <c r="Z151" s="376"/>
      <c r="AA151" s="377"/>
      <c r="AB151" s="380"/>
      <c r="AC151" s="381"/>
      <c r="AD151" s="367"/>
      <c r="AE151" s="368"/>
      <c r="AF151" s="368"/>
      <c r="AG151" s="368"/>
      <c r="AH151" s="368"/>
      <c r="AI151" s="368"/>
      <c r="AJ151" s="368"/>
      <c r="AK151" s="368"/>
      <c r="AL151" s="368"/>
      <c r="AM151" s="368"/>
      <c r="AN151" s="368"/>
      <c r="AO151" s="368"/>
      <c r="AP151" s="368"/>
      <c r="AQ151" s="368"/>
      <c r="AR151" s="368"/>
      <c r="AS151" s="368"/>
      <c r="AT151" s="368"/>
      <c r="AU151" s="368"/>
      <c r="AV151" s="368"/>
      <c r="AW151" s="368"/>
      <c r="AX151" s="368"/>
      <c r="AY151" s="368"/>
      <c r="AZ151" s="368"/>
      <c r="BA151" s="368"/>
      <c r="BB151" s="368"/>
      <c r="BC151" s="368"/>
      <c r="BD151" s="368"/>
      <c r="BE151" s="368"/>
      <c r="BF151" s="368"/>
      <c r="BG151" s="368"/>
      <c r="BH151" s="368"/>
      <c r="BI151" s="368"/>
      <c r="BJ151" s="368"/>
      <c r="BK151" s="368"/>
      <c r="BL151" s="368"/>
      <c r="BM151" s="368"/>
      <c r="BN151" s="368"/>
      <c r="BO151" s="368"/>
      <c r="BP151" s="368"/>
    </row>
    <row r="152" spans="1:68" s="386" customFormat="1" ht="28.5" customHeight="1" x14ac:dyDescent="0.35">
      <c r="A152" s="709"/>
      <c r="B152" s="355"/>
      <c r="C152" s="356"/>
      <c r="D152" s="357"/>
      <c r="E152" s="358"/>
      <c r="F152" s="358"/>
      <c r="G152" s="408"/>
      <c r="H152" s="409"/>
      <c r="I152" s="410"/>
      <c r="J152" s="410"/>
      <c r="K152" s="410"/>
      <c r="L152" s="410"/>
      <c r="M152" s="410"/>
      <c r="N152" s="410"/>
      <c r="O152" s="410"/>
      <c r="P152" s="410"/>
      <c r="Q152" s="410"/>
      <c r="R152" s="410"/>
      <c r="S152" s="410"/>
      <c r="T152" s="410"/>
      <c r="U152" s="410"/>
      <c r="V152" s="410"/>
      <c r="W152" s="435"/>
      <c r="X152" s="376"/>
      <c r="Y152" s="377"/>
      <c r="Z152" s="376"/>
      <c r="AA152" s="377"/>
      <c r="AB152" s="380"/>
      <c r="AC152" s="381"/>
      <c r="AD152" s="367"/>
      <c r="AE152" s="368"/>
      <c r="AF152" s="368"/>
      <c r="AG152" s="368"/>
      <c r="AH152" s="368"/>
      <c r="AI152" s="368"/>
      <c r="AJ152" s="368"/>
      <c r="AK152" s="368"/>
      <c r="AL152" s="368"/>
      <c r="AM152" s="368"/>
      <c r="AN152" s="368"/>
      <c r="AO152" s="368"/>
      <c r="AP152" s="368"/>
      <c r="AQ152" s="368"/>
      <c r="AR152" s="368"/>
      <c r="AS152" s="368"/>
      <c r="AT152" s="368"/>
      <c r="AU152" s="368"/>
      <c r="AV152" s="368"/>
      <c r="AW152" s="368"/>
      <c r="AX152" s="368"/>
      <c r="AY152" s="368"/>
      <c r="AZ152" s="368"/>
      <c r="BA152" s="368"/>
      <c r="BB152" s="368"/>
      <c r="BC152" s="368"/>
      <c r="BD152" s="368"/>
      <c r="BE152" s="368"/>
      <c r="BF152" s="368"/>
      <c r="BG152" s="368"/>
      <c r="BH152" s="368"/>
      <c r="BI152" s="368"/>
      <c r="BJ152" s="368"/>
      <c r="BK152" s="368"/>
      <c r="BL152" s="368"/>
      <c r="BM152" s="368"/>
      <c r="BN152" s="368"/>
      <c r="BO152" s="368"/>
      <c r="BP152" s="368"/>
    </row>
    <row r="153" spans="1:68" s="386" customFormat="1" ht="28.5" customHeight="1" x14ac:dyDescent="0.35">
      <c r="A153" s="709"/>
      <c r="B153" s="355"/>
      <c r="C153" s="370"/>
      <c r="D153" s="370"/>
      <c r="E153" s="372"/>
      <c r="F153" s="372"/>
      <c r="G153" s="408"/>
      <c r="H153" s="409"/>
      <c r="I153" s="410"/>
      <c r="J153" s="410"/>
      <c r="K153" s="410"/>
      <c r="L153" s="410"/>
      <c r="M153" s="410"/>
      <c r="N153" s="410"/>
      <c r="O153" s="410"/>
      <c r="P153" s="410"/>
      <c r="Q153" s="410"/>
      <c r="R153" s="410"/>
      <c r="S153" s="410"/>
      <c r="T153" s="410"/>
      <c r="U153" s="410"/>
      <c r="V153" s="410"/>
      <c r="W153" s="435"/>
      <c r="X153" s="376"/>
      <c r="Y153" s="377"/>
      <c r="Z153" s="376"/>
      <c r="AA153" s="377"/>
      <c r="AB153" s="380"/>
      <c r="AC153" s="381"/>
      <c r="AD153" s="367"/>
      <c r="AE153" s="368"/>
      <c r="AF153" s="368"/>
      <c r="AG153" s="368"/>
      <c r="AH153" s="368"/>
      <c r="AI153" s="368"/>
      <c r="AJ153" s="368"/>
      <c r="AK153" s="368"/>
      <c r="AL153" s="368"/>
      <c r="AM153" s="368"/>
      <c r="AN153" s="368"/>
      <c r="AO153" s="368"/>
      <c r="AP153" s="368"/>
      <c r="AQ153" s="368"/>
      <c r="AR153" s="368"/>
      <c r="AS153" s="368"/>
      <c r="AT153" s="368"/>
      <c r="AU153" s="368"/>
      <c r="AV153" s="368"/>
      <c r="AW153" s="368"/>
      <c r="AX153" s="368"/>
      <c r="AY153" s="368"/>
      <c r="AZ153" s="368"/>
      <c r="BA153" s="368"/>
      <c r="BB153" s="368"/>
      <c r="BC153" s="368"/>
      <c r="BD153" s="368"/>
      <c r="BE153" s="368"/>
      <c r="BF153" s="368"/>
      <c r="BG153" s="368"/>
      <c r="BH153" s="368"/>
      <c r="BI153" s="368"/>
      <c r="BJ153" s="368"/>
      <c r="BK153" s="368"/>
      <c r="BL153" s="368"/>
      <c r="BM153" s="368"/>
      <c r="BN153" s="368"/>
      <c r="BO153" s="368"/>
      <c r="BP153" s="368"/>
    </row>
    <row r="154" spans="1:68" s="397" customFormat="1" ht="28.5" customHeight="1" x14ac:dyDescent="0.35">
      <c r="A154" s="709"/>
      <c r="B154" s="355"/>
      <c r="C154" s="370"/>
      <c r="D154" s="370"/>
      <c r="E154" s="372"/>
      <c r="F154" s="372"/>
      <c r="G154" s="408"/>
      <c r="H154" s="409"/>
      <c r="I154" s="410"/>
      <c r="J154" s="410"/>
      <c r="K154" s="410"/>
      <c r="L154" s="410"/>
      <c r="M154" s="410"/>
      <c r="N154" s="410"/>
      <c r="O154" s="410"/>
      <c r="P154" s="410"/>
      <c r="Q154" s="410"/>
      <c r="R154" s="410"/>
      <c r="S154" s="410"/>
      <c r="T154" s="410"/>
      <c r="U154" s="410"/>
      <c r="V154" s="410"/>
      <c r="W154" s="435"/>
      <c r="X154" s="376"/>
      <c r="Y154" s="377"/>
      <c r="Z154" s="376"/>
      <c r="AA154" s="377"/>
      <c r="AB154" s="380"/>
      <c r="AC154" s="381"/>
      <c r="AD154" s="367"/>
      <c r="AE154" s="368"/>
      <c r="AF154" s="368"/>
      <c r="AG154" s="368"/>
      <c r="AH154" s="368"/>
      <c r="AI154" s="368"/>
      <c r="AJ154" s="368"/>
      <c r="AK154" s="368"/>
      <c r="AL154" s="368"/>
      <c r="AM154" s="368"/>
      <c r="AN154" s="368"/>
      <c r="AO154" s="368"/>
      <c r="AP154" s="368"/>
      <c r="AQ154" s="368"/>
      <c r="AR154" s="368"/>
      <c r="AS154" s="368"/>
      <c r="AT154" s="368"/>
      <c r="AU154" s="368"/>
      <c r="AV154" s="368"/>
      <c r="AW154" s="368"/>
      <c r="AX154" s="368"/>
      <c r="AY154" s="368"/>
      <c r="AZ154" s="368"/>
      <c r="BA154" s="368"/>
      <c r="BB154" s="368"/>
      <c r="BC154" s="368"/>
      <c r="BD154" s="368"/>
      <c r="BE154" s="368"/>
      <c r="BF154" s="368"/>
      <c r="BG154" s="368"/>
      <c r="BH154" s="368"/>
      <c r="BI154" s="368"/>
      <c r="BJ154" s="368"/>
      <c r="BK154" s="368"/>
      <c r="BL154" s="368"/>
      <c r="BM154" s="368"/>
      <c r="BN154" s="368"/>
      <c r="BO154" s="368"/>
      <c r="BP154" s="368"/>
    </row>
    <row r="155" spans="1:68" s="397" customFormat="1" ht="28.5" customHeight="1" x14ac:dyDescent="0.35">
      <c r="A155" s="709"/>
      <c r="B155" s="355"/>
      <c r="C155" s="370"/>
      <c r="D155" s="370"/>
      <c r="E155" s="372"/>
      <c r="F155" s="372"/>
      <c r="G155" s="408"/>
      <c r="H155" s="409"/>
      <c r="I155" s="410"/>
      <c r="J155" s="410"/>
      <c r="K155" s="410"/>
      <c r="L155" s="410"/>
      <c r="M155" s="410"/>
      <c r="N155" s="410"/>
      <c r="O155" s="410"/>
      <c r="P155" s="410"/>
      <c r="Q155" s="410"/>
      <c r="R155" s="410"/>
      <c r="S155" s="410"/>
      <c r="T155" s="410"/>
      <c r="U155" s="410"/>
      <c r="V155" s="410"/>
      <c r="W155" s="435"/>
      <c r="X155" s="376"/>
      <c r="Y155" s="377"/>
      <c r="Z155" s="376"/>
      <c r="AA155" s="377"/>
      <c r="AB155" s="380"/>
      <c r="AC155" s="381"/>
      <c r="AD155" s="367"/>
      <c r="AE155" s="368"/>
      <c r="AF155" s="368"/>
      <c r="AG155" s="368"/>
      <c r="AH155" s="368"/>
      <c r="AI155" s="368"/>
      <c r="AJ155" s="368"/>
      <c r="AK155" s="368"/>
      <c r="AL155" s="368"/>
      <c r="AM155" s="368"/>
      <c r="AN155" s="368"/>
      <c r="AO155" s="368"/>
      <c r="AP155" s="368"/>
      <c r="AQ155" s="368"/>
      <c r="AR155" s="368"/>
      <c r="AS155" s="368"/>
      <c r="AT155" s="368"/>
      <c r="AU155" s="368"/>
      <c r="AV155" s="368"/>
      <c r="AW155" s="368"/>
      <c r="AX155" s="368"/>
      <c r="AY155" s="368"/>
      <c r="AZ155" s="368"/>
      <c r="BA155" s="368"/>
      <c r="BB155" s="368"/>
      <c r="BC155" s="368"/>
      <c r="BD155" s="368"/>
      <c r="BE155" s="368"/>
      <c r="BF155" s="368"/>
      <c r="BG155" s="368"/>
      <c r="BH155" s="368"/>
      <c r="BI155" s="368"/>
      <c r="BJ155" s="368"/>
      <c r="BK155" s="368"/>
      <c r="BL155" s="368"/>
      <c r="BM155" s="368"/>
      <c r="BN155" s="368"/>
      <c r="BO155" s="368"/>
      <c r="BP155" s="368"/>
    </row>
    <row r="156" spans="1:68" s="397" customFormat="1" ht="28.5" customHeight="1" x14ac:dyDescent="0.35">
      <c r="A156" s="709"/>
      <c r="B156" s="355"/>
      <c r="C156" s="370"/>
      <c r="D156" s="370"/>
      <c r="E156" s="358"/>
      <c r="F156" s="358"/>
      <c r="G156" s="408"/>
      <c r="H156" s="409"/>
      <c r="I156" s="410"/>
      <c r="J156" s="410"/>
      <c r="K156" s="410"/>
      <c r="L156" s="410"/>
      <c r="M156" s="410"/>
      <c r="N156" s="410"/>
      <c r="O156" s="410"/>
      <c r="P156" s="410"/>
      <c r="Q156" s="410"/>
      <c r="R156" s="410"/>
      <c r="S156" s="410"/>
      <c r="T156" s="410"/>
      <c r="U156" s="410"/>
      <c r="V156" s="410"/>
      <c r="W156" s="435"/>
      <c r="X156" s="376"/>
      <c r="Y156" s="377"/>
      <c r="Z156" s="376"/>
      <c r="AA156" s="377"/>
      <c r="AB156" s="380"/>
      <c r="AC156" s="381"/>
      <c r="AD156" s="367"/>
      <c r="AE156" s="368"/>
      <c r="AF156" s="368"/>
      <c r="AG156" s="368"/>
      <c r="AH156" s="368"/>
      <c r="AI156" s="368"/>
      <c r="AJ156" s="368"/>
      <c r="AK156" s="368"/>
      <c r="AL156" s="368"/>
      <c r="AM156" s="368"/>
      <c r="AN156" s="368"/>
      <c r="AO156" s="368"/>
      <c r="AP156" s="368"/>
      <c r="AQ156" s="368"/>
      <c r="AR156" s="368"/>
      <c r="AS156" s="368"/>
      <c r="AT156" s="368"/>
      <c r="AU156" s="368"/>
      <c r="AV156" s="368"/>
      <c r="AW156" s="368"/>
      <c r="AX156" s="368"/>
      <c r="AY156" s="368"/>
      <c r="AZ156" s="368"/>
      <c r="BA156" s="368"/>
      <c r="BB156" s="368"/>
      <c r="BC156" s="368"/>
      <c r="BD156" s="368"/>
      <c r="BE156" s="368"/>
      <c r="BF156" s="368"/>
      <c r="BG156" s="368"/>
      <c r="BH156" s="368"/>
      <c r="BI156" s="368"/>
      <c r="BJ156" s="368"/>
      <c r="BK156" s="368"/>
      <c r="BL156" s="368"/>
      <c r="BM156" s="368"/>
      <c r="BN156" s="368"/>
      <c r="BO156" s="368"/>
      <c r="BP156" s="368"/>
    </row>
    <row r="157" spans="1:68" s="24" customFormat="1" ht="28.5" customHeight="1" x14ac:dyDescent="0.35">
      <c r="A157" s="709"/>
      <c r="B157" s="355"/>
      <c r="C157" s="356"/>
      <c r="D157" s="357"/>
      <c r="E157" s="358"/>
      <c r="F157" s="358"/>
      <c r="G157" s="408"/>
      <c r="H157" s="409"/>
      <c r="I157" s="410"/>
      <c r="J157" s="410"/>
      <c r="K157" s="410"/>
      <c r="L157" s="410"/>
      <c r="M157" s="410"/>
      <c r="N157" s="410"/>
      <c r="O157" s="410"/>
      <c r="P157" s="410"/>
      <c r="Q157" s="410"/>
      <c r="R157" s="410"/>
      <c r="S157" s="410"/>
      <c r="T157" s="410"/>
      <c r="U157" s="410"/>
      <c r="V157" s="410"/>
      <c r="W157" s="435"/>
      <c r="X157" s="376"/>
      <c r="Y157" s="377"/>
      <c r="Z157" s="376"/>
      <c r="AA157" s="377"/>
      <c r="AB157" s="380"/>
      <c r="AC157" s="381"/>
      <c r="AD157" s="367"/>
      <c r="AE157" s="368"/>
      <c r="AF157" s="368"/>
      <c r="AG157" s="368"/>
      <c r="AH157" s="368"/>
      <c r="AI157" s="368"/>
      <c r="AJ157" s="368"/>
      <c r="AK157" s="368"/>
      <c r="AL157" s="368"/>
      <c r="AM157" s="368"/>
      <c r="AN157" s="368"/>
      <c r="AO157" s="368"/>
      <c r="AP157" s="368"/>
      <c r="AQ157" s="368"/>
      <c r="AR157" s="368"/>
      <c r="AS157" s="368"/>
      <c r="AT157" s="368"/>
      <c r="AU157" s="368"/>
      <c r="AV157" s="368"/>
      <c r="AW157" s="368"/>
      <c r="AX157" s="368"/>
      <c r="AY157" s="368"/>
      <c r="AZ157" s="368"/>
      <c r="BA157" s="368"/>
      <c r="BB157" s="368"/>
      <c r="BC157" s="368"/>
      <c r="BD157" s="368"/>
      <c r="BE157" s="368"/>
      <c r="BF157" s="368"/>
      <c r="BG157" s="368"/>
      <c r="BH157" s="368"/>
      <c r="BI157" s="368"/>
      <c r="BJ157" s="368"/>
      <c r="BK157" s="368"/>
      <c r="BL157" s="368"/>
      <c r="BM157" s="368"/>
      <c r="BN157" s="368"/>
      <c r="BO157" s="368"/>
      <c r="BP157" s="368"/>
    </row>
    <row r="158" spans="1:68" s="25" customFormat="1" ht="28.5" customHeight="1" x14ac:dyDescent="0.35">
      <c r="A158" s="709"/>
      <c r="B158" s="355"/>
      <c r="C158" s="370"/>
      <c r="D158" s="370"/>
      <c r="E158" s="358"/>
      <c r="F158" s="358"/>
      <c r="G158" s="408"/>
      <c r="H158" s="409"/>
      <c r="I158" s="410"/>
      <c r="J158" s="410"/>
      <c r="K158" s="410"/>
      <c r="L158" s="410"/>
      <c r="M158" s="410"/>
      <c r="N158" s="410"/>
      <c r="O158" s="410"/>
      <c r="P158" s="410"/>
      <c r="Q158" s="410"/>
      <c r="R158" s="410"/>
      <c r="S158" s="410"/>
      <c r="T158" s="410"/>
      <c r="U158" s="410"/>
      <c r="V158" s="410"/>
      <c r="W158" s="435"/>
      <c r="X158" s="376"/>
      <c r="Y158" s="377"/>
      <c r="Z158" s="376"/>
      <c r="AA158" s="377"/>
      <c r="AB158" s="380"/>
      <c r="AC158" s="381"/>
      <c r="AD158" s="367"/>
      <c r="AE158" s="368"/>
      <c r="AF158" s="368"/>
      <c r="AG158" s="368"/>
      <c r="AH158" s="368"/>
      <c r="AI158" s="368"/>
      <c r="AJ158" s="368"/>
      <c r="AK158" s="368"/>
      <c r="AL158" s="368"/>
      <c r="AM158" s="368"/>
      <c r="AN158" s="368"/>
      <c r="AO158" s="368"/>
      <c r="AP158" s="368"/>
      <c r="AQ158" s="368"/>
      <c r="AR158" s="368"/>
      <c r="AS158" s="368"/>
      <c r="AT158" s="368"/>
      <c r="AU158" s="368"/>
      <c r="AV158" s="368"/>
      <c r="AW158" s="368"/>
      <c r="AX158" s="368"/>
      <c r="AY158" s="368"/>
      <c r="AZ158" s="368"/>
      <c r="BA158" s="368"/>
      <c r="BB158" s="368"/>
      <c r="BC158" s="368"/>
      <c r="BD158" s="368"/>
      <c r="BE158" s="368"/>
      <c r="BF158" s="368"/>
      <c r="BG158" s="368"/>
      <c r="BH158" s="368"/>
      <c r="BI158" s="368"/>
      <c r="BJ158" s="368"/>
      <c r="BK158" s="368"/>
      <c r="BL158" s="368"/>
      <c r="BM158" s="368"/>
      <c r="BN158" s="368"/>
      <c r="BO158" s="368"/>
      <c r="BP158" s="368"/>
    </row>
    <row r="159" spans="1:68" s="25" customFormat="1" ht="28.5" customHeight="1" x14ac:dyDescent="0.35">
      <c r="A159" s="709"/>
      <c r="B159" s="355"/>
      <c r="C159" s="356"/>
      <c r="D159" s="357"/>
      <c r="E159" s="358"/>
      <c r="F159" s="358"/>
      <c r="G159" s="408"/>
      <c r="H159" s="409"/>
      <c r="I159" s="410"/>
      <c r="J159" s="410"/>
      <c r="K159" s="410"/>
      <c r="L159" s="410"/>
      <c r="M159" s="410"/>
      <c r="N159" s="410"/>
      <c r="O159" s="410"/>
      <c r="P159" s="410"/>
      <c r="Q159" s="410"/>
      <c r="R159" s="410"/>
      <c r="S159" s="410"/>
      <c r="T159" s="410"/>
      <c r="U159" s="410"/>
      <c r="V159" s="410"/>
      <c r="W159" s="435"/>
      <c r="X159" s="376"/>
      <c r="Y159" s="377"/>
      <c r="Z159" s="376"/>
      <c r="AA159" s="377"/>
      <c r="AB159" s="380"/>
      <c r="AC159" s="381"/>
      <c r="AD159" s="367"/>
      <c r="AE159" s="368"/>
      <c r="AF159" s="368"/>
      <c r="AG159" s="368"/>
      <c r="AH159" s="368"/>
      <c r="AI159" s="368"/>
      <c r="AJ159" s="368"/>
      <c r="AK159" s="368"/>
      <c r="AL159" s="368"/>
      <c r="AM159" s="368"/>
      <c r="AN159" s="368"/>
      <c r="AO159" s="368"/>
      <c r="AP159" s="368"/>
      <c r="AQ159" s="368"/>
      <c r="AR159" s="368"/>
      <c r="AS159" s="368"/>
      <c r="AT159" s="368"/>
      <c r="AU159" s="368"/>
      <c r="AV159" s="368"/>
      <c r="AW159" s="368"/>
      <c r="AX159" s="368"/>
      <c r="AY159" s="368"/>
      <c r="AZ159" s="368"/>
      <c r="BA159" s="368"/>
      <c r="BB159" s="368"/>
      <c r="BC159" s="368"/>
      <c r="BD159" s="368"/>
      <c r="BE159" s="368"/>
      <c r="BF159" s="368"/>
      <c r="BG159" s="368"/>
      <c r="BH159" s="368"/>
      <c r="BI159" s="368"/>
      <c r="BJ159" s="368"/>
      <c r="BK159" s="368"/>
      <c r="BL159" s="368"/>
      <c r="BM159" s="368"/>
      <c r="BN159" s="368"/>
      <c r="BO159" s="368"/>
      <c r="BP159" s="368"/>
    </row>
    <row r="160" spans="1:68" ht="28.5" customHeight="1" x14ac:dyDescent="0.35">
      <c r="A160" s="709"/>
      <c r="B160" s="405"/>
      <c r="C160" s="406"/>
      <c r="D160" s="406"/>
      <c r="E160" s="407"/>
      <c r="F160" s="407"/>
      <c r="G160" s="408"/>
      <c r="H160" s="409"/>
      <c r="I160" s="410"/>
      <c r="J160" s="410"/>
      <c r="K160" s="410"/>
      <c r="L160" s="410"/>
      <c r="M160" s="410"/>
      <c r="N160" s="410"/>
      <c r="O160" s="410"/>
      <c r="P160" s="410"/>
      <c r="Q160" s="410"/>
      <c r="R160" s="410"/>
      <c r="S160" s="410"/>
      <c r="T160" s="410"/>
      <c r="U160" s="410"/>
      <c r="V160" s="410"/>
      <c r="W160" s="435"/>
      <c r="X160" s="376"/>
      <c r="Y160" s="377"/>
      <c r="Z160" s="376"/>
      <c r="AA160" s="377"/>
      <c r="AB160" s="380"/>
      <c r="AC160" s="381"/>
      <c r="AD160" s="367"/>
    </row>
    <row r="161" spans="1:30" ht="28.5" customHeight="1" x14ac:dyDescent="0.35">
      <c r="A161" s="709"/>
      <c r="B161" s="405"/>
      <c r="C161" s="406"/>
      <c r="D161" s="406"/>
      <c r="E161" s="407"/>
      <c r="F161" s="407"/>
      <c r="G161" s="408"/>
      <c r="H161" s="409"/>
      <c r="I161" s="410"/>
      <c r="J161" s="410"/>
      <c r="K161" s="410"/>
      <c r="L161" s="410"/>
      <c r="M161" s="410"/>
      <c r="N161" s="410"/>
      <c r="O161" s="410"/>
      <c r="P161" s="410"/>
      <c r="Q161" s="410"/>
      <c r="R161" s="410"/>
      <c r="S161" s="410"/>
      <c r="T161" s="410"/>
      <c r="U161" s="410"/>
      <c r="V161" s="410"/>
      <c r="W161" s="435"/>
      <c r="X161" s="376"/>
      <c r="Y161" s="377"/>
      <c r="Z161" s="376"/>
      <c r="AA161" s="377"/>
      <c r="AB161" s="380"/>
      <c r="AC161" s="381"/>
      <c r="AD161" s="367"/>
    </row>
    <row r="162" spans="1:30" ht="28.5" customHeight="1" x14ac:dyDescent="0.35">
      <c r="A162" s="709"/>
      <c r="B162" s="405"/>
      <c r="C162" s="406"/>
      <c r="D162" s="406"/>
      <c r="E162" s="407"/>
      <c r="F162" s="407"/>
      <c r="G162" s="408"/>
      <c r="H162" s="409"/>
      <c r="I162" s="410"/>
      <c r="J162" s="410"/>
      <c r="K162" s="410"/>
      <c r="L162" s="410"/>
      <c r="M162" s="410"/>
      <c r="N162" s="410"/>
      <c r="O162" s="410"/>
      <c r="P162" s="410"/>
      <c r="Q162" s="410"/>
      <c r="R162" s="410"/>
      <c r="S162" s="410"/>
      <c r="T162" s="410"/>
      <c r="U162" s="410"/>
      <c r="V162" s="410"/>
      <c r="W162" s="435"/>
      <c r="X162" s="376"/>
      <c r="Y162" s="377"/>
      <c r="Z162" s="376"/>
      <c r="AA162" s="377"/>
      <c r="AB162" s="380"/>
      <c r="AC162" s="381"/>
      <c r="AD162" s="367"/>
    </row>
    <row r="163" spans="1:30" ht="28.5" customHeight="1" x14ac:dyDescent="0.35">
      <c r="A163" s="709"/>
      <c r="B163" s="405"/>
      <c r="C163" s="406"/>
      <c r="D163" s="406"/>
      <c r="E163" s="407"/>
      <c r="F163" s="407"/>
      <c r="G163" s="408"/>
      <c r="H163" s="409"/>
      <c r="I163" s="410"/>
      <c r="J163" s="410"/>
      <c r="K163" s="410"/>
      <c r="L163" s="410"/>
      <c r="M163" s="410"/>
      <c r="N163" s="410"/>
      <c r="O163" s="410"/>
      <c r="P163" s="410"/>
      <c r="Q163" s="410"/>
      <c r="R163" s="410"/>
      <c r="S163" s="410"/>
      <c r="T163" s="410"/>
      <c r="U163" s="410"/>
      <c r="V163" s="410"/>
      <c r="W163" s="435"/>
      <c r="X163" s="376"/>
      <c r="Y163" s="377"/>
      <c r="Z163" s="376"/>
      <c r="AA163" s="377"/>
      <c r="AB163" s="380"/>
      <c r="AC163" s="381"/>
      <c r="AD163" s="367"/>
    </row>
    <row r="164" spans="1:30" ht="28.5" customHeight="1" x14ac:dyDescent="0.35">
      <c r="A164" s="709"/>
      <c r="B164" s="405"/>
      <c r="C164" s="406"/>
      <c r="D164" s="406"/>
      <c r="E164" s="407"/>
      <c r="F164" s="407"/>
      <c r="G164" s="408"/>
      <c r="H164" s="409"/>
      <c r="I164" s="410"/>
      <c r="J164" s="410"/>
      <c r="K164" s="410"/>
      <c r="L164" s="410"/>
      <c r="M164" s="410"/>
      <c r="N164" s="410"/>
      <c r="O164" s="410"/>
      <c r="P164" s="410"/>
      <c r="Q164" s="410"/>
      <c r="R164" s="410"/>
      <c r="S164" s="410"/>
      <c r="T164" s="410"/>
      <c r="U164" s="410"/>
      <c r="V164" s="410"/>
      <c r="W164" s="435"/>
      <c r="X164" s="376"/>
      <c r="Y164" s="377"/>
      <c r="Z164" s="376"/>
      <c r="AA164" s="377"/>
      <c r="AB164" s="380"/>
      <c r="AC164" s="381"/>
      <c r="AD164" s="367"/>
    </row>
    <row r="165" spans="1:30" ht="28.5" customHeight="1" x14ac:dyDescent="0.35">
      <c r="A165" s="709"/>
      <c r="B165" s="405"/>
      <c r="C165" s="406"/>
      <c r="D165" s="406"/>
      <c r="E165" s="407"/>
      <c r="F165" s="407"/>
      <c r="G165" s="408"/>
      <c r="H165" s="409"/>
      <c r="I165" s="410"/>
      <c r="J165" s="410"/>
      <c r="K165" s="410"/>
      <c r="L165" s="410"/>
      <c r="M165" s="410"/>
      <c r="N165" s="410"/>
      <c r="O165" s="410"/>
      <c r="P165" s="410"/>
      <c r="Q165" s="410"/>
      <c r="R165" s="410"/>
      <c r="S165" s="410"/>
      <c r="T165" s="410"/>
      <c r="U165" s="410"/>
      <c r="V165" s="410"/>
      <c r="W165" s="435"/>
      <c r="X165" s="376"/>
      <c r="Y165" s="377"/>
      <c r="Z165" s="376"/>
      <c r="AA165" s="377"/>
      <c r="AB165" s="380"/>
      <c r="AC165" s="381"/>
      <c r="AD165" s="367"/>
    </row>
    <row r="166" spans="1:30" ht="28.5" customHeight="1" x14ac:dyDescent="0.35">
      <c r="A166" s="709"/>
      <c r="B166" s="405"/>
      <c r="C166" s="406"/>
      <c r="D166" s="406"/>
      <c r="E166" s="407"/>
      <c r="F166" s="407"/>
      <c r="G166" s="408"/>
      <c r="H166" s="409"/>
      <c r="I166" s="410"/>
      <c r="J166" s="410"/>
      <c r="K166" s="410"/>
      <c r="L166" s="410"/>
      <c r="M166" s="410"/>
      <c r="N166" s="410"/>
      <c r="O166" s="410"/>
      <c r="P166" s="410"/>
      <c r="Q166" s="410"/>
      <c r="R166" s="410"/>
      <c r="S166" s="410"/>
      <c r="T166" s="410"/>
      <c r="U166" s="410"/>
      <c r="V166" s="410"/>
      <c r="W166" s="435"/>
      <c r="X166" s="376"/>
      <c r="Y166" s="377"/>
      <c r="Z166" s="376"/>
      <c r="AA166" s="377"/>
      <c r="AB166" s="380"/>
      <c r="AC166" s="381"/>
      <c r="AD166" s="367"/>
    </row>
    <row r="167" spans="1:30" ht="28.5" customHeight="1" x14ac:dyDescent="0.35">
      <c r="A167" s="709"/>
      <c r="B167" s="405"/>
      <c r="C167" s="406"/>
      <c r="D167" s="406"/>
      <c r="E167" s="407"/>
      <c r="F167" s="407"/>
      <c r="G167" s="408"/>
      <c r="H167" s="409"/>
      <c r="I167" s="410"/>
      <c r="J167" s="410"/>
      <c r="K167" s="410"/>
      <c r="L167" s="410"/>
      <c r="M167" s="410"/>
      <c r="N167" s="410"/>
      <c r="O167" s="410"/>
      <c r="P167" s="410"/>
      <c r="Q167" s="410"/>
      <c r="R167" s="410"/>
      <c r="S167" s="410"/>
      <c r="T167" s="410"/>
      <c r="U167" s="410"/>
      <c r="V167" s="410"/>
      <c r="W167" s="435"/>
      <c r="X167" s="376"/>
      <c r="Y167" s="377"/>
      <c r="Z167" s="376"/>
      <c r="AA167" s="377"/>
      <c r="AB167" s="380"/>
      <c r="AC167" s="381"/>
      <c r="AD167" s="367"/>
    </row>
    <row r="168" spans="1:30" ht="28.5" customHeight="1" x14ac:dyDescent="0.35">
      <c r="A168" s="709"/>
      <c r="B168" s="405"/>
      <c r="C168" s="406"/>
      <c r="D168" s="406"/>
      <c r="E168" s="407"/>
      <c r="F168" s="407"/>
      <c r="G168" s="408"/>
      <c r="H168" s="409"/>
      <c r="I168" s="410"/>
      <c r="J168" s="410"/>
      <c r="K168" s="410"/>
      <c r="L168" s="410"/>
      <c r="M168" s="410"/>
      <c r="N168" s="410"/>
      <c r="O168" s="410"/>
      <c r="P168" s="410"/>
      <c r="Q168" s="410"/>
      <c r="R168" s="410"/>
      <c r="S168" s="410"/>
      <c r="T168" s="410"/>
      <c r="U168" s="410"/>
      <c r="V168" s="410"/>
      <c r="W168" s="435"/>
      <c r="X168" s="376"/>
      <c r="Y168" s="377"/>
      <c r="Z168" s="376"/>
      <c r="AA168" s="377"/>
      <c r="AB168" s="380"/>
      <c r="AC168" s="381"/>
      <c r="AD168" s="367"/>
    </row>
    <row r="169" spans="1:30" ht="28.5" customHeight="1" x14ac:dyDescent="0.35">
      <c r="A169" s="709"/>
      <c r="B169" s="405"/>
      <c r="C169" s="406"/>
      <c r="D169" s="406"/>
      <c r="E169" s="407"/>
      <c r="F169" s="407"/>
      <c r="G169" s="408"/>
      <c r="H169" s="409"/>
      <c r="I169" s="410"/>
      <c r="J169" s="410"/>
      <c r="K169" s="410"/>
      <c r="L169" s="410"/>
      <c r="M169" s="410"/>
      <c r="N169" s="410"/>
      <c r="O169" s="410"/>
      <c r="P169" s="410"/>
      <c r="Q169" s="410"/>
      <c r="R169" s="410"/>
      <c r="S169" s="410"/>
      <c r="T169" s="410"/>
      <c r="U169" s="410"/>
      <c r="V169" s="410"/>
      <c r="W169" s="435"/>
      <c r="X169" s="376"/>
      <c r="Y169" s="377"/>
      <c r="Z169" s="376"/>
      <c r="AA169" s="377"/>
      <c r="AB169" s="380"/>
      <c r="AC169" s="381"/>
      <c r="AD169" s="367"/>
    </row>
    <row r="170" spans="1:30" ht="28.5" customHeight="1" x14ac:dyDescent="0.35">
      <c r="A170" s="709"/>
      <c r="B170" s="405"/>
      <c r="C170" s="406"/>
      <c r="D170" s="406"/>
      <c r="E170" s="407"/>
      <c r="F170" s="407"/>
      <c r="G170" s="408"/>
      <c r="H170" s="409"/>
      <c r="I170" s="410"/>
      <c r="J170" s="410"/>
      <c r="K170" s="410"/>
      <c r="L170" s="410"/>
      <c r="M170" s="410"/>
      <c r="N170" s="410"/>
      <c r="O170" s="410"/>
      <c r="P170" s="410"/>
      <c r="Q170" s="410"/>
      <c r="R170" s="410"/>
      <c r="S170" s="410"/>
      <c r="T170" s="410"/>
      <c r="U170" s="410"/>
      <c r="V170" s="410"/>
      <c r="W170" s="435"/>
      <c r="X170" s="376"/>
      <c r="Y170" s="377"/>
      <c r="Z170" s="376"/>
      <c r="AA170" s="377"/>
      <c r="AB170" s="380"/>
      <c r="AC170" s="381"/>
      <c r="AD170" s="367"/>
    </row>
    <row r="171" spans="1:30" ht="28.5" customHeight="1" x14ac:dyDescent="0.35">
      <c r="A171" s="709"/>
      <c r="B171" s="405"/>
      <c r="C171" s="406"/>
      <c r="D171" s="406"/>
      <c r="E171" s="407"/>
      <c r="F171" s="407"/>
      <c r="G171" s="408"/>
      <c r="H171" s="409"/>
      <c r="I171" s="410"/>
      <c r="J171" s="410"/>
      <c r="K171" s="410"/>
      <c r="L171" s="410"/>
      <c r="M171" s="410"/>
      <c r="N171" s="410"/>
      <c r="O171" s="410"/>
      <c r="P171" s="410"/>
      <c r="Q171" s="410"/>
      <c r="R171" s="410"/>
      <c r="S171" s="410"/>
      <c r="T171" s="410"/>
      <c r="U171" s="410"/>
      <c r="V171" s="410"/>
      <c r="W171" s="435"/>
      <c r="X171" s="376"/>
      <c r="Y171" s="377"/>
      <c r="Z171" s="376"/>
      <c r="AA171" s="377"/>
      <c r="AB171" s="380"/>
      <c r="AC171" s="381"/>
      <c r="AD171" s="367"/>
    </row>
    <row r="172" spans="1:30" ht="28.5" customHeight="1" x14ac:dyDescent="0.35">
      <c r="A172" s="709"/>
      <c r="B172" s="405"/>
      <c r="C172" s="406"/>
      <c r="D172" s="406"/>
      <c r="E172" s="407"/>
      <c r="F172" s="407"/>
      <c r="G172" s="408"/>
      <c r="H172" s="409"/>
      <c r="I172" s="410"/>
      <c r="J172" s="410"/>
      <c r="K172" s="410"/>
      <c r="L172" s="410"/>
      <c r="M172" s="410"/>
      <c r="N172" s="410"/>
      <c r="O172" s="410"/>
      <c r="P172" s="410"/>
      <c r="Q172" s="410"/>
      <c r="R172" s="410"/>
      <c r="S172" s="410"/>
      <c r="T172" s="410"/>
      <c r="U172" s="410"/>
      <c r="V172" s="410"/>
      <c r="W172" s="435"/>
      <c r="X172" s="376"/>
      <c r="Y172" s="377"/>
      <c r="Z172" s="376"/>
      <c r="AA172" s="377"/>
      <c r="AB172" s="380"/>
      <c r="AC172" s="381"/>
      <c r="AD172" s="367"/>
    </row>
    <row r="173" spans="1:30" ht="28.5" customHeight="1" x14ac:dyDescent="0.35">
      <c r="A173" s="709"/>
      <c r="B173" s="405"/>
      <c r="C173" s="406"/>
      <c r="D173" s="406"/>
      <c r="E173" s="407"/>
      <c r="F173" s="407"/>
      <c r="G173" s="408"/>
      <c r="H173" s="409"/>
      <c r="I173" s="410"/>
      <c r="J173" s="410"/>
      <c r="K173" s="410"/>
      <c r="L173" s="410"/>
      <c r="M173" s="410"/>
      <c r="N173" s="410"/>
      <c r="O173" s="410"/>
      <c r="P173" s="410"/>
      <c r="Q173" s="410"/>
      <c r="R173" s="410"/>
      <c r="S173" s="410"/>
      <c r="T173" s="410"/>
      <c r="U173" s="410"/>
      <c r="V173" s="410"/>
      <c r="W173" s="435"/>
      <c r="X173" s="376"/>
      <c r="Y173" s="377"/>
      <c r="Z173" s="376"/>
      <c r="AA173" s="377"/>
      <c r="AB173" s="380"/>
      <c r="AC173" s="381"/>
      <c r="AD173" s="367"/>
    </row>
    <row r="174" spans="1:30" ht="28.5" customHeight="1" x14ac:dyDescent="0.35">
      <c r="A174" s="709"/>
      <c r="B174" s="405"/>
      <c r="C174" s="406"/>
      <c r="D174" s="406"/>
      <c r="E174" s="407"/>
      <c r="F174" s="407"/>
      <c r="G174" s="408"/>
      <c r="H174" s="409"/>
      <c r="I174" s="410"/>
      <c r="J174" s="410"/>
      <c r="K174" s="410"/>
      <c r="L174" s="410"/>
      <c r="M174" s="410"/>
      <c r="N174" s="410"/>
      <c r="O174" s="410"/>
      <c r="P174" s="410"/>
      <c r="Q174" s="410"/>
      <c r="R174" s="410"/>
      <c r="S174" s="410"/>
      <c r="T174" s="410"/>
      <c r="U174" s="410"/>
      <c r="V174" s="410"/>
      <c r="W174" s="435"/>
      <c r="X174" s="376"/>
      <c r="Y174" s="377"/>
      <c r="Z174" s="376"/>
      <c r="AA174" s="377"/>
      <c r="AB174" s="380"/>
      <c r="AC174" s="381"/>
      <c r="AD174" s="367"/>
    </row>
    <row r="175" spans="1:30" ht="28.5" customHeight="1" x14ac:dyDescent="0.35">
      <c r="A175" s="709"/>
      <c r="B175" s="405"/>
      <c r="C175" s="406"/>
      <c r="D175" s="406"/>
      <c r="E175" s="407"/>
      <c r="F175" s="407"/>
      <c r="G175" s="408"/>
      <c r="H175" s="409"/>
      <c r="I175" s="410"/>
      <c r="J175" s="410"/>
      <c r="K175" s="410"/>
      <c r="L175" s="410"/>
      <c r="M175" s="410"/>
      <c r="N175" s="410"/>
      <c r="O175" s="410"/>
      <c r="P175" s="410"/>
      <c r="Q175" s="410"/>
      <c r="R175" s="410"/>
      <c r="S175" s="410"/>
      <c r="T175" s="410"/>
      <c r="U175" s="410"/>
      <c r="V175" s="410"/>
      <c r="W175" s="435"/>
      <c r="X175" s="376"/>
      <c r="Y175" s="377"/>
      <c r="Z175" s="376"/>
      <c r="AA175" s="377"/>
      <c r="AB175" s="380"/>
      <c r="AC175" s="381"/>
      <c r="AD175" s="367"/>
    </row>
    <row r="176" spans="1:30" ht="28.5" customHeight="1" x14ac:dyDescent="0.35">
      <c r="A176" s="709"/>
      <c r="B176" s="405"/>
      <c r="C176" s="406"/>
      <c r="D176" s="406"/>
      <c r="E176" s="407"/>
      <c r="F176" s="407"/>
      <c r="G176" s="408"/>
      <c r="H176" s="409"/>
      <c r="I176" s="410"/>
      <c r="J176" s="410"/>
      <c r="K176" s="410"/>
      <c r="L176" s="410"/>
      <c r="M176" s="410"/>
      <c r="N176" s="410"/>
      <c r="O176" s="410"/>
      <c r="P176" s="410"/>
      <c r="Q176" s="410"/>
      <c r="R176" s="410"/>
      <c r="S176" s="410"/>
      <c r="T176" s="410"/>
      <c r="U176" s="410"/>
      <c r="V176" s="410"/>
      <c r="W176" s="435"/>
      <c r="X176" s="376"/>
      <c r="Y176" s="377"/>
      <c r="Z176" s="376"/>
      <c r="AA176" s="377"/>
      <c r="AB176" s="380"/>
      <c r="AC176" s="381"/>
      <c r="AD176" s="367"/>
    </row>
    <row r="177" spans="1:30" ht="28.5" customHeight="1" x14ac:dyDescent="0.35">
      <c r="A177" s="709"/>
      <c r="B177" s="405"/>
      <c r="C177" s="406"/>
      <c r="D177" s="406"/>
      <c r="E177" s="407"/>
      <c r="F177" s="407"/>
      <c r="G177" s="408"/>
      <c r="H177" s="409"/>
      <c r="I177" s="410"/>
      <c r="J177" s="410"/>
      <c r="K177" s="410"/>
      <c r="L177" s="410"/>
      <c r="M177" s="410"/>
      <c r="N177" s="410"/>
      <c r="O177" s="410"/>
      <c r="P177" s="410"/>
      <c r="Q177" s="410"/>
      <c r="R177" s="410"/>
      <c r="S177" s="410"/>
      <c r="T177" s="410"/>
      <c r="U177" s="410"/>
      <c r="V177" s="410"/>
      <c r="W177" s="435"/>
      <c r="X177" s="376"/>
      <c r="Y177" s="377"/>
      <c r="Z177" s="376"/>
      <c r="AA177" s="377"/>
      <c r="AB177" s="380"/>
      <c r="AC177" s="381"/>
      <c r="AD177" s="367"/>
    </row>
    <row r="178" spans="1:30" ht="28.5" customHeight="1" x14ac:dyDescent="0.35">
      <c r="A178" s="709"/>
      <c r="B178" s="405"/>
      <c r="C178" s="406"/>
      <c r="D178" s="406"/>
      <c r="E178" s="407"/>
      <c r="F178" s="407"/>
      <c r="G178" s="408"/>
      <c r="H178" s="409"/>
      <c r="I178" s="410"/>
      <c r="J178" s="410"/>
      <c r="K178" s="410"/>
      <c r="L178" s="410"/>
      <c r="M178" s="410"/>
      <c r="N178" s="410"/>
      <c r="O178" s="410"/>
      <c r="P178" s="410"/>
      <c r="Q178" s="410"/>
      <c r="R178" s="410"/>
      <c r="S178" s="410"/>
      <c r="T178" s="410"/>
      <c r="U178" s="410"/>
      <c r="V178" s="410"/>
      <c r="W178" s="435"/>
      <c r="X178" s="376"/>
      <c r="Y178" s="377"/>
      <c r="Z178" s="376"/>
      <c r="AA178" s="377"/>
      <c r="AB178" s="380"/>
      <c r="AC178" s="381"/>
      <c r="AD178" s="367"/>
    </row>
    <row r="179" spans="1:30" ht="28.5" customHeight="1" x14ac:dyDescent="0.35">
      <c r="A179" s="709"/>
      <c r="B179" s="405"/>
      <c r="C179" s="406"/>
      <c r="D179" s="406"/>
      <c r="E179" s="407"/>
      <c r="F179" s="407"/>
      <c r="G179" s="408"/>
      <c r="H179" s="409"/>
      <c r="I179" s="410"/>
      <c r="J179" s="410"/>
      <c r="K179" s="410"/>
      <c r="L179" s="410"/>
      <c r="M179" s="410"/>
      <c r="N179" s="410"/>
      <c r="O179" s="410"/>
      <c r="P179" s="410"/>
      <c r="Q179" s="410"/>
      <c r="R179" s="410"/>
      <c r="S179" s="410"/>
      <c r="T179" s="410"/>
      <c r="U179" s="410"/>
      <c r="V179" s="410"/>
      <c r="W179" s="435"/>
      <c r="X179" s="376"/>
      <c r="Y179" s="377"/>
      <c r="Z179" s="376"/>
      <c r="AA179" s="377"/>
      <c r="AB179" s="380"/>
      <c r="AC179" s="381"/>
      <c r="AD179" s="367"/>
    </row>
    <row r="180" spans="1:30" ht="28.5" customHeight="1" x14ac:dyDescent="0.35">
      <c r="A180" s="709"/>
      <c r="B180" s="405"/>
      <c r="C180" s="406"/>
      <c r="D180" s="406"/>
      <c r="E180" s="407"/>
      <c r="F180" s="407"/>
      <c r="G180" s="408"/>
      <c r="H180" s="409"/>
      <c r="I180" s="410"/>
      <c r="J180" s="410"/>
      <c r="K180" s="410"/>
      <c r="L180" s="410"/>
      <c r="M180" s="410"/>
      <c r="N180" s="410"/>
      <c r="O180" s="410"/>
      <c r="P180" s="410"/>
      <c r="Q180" s="410"/>
      <c r="R180" s="410"/>
      <c r="S180" s="410"/>
      <c r="T180" s="410"/>
      <c r="U180" s="410"/>
      <c r="V180" s="410"/>
      <c r="W180" s="435"/>
      <c r="X180" s="376"/>
      <c r="Y180" s="377"/>
      <c r="Z180" s="376"/>
      <c r="AA180" s="377"/>
      <c r="AB180" s="380"/>
      <c r="AC180" s="381"/>
      <c r="AD180" s="367"/>
    </row>
    <row r="181" spans="1:30" ht="28.5" customHeight="1" x14ac:dyDescent="0.35">
      <c r="A181" s="709"/>
      <c r="B181" s="405"/>
      <c r="C181" s="406"/>
      <c r="D181" s="406"/>
      <c r="E181" s="407"/>
      <c r="F181" s="407"/>
      <c r="G181" s="408"/>
      <c r="H181" s="409"/>
      <c r="I181" s="410"/>
      <c r="J181" s="410"/>
      <c r="K181" s="410"/>
      <c r="L181" s="410"/>
      <c r="M181" s="410"/>
      <c r="N181" s="410"/>
      <c r="O181" s="410"/>
      <c r="P181" s="410"/>
      <c r="Q181" s="410"/>
      <c r="R181" s="410"/>
      <c r="S181" s="410"/>
      <c r="T181" s="410"/>
      <c r="U181" s="410"/>
      <c r="V181" s="410"/>
      <c r="W181" s="435"/>
      <c r="X181" s="376"/>
      <c r="Y181" s="377"/>
      <c r="Z181" s="376"/>
      <c r="AA181" s="377"/>
      <c r="AB181" s="380"/>
      <c r="AC181" s="381"/>
      <c r="AD181" s="367"/>
    </row>
    <row r="182" spans="1:30" ht="28.5" customHeight="1" x14ac:dyDescent="0.35">
      <c r="A182" s="709"/>
      <c r="B182" s="405"/>
      <c r="C182" s="406"/>
      <c r="D182" s="406"/>
      <c r="E182" s="407"/>
      <c r="F182" s="407"/>
      <c r="G182" s="408"/>
      <c r="H182" s="409"/>
      <c r="I182" s="410"/>
      <c r="J182" s="410"/>
      <c r="K182" s="410"/>
      <c r="L182" s="410"/>
      <c r="M182" s="410"/>
      <c r="N182" s="410"/>
      <c r="O182" s="410"/>
      <c r="P182" s="410"/>
      <c r="Q182" s="410"/>
      <c r="R182" s="410"/>
      <c r="S182" s="410"/>
      <c r="T182" s="410"/>
      <c r="U182" s="410"/>
      <c r="V182" s="410"/>
      <c r="W182" s="435"/>
      <c r="X182" s="376"/>
      <c r="Y182" s="377"/>
      <c r="Z182" s="376"/>
      <c r="AA182" s="377"/>
      <c r="AB182" s="380"/>
      <c r="AC182" s="381"/>
      <c r="AD182" s="367"/>
    </row>
    <row r="183" spans="1:30" ht="28.5" customHeight="1" x14ac:dyDescent="0.35">
      <c r="A183" s="709"/>
      <c r="B183" s="405"/>
      <c r="C183" s="406"/>
      <c r="D183" s="406"/>
      <c r="E183" s="407"/>
      <c r="F183" s="407"/>
      <c r="G183" s="408"/>
      <c r="H183" s="409"/>
      <c r="I183" s="410"/>
      <c r="J183" s="410"/>
      <c r="K183" s="410"/>
      <c r="L183" s="410"/>
      <c r="M183" s="410"/>
      <c r="N183" s="410"/>
      <c r="O183" s="410"/>
      <c r="P183" s="410"/>
      <c r="Q183" s="410"/>
      <c r="R183" s="410"/>
      <c r="S183" s="410"/>
      <c r="T183" s="410"/>
      <c r="U183" s="410"/>
      <c r="V183" s="410"/>
      <c r="W183" s="435"/>
      <c r="X183" s="376"/>
      <c r="Y183" s="377"/>
      <c r="Z183" s="376"/>
      <c r="AA183" s="377"/>
      <c r="AB183" s="380"/>
      <c r="AC183" s="381"/>
      <c r="AD183" s="367"/>
    </row>
    <row r="184" spans="1:30" ht="28.5" customHeight="1" x14ac:dyDescent="0.35">
      <c r="A184" s="709"/>
      <c r="B184" s="405"/>
      <c r="C184" s="406"/>
      <c r="D184" s="406"/>
      <c r="E184" s="407"/>
      <c r="F184" s="407"/>
      <c r="G184" s="408"/>
      <c r="H184" s="409"/>
      <c r="I184" s="410"/>
      <c r="J184" s="410"/>
      <c r="K184" s="410"/>
      <c r="L184" s="410"/>
      <c r="M184" s="410"/>
      <c r="N184" s="410"/>
      <c r="O184" s="410"/>
      <c r="P184" s="410"/>
      <c r="Q184" s="410"/>
      <c r="R184" s="410"/>
      <c r="S184" s="410"/>
      <c r="T184" s="410"/>
      <c r="U184" s="410"/>
      <c r="V184" s="410"/>
      <c r="W184" s="435"/>
      <c r="X184" s="376"/>
      <c r="Y184" s="377"/>
      <c r="Z184" s="376"/>
      <c r="AA184" s="377"/>
      <c r="AB184" s="380"/>
      <c r="AC184" s="381"/>
      <c r="AD184" s="367"/>
    </row>
    <row r="185" spans="1:30" ht="28.5" customHeight="1" x14ac:dyDescent="0.35">
      <c r="A185" s="709"/>
      <c r="B185" s="405"/>
      <c r="C185" s="406"/>
      <c r="D185" s="406"/>
      <c r="E185" s="407"/>
      <c r="F185" s="407"/>
      <c r="G185" s="408"/>
      <c r="H185" s="409"/>
      <c r="I185" s="410"/>
      <c r="J185" s="410"/>
      <c r="K185" s="410"/>
      <c r="L185" s="410"/>
      <c r="M185" s="410"/>
      <c r="N185" s="410"/>
      <c r="O185" s="410"/>
      <c r="P185" s="410"/>
      <c r="Q185" s="410"/>
      <c r="R185" s="410"/>
      <c r="S185" s="410"/>
      <c r="T185" s="410"/>
      <c r="U185" s="410"/>
      <c r="V185" s="410"/>
      <c r="W185" s="435"/>
      <c r="X185" s="376"/>
      <c r="Y185" s="377"/>
      <c r="Z185" s="376"/>
      <c r="AA185" s="377"/>
      <c r="AB185" s="380"/>
      <c r="AC185" s="381"/>
      <c r="AD185" s="367"/>
    </row>
    <row r="186" spans="1:30" ht="28.5" customHeight="1" x14ac:dyDescent="0.35">
      <c r="A186" s="709"/>
      <c r="B186" s="405"/>
      <c r="C186" s="406"/>
      <c r="D186" s="406"/>
      <c r="E186" s="407"/>
      <c r="F186" s="407"/>
      <c r="G186" s="408"/>
      <c r="H186" s="409"/>
      <c r="I186" s="410"/>
      <c r="J186" s="410"/>
      <c r="K186" s="410"/>
      <c r="L186" s="410"/>
      <c r="M186" s="410"/>
      <c r="N186" s="410"/>
      <c r="O186" s="410"/>
      <c r="P186" s="410"/>
      <c r="Q186" s="410"/>
      <c r="R186" s="410"/>
      <c r="S186" s="410"/>
      <c r="T186" s="410"/>
      <c r="U186" s="410"/>
      <c r="V186" s="410"/>
      <c r="W186" s="435"/>
      <c r="X186" s="376"/>
      <c r="Y186" s="377"/>
      <c r="Z186" s="376"/>
      <c r="AA186" s="377"/>
      <c r="AB186" s="380"/>
      <c r="AC186" s="381"/>
      <c r="AD186" s="367"/>
    </row>
    <row r="187" spans="1:30" ht="28.5" customHeight="1" x14ac:dyDescent="0.35">
      <c r="A187" s="709"/>
      <c r="B187" s="405"/>
      <c r="C187" s="406"/>
      <c r="D187" s="406"/>
      <c r="E187" s="407"/>
      <c r="F187" s="407"/>
      <c r="G187" s="408"/>
      <c r="H187" s="409"/>
      <c r="I187" s="410"/>
      <c r="J187" s="410"/>
      <c r="K187" s="410"/>
      <c r="L187" s="410"/>
      <c r="M187" s="410"/>
      <c r="N187" s="410"/>
      <c r="O187" s="410"/>
      <c r="P187" s="410"/>
      <c r="Q187" s="410"/>
      <c r="R187" s="410"/>
      <c r="S187" s="410"/>
      <c r="T187" s="410"/>
      <c r="U187" s="410"/>
      <c r="V187" s="410"/>
      <c r="W187" s="435"/>
      <c r="X187" s="376"/>
      <c r="Y187" s="377"/>
      <c r="Z187" s="376"/>
      <c r="AA187" s="377"/>
      <c r="AB187" s="380"/>
      <c r="AC187" s="381"/>
      <c r="AD187" s="367"/>
    </row>
    <row r="188" spans="1:30" ht="28.5" customHeight="1" x14ac:dyDescent="0.35">
      <c r="A188" s="709"/>
      <c r="B188" s="405"/>
      <c r="C188" s="406"/>
      <c r="D188" s="406"/>
      <c r="E188" s="407"/>
      <c r="F188" s="407"/>
      <c r="G188" s="408"/>
      <c r="H188" s="409"/>
      <c r="I188" s="410"/>
      <c r="J188" s="410"/>
      <c r="K188" s="410"/>
      <c r="L188" s="410"/>
      <c r="M188" s="410"/>
      <c r="N188" s="410"/>
      <c r="O188" s="410"/>
      <c r="P188" s="410"/>
      <c r="Q188" s="410"/>
      <c r="R188" s="410"/>
      <c r="S188" s="410"/>
      <c r="T188" s="410"/>
      <c r="U188" s="410"/>
      <c r="V188" s="410"/>
      <c r="W188" s="435"/>
      <c r="X188" s="376"/>
      <c r="Y188" s="377"/>
      <c r="Z188" s="376"/>
      <c r="AA188" s="377"/>
      <c r="AB188" s="380"/>
      <c r="AC188" s="381"/>
      <c r="AD188" s="367"/>
    </row>
    <row r="189" spans="1:30" ht="28.5" customHeight="1" x14ac:dyDescent="0.35">
      <c r="A189" s="709"/>
      <c r="B189" s="405"/>
      <c r="C189" s="406"/>
      <c r="D189" s="406"/>
      <c r="E189" s="407"/>
      <c r="F189" s="407"/>
      <c r="G189" s="408"/>
      <c r="H189" s="409"/>
      <c r="I189" s="410"/>
      <c r="J189" s="410"/>
      <c r="K189" s="410"/>
      <c r="L189" s="410"/>
      <c r="M189" s="410"/>
      <c r="N189" s="410"/>
      <c r="O189" s="410"/>
      <c r="P189" s="410"/>
      <c r="Q189" s="410"/>
      <c r="R189" s="410"/>
      <c r="S189" s="410"/>
      <c r="T189" s="410"/>
      <c r="U189" s="410"/>
      <c r="V189" s="410"/>
      <c r="W189" s="435"/>
      <c r="X189" s="376"/>
      <c r="Y189" s="377"/>
      <c r="Z189" s="376"/>
      <c r="AA189" s="377"/>
      <c r="AB189" s="380"/>
      <c r="AC189" s="381"/>
      <c r="AD189" s="367"/>
    </row>
    <row r="190" spans="1:30" ht="28.5" customHeight="1" x14ac:dyDescent="0.35">
      <c r="A190" s="709"/>
      <c r="B190" s="405"/>
      <c r="C190" s="406"/>
      <c r="D190" s="406"/>
      <c r="E190" s="407"/>
      <c r="F190" s="407"/>
      <c r="G190" s="408"/>
      <c r="H190" s="409"/>
      <c r="I190" s="410"/>
      <c r="J190" s="410"/>
      <c r="K190" s="410"/>
      <c r="L190" s="410"/>
      <c r="M190" s="410"/>
      <c r="N190" s="410"/>
      <c r="O190" s="410"/>
      <c r="P190" s="410"/>
      <c r="Q190" s="410"/>
      <c r="R190" s="410"/>
      <c r="S190" s="410"/>
      <c r="T190" s="410"/>
      <c r="U190" s="410"/>
      <c r="V190" s="410"/>
      <c r="W190" s="435"/>
      <c r="X190" s="376"/>
      <c r="Y190" s="377"/>
      <c r="Z190" s="376"/>
      <c r="AA190" s="377"/>
      <c r="AB190" s="380"/>
      <c r="AC190" s="381"/>
      <c r="AD190" s="367"/>
    </row>
    <row r="191" spans="1:30" ht="28.5" customHeight="1" x14ac:dyDescent="0.35">
      <c r="A191" s="709"/>
      <c r="B191" s="405"/>
      <c r="C191" s="406"/>
      <c r="D191" s="406"/>
      <c r="E191" s="407"/>
      <c r="F191" s="407"/>
      <c r="G191" s="408"/>
      <c r="H191" s="409"/>
      <c r="I191" s="410"/>
      <c r="J191" s="410"/>
      <c r="K191" s="410"/>
      <c r="L191" s="410"/>
      <c r="M191" s="410"/>
      <c r="N191" s="410"/>
      <c r="O191" s="410"/>
      <c r="P191" s="410"/>
      <c r="Q191" s="410"/>
      <c r="R191" s="410"/>
      <c r="S191" s="410"/>
      <c r="T191" s="410"/>
      <c r="U191" s="410"/>
      <c r="V191" s="410"/>
      <c r="W191" s="435"/>
      <c r="X191" s="376"/>
      <c r="Y191" s="377"/>
      <c r="Z191" s="376"/>
      <c r="AA191" s="377"/>
      <c r="AB191" s="380"/>
      <c r="AC191" s="381"/>
      <c r="AD191" s="367"/>
    </row>
    <row r="192" spans="1:30" ht="28.5" customHeight="1" x14ac:dyDescent="0.35">
      <c r="A192" s="709"/>
      <c r="B192" s="405"/>
      <c r="C192" s="406"/>
      <c r="D192" s="406"/>
      <c r="E192" s="407"/>
      <c r="F192" s="407"/>
      <c r="G192" s="408"/>
      <c r="H192" s="409"/>
      <c r="I192" s="410"/>
      <c r="J192" s="410"/>
      <c r="K192" s="410"/>
      <c r="L192" s="410"/>
      <c r="M192" s="410"/>
      <c r="N192" s="410"/>
      <c r="O192" s="410"/>
      <c r="P192" s="410"/>
      <c r="Q192" s="410"/>
      <c r="R192" s="410"/>
      <c r="S192" s="410"/>
      <c r="T192" s="410"/>
      <c r="U192" s="410"/>
      <c r="V192" s="410"/>
      <c r="W192" s="435"/>
      <c r="X192" s="376"/>
      <c r="Y192" s="377"/>
      <c r="Z192" s="376"/>
      <c r="AA192" s="377"/>
      <c r="AB192" s="380"/>
      <c r="AC192" s="381"/>
      <c r="AD192" s="367"/>
    </row>
    <row r="193" spans="1:30" ht="28.5" customHeight="1" x14ac:dyDescent="0.35">
      <c r="A193" s="709"/>
      <c r="B193" s="405"/>
      <c r="C193" s="406"/>
      <c r="D193" s="406"/>
      <c r="E193" s="407"/>
      <c r="F193" s="407"/>
      <c r="G193" s="408"/>
      <c r="H193" s="409"/>
      <c r="I193" s="410"/>
      <c r="J193" s="410"/>
      <c r="K193" s="410"/>
      <c r="L193" s="410"/>
      <c r="M193" s="410"/>
      <c r="N193" s="410"/>
      <c r="O193" s="410"/>
      <c r="P193" s="410"/>
      <c r="Q193" s="410"/>
      <c r="R193" s="410"/>
      <c r="S193" s="410"/>
      <c r="T193" s="410"/>
      <c r="U193" s="410"/>
      <c r="V193" s="410"/>
      <c r="W193" s="435"/>
      <c r="X193" s="376"/>
      <c r="Y193" s="377"/>
      <c r="Z193" s="376"/>
      <c r="AA193" s="377"/>
      <c r="AB193" s="380"/>
      <c r="AC193" s="381"/>
      <c r="AD193" s="367"/>
    </row>
    <row r="194" spans="1:30" ht="28.5" customHeight="1" x14ac:dyDescent="0.35">
      <c r="A194" s="709"/>
      <c r="B194" s="405"/>
      <c r="C194" s="406"/>
      <c r="D194" s="406"/>
      <c r="E194" s="407"/>
      <c r="F194" s="407"/>
      <c r="G194" s="408"/>
      <c r="H194" s="409"/>
      <c r="I194" s="410"/>
      <c r="J194" s="410"/>
      <c r="K194" s="410"/>
      <c r="L194" s="410"/>
      <c r="M194" s="410"/>
      <c r="N194" s="410"/>
      <c r="O194" s="410"/>
      <c r="P194" s="410"/>
      <c r="Q194" s="410"/>
      <c r="R194" s="410"/>
      <c r="S194" s="410"/>
      <c r="T194" s="410"/>
      <c r="U194" s="410"/>
      <c r="V194" s="410"/>
      <c r="W194" s="435"/>
      <c r="X194" s="376"/>
      <c r="Y194" s="377"/>
      <c r="Z194" s="376"/>
      <c r="AA194" s="377"/>
      <c r="AB194" s="380"/>
      <c r="AC194" s="381"/>
      <c r="AD194" s="367"/>
    </row>
    <row r="195" spans="1:30" ht="28.5" customHeight="1" x14ac:dyDescent="0.35">
      <c r="A195" s="709"/>
      <c r="B195" s="405"/>
      <c r="C195" s="406"/>
      <c r="D195" s="406"/>
      <c r="E195" s="407"/>
      <c r="F195" s="407"/>
      <c r="G195" s="408"/>
      <c r="H195" s="409"/>
      <c r="I195" s="410"/>
      <c r="J195" s="410"/>
      <c r="K195" s="410"/>
      <c r="L195" s="410"/>
      <c r="M195" s="410"/>
      <c r="N195" s="410"/>
      <c r="O195" s="410"/>
      <c r="P195" s="410"/>
      <c r="Q195" s="410"/>
      <c r="R195" s="410"/>
      <c r="S195" s="410"/>
      <c r="T195" s="410"/>
      <c r="U195" s="410"/>
      <c r="V195" s="410"/>
      <c r="W195" s="435"/>
      <c r="X195" s="376"/>
      <c r="Y195" s="377"/>
      <c r="Z195" s="376"/>
      <c r="AA195" s="377"/>
      <c r="AB195" s="380"/>
      <c r="AC195" s="381"/>
      <c r="AD195" s="367"/>
    </row>
    <row r="196" spans="1:30" ht="28.5" customHeight="1" x14ac:dyDescent="0.35">
      <c r="A196" s="709"/>
      <c r="B196" s="405"/>
      <c r="C196" s="406"/>
      <c r="D196" s="406"/>
      <c r="E196" s="407"/>
      <c r="F196" s="407"/>
      <c r="G196" s="408"/>
      <c r="H196" s="409"/>
      <c r="I196" s="410"/>
      <c r="J196" s="410"/>
      <c r="K196" s="410"/>
      <c r="L196" s="410"/>
      <c r="M196" s="410"/>
      <c r="N196" s="410"/>
      <c r="O196" s="410"/>
      <c r="P196" s="410"/>
      <c r="Q196" s="410"/>
      <c r="R196" s="410"/>
      <c r="S196" s="410"/>
      <c r="T196" s="410"/>
      <c r="U196" s="410"/>
      <c r="V196" s="410"/>
      <c r="W196" s="435"/>
      <c r="X196" s="376"/>
      <c r="Y196" s="377"/>
      <c r="Z196" s="376"/>
      <c r="AA196" s="377"/>
      <c r="AB196" s="380"/>
      <c r="AC196" s="381"/>
      <c r="AD196" s="367"/>
    </row>
    <row r="197" spans="1:30" ht="28.5" customHeight="1" x14ac:dyDescent="0.35">
      <c r="A197" s="709"/>
      <c r="B197" s="405"/>
      <c r="C197" s="406"/>
      <c r="D197" s="406"/>
      <c r="E197" s="407"/>
      <c r="F197" s="407"/>
      <c r="G197" s="408"/>
      <c r="H197" s="409"/>
      <c r="I197" s="410"/>
      <c r="J197" s="410"/>
      <c r="K197" s="410"/>
      <c r="L197" s="410"/>
      <c r="M197" s="410"/>
      <c r="N197" s="410"/>
      <c r="O197" s="410"/>
      <c r="P197" s="410"/>
      <c r="Q197" s="410"/>
      <c r="R197" s="410"/>
      <c r="S197" s="410"/>
      <c r="T197" s="410"/>
      <c r="U197" s="410"/>
      <c r="V197" s="410"/>
      <c r="W197" s="435"/>
      <c r="X197" s="376"/>
      <c r="Y197" s="377"/>
      <c r="Z197" s="376"/>
      <c r="AA197" s="377"/>
      <c r="AB197" s="380"/>
      <c r="AC197" s="381"/>
      <c r="AD197" s="367"/>
    </row>
    <row r="198" spans="1:30" ht="28.5" customHeight="1" x14ac:dyDescent="0.35">
      <c r="A198" s="709"/>
      <c r="B198" s="405"/>
      <c r="C198" s="406"/>
      <c r="D198" s="406"/>
      <c r="E198" s="407"/>
      <c r="F198" s="407"/>
      <c r="G198" s="408"/>
      <c r="H198" s="409"/>
      <c r="I198" s="410"/>
      <c r="J198" s="410"/>
      <c r="K198" s="410"/>
      <c r="L198" s="410"/>
      <c r="M198" s="410"/>
      <c r="N198" s="410"/>
      <c r="O198" s="410"/>
      <c r="P198" s="410"/>
      <c r="Q198" s="410"/>
      <c r="R198" s="410"/>
      <c r="S198" s="410"/>
      <c r="T198" s="410"/>
      <c r="U198" s="410"/>
      <c r="V198" s="410"/>
      <c r="W198" s="435"/>
      <c r="X198" s="376"/>
      <c r="Y198" s="377"/>
      <c r="Z198" s="376"/>
      <c r="AA198" s="377"/>
      <c r="AB198" s="380"/>
      <c r="AC198" s="381"/>
      <c r="AD198" s="367"/>
    </row>
    <row r="199" spans="1:30" ht="28.5" customHeight="1" x14ac:dyDescent="0.35">
      <c r="A199" s="709"/>
      <c r="B199" s="405"/>
      <c r="C199" s="406"/>
      <c r="D199" s="406"/>
      <c r="E199" s="407"/>
      <c r="F199" s="407"/>
      <c r="G199" s="408"/>
      <c r="H199" s="409"/>
      <c r="I199" s="410"/>
      <c r="J199" s="410"/>
      <c r="K199" s="410"/>
      <c r="L199" s="410"/>
      <c r="M199" s="410"/>
      <c r="N199" s="410"/>
      <c r="O199" s="410"/>
      <c r="P199" s="410"/>
      <c r="Q199" s="410"/>
      <c r="R199" s="410"/>
      <c r="S199" s="410"/>
      <c r="T199" s="410"/>
      <c r="U199" s="410"/>
      <c r="V199" s="410"/>
      <c r="W199" s="435"/>
      <c r="X199" s="376"/>
      <c r="Y199" s="377"/>
      <c r="Z199" s="376"/>
      <c r="AA199" s="377"/>
      <c r="AB199" s="380"/>
      <c r="AC199" s="381"/>
      <c r="AD199" s="367"/>
    </row>
    <row r="200" spans="1:30" ht="28.5" customHeight="1" x14ac:dyDescent="0.35">
      <c r="A200" s="709"/>
      <c r="B200" s="405"/>
      <c r="C200" s="406"/>
      <c r="D200" s="406"/>
      <c r="E200" s="407"/>
      <c r="F200" s="407"/>
      <c r="G200" s="408"/>
      <c r="H200" s="409"/>
      <c r="I200" s="410"/>
      <c r="J200" s="410"/>
      <c r="K200" s="410"/>
      <c r="L200" s="410"/>
      <c r="M200" s="410"/>
      <c r="N200" s="410"/>
      <c r="O200" s="410"/>
      <c r="P200" s="410"/>
      <c r="Q200" s="410"/>
      <c r="R200" s="410"/>
      <c r="S200" s="410"/>
      <c r="T200" s="410"/>
      <c r="U200" s="410"/>
      <c r="V200" s="410"/>
      <c r="W200" s="435"/>
      <c r="X200" s="376"/>
      <c r="Y200" s="377"/>
      <c r="Z200" s="376"/>
      <c r="AA200" s="377"/>
      <c r="AB200" s="380"/>
      <c r="AC200" s="381"/>
      <c r="AD200" s="367"/>
    </row>
    <row r="201" spans="1:30" ht="28.5" customHeight="1" x14ac:dyDescent="0.35">
      <c r="A201" s="709"/>
      <c r="B201" s="405"/>
      <c r="C201" s="406"/>
      <c r="D201" s="406"/>
      <c r="E201" s="407"/>
      <c r="F201" s="407"/>
      <c r="G201" s="408"/>
      <c r="H201" s="409"/>
      <c r="I201" s="410"/>
      <c r="J201" s="410"/>
      <c r="K201" s="410"/>
      <c r="L201" s="410"/>
      <c r="M201" s="410"/>
      <c r="N201" s="410"/>
      <c r="O201" s="410"/>
      <c r="P201" s="410"/>
      <c r="Q201" s="410"/>
      <c r="R201" s="410"/>
      <c r="S201" s="410"/>
      <c r="T201" s="410"/>
      <c r="U201" s="410"/>
      <c r="V201" s="410"/>
      <c r="W201" s="435"/>
      <c r="X201" s="376"/>
      <c r="Y201" s="377"/>
      <c r="Z201" s="376"/>
      <c r="AA201" s="377"/>
      <c r="AB201" s="380"/>
      <c r="AC201" s="381"/>
      <c r="AD201" s="367"/>
    </row>
    <row r="202" spans="1:30" ht="28.5" customHeight="1" x14ac:dyDescent="0.35">
      <c r="A202" s="709"/>
      <c r="B202" s="405"/>
      <c r="C202" s="406"/>
      <c r="D202" s="406"/>
      <c r="E202" s="407"/>
      <c r="F202" s="407"/>
      <c r="G202" s="408"/>
      <c r="H202" s="409"/>
      <c r="I202" s="410"/>
      <c r="J202" s="410"/>
      <c r="K202" s="410"/>
      <c r="L202" s="410"/>
      <c r="M202" s="410"/>
      <c r="N202" s="410"/>
      <c r="O202" s="410"/>
      <c r="P202" s="410"/>
      <c r="Q202" s="410"/>
      <c r="R202" s="410"/>
      <c r="S202" s="410"/>
      <c r="T202" s="410"/>
      <c r="U202" s="410"/>
      <c r="V202" s="410"/>
      <c r="W202" s="435"/>
      <c r="X202" s="376"/>
      <c r="Y202" s="377"/>
      <c r="Z202" s="376"/>
      <c r="AA202" s="377"/>
      <c r="AB202" s="380"/>
      <c r="AC202" s="381"/>
      <c r="AD202" s="367"/>
    </row>
    <row r="203" spans="1:30" ht="28.5" customHeight="1" x14ac:dyDescent="0.35">
      <c r="A203" s="709"/>
      <c r="B203" s="405"/>
      <c r="C203" s="406"/>
      <c r="D203" s="406"/>
      <c r="E203" s="407"/>
      <c r="F203" s="407"/>
      <c r="G203" s="408"/>
      <c r="H203" s="409"/>
      <c r="I203" s="410"/>
      <c r="J203" s="410"/>
      <c r="K203" s="410"/>
      <c r="L203" s="410"/>
      <c r="M203" s="410"/>
      <c r="N203" s="410"/>
      <c r="O203" s="410"/>
      <c r="P203" s="410"/>
      <c r="Q203" s="410"/>
      <c r="R203" s="410"/>
      <c r="S203" s="410"/>
      <c r="T203" s="410"/>
      <c r="U203" s="410"/>
      <c r="V203" s="410"/>
      <c r="W203" s="435"/>
      <c r="X203" s="376"/>
      <c r="Y203" s="377"/>
      <c r="Z203" s="376"/>
      <c r="AA203" s="377"/>
      <c r="AB203" s="380"/>
      <c r="AC203" s="381"/>
      <c r="AD203" s="367"/>
    </row>
    <row r="204" spans="1:30" ht="28.5" customHeight="1" x14ac:dyDescent="0.35">
      <c r="A204" s="709"/>
      <c r="B204" s="405"/>
      <c r="C204" s="406"/>
      <c r="D204" s="406"/>
      <c r="E204" s="407"/>
      <c r="F204" s="407"/>
      <c r="G204" s="408"/>
      <c r="H204" s="409"/>
      <c r="I204" s="410"/>
      <c r="J204" s="410"/>
      <c r="K204" s="410"/>
      <c r="L204" s="410"/>
      <c r="M204" s="410"/>
      <c r="N204" s="410"/>
      <c r="O204" s="410"/>
      <c r="P204" s="410"/>
      <c r="Q204" s="410"/>
      <c r="R204" s="410"/>
      <c r="S204" s="410"/>
      <c r="T204" s="410"/>
      <c r="U204" s="410"/>
      <c r="V204" s="410"/>
      <c r="W204" s="435"/>
      <c r="X204" s="376"/>
      <c r="Y204" s="377"/>
      <c r="Z204" s="376"/>
      <c r="AA204" s="377"/>
      <c r="AB204" s="380"/>
      <c r="AC204" s="381"/>
      <c r="AD204" s="367"/>
    </row>
    <row r="205" spans="1:30" ht="28.5" customHeight="1" x14ac:dyDescent="0.35">
      <c r="A205" s="709"/>
      <c r="B205" s="405"/>
      <c r="C205" s="406"/>
      <c r="D205" s="406"/>
      <c r="E205" s="407"/>
      <c r="F205" s="407"/>
      <c r="G205" s="408"/>
      <c r="H205" s="409"/>
      <c r="I205" s="410"/>
      <c r="J205" s="410"/>
      <c r="K205" s="410"/>
      <c r="L205" s="410"/>
      <c r="M205" s="410"/>
      <c r="N205" s="410"/>
      <c r="O205" s="410"/>
      <c r="P205" s="410"/>
      <c r="Q205" s="410"/>
      <c r="R205" s="410"/>
      <c r="S205" s="410"/>
      <c r="T205" s="410"/>
      <c r="U205" s="410"/>
      <c r="V205" s="410"/>
      <c r="W205" s="435"/>
      <c r="X205" s="376"/>
      <c r="Y205" s="377"/>
      <c r="Z205" s="376"/>
      <c r="AA205" s="377"/>
      <c r="AB205" s="380"/>
      <c r="AC205" s="381"/>
      <c r="AD205" s="367"/>
    </row>
    <row r="206" spans="1:30" ht="28.5" customHeight="1" x14ac:dyDescent="0.35">
      <c r="A206" s="709"/>
      <c r="B206" s="405"/>
      <c r="C206" s="406"/>
      <c r="D206" s="406"/>
      <c r="E206" s="407"/>
      <c r="F206" s="407"/>
      <c r="G206" s="408"/>
      <c r="H206" s="409"/>
      <c r="I206" s="410"/>
      <c r="J206" s="410"/>
      <c r="K206" s="410"/>
      <c r="L206" s="410"/>
      <c r="M206" s="410"/>
      <c r="N206" s="410"/>
      <c r="O206" s="410"/>
      <c r="P206" s="410"/>
      <c r="Q206" s="410"/>
      <c r="R206" s="410"/>
      <c r="S206" s="410"/>
      <c r="T206" s="410"/>
      <c r="U206" s="410"/>
      <c r="V206" s="410"/>
      <c r="W206" s="435"/>
      <c r="X206" s="376"/>
      <c r="Y206" s="377"/>
      <c r="Z206" s="376"/>
      <c r="AA206" s="377"/>
      <c r="AB206" s="380"/>
      <c r="AC206" s="381"/>
      <c r="AD206" s="367"/>
    </row>
    <row r="207" spans="1:30" ht="28.5" customHeight="1" x14ac:dyDescent="0.35">
      <c r="A207" s="709"/>
      <c r="B207" s="405"/>
      <c r="C207" s="406"/>
      <c r="D207" s="406"/>
      <c r="E207" s="407"/>
      <c r="F207" s="407"/>
      <c r="G207" s="408"/>
      <c r="H207" s="409"/>
      <c r="I207" s="410"/>
      <c r="J207" s="410"/>
      <c r="K207" s="410"/>
      <c r="L207" s="410"/>
      <c r="M207" s="410"/>
      <c r="N207" s="410"/>
      <c r="O207" s="410"/>
      <c r="P207" s="410"/>
      <c r="Q207" s="410"/>
      <c r="R207" s="410"/>
      <c r="S207" s="410"/>
      <c r="T207" s="410"/>
      <c r="U207" s="410"/>
      <c r="V207" s="410"/>
      <c r="W207" s="435"/>
      <c r="X207" s="376"/>
      <c r="Y207" s="377"/>
      <c r="Z207" s="376"/>
      <c r="AA207" s="377"/>
      <c r="AB207" s="380"/>
      <c r="AC207" s="381"/>
      <c r="AD207" s="367"/>
    </row>
    <row r="208" spans="1:30" ht="28.5" customHeight="1" x14ac:dyDescent="0.35">
      <c r="A208" s="709"/>
      <c r="B208" s="405"/>
      <c r="C208" s="406"/>
      <c r="D208" s="406"/>
      <c r="E208" s="407"/>
      <c r="F208" s="407"/>
      <c r="G208" s="408"/>
      <c r="H208" s="409"/>
      <c r="I208" s="410"/>
      <c r="J208" s="410"/>
      <c r="K208" s="410"/>
      <c r="L208" s="410"/>
      <c r="M208" s="410"/>
      <c r="N208" s="410"/>
      <c r="O208" s="410"/>
      <c r="P208" s="410"/>
      <c r="Q208" s="410"/>
      <c r="R208" s="410"/>
      <c r="S208" s="410"/>
      <c r="T208" s="410"/>
      <c r="U208" s="410"/>
      <c r="V208" s="410"/>
      <c r="W208" s="435"/>
      <c r="X208" s="376"/>
      <c r="Y208" s="377"/>
      <c r="Z208" s="376"/>
      <c r="AA208" s="377"/>
      <c r="AB208" s="380"/>
      <c r="AC208" s="381"/>
      <c r="AD208" s="367"/>
    </row>
    <row r="209" spans="1:30" ht="28.5" customHeight="1" x14ac:dyDescent="0.35">
      <c r="A209" s="709"/>
      <c r="B209" s="405"/>
      <c r="C209" s="406"/>
      <c r="D209" s="406"/>
      <c r="E209" s="407"/>
      <c r="F209" s="407"/>
      <c r="G209" s="408"/>
      <c r="H209" s="409"/>
      <c r="I209" s="410"/>
      <c r="J209" s="410"/>
      <c r="K209" s="410"/>
      <c r="L209" s="410"/>
      <c r="M209" s="410"/>
      <c r="N209" s="410"/>
      <c r="O209" s="410"/>
      <c r="P209" s="410"/>
      <c r="Q209" s="410"/>
      <c r="R209" s="410"/>
      <c r="S209" s="410"/>
      <c r="T209" s="410"/>
      <c r="U209" s="410"/>
      <c r="V209" s="410"/>
      <c r="W209" s="435"/>
      <c r="X209" s="376"/>
      <c r="Y209" s="377"/>
      <c r="Z209" s="376"/>
      <c r="AA209" s="377"/>
      <c r="AB209" s="380"/>
      <c r="AC209" s="381"/>
      <c r="AD209" s="367"/>
    </row>
    <row r="210" spans="1:30" ht="28.5" customHeight="1" x14ac:dyDescent="0.35">
      <c r="A210" s="709"/>
      <c r="B210" s="405"/>
      <c r="C210" s="406"/>
      <c r="D210" s="406"/>
      <c r="E210" s="407"/>
      <c r="F210" s="407"/>
      <c r="G210" s="408"/>
      <c r="H210" s="409"/>
      <c r="I210" s="410"/>
      <c r="J210" s="410"/>
      <c r="K210" s="410"/>
      <c r="L210" s="410"/>
      <c r="M210" s="410"/>
      <c r="N210" s="410"/>
      <c r="O210" s="410"/>
      <c r="P210" s="410"/>
      <c r="Q210" s="410"/>
      <c r="R210" s="410"/>
      <c r="S210" s="410"/>
      <c r="T210" s="410"/>
      <c r="U210" s="410"/>
      <c r="V210" s="410"/>
      <c r="W210" s="435"/>
      <c r="X210" s="376"/>
      <c r="Y210" s="377"/>
      <c r="Z210" s="376"/>
      <c r="AA210" s="377"/>
      <c r="AB210" s="380"/>
      <c r="AC210" s="381"/>
      <c r="AD210" s="367"/>
    </row>
    <row r="211" spans="1:30" ht="28.5" customHeight="1" x14ac:dyDescent="0.35">
      <c r="A211" s="709"/>
      <c r="B211" s="405"/>
      <c r="C211" s="406"/>
      <c r="D211" s="406"/>
      <c r="E211" s="407"/>
      <c r="F211" s="407"/>
      <c r="G211" s="408"/>
      <c r="H211" s="409"/>
      <c r="I211" s="410"/>
      <c r="J211" s="410"/>
      <c r="K211" s="410"/>
      <c r="L211" s="410"/>
      <c r="M211" s="410"/>
      <c r="N211" s="410"/>
      <c r="O211" s="410"/>
      <c r="P211" s="410"/>
      <c r="Q211" s="410"/>
      <c r="R211" s="410"/>
      <c r="S211" s="410"/>
      <c r="T211" s="410"/>
      <c r="U211" s="410"/>
      <c r="V211" s="410"/>
      <c r="W211" s="435"/>
      <c r="X211" s="376"/>
      <c r="Y211" s="377"/>
      <c r="Z211" s="376"/>
      <c r="AA211" s="377"/>
      <c r="AB211" s="380"/>
      <c r="AC211" s="381"/>
      <c r="AD211" s="367"/>
    </row>
    <row r="212" spans="1:30" ht="28.5" customHeight="1" x14ac:dyDescent="0.35">
      <c r="A212" s="709"/>
      <c r="B212" s="405"/>
      <c r="C212" s="406"/>
      <c r="D212" s="406"/>
      <c r="E212" s="407"/>
      <c r="F212" s="407"/>
      <c r="G212" s="408"/>
      <c r="H212" s="409"/>
      <c r="I212" s="410"/>
      <c r="J212" s="410"/>
      <c r="K212" s="410"/>
      <c r="L212" s="410"/>
      <c r="M212" s="410"/>
      <c r="N212" s="410"/>
      <c r="O212" s="410"/>
      <c r="P212" s="410"/>
      <c r="Q212" s="410"/>
      <c r="R212" s="410"/>
      <c r="S212" s="410"/>
      <c r="T212" s="410"/>
      <c r="U212" s="410"/>
      <c r="V212" s="410"/>
      <c r="W212" s="435"/>
      <c r="X212" s="376"/>
      <c r="Y212" s="377"/>
      <c r="Z212" s="376"/>
      <c r="AA212" s="377"/>
      <c r="AB212" s="380"/>
      <c r="AC212" s="381"/>
      <c r="AD212" s="367"/>
    </row>
    <row r="213" spans="1:30" ht="28.5" customHeight="1" x14ac:dyDescent="0.35">
      <c r="A213" s="709"/>
      <c r="B213" s="405"/>
      <c r="C213" s="406"/>
      <c r="D213" s="406"/>
      <c r="E213" s="407"/>
      <c r="F213" s="407"/>
      <c r="G213" s="408"/>
      <c r="H213" s="409"/>
      <c r="I213" s="410"/>
      <c r="J213" s="410"/>
      <c r="K213" s="410"/>
      <c r="L213" s="410"/>
      <c r="M213" s="410"/>
      <c r="N213" s="410"/>
      <c r="O213" s="410"/>
      <c r="P213" s="410"/>
      <c r="Q213" s="410"/>
      <c r="R213" s="410"/>
      <c r="S213" s="410"/>
      <c r="T213" s="410"/>
      <c r="U213" s="410"/>
      <c r="V213" s="410"/>
      <c r="W213" s="435"/>
      <c r="X213" s="376"/>
      <c r="Y213" s="377"/>
      <c r="Z213" s="376"/>
      <c r="AA213" s="377"/>
      <c r="AB213" s="380"/>
      <c r="AC213" s="381"/>
      <c r="AD213" s="367"/>
    </row>
    <row r="214" spans="1:30" ht="28.5" customHeight="1" x14ac:dyDescent="0.35">
      <c r="A214" s="709"/>
      <c r="B214" s="405"/>
      <c r="C214" s="406"/>
      <c r="D214" s="406"/>
      <c r="E214" s="407"/>
      <c r="F214" s="407"/>
      <c r="G214" s="408"/>
      <c r="H214" s="409"/>
      <c r="I214" s="410"/>
      <c r="J214" s="410"/>
      <c r="K214" s="410"/>
      <c r="L214" s="410"/>
      <c r="M214" s="410"/>
      <c r="N214" s="410"/>
      <c r="O214" s="410"/>
      <c r="P214" s="410"/>
      <c r="Q214" s="410"/>
      <c r="R214" s="410"/>
      <c r="S214" s="410"/>
      <c r="T214" s="410"/>
      <c r="U214" s="410"/>
      <c r="V214" s="410"/>
      <c r="W214" s="435"/>
      <c r="X214" s="376"/>
      <c r="Y214" s="377"/>
      <c r="Z214" s="376"/>
      <c r="AA214" s="377"/>
      <c r="AB214" s="380"/>
      <c r="AC214" s="381"/>
      <c r="AD214" s="367"/>
    </row>
    <row r="215" spans="1:30" ht="28.5" customHeight="1" x14ac:dyDescent="0.35">
      <c r="A215" s="709"/>
      <c r="B215" s="405"/>
      <c r="C215" s="406"/>
      <c r="D215" s="406"/>
      <c r="E215" s="407"/>
      <c r="F215" s="407"/>
      <c r="G215" s="408"/>
      <c r="H215" s="409"/>
      <c r="I215" s="410"/>
      <c r="J215" s="410"/>
      <c r="K215" s="410"/>
      <c r="L215" s="410"/>
      <c r="M215" s="410"/>
      <c r="N215" s="410"/>
      <c r="O215" s="410"/>
      <c r="P215" s="410"/>
      <c r="Q215" s="410"/>
      <c r="R215" s="410"/>
      <c r="S215" s="410"/>
      <c r="T215" s="410"/>
      <c r="U215" s="410"/>
      <c r="V215" s="410"/>
      <c r="W215" s="435"/>
      <c r="X215" s="376"/>
      <c r="Y215" s="377"/>
      <c r="Z215" s="376"/>
      <c r="AA215" s="377"/>
      <c r="AB215" s="380"/>
      <c r="AC215" s="381"/>
      <c r="AD215" s="367"/>
    </row>
    <row r="216" spans="1:30" ht="28.5" customHeight="1" x14ac:dyDescent="0.35">
      <c r="A216" s="709"/>
      <c r="B216" s="405"/>
      <c r="C216" s="406"/>
      <c r="D216" s="406"/>
      <c r="E216" s="407"/>
      <c r="F216" s="407"/>
      <c r="G216" s="408"/>
      <c r="H216" s="409"/>
      <c r="I216" s="410"/>
      <c r="J216" s="410"/>
      <c r="K216" s="410"/>
      <c r="L216" s="410"/>
      <c r="M216" s="410"/>
      <c r="N216" s="410"/>
      <c r="O216" s="410"/>
      <c r="P216" s="410"/>
      <c r="Q216" s="410"/>
      <c r="R216" s="410"/>
      <c r="S216" s="410"/>
      <c r="T216" s="410"/>
      <c r="U216" s="410"/>
      <c r="V216" s="410"/>
      <c r="W216" s="435"/>
      <c r="X216" s="376"/>
      <c r="Y216" s="377"/>
      <c r="Z216" s="376"/>
      <c r="AA216" s="377"/>
      <c r="AB216" s="380"/>
      <c r="AC216" s="381"/>
      <c r="AD216" s="367"/>
    </row>
    <row r="217" spans="1:30" ht="28.5" customHeight="1" x14ac:dyDescent="0.35">
      <c r="A217" s="709"/>
      <c r="B217" s="405"/>
      <c r="C217" s="406"/>
      <c r="D217" s="406"/>
      <c r="E217" s="407"/>
      <c r="F217" s="407"/>
      <c r="G217" s="408"/>
      <c r="H217" s="409"/>
      <c r="I217" s="410"/>
      <c r="J217" s="410"/>
      <c r="K217" s="410"/>
      <c r="L217" s="410"/>
      <c r="M217" s="410"/>
      <c r="N217" s="410"/>
      <c r="O217" s="410"/>
      <c r="P217" s="410"/>
      <c r="Q217" s="410"/>
      <c r="R217" s="410"/>
      <c r="S217" s="410"/>
      <c r="T217" s="410"/>
      <c r="U217" s="410"/>
      <c r="V217" s="410"/>
      <c r="W217" s="435"/>
      <c r="X217" s="376"/>
      <c r="Y217" s="377"/>
      <c r="Z217" s="376"/>
      <c r="AA217" s="377"/>
      <c r="AB217" s="380"/>
      <c r="AC217" s="381"/>
      <c r="AD217" s="367"/>
    </row>
    <row r="218" spans="1:30" ht="28.5" customHeight="1" x14ac:dyDescent="0.35">
      <c r="A218" s="709"/>
      <c r="B218" s="405"/>
      <c r="C218" s="406"/>
      <c r="D218" s="406"/>
      <c r="E218" s="407"/>
      <c r="F218" s="407"/>
      <c r="G218" s="408"/>
      <c r="H218" s="409"/>
      <c r="I218" s="410"/>
      <c r="J218" s="410"/>
      <c r="K218" s="410"/>
      <c r="L218" s="410"/>
      <c r="M218" s="410"/>
      <c r="N218" s="410"/>
      <c r="O218" s="410"/>
      <c r="P218" s="410"/>
      <c r="Q218" s="410"/>
      <c r="R218" s="410"/>
      <c r="S218" s="410"/>
      <c r="T218" s="410"/>
      <c r="U218" s="410"/>
      <c r="V218" s="410"/>
      <c r="W218" s="435"/>
      <c r="X218" s="376"/>
      <c r="Y218" s="377"/>
      <c r="Z218" s="376"/>
      <c r="AA218" s="377"/>
      <c r="AB218" s="380"/>
      <c r="AC218" s="381"/>
      <c r="AD218" s="367"/>
    </row>
    <row r="219" spans="1:30" ht="28.5" customHeight="1" x14ac:dyDescent="0.35">
      <c r="A219" s="709"/>
      <c r="B219" s="405"/>
      <c r="C219" s="406"/>
      <c r="D219" s="406"/>
      <c r="E219" s="407"/>
      <c r="F219" s="407"/>
      <c r="G219" s="408"/>
      <c r="H219" s="409"/>
      <c r="I219" s="410"/>
      <c r="J219" s="410"/>
      <c r="K219" s="410"/>
      <c r="L219" s="410"/>
      <c r="M219" s="410"/>
      <c r="N219" s="410"/>
      <c r="O219" s="410"/>
      <c r="P219" s="410"/>
      <c r="Q219" s="410"/>
      <c r="R219" s="410"/>
      <c r="S219" s="410"/>
      <c r="T219" s="410"/>
      <c r="U219" s="410"/>
      <c r="V219" s="410"/>
      <c r="W219" s="435"/>
      <c r="X219" s="376"/>
      <c r="Y219" s="377"/>
      <c r="Z219" s="376"/>
      <c r="AA219" s="377"/>
      <c r="AB219" s="380"/>
      <c r="AC219" s="381"/>
      <c r="AD219" s="367"/>
    </row>
    <row r="220" spans="1:30" ht="28.5" customHeight="1" x14ac:dyDescent="0.35">
      <c r="A220" s="709"/>
      <c r="B220" s="405"/>
      <c r="C220" s="406"/>
      <c r="D220" s="406"/>
      <c r="E220" s="407"/>
      <c r="F220" s="407"/>
      <c r="G220" s="408"/>
      <c r="H220" s="409"/>
      <c r="I220" s="410"/>
      <c r="J220" s="410"/>
      <c r="K220" s="410"/>
      <c r="L220" s="410"/>
      <c r="M220" s="410"/>
      <c r="N220" s="410"/>
      <c r="O220" s="410"/>
      <c r="P220" s="410"/>
      <c r="Q220" s="410"/>
      <c r="R220" s="410"/>
      <c r="S220" s="410"/>
      <c r="T220" s="410"/>
      <c r="U220" s="410"/>
      <c r="V220" s="410"/>
      <c r="W220" s="435"/>
      <c r="X220" s="376"/>
      <c r="Y220" s="377"/>
      <c r="Z220" s="376"/>
      <c r="AA220" s="377"/>
      <c r="AB220" s="380"/>
      <c r="AC220" s="381"/>
      <c r="AD220" s="367"/>
    </row>
    <row r="221" spans="1:30" ht="28.5" customHeight="1" x14ac:dyDescent="0.35">
      <c r="A221" s="709"/>
      <c r="B221" s="405"/>
      <c r="C221" s="406"/>
      <c r="D221" s="406"/>
      <c r="E221" s="407"/>
      <c r="F221" s="407"/>
      <c r="G221" s="408"/>
      <c r="H221" s="409"/>
      <c r="I221" s="410"/>
      <c r="J221" s="410"/>
      <c r="K221" s="410"/>
      <c r="L221" s="410"/>
      <c r="M221" s="410"/>
      <c r="N221" s="410"/>
      <c r="O221" s="410"/>
      <c r="P221" s="410"/>
      <c r="Q221" s="410"/>
      <c r="R221" s="410"/>
      <c r="S221" s="410"/>
      <c r="T221" s="410"/>
      <c r="U221" s="410"/>
      <c r="V221" s="410"/>
      <c r="W221" s="435"/>
      <c r="X221" s="376"/>
      <c r="Y221" s="377"/>
      <c r="Z221" s="376"/>
      <c r="AA221" s="377"/>
      <c r="AB221" s="380"/>
      <c r="AC221" s="381"/>
      <c r="AD221" s="367"/>
    </row>
    <row r="222" spans="1:30" ht="28.5" customHeight="1" x14ac:dyDescent="0.35">
      <c r="A222" s="709"/>
      <c r="B222" s="405"/>
      <c r="C222" s="406"/>
      <c r="D222" s="406"/>
      <c r="E222" s="407"/>
      <c r="F222" s="407"/>
      <c r="G222" s="408"/>
      <c r="H222" s="409"/>
      <c r="I222" s="410"/>
      <c r="J222" s="410"/>
      <c r="K222" s="410"/>
      <c r="L222" s="410"/>
      <c r="M222" s="410"/>
      <c r="N222" s="410"/>
      <c r="O222" s="410"/>
      <c r="P222" s="410"/>
      <c r="Q222" s="410"/>
      <c r="R222" s="410"/>
      <c r="S222" s="410"/>
      <c r="T222" s="410"/>
      <c r="U222" s="410"/>
      <c r="V222" s="410"/>
      <c r="W222" s="435"/>
      <c r="X222" s="376"/>
      <c r="Y222" s="377"/>
      <c r="Z222" s="376"/>
      <c r="AA222" s="377"/>
      <c r="AB222" s="380"/>
      <c r="AC222" s="381"/>
      <c r="AD222" s="367"/>
    </row>
    <row r="223" spans="1:30" ht="28.5" customHeight="1" x14ac:dyDescent="0.35">
      <c r="A223" s="709"/>
      <c r="B223" s="405"/>
      <c r="C223" s="406"/>
      <c r="D223" s="406"/>
      <c r="E223" s="407"/>
      <c r="F223" s="407"/>
      <c r="G223" s="408"/>
      <c r="H223" s="409"/>
      <c r="I223" s="410"/>
      <c r="J223" s="410"/>
      <c r="K223" s="410"/>
      <c r="L223" s="410"/>
      <c r="M223" s="410"/>
      <c r="N223" s="410"/>
      <c r="O223" s="410"/>
      <c r="P223" s="410"/>
      <c r="Q223" s="410"/>
      <c r="R223" s="410"/>
      <c r="S223" s="410"/>
      <c r="T223" s="410"/>
      <c r="U223" s="410"/>
      <c r="V223" s="410"/>
      <c r="W223" s="435"/>
      <c r="X223" s="376"/>
      <c r="Y223" s="377"/>
      <c r="Z223" s="376"/>
      <c r="AA223" s="377"/>
      <c r="AB223" s="380"/>
      <c r="AC223" s="381"/>
      <c r="AD223" s="367"/>
    </row>
    <row r="224" spans="1:30" ht="28.5" customHeight="1" x14ac:dyDescent="0.35">
      <c r="A224" s="709"/>
      <c r="B224" s="405"/>
      <c r="C224" s="406"/>
      <c r="D224" s="406"/>
      <c r="E224" s="407"/>
      <c r="F224" s="407"/>
      <c r="G224" s="408"/>
      <c r="H224" s="409"/>
      <c r="I224" s="410"/>
      <c r="J224" s="410"/>
      <c r="K224" s="410"/>
      <c r="L224" s="410"/>
      <c r="M224" s="410"/>
      <c r="N224" s="410"/>
      <c r="O224" s="410"/>
      <c r="P224" s="410"/>
      <c r="Q224" s="410"/>
      <c r="R224" s="410"/>
      <c r="S224" s="410"/>
      <c r="T224" s="410"/>
      <c r="U224" s="410"/>
      <c r="V224" s="410"/>
      <c r="W224" s="435"/>
      <c r="X224" s="376"/>
      <c r="Y224" s="377"/>
      <c r="Z224" s="376"/>
      <c r="AA224" s="377"/>
      <c r="AB224" s="380"/>
      <c r="AC224" s="381"/>
      <c r="AD224" s="367"/>
    </row>
    <row r="225" spans="1:30" ht="28.5" customHeight="1" x14ac:dyDescent="0.35">
      <c r="A225" s="709"/>
      <c r="B225" s="405"/>
      <c r="C225" s="406"/>
      <c r="D225" s="406"/>
      <c r="E225" s="407"/>
      <c r="F225" s="407"/>
      <c r="G225" s="408"/>
      <c r="H225" s="409"/>
      <c r="I225" s="410"/>
      <c r="J225" s="410"/>
      <c r="K225" s="410"/>
      <c r="L225" s="410"/>
      <c r="M225" s="410"/>
      <c r="N225" s="410"/>
      <c r="O225" s="410"/>
      <c r="P225" s="410"/>
      <c r="Q225" s="410"/>
      <c r="R225" s="410"/>
      <c r="S225" s="410"/>
      <c r="T225" s="410"/>
      <c r="U225" s="410"/>
      <c r="V225" s="410"/>
      <c r="W225" s="435"/>
      <c r="X225" s="376"/>
      <c r="Y225" s="377"/>
      <c r="Z225" s="376"/>
      <c r="AA225" s="377"/>
      <c r="AB225" s="380"/>
      <c r="AC225" s="381"/>
      <c r="AD225" s="367"/>
    </row>
    <row r="226" spans="1:30" ht="28.5" customHeight="1" x14ac:dyDescent="0.35">
      <c r="A226" s="709"/>
      <c r="B226" s="405"/>
      <c r="C226" s="406"/>
      <c r="D226" s="406"/>
      <c r="E226" s="407"/>
      <c r="F226" s="407"/>
      <c r="G226" s="408"/>
      <c r="H226" s="409"/>
      <c r="I226" s="410"/>
      <c r="J226" s="410"/>
      <c r="K226" s="410"/>
      <c r="L226" s="410"/>
      <c r="M226" s="410"/>
      <c r="N226" s="410"/>
      <c r="O226" s="410"/>
      <c r="P226" s="410"/>
      <c r="Q226" s="410"/>
      <c r="R226" s="410"/>
      <c r="S226" s="410"/>
      <c r="T226" s="410"/>
      <c r="U226" s="410"/>
      <c r="V226" s="410"/>
      <c r="W226" s="435"/>
      <c r="X226" s="376"/>
      <c r="Y226" s="377"/>
      <c r="Z226" s="376"/>
      <c r="AA226" s="377"/>
      <c r="AB226" s="380"/>
      <c r="AC226" s="381"/>
      <c r="AD226" s="367"/>
    </row>
    <row r="227" spans="1:30" ht="28.5" customHeight="1" x14ac:dyDescent="0.35">
      <c r="A227" s="709"/>
      <c r="B227" s="405"/>
      <c r="C227" s="406"/>
      <c r="D227" s="406"/>
      <c r="E227" s="407"/>
      <c r="F227" s="407"/>
      <c r="G227" s="408"/>
      <c r="H227" s="409"/>
      <c r="I227" s="410"/>
      <c r="J227" s="410"/>
      <c r="K227" s="410"/>
      <c r="L227" s="410"/>
      <c r="M227" s="410"/>
      <c r="N227" s="410"/>
      <c r="O227" s="410"/>
      <c r="P227" s="410"/>
      <c r="Q227" s="410"/>
      <c r="R227" s="410"/>
      <c r="S227" s="410"/>
      <c r="T227" s="410"/>
      <c r="U227" s="410"/>
      <c r="V227" s="410"/>
      <c r="W227" s="435"/>
      <c r="X227" s="376"/>
      <c r="Y227" s="377"/>
      <c r="Z227" s="376"/>
      <c r="AA227" s="377"/>
      <c r="AB227" s="380"/>
      <c r="AC227" s="381"/>
      <c r="AD227" s="367"/>
    </row>
    <row r="228" spans="1:30" ht="28.5" customHeight="1" x14ac:dyDescent="0.35">
      <c r="A228" s="709"/>
      <c r="B228" s="405"/>
      <c r="C228" s="406"/>
      <c r="D228" s="406"/>
      <c r="E228" s="407"/>
      <c r="F228" s="407"/>
      <c r="G228" s="408"/>
      <c r="H228" s="409"/>
      <c r="I228" s="410"/>
      <c r="J228" s="410"/>
      <c r="K228" s="410"/>
      <c r="L228" s="410"/>
      <c r="M228" s="410"/>
      <c r="N228" s="410"/>
      <c r="O228" s="410"/>
      <c r="P228" s="410"/>
      <c r="Q228" s="410"/>
      <c r="R228" s="410"/>
      <c r="S228" s="410"/>
      <c r="T228" s="410"/>
      <c r="U228" s="410"/>
      <c r="V228" s="410"/>
      <c r="W228" s="435"/>
      <c r="X228" s="376"/>
      <c r="Y228" s="377"/>
      <c r="Z228" s="376"/>
      <c r="AA228" s="377"/>
      <c r="AB228" s="380"/>
      <c r="AC228" s="381"/>
      <c r="AD228" s="367"/>
    </row>
    <row r="229" spans="1:30" ht="28.5" customHeight="1" x14ac:dyDescent="0.35">
      <c r="A229" s="709"/>
      <c r="B229" s="405"/>
      <c r="C229" s="406"/>
      <c r="D229" s="406"/>
      <c r="E229" s="407"/>
      <c r="F229" s="407"/>
      <c r="G229" s="408"/>
      <c r="H229" s="409"/>
      <c r="I229" s="410"/>
      <c r="J229" s="410"/>
      <c r="K229" s="410"/>
      <c r="L229" s="410"/>
      <c r="M229" s="410"/>
      <c r="N229" s="410"/>
      <c r="O229" s="410"/>
      <c r="P229" s="410"/>
      <c r="Q229" s="410"/>
      <c r="R229" s="410"/>
      <c r="S229" s="410"/>
      <c r="T229" s="410"/>
      <c r="U229" s="410"/>
      <c r="V229" s="410"/>
      <c r="W229" s="435"/>
      <c r="X229" s="376"/>
      <c r="Y229" s="377"/>
      <c r="Z229" s="376"/>
      <c r="AA229" s="377"/>
      <c r="AB229" s="380"/>
      <c r="AC229" s="381"/>
      <c r="AD229" s="367"/>
    </row>
    <row r="230" spans="1:30" ht="28.5" customHeight="1" x14ac:dyDescent="0.35">
      <c r="A230" s="709"/>
      <c r="B230" s="405"/>
      <c r="C230" s="406"/>
      <c r="D230" s="406"/>
      <c r="E230" s="407"/>
      <c r="F230" s="407"/>
      <c r="G230" s="408"/>
      <c r="H230" s="409"/>
      <c r="I230" s="410"/>
      <c r="J230" s="410"/>
      <c r="K230" s="410"/>
      <c r="L230" s="410"/>
      <c r="M230" s="410"/>
      <c r="N230" s="410"/>
      <c r="O230" s="410"/>
      <c r="P230" s="410"/>
      <c r="Q230" s="410"/>
      <c r="R230" s="410"/>
      <c r="S230" s="410"/>
      <c r="T230" s="410"/>
      <c r="U230" s="410"/>
      <c r="V230" s="410"/>
      <c r="W230" s="435"/>
      <c r="X230" s="376"/>
      <c r="Y230" s="377"/>
      <c r="Z230" s="376"/>
      <c r="AA230" s="377"/>
      <c r="AB230" s="380"/>
      <c r="AC230" s="381"/>
      <c r="AD230" s="367"/>
    </row>
    <row r="231" spans="1:30" ht="28.5" customHeight="1" x14ac:dyDescent="0.35">
      <c r="A231" s="709"/>
      <c r="B231" s="405"/>
      <c r="C231" s="406"/>
      <c r="D231" s="406"/>
      <c r="E231" s="407"/>
      <c r="F231" s="407"/>
      <c r="G231" s="408"/>
      <c r="H231" s="409"/>
      <c r="I231" s="410"/>
      <c r="J231" s="410"/>
      <c r="K231" s="410"/>
      <c r="L231" s="410"/>
      <c r="M231" s="410"/>
      <c r="N231" s="410"/>
      <c r="O231" s="410"/>
      <c r="P231" s="410"/>
      <c r="Q231" s="410"/>
      <c r="R231" s="410"/>
      <c r="S231" s="410"/>
      <c r="T231" s="410"/>
      <c r="U231" s="410"/>
      <c r="V231" s="410"/>
      <c r="W231" s="435"/>
      <c r="X231" s="376"/>
      <c r="Y231" s="377"/>
      <c r="Z231" s="376"/>
      <c r="AA231" s="377"/>
      <c r="AB231" s="380"/>
      <c r="AC231" s="381"/>
      <c r="AD231" s="367"/>
    </row>
    <row r="232" spans="1:30" ht="28.5" customHeight="1" x14ac:dyDescent="0.35">
      <c r="A232" s="709"/>
      <c r="B232" s="405"/>
      <c r="C232" s="406"/>
      <c r="D232" s="406"/>
      <c r="E232" s="407"/>
      <c r="F232" s="407"/>
      <c r="G232" s="408"/>
      <c r="H232" s="409"/>
      <c r="I232" s="410"/>
      <c r="J232" s="410"/>
      <c r="K232" s="410"/>
      <c r="L232" s="410"/>
      <c r="M232" s="410"/>
      <c r="N232" s="410"/>
      <c r="O232" s="410"/>
      <c r="P232" s="410"/>
      <c r="Q232" s="410"/>
      <c r="R232" s="410"/>
      <c r="S232" s="410"/>
      <c r="T232" s="410"/>
      <c r="U232" s="410"/>
      <c r="V232" s="410"/>
      <c r="W232" s="435"/>
      <c r="X232" s="376"/>
      <c r="Y232" s="377"/>
      <c r="Z232" s="376"/>
      <c r="AA232" s="377"/>
      <c r="AB232" s="380"/>
      <c r="AC232" s="381"/>
      <c r="AD232" s="367"/>
    </row>
    <row r="233" spans="1:30" ht="28.5" customHeight="1" x14ac:dyDescent="0.35">
      <c r="A233" s="709"/>
      <c r="B233" s="405"/>
      <c r="C233" s="406"/>
      <c r="D233" s="406"/>
      <c r="E233" s="407"/>
      <c r="F233" s="407"/>
      <c r="G233" s="408"/>
      <c r="H233" s="409"/>
      <c r="I233" s="410"/>
      <c r="J233" s="410"/>
      <c r="K233" s="410"/>
      <c r="L233" s="410"/>
      <c r="M233" s="410"/>
      <c r="N233" s="410"/>
      <c r="O233" s="410"/>
      <c r="P233" s="410"/>
      <c r="Q233" s="410"/>
      <c r="R233" s="410"/>
      <c r="S233" s="410"/>
      <c r="T233" s="410"/>
      <c r="U233" s="410"/>
      <c r="V233" s="410"/>
      <c r="W233" s="435"/>
      <c r="X233" s="376"/>
      <c r="Y233" s="377"/>
      <c r="Z233" s="376"/>
      <c r="AA233" s="377"/>
      <c r="AB233" s="380"/>
      <c r="AC233" s="381"/>
      <c r="AD233" s="367"/>
    </row>
    <row r="234" spans="1:30" ht="28.5" customHeight="1" x14ac:dyDescent="0.35">
      <c r="A234" s="709"/>
      <c r="B234" s="405"/>
      <c r="C234" s="406"/>
      <c r="D234" s="406"/>
      <c r="E234" s="407"/>
      <c r="F234" s="407"/>
      <c r="G234" s="408"/>
      <c r="H234" s="409"/>
      <c r="I234" s="410"/>
      <c r="J234" s="410"/>
      <c r="K234" s="410"/>
      <c r="L234" s="410"/>
      <c r="M234" s="410"/>
      <c r="N234" s="410"/>
      <c r="O234" s="410"/>
      <c r="P234" s="410"/>
      <c r="Q234" s="410"/>
      <c r="R234" s="410"/>
      <c r="S234" s="410"/>
      <c r="T234" s="410"/>
      <c r="U234" s="410"/>
      <c r="V234" s="410"/>
      <c r="W234" s="435"/>
      <c r="X234" s="376"/>
      <c r="Y234" s="377"/>
      <c r="Z234" s="376"/>
      <c r="AA234" s="377"/>
      <c r="AB234" s="380"/>
      <c r="AC234" s="381"/>
      <c r="AD234" s="367"/>
    </row>
    <row r="235" spans="1:30" ht="28.5" customHeight="1" x14ac:dyDescent="0.35">
      <c r="A235" s="709"/>
      <c r="B235" s="405"/>
      <c r="C235" s="406"/>
      <c r="D235" s="406"/>
      <c r="E235" s="407"/>
      <c r="F235" s="407"/>
      <c r="G235" s="408"/>
      <c r="H235" s="409"/>
      <c r="I235" s="410"/>
      <c r="J235" s="410"/>
      <c r="K235" s="410"/>
      <c r="L235" s="410"/>
      <c r="M235" s="410"/>
      <c r="N235" s="410"/>
      <c r="O235" s="410"/>
      <c r="P235" s="410"/>
      <c r="Q235" s="410"/>
      <c r="R235" s="410"/>
      <c r="S235" s="410"/>
      <c r="T235" s="410"/>
      <c r="U235" s="410"/>
      <c r="V235" s="410"/>
      <c r="W235" s="435"/>
      <c r="X235" s="376"/>
      <c r="Y235" s="377"/>
      <c r="Z235" s="376"/>
      <c r="AA235" s="377"/>
      <c r="AB235" s="380"/>
      <c r="AC235" s="381"/>
      <c r="AD235" s="367"/>
    </row>
    <row r="236" spans="1:30" ht="28.5" customHeight="1" x14ac:dyDescent="0.35">
      <c r="A236" s="709"/>
      <c r="B236" s="405"/>
      <c r="C236" s="406"/>
      <c r="D236" s="406"/>
      <c r="E236" s="407"/>
      <c r="F236" s="407"/>
      <c r="G236" s="408"/>
      <c r="H236" s="409"/>
      <c r="I236" s="410"/>
      <c r="J236" s="410"/>
      <c r="K236" s="410"/>
      <c r="L236" s="410"/>
      <c r="M236" s="410"/>
      <c r="N236" s="410"/>
      <c r="O236" s="410"/>
      <c r="P236" s="410"/>
      <c r="Q236" s="410"/>
      <c r="R236" s="410"/>
      <c r="S236" s="410"/>
      <c r="T236" s="410"/>
      <c r="U236" s="410"/>
      <c r="V236" s="410"/>
      <c r="W236" s="435"/>
      <c r="X236" s="376"/>
      <c r="Y236" s="377"/>
      <c r="Z236" s="376"/>
      <c r="AA236" s="377"/>
      <c r="AB236" s="380"/>
      <c r="AC236" s="381"/>
      <c r="AD236" s="367"/>
    </row>
    <row r="237" spans="1:30" ht="28.5" customHeight="1" x14ac:dyDescent="0.35">
      <c r="A237" s="709"/>
      <c r="B237" s="405"/>
      <c r="C237" s="406"/>
      <c r="D237" s="406"/>
      <c r="E237" s="407"/>
      <c r="F237" s="407"/>
      <c r="G237" s="408"/>
      <c r="H237" s="409"/>
      <c r="I237" s="410"/>
      <c r="J237" s="410"/>
      <c r="K237" s="410"/>
      <c r="L237" s="410"/>
      <c r="M237" s="410"/>
      <c r="N237" s="410"/>
      <c r="O237" s="410"/>
      <c r="P237" s="410"/>
      <c r="Q237" s="410"/>
      <c r="R237" s="410"/>
      <c r="S237" s="410"/>
      <c r="T237" s="410"/>
      <c r="U237" s="410"/>
      <c r="V237" s="410"/>
      <c r="W237" s="435"/>
      <c r="X237" s="376"/>
      <c r="Y237" s="377"/>
      <c r="Z237" s="376"/>
      <c r="AA237" s="377"/>
      <c r="AB237" s="380"/>
      <c r="AC237" s="381"/>
      <c r="AD237" s="367"/>
    </row>
    <row r="238" spans="1:30" ht="28.5" customHeight="1" x14ac:dyDescent="0.35">
      <c r="A238" s="709"/>
      <c r="B238" s="405"/>
      <c r="C238" s="406"/>
      <c r="D238" s="406"/>
      <c r="E238" s="407"/>
      <c r="F238" s="407"/>
      <c r="G238" s="408"/>
      <c r="H238" s="409"/>
      <c r="I238" s="410"/>
      <c r="J238" s="410"/>
      <c r="K238" s="410"/>
      <c r="L238" s="410"/>
      <c r="M238" s="410"/>
      <c r="N238" s="410"/>
      <c r="O238" s="410"/>
      <c r="P238" s="410"/>
      <c r="Q238" s="410"/>
      <c r="R238" s="410"/>
      <c r="S238" s="410"/>
      <c r="T238" s="410"/>
      <c r="U238" s="410"/>
      <c r="V238" s="410"/>
      <c r="W238" s="435"/>
      <c r="X238" s="376"/>
      <c r="Y238" s="377"/>
      <c r="Z238" s="376"/>
      <c r="AA238" s="377"/>
      <c r="AB238" s="380"/>
      <c r="AC238" s="381"/>
      <c r="AD238" s="367"/>
    </row>
    <row r="239" spans="1:30" ht="28.5" customHeight="1" x14ac:dyDescent="0.35">
      <c r="A239" s="709"/>
      <c r="B239" s="405"/>
      <c r="C239" s="406"/>
      <c r="D239" s="406"/>
      <c r="E239" s="407"/>
      <c r="F239" s="407"/>
      <c r="G239" s="408"/>
      <c r="H239" s="409"/>
      <c r="I239" s="410"/>
      <c r="J239" s="410"/>
      <c r="K239" s="410"/>
      <c r="L239" s="410"/>
      <c r="M239" s="410"/>
      <c r="N239" s="410"/>
      <c r="O239" s="410"/>
      <c r="P239" s="410"/>
      <c r="Q239" s="410"/>
      <c r="R239" s="410"/>
      <c r="S239" s="410"/>
      <c r="T239" s="410"/>
      <c r="U239" s="410"/>
      <c r="V239" s="410"/>
      <c r="W239" s="435"/>
      <c r="X239" s="376"/>
      <c r="Y239" s="377"/>
      <c r="Z239" s="376"/>
      <c r="AA239" s="377"/>
      <c r="AB239" s="380"/>
      <c r="AC239" s="381"/>
      <c r="AD239" s="367"/>
    </row>
    <row r="240" spans="1:30" ht="28.5" customHeight="1" x14ac:dyDescent="0.35">
      <c r="A240" s="709"/>
      <c r="B240" s="405"/>
      <c r="C240" s="406"/>
      <c r="D240" s="406"/>
      <c r="E240" s="407"/>
      <c r="F240" s="407"/>
      <c r="G240" s="408"/>
      <c r="H240" s="409"/>
      <c r="I240" s="410"/>
      <c r="J240" s="410"/>
      <c r="K240" s="410"/>
      <c r="L240" s="410"/>
      <c r="M240" s="410"/>
      <c r="N240" s="410"/>
      <c r="O240" s="410"/>
      <c r="P240" s="410"/>
      <c r="Q240" s="410"/>
      <c r="R240" s="410"/>
      <c r="S240" s="410"/>
      <c r="T240" s="410"/>
      <c r="U240" s="410"/>
      <c r="V240" s="410"/>
      <c r="W240" s="435"/>
      <c r="X240" s="376"/>
      <c r="Y240" s="377"/>
      <c r="Z240" s="376"/>
      <c r="AA240" s="377"/>
      <c r="AB240" s="380"/>
      <c r="AC240" s="381"/>
      <c r="AD240" s="367"/>
    </row>
    <row r="241" spans="1:30" ht="28.5" customHeight="1" x14ac:dyDescent="0.35">
      <c r="A241" s="709"/>
      <c r="B241" s="405"/>
      <c r="C241" s="406"/>
      <c r="D241" s="406"/>
      <c r="E241" s="407"/>
      <c r="F241" s="407"/>
      <c r="G241" s="408"/>
      <c r="H241" s="409"/>
      <c r="I241" s="410"/>
      <c r="J241" s="410"/>
      <c r="K241" s="410"/>
      <c r="L241" s="410"/>
      <c r="M241" s="410"/>
      <c r="N241" s="410"/>
      <c r="O241" s="410"/>
      <c r="P241" s="410"/>
      <c r="Q241" s="410"/>
      <c r="R241" s="410"/>
      <c r="S241" s="410"/>
      <c r="T241" s="410"/>
      <c r="U241" s="410"/>
      <c r="V241" s="410"/>
      <c r="W241" s="435"/>
      <c r="X241" s="376"/>
      <c r="Y241" s="377"/>
      <c r="Z241" s="376"/>
      <c r="AA241" s="377"/>
      <c r="AB241" s="380"/>
      <c r="AC241" s="381"/>
      <c r="AD241" s="367"/>
    </row>
    <row r="242" spans="1:30" ht="28.5" customHeight="1" x14ac:dyDescent="0.35">
      <c r="A242" s="709"/>
      <c r="B242" s="405"/>
      <c r="C242" s="406"/>
      <c r="D242" s="406"/>
      <c r="E242" s="407"/>
      <c r="F242" s="407"/>
      <c r="G242" s="408"/>
      <c r="H242" s="409"/>
      <c r="I242" s="410"/>
      <c r="J242" s="410"/>
      <c r="K242" s="410"/>
      <c r="L242" s="410"/>
      <c r="M242" s="410"/>
      <c r="N242" s="410"/>
      <c r="O242" s="410"/>
      <c r="P242" s="410"/>
      <c r="Q242" s="410"/>
      <c r="R242" s="410"/>
      <c r="S242" s="410"/>
      <c r="T242" s="410"/>
      <c r="U242" s="410"/>
      <c r="V242" s="410"/>
      <c r="W242" s="435"/>
      <c r="X242" s="376"/>
      <c r="Y242" s="377"/>
      <c r="Z242" s="376"/>
      <c r="AA242" s="377"/>
      <c r="AB242" s="380"/>
      <c r="AC242" s="381"/>
      <c r="AD242" s="367"/>
    </row>
    <row r="243" spans="1:30" ht="28.5" customHeight="1" x14ac:dyDescent="0.35">
      <c r="A243" s="709"/>
      <c r="B243" s="405"/>
      <c r="C243" s="406"/>
      <c r="D243" s="406"/>
      <c r="E243" s="407"/>
      <c r="F243" s="407"/>
      <c r="G243" s="408"/>
      <c r="H243" s="409"/>
      <c r="I243" s="410"/>
      <c r="J243" s="410"/>
      <c r="K243" s="410"/>
      <c r="L243" s="410"/>
      <c r="M243" s="410"/>
      <c r="N243" s="410"/>
      <c r="O243" s="410"/>
      <c r="P243" s="410"/>
      <c r="Q243" s="410"/>
      <c r="R243" s="410"/>
      <c r="S243" s="410"/>
      <c r="T243" s="410"/>
      <c r="U243" s="410"/>
      <c r="V243" s="410"/>
      <c r="W243" s="435"/>
      <c r="X243" s="376"/>
      <c r="Y243" s="377"/>
      <c r="Z243" s="376"/>
      <c r="AA243" s="377"/>
      <c r="AB243" s="380"/>
      <c r="AC243" s="381"/>
      <c r="AD243" s="367"/>
    </row>
    <row r="244" spans="1:30" ht="28.5" customHeight="1" x14ac:dyDescent="0.35">
      <c r="A244" s="709"/>
      <c r="B244" s="405"/>
      <c r="C244" s="406"/>
      <c r="D244" s="406"/>
      <c r="E244" s="407"/>
      <c r="F244" s="407"/>
      <c r="G244" s="408"/>
      <c r="H244" s="409"/>
      <c r="I244" s="410"/>
      <c r="J244" s="410"/>
      <c r="K244" s="410"/>
      <c r="L244" s="410"/>
      <c r="M244" s="410"/>
      <c r="N244" s="410"/>
      <c r="O244" s="410"/>
      <c r="P244" s="410"/>
      <c r="Q244" s="410"/>
      <c r="R244" s="410"/>
      <c r="S244" s="410"/>
      <c r="T244" s="410"/>
      <c r="U244" s="410"/>
      <c r="V244" s="410"/>
      <c r="W244" s="435"/>
      <c r="X244" s="376"/>
      <c r="Y244" s="377"/>
      <c r="Z244" s="376"/>
      <c r="AA244" s="377"/>
      <c r="AB244" s="380"/>
      <c r="AC244" s="381"/>
      <c r="AD244" s="367"/>
    </row>
    <row r="245" spans="1:30" ht="28.5" customHeight="1" x14ac:dyDescent="0.35">
      <c r="A245" s="709"/>
      <c r="B245" s="405"/>
      <c r="C245" s="406"/>
      <c r="D245" s="406"/>
      <c r="E245" s="407"/>
      <c r="F245" s="407"/>
      <c r="G245" s="408"/>
      <c r="H245" s="409"/>
      <c r="I245" s="410"/>
      <c r="J245" s="410"/>
      <c r="K245" s="410"/>
      <c r="L245" s="410"/>
      <c r="M245" s="410"/>
      <c r="N245" s="410"/>
      <c r="O245" s="410"/>
      <c r="P245" s="410"/>
      <c r="Q245" s="410"/>
      <c r="R245" s="410"/>
      <c r="S245" s="410"/>
      <c r="T245" s="410"/>
      <c r="U245" s="410"/>
      <c r="V245" s="410"/>
      <c r="W245" s="435"/>
      <c r="X245" s="376"/>
      <c r="Y245" s="377"/>
      <c r="Z245" s="376"/>
      <c r="AA245" s="377"/>
      <c r="AB245" s="380"/>
      <c r="AC245" s="381"/>
      <c r="AD245" s="367"/>
    </row>
    <row r="246" spans="1:30" ht="28.5" customHeight="1" x14ac:dyDescent="0.35">
      <c r="A246" s="709"/>
      <c r="B246" s="405"/>
      <c r="C246" s="406"/>
      <c r="D246" s="406"/>
      <c r="E246" s="407"/>
      <c r="F246" s="407"/>
      <c r="G246" s="408"/>
      <c r="H246" s="409"/>
      <c r="I246" s="410"/>
      <c r="J246" s="410"/>
      <c r="K246" s="410"/>
      <c r="L246" s="410"/>
      <c r="M246" s="410"/>
      <c r="N246" s="410"/>
      <c r="O246" s="410"/>
      <c r="P246" s="410"/>
      <c r="Q246" s="410"/>
      <c r="R246" s="410"/>
      <c r="S246" s="410"/>
      <c r="T246" s="410"/>
      <c r="U246" s="410"/>
      <c r="V246" s="410"/>
      <c r="W246" s="435"/>
      <c r="X246" s="376"/>
      <c r="Y246" s="377"/>
      <c r="Z246" s="376"/>
      <c r="AA246" s="377"/>
      <c r="AB246" s="380"/>
      <c r="AC246" s="381"/>
      <c r="AD246" s="367"/>
    </row>
    <row r="247" spans="1:30" ht="28.5" customHeight="1" x14ac:dyDescent="0.35">
      <c r="A247" s="709"/>
      <c r="B247" s="405"/>
      <c r="C247" s="406"/>
      <c r="D247" s="406"/>
      <c r="E247" s="407"/>
      <c r="F247" s="407"/>
      <c r="G247" s="408"/>
      <c r="H247" s="409"/>
      <c r="I247" s="410"/>
      <c r="J247" s="410"/>
      <c r="K247" s="410"/>
      <c r="L247" s="410"/>
      <c r="M247" s="410"/>
      <c r="N247" s="410"/>
      <c r="O247" s="410"/>
      <c r="P247" s="410"/>
      <c r="Q247" s="410"/>
      <c r="R247" s="410"/>
      <c r="S247" s="410"/>
      <c r="T247" s="410"/>
      <c r="U247" s="410"/>
      <c r="V247" s="410"/>
      <c r="W247" s="435"/>
      <c r="X247" s="376"/>
      <c r="Y247" s="377"/>
      <c r="Z247" s="376"/>
      <c r="AA247" s="377"/>
      <c r="AB247" s="380"/>
      <c r="AC247" s="381"/>
      <c r="AD247" s="367"/>
    </row>
    <row r="248" spans="1:30" ht="28.5" customHeight="1" x14ac:dyDescent="0.35">
      <c r="A248" s="709"/>
      <c r="B248" s="405"/>
      <c r="C248" s="406"/>
      <c r="D248" s="406"/>
      <c r="E248" s="407"/>
      <c r="F248" s="407"/>
      <c r="G248" s="408"/>
      <c r="H248" s="409"/>
      <c r="I248" s="410"/>
      <c r="J248" s="410"/>
      <c r="K248" s="410"/>
      <c r="L248" s="410"/>
      <c r="M248" s="410"/>
      <c r="N248" s="410"/>
      <c r="O248" s="410"/>
      <c r="P248" s="410"/>
      <c r="Q248" s="410"/>
      <c r="R248" s="410"/>
      <c r="S248" s="410"/>
      <c r="T248" s="410"/>
      <c r="U248" s="410"/>
      <c r="V248" s="410"/>
      <c r="W248" s="435"/>
      <c r="X248" s="376"/>
      <c r="Y248" s="377"/>
      <c r="Z248" s="376"/>
      <c r="AA248" s="377"/>
      <c r="AB248" s="380"/>
      <c r="AC248" s="381"/>
      <c r="AD248" s="367"/>
    </row>
    <row r="249" spans="1:30" ht="28.5" customHeight="1" x14ac:dyDescent="0.35">
      <c r="A249" s="709"/>
      <c r="B249" s="405"/>
      <c r="C249" s="406"/>
      <c r="D249" s="406"/>
      <c r="E249" s="407"/>
      <c r="F249" s="407"/>
      <c r="G249" s="408"/>
      <c r="H249" s="409"/>
      <c r="I249" s="410"/>
      <c r="J249" s="410"/>
      <c r="K249" s="410"/>
      <c r="L249" s="410"/>
      <c r="M249" s="410"/>
      <c r="N249" s="410"/>
      <c r="O249" s="410"/>
      <c r="P249" s="410"/>
      <c r="Q249" s="410"/>
      <c r="R249" s="410"/>
      <c r="S249" s="410"/>
      <c r="T249" s="410"/>
      <c r="U249" s="410"/>
      <c r="V249" s="410"/>
      <c r="W249" s="435"/>
      <c r="X249" s="376"/>
      <c r="Y249" s="377"/>
      <c r="Z249" s="376"/>
      <c r="AA249" s="377"/>
      <c r="AB249" s="380"/>
      <c r="AC249" s="381"/>
      <c r="AD249" s="367"/>
    </row>
    <row r="250" spans="1:30" ht="28.5" customHeight="1" x14ac:dyDescent="0.35">
      <c r="A250" s="709"/>
      <c r="B250" s="405"/>
      <c r="C250" s="406"/>
      <c r="D250" s="406"/>
      <c r="E250" s="407"/>
      <c r="F250" s="407"/>
      <c r="G250" s="408"/>
      <c r="H250" s="409"/>
      <c r="I250" s="410"/>
      <c r="J250" s="410"/>
      <c r="K250" s="410"/>
      <c r="L250" s="410"/>
      <c r="M250" s="410"/>
      <c r="N250" s="410"/>
      <c r="O250" s="410"/>
      <c r="P250" s="410"/>
      <c r="Q250" s="410"/>
      <c r="R250" s="410"/>
      <c r="S250" s="410"/>
      <c r="T250" s="410"/>
      <c r="U250" s="410"/>
      <c r="V250" s="410"/>
      <c r="W250" s="435"/>
      <c r="X250" s="376"/>
      <c r="Y250" s="377"/>
      <c r="Z250" s="376"/>
      <c r="AA250" s="377"/>
      <c r="AB250" s="380"/>
      <c r="AC250" s="381"/>
      <c r="AD250" s="367"/>
    </row>
    <row r="251" spans="1:30" ht="28.5" customHeight="1" x14ac:dyDescent="0.35">
      <c r="A251" s="709"/>
      <c r="B251" s="405"/>
      <c r="C251" s="406"/>
      <c r="D251" s="406"/>
      <c r="E251" s="407"/>
      <c r="F251" s="407"/>
      <c r="G251" s="408"/>
      <c r="H251" s="409"/>
      <c r="I251" s="410"/>
      <c r="J251" s="410"/>
      <c r="K251" s="410"/>
      <c r="L251" s="410"/>
      <c r="M251" s="410"/>
      <c r="N251" s="410"/>
      <c r="O251" s="410"/>
      <c r="P251" s="410"/>
      <c r="Q251" s="410"/>
      <c r="R251" s="410"/>
      <c r="S251" s="410"/>
      <c r="T251" s="410"/>
      <c r="U251" s="410"/>
      <c r="V251" s="410"/>
      <c r="W251" s="435"/>
      <c r="X251" s="376"/>
      <c r="Y251" s="377"/>
      <c r="Z251" s="376"/>
      <c r="AA251" s="377"/>
      <c r="AB251" s="380"/>
      <c r="AC251" s="381"/>
      <c r="AD251" s="367"/>
    </row>
    <row r="252" spans="1:30" ht="28.5" customHeight="1" x14ac:dyDescent="0.35">
      <c r="A252" s="709"/>
      <c r="B252" s="405"/>
      <c r="C252" s="406"/>
      <c r="D252" s="406"/>
      <c r="E252" s="407"/>
      <c r="F252" s="407"/>
      <c r="G252" s="408"/>
      <c r="H252" s="409"/>
      <c r="I252" s="410"/>
      <c r="J252" s="410"/>
      <c r="K252" s="410"/>
      <c r="L252" s="410"/>
      <c r="M252" s="410"/>
      <c r="N252" s="410"/>
      <c r="O252" s="410"/>
      <c r="P252" s="410"/>
      <c r="Q252" s="410"/>
      <c r="R252" s="410"/>
      <c r="S252" s="410"/>
      <c r="T252" s="410"/>
      <c r="U252" s="410"/>
      <c r="V252" s="410"/>
      <c r="W252" s="435"/>
      <c r="X252" s="376"/>
      <c r="Y252" s="377"/>
      <c r="Z252" s="376"/>
      <c r="AA252" s="377"/>
      <c r="AB252" s="380"/>
      <c r="AC252" s="381"/>
      <c r="AD252" s="367"/>
    </row>
    <row r="253" spans="1:30" ht="28.5" customHeight="1" x14ac:dyDescent="0.35">
      <c r="A253" s="709"/>
      <c r="B253" s="405"/>
      <c r="C253" s="406"/>
      <c r="D253" s="406"/>
      <c r="E253" s="407"/>
      <c r="F253" s="407"/>
      <c r="G253" s="408"/>
      <c r="H253" s="409"/>
      <c r="I253" s="410"/>
      <c r="J253" s="410"/>
      <c r="K253" s="410"/>
      <c r="L253" s="410"/>
      <c r="M253" s="410"/>
      <c r="N253" s="410"/>
      <c r="O253" s="410"/>
      <c r="P253" s="410"/>
      <c r="Q253" s="410"/>
      <c r="R253" s="410"/>
      <c r="S253" s="410"/>
      <c r="T253" s="410"/>
      <c r="U253" s="410"/>
      <c r="V253" s="410"/>
      <c r="W253" s="435"/>
      <c r="X253" s="376"/>
      <c r="Y253" s="377"/>
      <c r="Z253" s="376"/>
      <c r="AA253" s="377"/>
      <c r="AB253" s="380"/>
      <c r="AC253" s="381"/>
      <c r="AD253" s="367"/>
    </row>
    <row r="254" spans="1:30" ht="28.5" customHeight="1" x14ac:dyDescent="0.35">
      <c r="A254" s="709"/>
      <c r="B254" s="405"/>
      <c r="C254" s="406"/>
      <c r="D254" s="406"/>
      <c r="E254" s="407"/>
      <c r="F254" s="407"/>
      <c r="G254" s="408"/>
      <c r="H254" s="409"/>
      <c r="I254" s="410"/>
      <c r="J254" s="410"/>
      <c r="K254" s="410"/>
      <c r="L254" s="410"/>
      <c r="M254" s="410"/>
      <c r="N254" s="410"/>
      <c r="O254" s="410"/>
      <c r="P254" s="410"/>
      <c r="Q254" s="410"/>
      <c r="R254" s="410"/>
      <c r="S254" s="410"/>
      <c r="T254" s="410"/>
      <c r="U254" s="410"/>
      <c r="V254" s="410"/>
      <c r="W254" s="435"/>
      <c r="X254" s="376"/>
      <c r="Y254" s="377"/>
      <c r="Z254" s="376"/>
      <c r="AA254" s="377"/>
      <c r="AB254" s="380"/>
      <c r="AC254" s="381"/>
      <c r="AD254" s="367"/>
    </row>
    <row r="255" spans="1:30" ht="28.5" customHeight="1" x14ac:dyDescent="0.35">
      <c r="A255" s="709"/>
      <c r="B255" s="405"/>
      <c r="C255" s="406"/>
      <c r="D255" s="406"/>
      <c r="E255" s="407"/>
      <c r="F255" s="407"/>
      <c r="G255" s="408"/>
      <c r="H255" s="409"/>
      <c r="I255" s="410"/>
      <c r="J255" s="410"/>
      <c r="K255" s="410"/>
      <c r="L255" s="410"/>
      <c r="M255" s="410"/>
      <c r="N255" s="410"/>
      <c r="O255" s="410"/>
      <c r="P255" s="410"/>
      <c r="Q255" s="410"/>
      <c r="R255" s="410"/>
      <c r="S255" s="410"/>
      <c r="T255" s="410"/>
      <c r="U255" s="410"/>
      <c r="V255" s="410"/>
      <c r="W255" s="435"/>
      <c r="X255" s="376"/>
      <c r="Y255" s="377"/>
      <c r="Z255" s="376"/>
      <c r="AA255" s="377"/>
      <c r="AB255" s="380"/>
      <c r="AC255" s="381"/>
      <c r="AD255" s="367"/>
    </row>
    <row r="256" spans="1:30" ht="28.5" customHeight="1" x14ac:dyDescent="0.35">
      <c r="A256" s="709"/>
      <c r="B256" s="405"/>
      <c r="C256" s="406"/>
      <c r="D256" s="406"/>
      <c r="E256" s="407"/>
      <c r="F256" s="407"/>
      <c r="G256" s="408"/>
      <c r="H256" s="409"/>
      <c r="I256" s="410"/>
      <c r="J256" s="410"/>
      <c r="K256" s="410"/>
      <c r="L256" s="410"/>
      <c r="M256" s="410"/>
      <c r="N256" s="410"/>
      <c r="O256" s="410"/>
      <c r="P256" s="410"/>
      <c r="Q256" s="410"/>
      <c r="R256" s="410"/>
      <c r="S256" s="410"/>
      <c r="T256" s="410"/>
      <c r="U256" s="410"/>
      <c r="V256" s="410"/>
      <c r="W256" s="435"/>
      <c r="X256" s="376"/>
      <c r="Y256" s="377"/>
      <c r="Z256" s="376"/>
      <c r="AA256" s="377"/>
      <c r="AB256" s="380"/>
      <c r="AC256" s="381"/>
      <c r="AD256" s="367"/>
    </row>
    <row r="257" spans="1:30" ht="28.5" customHeight="1" x14ac:dyDescent="0.35">
      <c r="A257" s="709"/>
      <c r="B257" s="405"/>
      <c r="C257" s="406"/>
      <c r="D257" s="406"/>
      <c r="E257" s="407"/>
      <c r="F257" s="407"/>
      <c r="G257" s="408"/>
      <c r="H257" s="409"/>
      <c r="I257" s="410"/>
      <c r="J257" s="410"/>
      <c r="K257" s="410"/>
      <c r="L257" s="410"/>
      <c r="M257" s="410"/>
      <c r="N257" s="410"/>
      <c r="O257" s="410"/>
      <c r="P257" s="410"/>
      <c r="Q257" s="410"/>
      <c r="R257" s="410"/>
      <c r="S257" s="410"/>
      <c r="T257" s="410"/>
      <c r="U257" s="410"/>
      <c r="V257" s="410"/>
      <c r="W257" s="435"/>
      <c r="X257" s="376"/>
      <c r="Y257" s="377"/>
      <c r="Z257" s="376"/>
      <c r="AA257" s="377"/>
      <c r="AB257" s="380"/>
      <c r="AC257" s="381"/>
      <c r="AD257" s="367"/>
    </row>
    <row r="258" spans="1:30" ht="28.5" customHeight="1" x14ac:dyDescent="0.35">
      <c r="A258" s="709"/>
      <c r="B258" s="405"/>
      <c r="C258" s="406"/>
      <c r="D258" s="406"/>
      <c r="E258" s="407"/>
      <c r="F258" s="407"/>
      <c r="G258" s="408"/>
      <c r="H258" s="409"/>
      <c r="I258" s="410"/>
      <c r="J258" s="410"/>
      <c r="K258" s="410"/>
      <c r="L258" s="410"/>
      <c r="M258" s="410"/>
      <c r="N258" s="410"/>
      <c r="O258" s="410"/>
      <c r="P258" s="410"/>
      <c r="Q258" s="410"/>
      <c r="R258" s="410"/>
      <c r="S258" s="410"/>
      <c r="T258" s="410"/>
      <c r="U258" s="410"/>
      <c r="V258" s="410"/>
      <c r="W258" s="435"/>
      <c r="X258" s="376"/>
      <c r="Y258" s="377"/>
      <c r="Z258" s="376"/>
      <c r="AA258" s="377"/>
      <c r="AB258" s="380"/>
      <c r="AC258" s="381"/>
      <c r="AD258" s="367"/>
    </row>
    <row r="259" spans="1:30" ht="28.5" customHeight="1" x14ac:dyDescent="0.35">
      <c r="A259" s="709"/>
      <c r="B259" s="405"/>
      <c r="C259" s="406"/>
      <c r="D259" s="406"/>
      <c r="E259" s="407"/>
      <c r="F259" s="407"/>
      <c r="G259" s="408"/>
      <c r="H259" s="409"/>
      <c r="I259" s="410"/>
      <c r="J259" s="410"/>
      <c r="K259" s="410"/>
      <c r="L259" s="410"/>
      <c r="M259" s="410"/>
      <c r="N259" s="410"/>
      <c r="O259" s="410"/>
      <c r="P259" s="410"/>
      <c r="Q259" s="410"/>
      <c r="R259" s="410"/>
      <c r="S259" s="410"/>
      <c r="T259" s="410"/>
      <c r="U259" s="410"/>
      <c r="V259" s="410"/>
      <c r="W259" s="435"/>
      <c r="X259" s="376"/>
      <c r="Y259" s="377"/>
      <c r="Z259" s="376"/>
      <c r="AA259" s="377"/>
      <c r="AB259" s="380"/>
      <c r="AC259" s="381"/>
      <c r="AD259" s="367"/>
    </row>
    <row r="260" spans="1:30" ht="28.5" customHeight="1" x14ac:dyDescent="0.35">
      <c r="A260" s="709"/>
      <c r="B260" s="405"/>
      <c r="C260" s="406"/>
      <c r="D260" s="406"/>
      <c r="E260" s="407"/>
      <c r="F260" s="407"/>
      <c r="G260" s="408"/>
      <c r="H260" s="409"/>
      <c r="I260" s="410"/>
      <c r="J260" s="410"/>
      <c r="K260" s="410"/>
      <c r="L260" s="410"/>
      <c r="M260" s="410"/>
      <c r="N260" s="410"/>
      <c r="O260" s="410"/>
      <c r="P260" s="410"/>
      <c r="Q260" s="410"/>
      <c r="R260" s="410"/>
      <c r="S260" s="410"/>
      <c r="T260" s="410"/>
      <c r="U260" s="410"/>
      <c r="V260" s="410"/>
      <c r="W260" s="435"/>
      <c r="X260" s="376"/>
      <c r="Y260" s="377"/>
      <c r="Z260" s="376"/>
      <c r="AA260" s="377"/>
      <c r="AB260" s="380"/>
      <c r="AC260" s="381"/>
      <c r="AD260" s="367"/>
    </row>
    <row r="261" spans="1:30" ht="28.5" customHeight="1" x14ac:dyDescent="0.35">
      <c r="A261" s="709"/>
      <c r="B261" s="405"/>
      <c r="C261" s="406"/>
      <c r="D261" s="406"/>
      <c r="E261" s="407"/>
      <c r="F261" s="407"/>
      <c r="G261" s="408"/>
      <c r="H261" s="409"/>
      <c r="I261" s="410"/>
      <c r="J261" s="410"/>
      <c r="K261" s="410"/>
      <c r="L261" s="410"/>
      <c r="M261" s="410"/>
      <c r="N261" s="410"/>
      <c r="O261" s="410"/>
      <c r="P261" s="410"/>
      <c r="Q261" s="410"/>
      <c r="R261" s="410"/>
      <c r="S261" s="410"/>
      <c r="T261" s="410"/>
      <c r="U261" s="410"/>
      <c r="V261" s="410"/>
      <c r="W261" s="435"/>
      <c r="X261" s="376"/>
      <c r="Y261" s="377"/>
      <c r="Z261" s="376"/>
      <c r="AA261" s="377"/>
      <c r="AB261" s="380"/>
      <c r="AC261" s="381"/>
      <c r="AD261" s="367"/>
    </row>
    <row r="262" spans="1:30" ht="28.5" customHeight="1" x14ac:dyDescent="0.35">
      <c r="A262" s="709"/>
      <c r="B262" s="405"/>
      <c r="C262" s="406"/>
      <c r="D262" s="406"/>
      <c r="E262" s="407"/>
      <c r="F262" s="407"/>
      <c r="G262" s="408"/>
      <c r="H262" s="409"/>
      <c r="I262" s="410"/>
      <c r="J262" s="410"/>
      <c r="K262" s="410"/>
      <c r="L262" s="410"/>
      <c r="M262" s="410"/>
      <c r="N262" s="410"/>
      <c r="O262" s="410"/>
      <c r="P262" s="410"/>
      <c r="Q262" s="410"/>
      <c r="R262" s="410"/>
      <c r="S262" s="410"/>
      <c r="T262" s="410"/>
      <c r="U262" s="410"/>
      <c r="V262" s="410"/>
      <c r="W262" s="435"/>
      <c r="X262" s="376"/>
      <c r="Y262" s="377"/>
      <c r="Z262" s="376"/>
      <c r="AA262" s="377"/>
      <c r="AB262" s="380"/>
      <c r="AC262" s="381"/>
      <c r="AD262" s="367"/>
    </row>
    <row r="263" spans="1:30" ht="28.5" customHeight="1" x14ac:dyDescent="0.35">
      <c r="A263" s="709"/>
      <c r="B263" s="405"/>
      <c r="C263" s="406"/>
      <c r="D263" s="406"/>
      <c r="E263" s="407"/>
      <c r="F263" s="407"/>
      <c r="G263" s="408"/>
      <c r="H263" s="409"/>
      <c r="I263" s="410"/>
      <c r="J263" s="410"/>
      <c r="K263" s="410"/>
      <c r="L263" s="410"/>
      <c r="M263" s="410"/>
      <c r="N263" s="410"/>
      <c r="O263" s="410"/>
      <c r="P263" s="410"/>
      <c r="Q263" s="410"/>
      <c r="R263" s="410"/>
      <c r="S263" s="410"/>
      <c r="T263" s="410"/>
      <c r="U263" s="410"/>
      <c r="V263" s="410"/>
      <c r="W263" s="435"/>
      <c r="X263" s="376"/>
      <c r="Y263" s="377"/>
      <c r="Z263" s="376"/>
      <c r="AA263" s="377"/>
      <c r="AB263" s="380"/>
      <c r="AC263" s="381"/>
      <c r="AD263" s="367"/>
    </row>
    <row r="264" spans="1:30" ht="28.5" customHeight="1" x14ac:dyDescent="0.35">
      <c r="A264" s="709"/>
      <c r="B264" s="405"/>
      <c r="C264" s="406"/>
      <c r="D264" s="406"/>
      <c r="E264" s="407"/>
      <c r="F264" s="407"/>
      <c r="G264" s="408"/>
      <c r="H264" s="409"/>
      <c r="I264" s="410"/>
      <c r="J264" s="410"/>
      <c r="K264" s="410"/>
      <c r="L264" s="410"/>
      <c r="M264" s="410"/>
      <c r="N264" s="410"/>
      <c r="O264" s="410"/>
      <c r="P264" s="410"/>
      <c r="Q264" s="410"/>
      <c r="R264" s="410"/>
      <c r="S264" s="410"/>
      <c r="T264" s="410"/>
      <c r="U264" s="410"/>
      <c r="V264" s="410"/>
      <c r="W264" s="435"/>
      <c r="X264" s="376"/>
      <c r="Y264" s="377"/>
      <c r="Z264" s="376"/>
      <c r="AA264" s="377"/>
      <c r="AB264" s="380"/>
      <c r="AC264" s="381"/>
      <c r="AD264" s="367"/>
    </row>
    <row r="265" spans="1:30" ht="28.5" customHeight="1" x14ac:dyDescent="0.35">
      <c r="A265" s="709"/>
      <c r="B265" s="405"/>
      <c r="C265" s="406"/>
      <c r="D265" s="406"/>
      <c r="E265" s="407"/>
      <c r="F265" s="407"/>
      <c r="G265" s="408"/>
      <c r="H265" s="409"/>
      <c r="I265" s="410"/>
      <c r="J265" s="410"/>
      <c r="K265" s="410"/>
      <c r="L265" s="410"/>
      <c r="M265" s="410"/>
      <c r="N265" s="410"/>
      <c r="O265" s="410"/>
      <c r="P265" s="410"/>
      <c r="Q265" s="410"/>
      <c r="R265" s="410"/>
      <c r="S265" s="410"/>
      <c r="T265" s="410"/>
      <c r="U265" s="410"/>
      <c r="V265" s="410"/>
      <c r="W265" s="435"/>
      <c r="X265" s="376"/>
      <c r="Y265" s="377"/>
      <c r="Z265" s="376"/>
      <c r="AA265" s="377"/>
      <c r="AB265" s="380"/>
      <c r="AC265" s="381"/>
      <c r="AD265" s="367"/>
    </row>
    <row r="266" spans="1:30" ht="28.5" customHeight="1" x14ac:dyDescent="0.35">
      <c r="A266" s="709"/>
      <c r="B266" s="405"/>
      <c r="C266" s="406"/>
      <c r="D266" s="406"/>
      <c r="E266" s="407"/>
      <c r="F266" s="407"/>
      <c r="G266" s="408"/>
      <c r="H266" s="409"/>
      <c r="I266" s="410"/>
      <c r="J266" s="410"/>
      <c r="K266" s="410"/>
      <c r="L266" s="410"/>
      <c r="M266" s="410"/>
      <c r="N266" s="410"/>
      <c r="O266" s="410"/>
      <c r="P266" s="410"/>
      <c r="Q266" s="410"/>
      <c r="R266" s="410"/>
      <c r="S266" s="410"/>
      <c r="T266" s="410"/>
      <c r="U266" s="410"/>
      <c r="V266" s="410"/>
      <c r="W266" s="435"/>
      <c r="X266" s="376"/>
      <c r="Y266" s="377"/>
      <c r="Z266" s="376"/>
      <c r="AA266" s="377"/>
      <c r="AB266" s="380"/>
      <c r="AC266" s="381"/>
      <c r="AD266" s="367"/>
    </row>
    <row r="267" spans="1:30" ht="28.5" customHeight="1" x14ac:dyDescent="0.35">
      <c r="A267" s="709"/>
      <c r="B267" s="405"/>
      <c r="C267" s="406"/>
      <c r="D267" s="406"/>
      <c r="E267" s="407"/>
      <c r="F267" s="407"/>
      <c r="G267" s="408"/>
      <c r="H267" s="409"/>
      <c r="I267" s="410"/>
      <c r="J267" s="410"/>
      <c r="K267" s="410"/>
      <c r="L267" s="410"/>
      <c r="M267" s="410"/>
      <c r="N267" s="410"/>
      <c r="O267" s="410"/>
      <c r="P267" s="410"/>
      <c r="Q267" s="410"/>
      <c r="R267" s="410"/>
      <c r="S267" s="410"/>
      <c r="T267" s="410"/>
      <c r="U267" s="410"/>
      <c r="V267" s="410"/>
      <c r="W267" s="435"/>
      <c r="X267" s="376"/>
      <c r="Y267" s="377"/>
      <c r="Z267" s="376"/>
      <c r="AA267" s="377"/>
      <c r="AB267" s="380"/>
      <c r="AC267" s="381"/>
      <c r="AD267" s="367"/>
    </row>
    <row r="268" spans="1:30" ht="28.5" customHeight="1" x14ac:dyDescent="0.35">
      <c r="A268" s="709"/>
      <c r="B268" s="405"/>
      <c r="C268" s="406"/>
      <c r="D268" s="406"/>
      <c r="E268" s="407"/>
      <c r="F268" s="407"/>
      <c r="G268" s="408"/>
      <c r="H268" s="409"/>
      <c r="I268" s="410"/>
      <c r="J268" s="410"/>
      <c r="K268" s="410"/>
      <c r="L268" s="410"/>
      <c r="M268" s="410"/>
      <c r="N268" s="410"/>
      <c r="O268" s="410"/>
      <c r="P268" s="410"/>
      <c r="Q268" s="410"/>
      <c r="R268" s="410"/>
      <c r="S268" s="410"/>
      <c r="T268" s="410"/>
      <c r="U268" s="410"/>
      <c r="V268" s="410"/>
      <c r="W268" s="435"/>
      <c r="X268" s="376"/>
      <c r="Y268" s="377"/>
      <c r="Z268" s="376"/>
      <c r="AA268" s="377"/>
      <c r="AB268" s="380"/>
      <c r="AC268" s="381"/>
      <c r="AD268" s="367"/>
    </row>
    <row r="269" spans="1:30" ht="28.5" customHeight="1" x14ac:dyDescent="0.35">
      <c r="A269" s="709"/>
      <c r="B269" s="405"/>
      <c r="C269" s="406"/>
      <c r="D269" s="406"/>
      <c r="E269" s="407"/>
      <c r="F269" s="407"/>
      <c r="G269" s="408"/>
      <c r="H269" s="409"/>
      <c r="I269" s="410"/>
      <c r="J269" s="410"/>
      <c r="K269" s="410"/>
      <c r="L269" s="410"/>
      <c r="M269" s="410"/>
      <c r="N269" s="410"/>
      <c r="O269" s="410"/>
      <c r="P269" s="410"/>
      <c r="Q269" s="410"/>
      <c r="R269" s="410"/>
      <c r="S269" s="410"/>
      <c r="T269" s="410"/>
      <c r="U269" s="410"/>
      <c r="V269" s="410"/>
      <c r="W269" s="435"/>
      <c r="X269" s="376"/>
      <c r="Y269" s="377"/>
      <c r="Z269" s="376"/>
      <c r="AA269" s="377"/>
      <c r="AB269" s="380"/>
      <c r="AC269" s="381"/>
      <c r="AD269" s="367"/>
    </row>
    <row r="270" spans="1:30" ht="28.5" customHeight="1" x14ac:dyDescent="0.35">
      <c r="A270" s="709"/>
      <c r="B270" s="405"/>
      <c r="C270" s="406"/>
      <c r="D270" s="406"/>
      <c r="E270" s="407"/>
      <c r="F270" s="407"/>
      <c r="G270" s="408"/>
      <c r="H270" s="409"/>
      <c r="I270" s="410"/>
      <c r="J270" s="410"/>
      <c r="K270" s="410"/>
      <c r="L270" s="410"/>
      <c r="M270" s="410"/>
      <c r="N270" s="410"/>
      <c r="O270" s="410"/>
      <c r="P270" s="410"/>
      <c r="Q270" s="410"/>
      <c r="R270" s="410"/>
      <c r="S270" s="410"/>
      <c r="T270" s="410"/>
      <c r="U270" s="410"/>
      <c r="V270" s="410"/>
      <c r="W270" s="435"/>
      <c r="X270" s="376"/>
      <c r="Y270" s="377"/>
      <c r="Z270" s="376"/>
      <c r="AA270" s="377"/>
      <c r="AB270" s="380"/>
      <c r="AC270" s="381"/>
      <c r="AD270" s="367"/>
    </row>
    <row r="271" spans="1:30" ht="28.5" customHeight="1" x14ac:dyDescent="0.35">
      <c r="A271" s="709"/>
      <c r="B271" s="405"/>
      <c r="C271" s="406"/>
      <c r="D271" s="406"/>
      <c r="E271" s="407"/>
      <c r="F271" s="407"/>
      <c r="G271" s="408"/>
      <c r="H271" s="409"/>
      <c r="I271" s="410"/>
      <c r="J271" s="410"/>
      <c r="K271" s="410"/>
      <c r="L271" s="410"/>
      <c r="M271" s="410"/>
      <c r="N271" s="410"/>
      <c r="O271" s="410"/>
      <c r="P271" s="410"/>
      <c r="Q271" s="410"/>
      <c r="R271" s="410"/>
      <c r="S271" s="410"/>
      <c r="T271" s="410"/>
      <c r="U271" s="410"/>
      <c r="V271" s="410"/>
      <c r="W271" s="435"/>
      <c r="X271" s="376"/>
      <c r="Y271" s="377"/>
      <c r="Z271" s="376"/>
      <c r="AA271" s="377"/>
      <c r="AB271" s="380"/>
      <c r="AC271" s="381"/>
      <c r="AD271" s="367"/>
    </row>
    <row r="272" spans="1:30" ht="28.5" customHeight="1" x14ac:dyDescent="0.35">
      <c r="A272" s="709"/>
      <c r="B272" s="405"/>
      <c r="C272" s="406"/>
      <c r="D272" s="406"/>
      <c r="E272" s="407"/>
      <c r="F272" s="407"/>
      <c r="G272" s="408"/>
      <c r="H272" s="409"/>
      <c r="I272" s="410"/>
      <c r="J272" s="410"/>
      <c r="K272" s="410"/>
      <c r="L272" s="410"/>
      <c r="M272" s="410"/>
      <c r="N272" s="410"/>
      <c r="O272" s="410"/>
      <c r="P272" s="410"/>
      <c r="Q272" s="410"/>
      <c r="R272" s="410"/>
      <c r="S272" s="410"/>
      <c r="T272" s="410"/>
      <c r="U272" s="410"/>
      <c r="V272" s="410"/>
      <c r="W272" s="435"/>
      <c r="X272" s="376"/>
      <c r="Y272" s="377"/>
      <c r="Z272" s="376"/>
      <c r="AA272" s="377"/>
      <c r="AB272" s="380"/>
      <c r="AC272" s="381"/>
      <c r="AD272" s="367"/>
    </row>
    <row r="273" spans="1:30" ht="28.5" customHeight="1" x14ac:dyDescent="0.35">
      <c r="A273" s="709"/>
      <c r="B273" s="405"/>
      <c r="C273" s="406"/>
      <c r="D273" s="406"/>
      <c r="E273" s="407"/>
      <c r="F273" s="407"/>
      <c r="G273" s="408"/>
      <c r="H273" s="409"/>
      <c r="I273" s="410"/>
      <c r="J273" s="410"/>
      <c r="K273" s="410"/>
      <c r="L273" s="410"/>
      <c r="M273" s="410"/>
      <c r="N273" s="410"/>
      <c r="O273" s="410"/>
      <c r="P273" s="410"/>
      <c r="Q273" s="410"/>
      <c r="R273" s="410"/>
      <c r="S273" s="410"/>
      <c r="T273" s="410"/>
      <c r="U273" s="410"/>
      <c r="V273" s="410"/>
      <c r="W273" s="435"/>
      <c r="X273" s="376"/>
      <c r="Y273" s="377"/>
      <c r="Z273" s="376"/>
      <c r="AA273" s="377"/>
      <c r="AB273" s="380"/>
      <c r="AC273" s="381"/>
      <c r="AD273" s="367"/>
    </row>
    <row r="274" spans="1:30" ht="28.5" customHeight="1" x14ac:dyDescent="0.35">
      <c r="A274" s="709"/>
      <c r="B274" s="405"/>
      <c r="C274" s="406"/>
      <c r="D274" s="406"/>
      <c r="E274" s="407"/>
      <c r="F274" s="407"/>
      <c r="G274" s="408"/>
      <c r="H274" s="409"/>
      <c r="I274" s="410"/>
      <c r="J274" s="410"/>
      <c r="K274" s="410"/>
      <c r="L274" s="410"/>
      <c r="M274" s="410"/>
      <c r="N274" s="410"/>
      <c r="O274" s="410"/>
      <c r="P274" s="410"/>
      <c r="Q274" s="410"/>
      <c r="R274" s="410"/>
      <c r="S274" s="410"/>
      <c r="T274" s="410"/>
      <c r="U274" s="410"/>
      <c r="V274" s="410"/>
      <c r="W274" s="435"/>
      <c r="X274" s="376"/>
      <c r="Y274" s="377"/>
      <c r="Z274" s="376"/>
      <c r="AA274" s="377"/>
      <c r="AB274" s="380"/>
      <c r="AC274" s="381"/>
      <c r="AD274" s="367"/>
    </row>
    <row r="275" spans="1:30" ht="28.5" customHeight="1" x14ac:dyDescent="0.35">
      <c r="A275" s="709"/>
      <c r="B275" s="405"/>
      <c r="C275" s="406"/>
      <c r="D275" s="406"/>
      <c r="E275" s="407"/>
      <c r="F275" s="407"/>
      <c r="G275" s="408"/>
      <c r="H275" s="409"/>
      <c r="I275" s="410"/>
      <c r="J275" s="410"/>
      <c r="K275" s="410"/>
      <c r="L275" s="410"/>
      <c r="M275" s="410"/>
      <c r="N275" s="410"/>
      <c r="O275" s="410"/>
      <c r="P275" s="410"/>
      <c r="Q275" s="410"/>
      <c r="R275" s="410"/>
      <c r="S275" s="410"/>
      <c r="T275" s="410"/>
      <c r="U275" s="410"/>
      <c r="V275" s="410"/>
      <c r="W275" s="435"/>
      <c r="X275" s="376"/>
      <c r="Y275" s="377"/>
      <c r="Z275" s="376"/>
      <c r="AA275" s="377"/>
      <c r="AB275" s="380"/>
      <c r="AC275" s="381"/>
      <c r="AD275" s="367"/>
    </row>
    <row r="276" spans="1:30" ht="28.5" customHeight="1" x14ac:dyDescent="0.35">
      <c r="A276" s="709"/>
      <c r="B276" s="405"/>
      <c r="C276" s="406"/>
      <c r="D276" s="406"/>
      <c r="E276" s="407"/>
      <c r="F276" s="407"/>
      <c r="G276" s="408"/>
      <c r="H276" s="409"/>
      <c r="I276" s="410"/>
      <c r="J276" s="410"/>
      <c r="K276" s="410"/>
      <c r="L276" s="410"/>
      <c r="M276" s="410"/>
      <c r="N276" s="410"/>
      <c r="O276" s="410"/>
      <c r="P276" s="410"/>
      <c r="Q276" s="410"/>
      <c r="R276" s="410"/>
      <c r="S276" s="410"/>
      <c r="T276" s="410"/>
      <c r="U276" s="410"/>
      <c r="V276" s="410"/>
      <c r="W276" s="435"/>
      <c r="X276" s="376"/>
      <c r="Y276" s="377"/>
      <c r="Z276" s="376"/>
      <c r="AA276" s="377"/>
      <c r="AB276" s="380"/>
      <c r="AC276" s="381"/>
      <c r="AD276" s="367"/>
    </row>
    <row r="277" spans="1:30" ht="28.5" customHeight="1" x14ac:dyDescent="0.35">
      <c r="A277" s="709"/>
      <c r="B277" s="405"/>
      <c r="C277" s="406"/>
      <c r="D277" s="406"/>
      <c r="E277" s="407"/>
      <c r="F277" s="407"/>
      <c r="G277" s="408"/>
      <c r="H277" s="409"/>
      <c r="I277" s="410"/>
      <c r="J277" s="410"/>
      <c r="K277" s="410"/>
      <c r="L277" s="410"/>
      <c r="M277" s="410"/>
      <c r="N277" s="410"/>
      <c r="O277" s="410"/>
      <c r="P277" s="410"/>
      <c r="Q277" s="410"/>
      <c r="R277" s="410"/>
      <c r="S277" s="410"/>
      <c r="T277" s="410"/>
      <c r="U277" s="410"/>
      <c r="V277" s="410"/>
      <c r="W277" s="435"/>
      <c r="X277" s="376"/>
      <c r="Y277" s="377"/>
      <c r="Z277" s="376"/>
      <c r="AA277" s="377"/>
      <c r="AB277" s="380"/>
      <c r="AC277" s="381"/>
      <c r="AD277" s="367"/>
    </row>
    <row r="278" spans="1:30" ht="28.5" customHeight="1" x14ac:dyDescent="0.35">
      <c r="A278" s="709"/>
      <c r="B278" s="405"/>
      <c r="C278" s="406"/>
      <c r="D278" s="406"/>
      <c r="E278" s="407"/>
      <c r="F278" s="407"/>
      <c r="G278" s="408"/>
      <c r="H278" s="409"/>
      <c r="I278" s="410"/>
      <c r="J278" s="410"/>
      <c r="K278" s="410"/>
      <c r="L278" s="410"/>
      <c r="M278" s="410"/>
      <c r="N278" s="410"/>
      <c r="O278" s="410"/>
      <c r="P278" s="410"/>
      <c r="Q278" s="410"/>
      <c r="R278" s="410"/>
      <c r="S278" s="410"/>
      <c r="T278" s="410"/>
      <c r="U278" s="410"/>
      <c r="V278" s="410"/>
      <c r="W278" s="435"/>
      <c r="X278" s="376"/>
      <c r="Y278" s="377"/>
      <c r="Z278" s="376"/>
      <c r="AA278" s="377"/>
      <c r="AB278" s="380"/>
      <c r="AC278" s="381"/>
      <c r="AD278" s="367"/>
    </row>
    <row r="279" spans="1:30" ht="28.5" customHeight="1" x14ac:dyDescent="0.35">
      <c r="A279" s="709"/>
      <c r="B279" s="405"/>
      <c r="C279" s="406"/>
      <c r="D279" s="406"/>
      <c r="E279" s="407"/>
      <c r="F279" s="407"/>
      <c r="G279" s="408"/>
      <c r="H279" s="409"/>
      <c r="I279" s="410"/>
      <c r="J279" s="410"/>
      <c r="K279" s="410"/>
      <c r="L279" s="410"/>
      <c r="M279" s="410"/>
      <c r="N279" s="410"/>
      <c r="O279" s="410"/>
      <c r="P279" s="410"/>
      <c r="Q279" s="410"/>
      <c r="R279" s="410"/>
      <c r="S279" s="410"/>
      <c r="T279" s="410"/>
      <c r="U279" s="410"/>
      <c r="V279" s="410"/>
      <c r="W279" s="435"/>
      <c r="X279" s="376"/>
      <c r="Y279" s="377"/>
      <c r="Z279" s="376"/>
      <c r="AA279" s="377"/>
      <c r="AB279" s="380"/>
      <c r="AC279" s="381"/>
      <c r="AD279" s="367"/>
    </row>
    <row r="280" spans="1:30" ht="28.5" customHeight="1" x14ac:dyDescent="0.35">
      <c r="A280" s="709"/>
      <c r="B280" s="405"/>
      <c r="C280" s="406"/>
      <c r="D280" s="406"/>
      <c r="E280" s="407"/>
      <c r="F280" s="407"/>
      <c r="G280" s="408"/>
      <c r="H280" s="409"/>
      <c r="I280" s="410"/>
      <c r="J280" s="410"/>
      <c r="K280" s="410"/>
      <c r="L280" s="410"/>
      <c r="M280" s="410"/>
      <c r="N280" s="410"/>
      <c r="O280" s="410"/>
      <c r="P280" s="410"/>
      <c r="Q280" s="410"/>
      <c r="R280" s="410"/>
      <c r="S280" s="410"/>
      <c r="T280" s="410"/>
      <c r="U280" s="410"/>
      <c r="V280" s="410"/>
      <c r="W280" s="435"/>
      <c r="X280" s="376"/>
      <c r="Y280" s="377"/>
      <c r="Z280" s="376"/>
      <c r="AA280" s="377"/>
      <c r="AB280" s="380"/>
      <c r="AC280" s="381"/>
      <c r="AD280" s="367"/>
    </row>
    <row r="281" spans="1:30" ht="28.5" customHeight="1" x14ac:dyDescent="0.35">
      <c r="A281" s="709"/>
      <c r="B281" s="405"/>
      <c r="C281" s="406"/>
      <c r="D281" s="406"/>
      <c r="E281" s="407"/>
      <c r="F281" s="407"/>
      <c r="G281" s="408"/>
      <c r="H281" s="409"/>
      <c r="I281" s="410"/>
      <c r="J281" s="410"/>
      <c r="K281" s="410"/>
      <c r="L281" s="410"/>
      <c r="M281" s="410"/>
      <c r="N281" s="410"/>
      <c r="O281" s="410"/>
      <c r="P281" s="410"/>
      <c r="Q281" s="410"/>
      <c r="R281" s="410"/>
      <c r="S281" s="410"/>
      <c r="T281" s="410"/>
      <c r="U281" s="410"/>
      <c r="V281" s="410"/>
      <c r="W281" s="435"/>
      <c r="X281" s="376"/>
      <c r="Y281" s="377"/>
      <c r="Z281" s="376"/>
      <c r="AA281" s="377"/>
      <c r="AB281" s="380"/>
      <c r="AC281" s="381"/>
      <c r="AD281" s="367"/>
    </row>
    <row r="282" spans="1:30" ht="28.5" customHeight="1" x14ac:dyDescent="0.35">
      <c r="A282" s="709"/>
      <c r="B282" s="405"/>
      <c r="C282" s="406"/>
      <c r="D282" s="406"/>
      <c r="E282" s="407"/>
      <c r="F282" s="407"/>
      <c r="G282" s="408"/>
      <c r="H282" s="409"/>
      <c r="I282" s="410"/>
      <c r="J282" s="410"/>
      <c r="K282" s="410"/>
      <c r="L282" s="410"/>
      <c r="M282" s="410"/>
      <c r="N282" s="410"/>
      <c r="O282" s="410"/>
      <c r="P282" s="410"/>
      <c r="Q282" s="410"/>
      <c r="R282" s="410"/>
      <c r="S282" s="410"/>
      <c r="T282" s="410"/>
      <c r="U282" s="410"/>
      <c r="V282" s="410"/>
      <c r="W282" s="435"/>
      <c r="X282" s="376"/>
      <c r="Y282" s="377"/>
      <c r="Z282" s="376"/>
      <c r="AA282" s="377"/>
      <c r="AB282" s="380"/>
      <c r="AC282" s="381"/>
      <c r="AD282" s="367"/>
    </row>
    <row r="283" spans="1:30" ht="28.5" customHeight="1" x14ac:dyDescent="0.35">
      <c r="A283" s="709"/>
      <c r="B283" s="405"/>
      <c r="C283" s="406"/>
      <c r="D283" s="406"/>
      <c r="E283" s="407"/>
      <c r="F283" s="407"/>
      <c r="G283" s="408"/>
      <c r="H283" s="409"/>
      <c r="I283" s="410"/>
      <c r="J283" s="410"/>
      <c r="K283" s="410"/>
      <c r="L283" s="410"/>
      <c r="M283" s="410"/>
      <c r="N283" s="410"/>
      <c r="O283" s="410"/>
      <c r="P283" s="410"/>
      <c r="Q283" s="410"/>
      <c r="R283" s="410"/>
      <c r="S283" s="410"/>
      <c r="T283" s="410"/>
      <c r="U283" s="410"/>
      <c r="V283" s="410"/>
      <c r="W283" s="435"/>
      <c r="X283" s="376"/>
      <c r="Y283" s="377"/>
      <c r="Z283" s="376"/>
      <c r="AA283" s="377"/>
      <c r="AB283" s="380"/>
      <c r="AC283" s="381"/>
      <c r="AD283" s="367"/>
    </row>
    <row r="284" spans="1:30" ht="28.5" customHeight="1" x14ac:dyDescent="0.35">
      <c r="A284" s="709"/>
      <c r="B284" s="405"/>
      <c r="C284" s="406"/>
      <c r="D284" s="406"/>
      <c r="E284" s="407"/>
      <c r="F284" s="407"/>
      <c r="G284" s="408"/>
      <c r="H284" s="409"/>
      <c r="I284" s="410"/>
      <c r="J284" s="410"/>
      <c r="K284" s="410"/>
      <c r="L284" s="410"/>
      <c r="M284" s="410"/>
      <c r="N284" s="410"/>
      <c r="O284" s="410"/>
      <c r="P284" s="410"/>
      <c r="Q284" s="410"/>
      <c r="R284" s="410"/>
      <c r="S284" s="410"/>
      <c r="T284" s="410"/>
      <c r="U284" s="410"/>
      <c r="V284" s="410"/>
      <c r="W284" s="435"/>
      <c r="X284" s="376"/>
      <c r="Y284" s="377"/>
      <c r="Z284" s="376"/>
      <c r="AA284" s="377"/>
      <c r="AB284" s="380"/>
      <c r="AC284" s="381"/>
      <c r="AD284" s="367"/>
    </row>
    <row r="285" spans="1:30" ht="28.5" customHeight="1" x14ac:dyDescent="0.35">
      <c r="A285" s="709"/>
      <c r="B285" s="405"/>
      <c r="C285" s="406"/>
      <c r="D285" s="406"/>
      <c r="E285" s="407"/>
      <c r="F285" s="407"/>
      <c r="G285" s="408"/>
      <c r="H285" s="409"/>
      <c r="I285" s="410"/>
      <c r="J285" s="410"/>
      <c r="K285" s="410"/>
      <c r="L285" s="410"/>
      <c r="M285" s="410"/>
      <c r="N285" s="410"/>
      <c r="O285" s="410"/>
      <c r="P285" s="410"/>
      <c r="Q285" s="410"/>
      <c r="R285" s="410"/>
      <c r="S285" s="410"/>
      <c r="T285" s="410"/>
      <c r="U285" s="410"/>
      <c r="V285" s="410"/>
      <c r="W285" s="435"/>
      <c r="X285" s="376"/>
      <c r="Y285" s="377"/>
      <c r="Z285" s="376"/>
      <c r="AA285" s="377"/>
      <c r="AB285" s="380"/>
      <c r="AC285" s="381"/>
      <c r="AD285" s="367"/>
    </row>
    <row r="286" spans="1:30" ht="28.5" customHeight="1" x14ac:dyDescent="0.35">
      <c r="A286" s="709"/>
      <c r="B286" s="405"/>
      <c r="C286" s="406"/>
      <c r="D286" s="406"/>
      <c r="E286" s="407"/>
      <c r="F286" s="407"/>
      <c r="G286" s="408"/>
      <c r="H286" s="409"/>
      <c r="I286" s="410"/>
      <c r="J286" s="410"/>
      <c r="K286" s="410"/>
      <c r="L286" s="410"/>
      <c r="M286" s="410"/>
      <c r="N286" s="410"/>
      <c r="O286" s="410"/>
      <c r="P286" s="410"/>
      <c r="Q286" s="410"/>
      <c r="R286" s="410"/>
      <c r="S286" s="410"/>
      <c r="T286" s="410"/>
      <c r="U286" s="410"/>
      <c r="V286" s="410"/>
      <c r="W286" s="435"/>
      <c r="X286" s="376"/>
      <c r="Y286" s="377"/>
      <c r="Z286" s="376"/>
      <c r="AA286" s="377"/>
      <c r="AB286" s="380"/>
      <c r="AC286" s="381"/>
      <c r="AD286" s="367"/>
    </row>
    <row r="287" spans="1:30" ht="28.5" customHeight="1" x14ac:dyDescent="0.35">
      <c r="A287" s="709"/>
      <c r="B287" s="405"/>
      <c r="C287" s="406"/>
      <c r="D287" s="406"/>
      <c r="E287" s="407"/>
      <c r="F287" s="407"/>
      <c r="G287" s="408"/>
      <c r="H287" s="409"/>
      <c r="I287" s="410"/>
      <c r="J287" s="410"/>
      <c r="K287" s="410"/>
      <c r="L287" s="410"/>
      <c r="M287" s="410"/>
      <c r="N287" s="410"/>
      <c r="O287" s="410"/>
      <c r="P287" s="410"/>
      <c r="Q287" s="410"/>
      <c r="R287" s="410"/>
      <c r="S287" s="410"/>
      <c r="T287" s="410"/>
      <c r="U287" s="410"/>
      <c r="V287" s="410"/>
      <c r="W287" s="435"/>
      <c r="X287" s="376"/>
      <c r="Y287" s="377"/>
      <c r="Z287" s="376"/>
      <c r="AA287" s="377"/>
      <c r="AB287" s="380"/>
      <c r="AC287" s="381"/>
      <c r="AD287" s="367"/>
    </row>
    <row r="288" spans="1:30" ht="28.5" customHeight="1" x14ac:dyDescent="0.35">
      <c r="A288" s="709"/>
      <c r="B288" s="405"/>
      <c r="C288" s="406"/>
      <c r="D288" s="406"/>
      <c r="E288" s="407"/>
      <c r="F288" s="407"/>
      <c r="G288" s="408"/>
      <c r="H288" s="409"/>
      <c r="I288" s="410"/>
      <c r="J288" s="410"/>
      <c r="K288" s="410"/>
      <c r="L288" s="410"/>
      <c r="M288" s="410"/>
      <c r="N288" s="410"/>
      <c r="O288" s="410"/>
      <c r="P288" s="410"/>
      <c r="Q288" s="410"/>
      <c r="R288" s="410"/>
      <c r="S288" s="410"/>
      <c r="T288" s="410"/>
      <c r="U288" s="410"/>
      <c r="V288" s="410"/>
      <c r="W288" s="435"/>
      <c r="X288" s="376"/>
      <c r="Y288" s="377"/>
      <c r="Z288" s="376"/>
      <c r="AA288" s="377"/>
      <c r="AB288" s="380"/>
      <c r="AC288" s="381"/>
      <c r="AD288" s="367"/>
    </row>
    <row r="289" spans="1:30" ht="28.5" customHeight="1" x14ac:dyDescent="0.35">
      <c r="A289" s="709"/>
      <c r="B289" s="405"/>
      <c r="C289" s="406"/>
      <c r="D289" s="406"/>
      <c r="E289" s="407"/>
      <c r="F289" s="407"/>
      <c r="G289" s="408"/>
      <c r="H289" s="409"/>
      <c r="I289" s="410"/>
      <c r="J289" s="410"/>
      <c r="K289" s="410"/>
      <c r="L289" s="410"/>
      <c r="M289" s="410"/>
      <c r="N289" s="410"/>
      <c r="O289" s="410"/>
      <c r="P289" s="410"/>
      <c r="Q289" s="410"/>
      <c r="R289" s="410"/>
      <c r="S289" s="410"/>
      <c r="T289" s="410"/>
      <c r="U289" s="410"/>
      <c r="V289" s="410"/>
      <c r="W289" s="435"/>
      <c r="X289" s="376"/>
      <c r="Y289" s="377"/>
      <c r="Z289" s="376"/>
      <c r="AA289" s="377"/>
      <c r="AB289" s="380"/>
      <c r="AC289" s="381"/>
      <c r="AD289" s="367"/>
    </row>
    <row r="290" spans="1:30" ht="28.5" customHeight="1" x14ac:dyDescent="0.35">
      <c r="A290" s="709"/>
      <c r="B290" s="405"/>
      <c r="C290" s="406"/>
      <c r="D290" s="406"/>
      <c r="E290" s="407"/>
      <c r="F290" s="407"/>
      <c r="G290" s="408"/>
      <c r="H290" s="409"/>
      <c r="I290" s="410"/>
      <c r="J290" s="410"/>
      <c r="K290" s="410"/>
      <c r="L290" s="410"/>
      <c r="M290" s="410"/>
      <c r="N290" s="410"/>
      <c r="O290" s="410"/>
      <c r="P290" s="410"/>
      <c r="Q290" s="410"/>
      <c r="R290" s="410"/>
      <c r="S290" s="410"/>
      <c r="T290" s="410"/>
      <c r="U290" s="410"/>
      <c r="V290" s="410"/>
      <c r="W290" s="435"/>
      <c r="X290" s="376"/>
      <c r="Y290" s="377"/>
      <c r="Z290" s="376"/>
      <c r="AA290" s="377"/>
      <c r="AB290" s="380"/>
      <c r="AC290" s="381"/>
      <c r="AD290" s="367"/>
    </row>
    <row r="291" spans="1:30" ht="28.5" customHeight="1" x14ac:dyDescent="0.35">
      <c r="A291" s="709"/>
      <c r="B291" s="405"/>
      <c r="C291" s="406"/>
      <c r="D291" s="406"/>
      <c r="E291" s="407"/>
      <c r="F291" s="407"/>
      <c r="G291" s="408"/>
      <c r="H291" s="409"/>
      <c r="I291" s="410"/>
      <c r="J291" s="410"/>
      <c r="K291" s="410"/>
      <c r="L291" s="410"/>
      <c r="M291" s="410"/>
      <c r="N291" s="410"/>
      <c r="O291" s="410"/>
      <c r="P291" s="410"/>
      <c r="Q291" s="410"/>
      <c r="R291" s="410"/>
      <c r="S291" s="410"/>
      <c r="T291" s="410"/>
      <c r="U291" s="410"/>
      <c r="V291" s="410"/>
      <c r="W291" s="435"/>
      <c r="X291" s="376"/>
      <c r="Y291" s="377"/>
      <c r="Z291" s="376"/>
      <c r="AA291" s="377"/>
      <c r="AB291" s="380"/>
      <c r="AC291" s="381"/>
      <c r="AD291" s="367"/>
    </row>
    <row r="292" spans="1:30" ht="28.5" customHeight="1" x14ac:dyDescent="0.35">
      <c r="A292" s="709"/>
      <c r="B292" s="405"/>
      <c r="C292" s="406"/>
      <c r="D292" s="406"/>
      <c r="E292" s="407"/>
      <c r="F292" s="407"/>
      <c r="G292" s="408"/>
      <c r="H292" s="409"/>
      <c r="I292" s="410"/>
      <c r="J292" s="410"/>
      <c r="K292" s="410"/>
      <c r="L292" s="410"/>
      <c r="M292" s="410"/>
      <c r="N292" s="410"/>
      <c r="O292" s="410"/>
      <c r="P292" s="410"/>
      <c r="Q292" s="410"/>
      <c r="R292" s="410"/>
      <c r="S292" s="410"/>
      <c r="T292" s="410"/>
      <c r="U292" s="410"/>
      <c r="V292" s="410"/>
      <c r="W292" s="435"/>
      <c r="X292" s="376"/>
      <c r="Y292" s="377"/>
      <c r="Z292" s="376"/>
      <c r="AA292" s="377"/>
      <c r="AB292" s="380"/>
      <c r="AC292" s="381"/>
      <c r="AD292" s="367"/>
    </row>
    <row r="293" spans="1:30" ht="28.5" customHeight="1" x14ac:dyDescent="0.35">
      <c r="A293" s="709"/>
      <c r="B293" s="405"/>
      <c r="C293" s="406"/>
      <c r="D293" s="406"/>
      <c r="E293" s="407"/>
      <c r="F293" s="407"/>
      <c r="G293" s="408"/>
      <c r="H293" s="409"/>
      <c r="I293" s="410"/>
      <c r="J293" s="410"/>
      <c r="K293" s="410"/>
      <c r="L293" s="410"/>
      <c r="M293" s="410"/>
      <c r="N293" s="410"/>
      <c r="O293" s="410"/>
      <c r="P293" s="410"/>
      <c r="Q293" s="410"/>
      <c r="R293" s="410"/>
      <c r="S293" s="410"/>
      <c r="T293" s="410"/>
      <c r="U293" s="410"/>
      <c r="V293" s="410"/>
      <c r="W293" s="435"/>
      <c r="X293" s="376"/>
      <c r="Y293" s="377"/>
      <c r="Z293" s="376"/>
      <c r="AA293" s="377"/>
      <c r="AB293" s="380"/>
      <c r="AC293" s="381"/>
      <c r="AD293" s="367"/>
    </row>
    <row r="294" spans="1:30" ht="28.5" customHeight="1" x14ac:dyDescent="0.35">
      <c r="A294" s="709"/>
      <c r="B294" s="405"/>
      <c r="C294" s="406"/>
      <c r="D294" s="406"/>
      <c r="E294" s="407"/>
      <c r="F294" s="407"/>
      <c r="G294" s="408"/>
      <c r="H294" s="409"/>
      <c r="I294" s="410"/>
      <c r="J294" s="410"/>
      <c r="K294" s="410"/>
      <c r="L294" s="410"/>
      <c r="M294" s="410"/>
      <c r="N294" s="410"/>
      <c r="O294" s="410"/>
      <c r="P294" s="410"/>
      <c r="Q294" s="410"/>
      <c r="R294" s="410"/>
      <c r="S294" s="410"/>
      <c r="T294" s="410"/>
      <c r="U294" s="410"/>
      <c r="V294" s="410"/>
      <c r="W294" s="435"/>
      <c r="X294" s="376"/>
      <c r="Y294" s="377"/>
      <c r="Z294" s="376"/>
      <c r="AA294" s="377"/>
      <c r="AB294" s="380"/>
      <c r="AC294" s="381"/>
      <c r="AD294" s="367"/>
    </row>
    <row r="295" spans="1:30" ht="28.5" customHeight="1" x14ac:dyDescent="0.35">
      <c r="A295" s="709"/>
      <c r="B295" s="405"/>
      <c r="C295" s="406"/>
      <c r="D295" s="406"/>
      <c r="E295" s="407"/>
      <c r="F295" s="407"/>
      <c r="G295" s="408"/>
      <c r="H295" s="409"/>
      <c r="I295" s="410"/>
      <c r="J295" s="410"/>
      <c r="K295" s="410"/>
      <c r="L295" s="410"/>
      <c r="M295" s="410"/>
      <c r="N295" s="410"/>
      <c r="O295" s="410"/>
      <c r="P295" s="410"/>
      <c r="Q295" s="410"/>
      <c r="R295" s="410"/>
      <c r="S295" s="410"/>
      <c r="T295" s="410"/>
      <c r="U295" s="410"/>
      <c r="V295" s="410"/>
      <c r="W295" s="435"/>
      <c r="X295" s="376"/>
      <c r="Y295" s="377"/>
      <c r="Z295" s="376"/>
      <c r="AA295" s="377"/>
      <c r="AB295" s="380"/>
      <c r="AC295" s="381"/>
      <c r="AD295" s="367"/>
    </row>
    <row r="296" spans="1:30" ht="28.5" customHeight="1" x14ac:dyDescent="0.35">
      <c r="A296" s="709"/>
      <c r="B296" s="405"/>
      <c r="C296" s="406"/>
      <c r="D296" s="406"/>
      <c r="E296" s="407"/>
      <c r="F296" s="407"/>
      <c r="G296" s="408"/>
      <c r="H296" s="409"/>
      <c r="I296" s="410"/>
      <c r="J296" s="410"/>
      <c r="K296" s="410"/>
      <c r="L296" s="410"/>
      <c r="M296" s="410"/>
      <c r="N296" s="410"/>
      <c r="O296" s="410"/>
      <c r="P296" s="410"/>
      <c r="Q296" s="410"/>
      <c r="R296" s="410"/>
      <c r="S296" s="410"/>
      <c r="T296" s="410"/>
      <c r="U296" s="410"/>
      <c r="V296" s="410"/>
      <c r="W296" s="435"/>
      <c r="X296" s="376"/>
      <c r="Y296" s="377"/>
      <c r="Z296" s="376"/>
      <c r="AA296" s="377"/>
      <c r="AB296" s="380"/>
      <c r="AC296" s="381"/>
      <c r="AD296" s="367"/>
    </row>
    <row r="297" spans="1:30" ht="28.5" customHeight="1" x14ac:dyDescent="0.35">
      <c r="A297" s="709"/>
      <c r="B297" s="405"/>
      <c r="C297" s="406"/>
      <c r="D297" s="406"/>
      <c r="E297" s="407"/>
      <c r="F297" s="407"/>
      <c r="G297" s="408"/>
      <c r="H297" s="409"/>
      <c r="I297" s="410"/>
      <c r="J297" s="410"/>
      <c r="K297" s="410"/>
      <c r="L297" s="410"/>
      <c r="M297" s="410"/>
      <c r="N297" s="410"/>
      <c r="O297" s="410"/>
      <c r="P297" s="410"/>
      <c r="Q297" s="410"/>
      <c r="R297" s="410"/>
      <c r="S297" s="410"/>
      <c r="T297" s="410"/>
      <c r="U297" s="410"/>
      <c r="V297" s="410"/>
      <c r="W297" s="435"/>
      <c r="X297" s="376"/>
      <c r="Y297" s="377"/>
      <c r="Z297" s="376"/>
      <c r="AA297" s="377"/>
      <c r="AB297" s="380"/>
      <c r="AC297" s="381"/>
      <c r="AD297" s="367"/>
    </row>
    <row r="298" spans="1:30" ht="28.5" customHeight="1" x14ac:dyDescent="0.35">
      <c r="A298" s="709"/>
      <c r="B298" s="405"/>
      <c r="C298" s="406"/>
      <c r="D298" s="406"/>
      <c r="E298" s="407"/>
      <c r="F298" s="407"/>
      <c r="G298" s="408"/>
      <c r="H298" s="409"/>
      <c r="I298" s="410"/>
      <c r="J298" s="410"/>
      <c r="K298" s="410"/>
      <c r="L298" s="410"/>
      <c r="M298" s="410"/>
      <c r="N298" s="410"/>
      <c r="O298" s="410"/>
      <c r="P298" s="410"/>
      <c r="Q298" s="410"/>
      <c r="R298" s="410"/>
      <c r="S298" s="410"/>
      <c r="T298" s="410"/>
      <c r="U298" s="410"/>
      <c r="V298" s="410"/>
      <c r="W298" s="435"/>
      <c r="X298" s="376"/>
      <c r="Y298" s="377"/>
      <c r="Z298" s="376"/>
      <c r="AA298" s="377"/>
      <c r="AB298" s="380"/>
      <c r="AC298" s="381"/>
      <c r="AD298" s="367"/>
    </row>
    <row r="299" spans="1:30" ht="28.5" customHeight="1" x14ac:dyDescent="0.35">
      <c r="A299" s="709"/>
      <c r="B299" s="405"/>
      <c r="C299" s="406"/>
      <c r="D299" s="406"/>
      <c r="E299" s="407"/>
      <c r="F299" s="407"/>
      <c r="G299" s="408"/>
      <c r="H299" s="409"/>
      <c r="I299" s="410"/>
      <c r="J299" s="410"/>
      <c r="K299" s="410"/>
      <c r="L299" s="410"/>
      <c r="M299" s="410"/>
      <c r="N299" s="410"/>
      <c r="O299" s="410"/>
      <c r="P299" s="410"/>
      <c r="Q299" s="410"/>
      <c r="R299" s="410"/>
      <c r="S299" s="410"/>
      <c r="T299" s="410"/>
      <c r="U299" s="410"/>
      <c r="V299" s="410"/>
      <c r="W299" s="435"/>
      <c r="X299" s="376"/>
      <c r="Y299" s="377"/>
      <c r="Z299" s="376"/>
      <c r="AA299" s="377"/>
      <c r="AB299" s="380"/>
      <c r="AC299" s="381"/>
      <c r="AD299" s="367"/>
    </row>
    <row r="300" spans="1:30" ht="28.5" customHeight="1" x14ac:dyDescent="0.35">
      <c r="A300" s="709"/>
      <c r="B300" s="405"/>
      <c r="C300" s="406"/>
      <c r="D300" s="406"/>
      <c r="E300" s="407"/>
      <c r="F300" s="407"/>
      <c r="G300" s="408"/>
      <c r="H300" s="409"/>
      <c r="I300" s="410"/>
      <c r="J300" s="410"/>
      <c r="K300" s="410"/>
      <c r="L300" s="410"/>
      <c r="M300" s="410"/>
      <c r="N300" s="410"/>
      <c r="O300" s="410"/>
      <c r="P300" s="410"/>
      <c r="Q300" s="410"/>
      <c r="R300" s="410"/>
      <c r="S300" s="410"/>
      <c r="T300" s="410"/>
      <c r="U300" s="410"/>
      <c r="V300" s="410"/>
      <c r="W300" s="435"/>
      <c r="X300" s="376"/>
      <c r="Y300" s="377"/>
      <c r="Z300" s="376"/>
      <c r="AA300" s="377"/>
      <c r="AB300" s="380"/>
      <c r="AC300" s="381"/>
      <c r="AD300" s="367"/>
    </row>
    <row r="301" spans="1:30" ht="28.5" customHeight="1" x14ac:dyDescent="0.35">
      <c r="A301" s="709"/>
      <c r="B301" s="405"/>
      <c r="C301" s="406"/>
      <c r="D301" s="406"/>
      <c r="E301" s="407"/>
      <c r="F301" s="407"/>
      <c r="G301" s="408"/>
      <c r="H301" s="409"/>
      <c r="I301" s="410"/>
      <c r="J301" s="410"/>
      <c r="K301" s="410"/>
      <c r="L301" s="410"/>
      <c r="M301" s="410"/>
      <c r="N301" s="410"/>
      <c r="O301" s="410"/>
      <c r="P301" s="410"/>
      <c r="Q301" s="410"/>
      <c r="R301" s="410"/>
      <c r="S301" s="410"/>
      <c r="T301" s="410"/>
      <c r="U301" s="410"/>
      <c r="V301" s="410"/>
      <c r="W301" s="435"/>
      <c r="X301" s="376"/>
      <c r="Y301" s="377"/>
      <c r="Z301" s="376"/>
      <c r="AA301" s="377"/>
      <c r="AB301" s="380"/>
      <c r="AC301" s="381"/>
      <c r="AD301" s="367"/>
    </row>
    <row r="302" spans="1:30" ht="28.5" customHeight="1" x14ac:dyDescent="0.35">
      <c r="A302" s="709"/>
      <c r="B302" s="405"/>
      <c r="C302" s="406"/>
      <c r="D302" s="406"/>
      <c r="E302" s="407"/>
      <c r="F302" s="407"/>
      <c r="G302" s="408"/>
      <c r="H302" s="409"/>
      <c r="I302" s="410"/>
      <c r="J302" s="410"/>
      <c r="K302" s="410"/>
      <c r="L302" s="410"/>
      <c r="M302" s="410"/>
      <c r="N302" s="410"/>
      <c r="O302" s="410"/>
      <c r="P302" s="410"/>
      <c r="Q302" s="410"/>
      <c r="R302" s="410"/>
      <c r="S302" s="410"/>
      <c r="T302" s="410"/>
      <c r="U302" s="410"/>
      <c r="V302" s="410"/>
      <c r="W302" s="435"/>
      <c r="X302" s="376"/>
      <c r="Y302" s="377"/>
      <c r="Z302" s="376"/>
      <c r="AA302" s="377"/>
      <c r="AB302" s="380"/>
      <c r="AC302" s="381"/>
      <c r="AD302" s="367"/>
    </row>
    <row r="303" spans="1:30" ht="28.5" customHeight="1" x14ac:dyDescent="0.35">
      <c r="A303" s="709"/>
      <c r="B303" s="405"/>
      <c r="C303" s="406"/>
      <c r="D303" s="406"/>
      <c r="E303" s="407"/>
      <c r="F303" s="407"/>
      <c r="G303" s="408"/>
      <c r="H303" s="409"/>
      <c r="I303" s="410"/>
      <c r="J303" s="410"/>
      <c r="K303" s="410"/>
      <c r="L303" s="410"/>
      <c r="M303" s="410"/>
      <c r="N303" s="410"/>
      <c r="O303" s="410"/>
      <c r="P303" s="410"/>
      <c r="Q303" s="410"/>
      <c r="R303" s="410"/>
      <c r="S303" s="410"/>
      <c r="T303" s="410"/>
      <c r="U303" s="410"/>
      <c r="V303" s="410"/>
      <c r="W303" s="435"/>
      <c r="X303" s="376"/>
      <c r="Y303" s="377"/>
      <c r="Z303" s="376"/>
      <c r="AA303" s="377"/>
      <c r="AB303" s="380"/>
      <c r="AC303" s="381"/>
      <c r="AD303" s="367"/>
    </row>
    <row r="304" spans="1:30" ht="28.5" customHeight="1" x14ac:dyDescent="0.35">
      <c r="A304" s="709"/>
      <c r="B304" s="405"/>
      <c r="C304" s="406"/>
      <c r="D304" s="406"/>
      <c r="E304" s="407"/>
      <c r="F304" s="407"/>
      <c r="G304" s="408"/>
      <c r="H304" s="409"/>
      <c r="I304" s="410"/>
      <c r="J304" s="410"/>
      <c r="K304" s="410"/>
      <c r="L304" s="410"/>
      <c r="M304" s="410"/>
      <c r="N304" s="410"/>
      <c r="O304" s="410"/>
      <c r="P304" s="410"/>
      <c r="Q304" s="410"/>
      <c r="R304" s="410"/>
      <c r="S304" s="410"/>
      <c r="T304" s="410"/>
      <c r="U304" s="410"/>
      <c r="V304" s="410"/>
      <c r="W304" s="435"/>
      <c r="X304" s="376"/>
      <c r="Y304" s="377"/>
      <c r="Z304" s="376"/>
      <c r="AA304" s="377"/>
      <c r="AB304" s="380"/>
      <c r="AC304" s="381"/>
      <c r="AD304" s="367"/>
    </row>
    <row r="305" spans="1:30" ht="28.5" customHeight="1" x14ac:dyDescent="0.35">
      <c r="A305" s="709"/>
      <c r="B305" s="405"/>
      <c r="C305" s="406"/>
      <c r="D305" s="406"/>
      <c r="E305" s="407"/>
      <c r="F305" s="407"/>
      <c r="G305" s="408"/>
      <c r="H305" s="409"/>
      <c r="I305" s="410"/>
      <c r="J305" s="410"/>
      <c r="K305" s="410"/>
      <c r="L305" s="410"/>
      <c r="M305" s="410"/>
      <c r="N305" s="410"/>
      <c r="O305" s="410"/>
      <c r="P305" s="410"/>
      <c r="Q305" s="410"/>
      <c r="R305" s="410"/>
      <c r="S305" s="410"/>
      <c r="T305" s="410"/>
      <c r="U305" s="410"/>
      <c r="V305" s="410"/>
      <c r="W305" s="435"/>
      <c r="X305" s="376"/>
      <c r="Y305" s="377"/>
      <c r="Z305" s="376"/>
      <c r="AA305" s="377"/>
      <c r="AB305" s="380"/>
      <c r="AC305" s="381"/>
      <c r="AD305" s="367"/>
    </row>
    <row r="306" spans="1:30" ht="28.5" customHeight="1" x14ac:dyDescent="0.35">
      <c r="A306" s="709"/>
      <c r="B306" s="405"/>
      <c r="C306" s="406"/>
      <c r="D306" s="406"/>
      <c r="E306" s="407"/>
      <c r="F306" s="407"/>
      <c r="G306" s="408"/>
      <c r="H306" s="409"/>
      <c r="I306" s="410"/>
      <c r="J306" s="410"/>
      <c r="K306" s="410"/>
      <c r="L306" s="410"/>
      <c r="M306" s="410"/>
      <c r="N306" s="410"/>
      <c r="O306" s="410"/>
      <c r="P306" s="410"/>
      <c r="Q306" s="410"/>
      <c r="R306" s="410"/>
      <c r="S306" s="410"/>
      <c r="T306" s="410"/>
      <c r="U306" s="410"/>
      <c r="V306" s="410"/>
      <c r="W306" s="435"/>
      <c r="X306" s="376"/>
      <c r="Y306" s="377"/>
      <c r="Z306" s="376"/>
      <c r="AA306" s="377"/>
      <c r="AB306" s="380"/>
      <c r="AC306" s="381"/>
      <c r="AD306" s="367"/>
    </row>
    <row r="307" spans="1:30" ht="28.5" customHeight="1" x14ac:dyDescent="0.35">
      <c r="A307" s="709"/>
      <c r="B307" s="405"/>
      <c r="C307" s="406"/>
      <c r="D307" s="406"/>
      <c r="E307" s="407"/>
      <c r="F307" s="407"/>
      <c r="G307" s="408"/>
      <c r="H307" s="409"/>
      <c r="I307" s="410"/>
      <c r="J307" s="410"/>
      <c r="K307" s="410"/>
      <c r="L307" s="410"/>
      <c r="M307" s="410"/>
      <c r="N307" s="410"/>
      <c r="O307" s="410"/>
      <c r="P307" s="410"/>
      <c r="Q307" s="410"/>
      <c r="R307" s="410"/>
      <c r="S307" s="410"/>
      <c r="T307" s="410"/>
      <c r="U307" s="410"/>
      <c r="V307" s="410"/>
      <c r="W307" s="435"/>
      <c r="X307" s="376"/>
      <c r="Y307" s="377"/>
      <c r="Z307" s="376"/>
      <c r="AA307" s="377"/>
      <c r="AB307" s="380"/>
      <c r="AC307" s="381"/>
      <c r="AD307" s="367"/>
    </row>
    <row r="308" spans="1:30" ht="28.5" customHeight="1" x14ac:dyDescent="0.35">
      <c r="A308" s="709"/>
      <c r="B308" s="405"/>
      <c r="C308" s="406"/>
      <c r="D308" s="406"/>
      <c r="E308" s="407"/>
      <c r="F308" s="407"/>
      <c r="G308" s="408"/>
      <c r="H308" s="409"/>
      <c r="I308" s="410"/>
      <c r="J308" s="410"/>
      <c r="K308" s="410"/>
      <c r="L308" s="410"/>
      <c r="M308" s="410"/>
      <c r="N308" s="410"/>
      <c r="O308" s="410"/>
      <c r="P308" s="410"/>
      <c r="Q308" s="410"/>
      <c r="R308" s="410"/>
      <c r="S308" s="410"/>
      <c r="T308" s="410"/>
      <c r="U308" s="410"/>
      <c r="V308" s="410"/>
      <c r="W308" s="435"/>
      <c r="X308" s="376"/>
      <c r="Y308" s="377"/>
      <c r="Z308" s="376"/>
      <c r="AA308" s="377"/>
      <c r="AB308" s="380"/>
      <c r="AC308" s="381"/>
      <c r="AD308" s="367"/>
    </row>
    <row r="309" spans="1:30" ht="28.5" customHeight="1" x14ac:dyDescent="0.35">
      <c r="A309" s="709"/>
      <c r="B309" s="405"/>
      <c r="C309" s="406"/>
      <c r="D309" s="406"/>
      <c r="E309" s="407"/>
      <c r="F309" s="407"/>
      <c r="G309" s="408"/>
      <c r="H309" s="409"/>
      <c r="I309" s="410"/>
      <c r="J309" s="410"/>
      <c r="K309" s="410"/>
      <c r="L309" s="410"/>
      <c r="M309" s="410"/>
      <c r="N309" s="410"/>
      <c r="O309" s="410"/>
      <c r="P309" s="410"/>
      <c r="Q309" s="410"/>
      <c r="R309" s="410"/>
      <c r="S309" s="410"/>
      <c r="T309" s="410"/>
      <c r="U309" s="410"/>
      <c r="V309" s="410"/>
      <c r="W309" s="435"/>
      <c r="X309" s="376"/>
      <c r="Y309" s="377"/>
      <c r="Z309" s="376"/>
      <c r="AA309" s="377"/>
      <c r="AB309" s="380"/>
      <c r="AC309" s="381"/>
      <c r="AD309" s="367"/>
    </row>
    <row r="310" spans="1:30" ht="28.5" customHeight="1" x14ac:dyDescent="0.35">
      <c r="A310" s="709"/>
      <c r="B310" s="405"/>
      <c r="C310" s="406"/>
      <c r="D310" s="406"/>
      <c r="E310" s="407"/>
      <c r="F310" s="407"/>
      <c r="G310" s="408"/>
      <c r="H310" s="409"/>
      <c r="I310" s="410"/>
      <c r="J310" s="410"/>
      <c r="K310" s="410"/>
      <c r="L310" s="410"/>
      <c r="M310" s="410"/>
      <c r="N310" s="410"/>
      <c r="O310" s="410"/>
      <c r="P310" s="410"/>
      <c r="Q310" s="410"/>
      <c r="R310" s="410"/>
      <c r="S310" s="410"/>
      <c r="T310" s="410"/>
      <c r="U310" s="410"/>
      <c r="V310" s="410"/>
      <c r="W310" s="435"/>
      <c r="X310" s="376"/>
      <c r="Y310" s="377"/>
      <c r="Z310" s="376"/>
      <c r="AA310" s="377"/>
      <c r="AB310" s="380"/>
      <c r="AC310" s="381"/>
      <c r="AD310" s="367"/>
    </row>
    <row r="311" spans="1:30" ht="28.5" customHeight="1" x14ac:dyDescent="0.35">
      <c r="A311" s="709"/>
      <c r="B311" s="405"/>
      <c r="C311" s="406"/>
      <c r="D311" s="406"/>
      <c r="E311" s="407"/>
      <c r="F311" s="407"/>
      <c r="G311" s="408"/>
      <c r="H311" s="409"/>
      <c r="I311" s="410"/>
      <c r="J311" s="410"/>
      <c r="K311" s="410"/>
      <c r="L311" s="410"/>
      <c r="M311" s="410"/>
      <c r="N311" s="410"/>
      <c r="O311" s="410"/>
      <c r="P311" s="410"/>
      <c r="Q311" s="410"/>
      <c r="R311" s="410"/>
      <c r="S311" s="410"/>
      <c r="T311" s="410"/>
      <c r="U311" s="410"/>
      <c r="V311" s="410"/>
      <c r="W311" s="435"/>
      <c r="X311" s="376"/>
      <c r="Y311" s="377"/>
      <c r="Z311" s="376"/>
      <c r="AA311" s="377"/>
      <c r="AB311" s="380"/>
      <c r="AC311" s="381"/>
      <c r="AD311" s="367"/>
    </row>
    <row r="312" spans="1:30" ht="28.5" customHeight="1" x14ac:dyDescent="0.35">
      <c r="A312" s="709"/>
      <c r="B312" s="405"/>
      <c r="C312" s="406"/>
      <c r="D312" s="406"/>
      <c r="E312" s="407"/>
      <c r="F312" s="407"/>
      <c r="G312" s="408"/>
      <c r="H312" s="409"/>
      <c r="I312" s="410"/>
      <c r="J312" s="410"/>
      <c r="K312" s="410"/>
      <c r="L312" s="410"/>
      <c r="M312" s="410"/>
      <c r="N312" s="410"/>
      <c r="O312" s="410"/>
      <c r="P312" s="410"/>
      <c r="Q312" s="410"/>
      <c r="R312" s="410"/>
      <c r="S312" s="410"/>
      <c r="T312" s="410"/>
      <c r="U312" s="410"/>
      <c r="V312" s="410"/>
      <c r="W312" s="435"/>
      <c r="X312" s="376"/>
      <c r="Y312" s="377"/>
      <c r="Z312" s="376"/>
      <c r="AA312" s="377"/>
      <c r="AB312" s="380"/>
      <c r="AC312" s="381"/>
      <c r="AD312" s="367"/>
    </row>
    <row r="313" spans="1:30" ht="28.5" customHeight="1" x14ac:dyDescent="0.35">
      <c r="A313" s="709"/>
      <c r="B313" s="405"/>
      <c r="C313" s="406"/>
      <c r="D313" s="406"/>
      <c r="E313" s="407"/>
      <c r="F313" s="407"/>
      <c r="G313" s="408"/>
      <c r="H313" s="409"/>
      <c r="I313" s="410"/>
      <c r="J313" s="410"/>
      <c r="K313" s="410"/>
      <c r="L313" s="410"/>
      <c r="M313" s="410"/>
      <c r="N313" s="410"/>
      <c r="O313" s="410"/>
      <c r="P313" s="410"/>
      <c r="Q313" s="410"/>
      <c r="R313" s="410"/>
      <c r="S313" s="410"/>
      <c r="T313" s="410"/>
      <c r="U313" s="410"/>
      <c r="V313" s="410"/>
      <c r="W313" s="435"/>
      <c r="X313" s="376"/>
      <c r="Y313" s="377"/>
      <c r="Z313" s="376"/>
      <c r="AA313" s="377"/>
      <c r="AB313" s="380"/>
      <c r="AC313" s="381"/>
      <c r="AD313" s="367"/>
    </row>
    <row r="314" spans="1:30" ht="28.5" customHeight="1" x14ac:dyDescent="0.35">
      <c r="A314" s="709"/>
      <c r="B314" s="405"/>
      <c r="C314" s="406"/>
      <c r="D314" s="406"/>
      <c r="E314" s="407"/>
      <c r="F314" s="407"/>
      <c r="G314" s="408"/>
      <c r="H314" s="409"/>
      <c r="I314" s="410"/>
      <c r="J314" s="410"/>
      <c r="K314" s="410"/>
      <c r="L314" s="410"/>
      <c r="M314" s="410"/>
      <c r="N314" s="410"/>
      <c r="O314" s="410"/>
      <c r="P314" s="410"/>
      <c r="Q314" s="410"/>
      <c r="R314" s="410"/>
      <c r="S314" s="410"/>
      <c r="T314" s="410"/>
      <c r="U314" s="410"/>
      <c r="V314" s="410"/>
      <c r="W314" s="435"/>
      <c r="X314" s="376"/>
      <c r="Y314" s="377"/>
      <c r="Z314" s="376"/>
      <c r="AA314" s="377"/>
      <c r="AB314" s="380"/>
      <c r="AC314" s="381"/>
      <c r="AD314" s="367"/>
    </row>
    <row r="315" spans="1:30" ht="28.5" customHeight="1" x14ac:dyDescent="0.35">
      <c r="A315" s="709"/>
      <c r="B315" s="405"/>
      <c r="C315" s="406"/>
      <c r="D315" s="406"/>
      <c r="E315" s="407"/>
      <c r="F315" s="407"/>
      <c r="G315" s="408"/>
      <c r="H315" s="409"/>
      <c r="I315" s="410"/>
      <c r="J315" s="410"/>
      <c r="K315" s="410"/>
      <c r="L315" s="410"/>
      <c r="M315" s="410"/>
      <c r="N315" s="410"/>
      <c r="O315" s="410"/>
      <c r="P315" s="410"/>
      <c r="Q315" s="410"/>
      <c r="R315" s="410"/>
      <c r="S315" s="410"/>
      <c r="T315" s="410"/>
      <c r="U315" s="410"/>
      <c r="V315" s="410"/>
      <c r="W315" s="435"/>
      <c r="X315" s="376"/>
      <c r="Y315" s="377"/>
      <c r="Z315" s="376"/>
      <c r="AA315" s="377"/>
      <c r="AB315" s="380"/>
      <c r="AC315" s="381"/>
      <c r="AD315" s="367"/>
    </row>
    <row r="316" spans="1:30" ht="28.5" customHeight="1" x14ac:dyDescent="0.35">
      <c r="A316" s="709"/>
      <c r="B316" s="405"/>
      <c r="C316" s="406"/>
      <c r="D316" s="406"/>
      <c r="E316" s="407"/>
      <c r="F316" s="407"/>
      <c r="G316" s="408"/>
      <c r="H316" s="409"/>
      <c r="I316" s="410"/>
      <c r="J316" s="410"/>
      <c r="K316" s="410"/>
      <c r="L316" s="410"/>
      <c r="M316" s="410"/>
      <c r="N316" s="410"/>
      <c r="O316" s="410"/>
      <c r="P316" s="410"/>
      <c r="Q316" s="410"/>
      <c r="R316" s="410"/>
      <c r="S316" s="410"/>
      <c r="T316" s="410"/>
      <c r="U316" s="410"/>
      <c r="V316" s="410"/>
      <c r="W316" s="435"/>
      <c r="X316" s="376"/>
      <c r="Y316" s="377"/>
      <c r="Z316" s="376"/>
      <c r="AA316" s="377"/>
      <c r="AB316" s="380"/>
      <c r="AC316" s="381"/>
      <c r="AD316" s="367"/>
    </row>
    <row r="317" spans="1:30" ht="28.5" customHeight="1" x14ac:dyDescent="0.35">
      <c r="A317" s="709"/>
      <c r="B317" s="405"/>
      <c r="C317" s="406"/>
      <c r="D317" s="406"/>
      <c r="E317" s="407"/>
      <c r="F317" s="407"/>
      <c r="G317" s="408"/>
      <c r="H317" s="409"/>
      <c r="I317" s="410"/>
      <c r="J317" s="410"/>
      <c r="K317" s="410"/>
      <c r="L317" s="410"/>
      <c r="M317" s="410"/>
      <c r="N317" s="410"/>
      <c r="O317" s="410"/>
      <c r="P317" s="410"/>
      <c r="Q317" s="410"/>
      <c r="R317" s="410"/>
      <c r="S317" s="410"/>
      <c r="T317" s="410"/>
      <c r="U317" s="410"/>
      <c r="V317" s="410"/>
      <c r="W317" s="435"/>
      <c r="X317" s="376"/>
      <c r="Y317" s="377"/>
      <c r="Z317" s="376"/>
      <c r="AA317" s="377"/>
      <c r="AB317" s="380"/>
      <c r="AC317" s="381"/>
      <c r="AD317" s="367"/>
    </row>
    <row r="318" spans="1:30" ht="28.5" customHeight="1" x14ac:dyDescent="0.35">
      <c r="A318" s="709"/>
      <c r="B318" s="405"/>
      <c r="C318" s="406"/>
      <c r="D318" s="406"/>
      <c r="E318" s="407"/>
      <c r="F318" s="407"/>
      <c r="G318" s="408"/>
      <c r="H318" s="409"/>
      <c r="I318" s="410"/>
      <c r="J318" s="410"/>
      <c r="K318" s="410"/>
      <c r="L318" s="410"/>
      <c r="M318" s="410"/>
      <c r="N318" s="410"/>
      <c r="O318" s="410"/>
      <c r="P318" s="410"/>
      <c r="Q318" s="410"/>
      <c r="R318" s="410"/>
      <c r="S318" s="410"/>
      <c r="T318" s="410"/>
      <c r="U318" s="410"/>
      <c r="V318" s="410"/>
      <c r="W318" s="435"/>
      <c r="X318" s="376"/>
      <c r="Y318" s="377"/>
      <c r="Z318" s="376"/>
      <c r="AA318" s="377"/>
      <c r="AB318" s="380"/>
      <c r="AC318" s="381"/>
      <c r="AD318" s="367"/>
    </row>
    <row r="319" spans="1:30" ht="28.5" customHeight="1" x14ac:dyDescent="0.35">
      <c r="A319" s="709"/>
      <c r="B319" s="405"/>
      <c r="C319" s="406"/>
      <c r="D319" s="406"/>
      <c r="E319" s="407"/>
      <c r="F319" s="407"/>
      <c r="G319" s="408"/>
      <c r="H319" s="409"/>
      <c r="I319" s="410"/>
      <c r="J319" s="410"/>
      <c r="K319" s="410"/>
      <c r="L319" s="410"/>
      <c r="M319" s="410"/>
      <c r="N319" s="410"/>
      <c r="O319" s="410"/>
      <c r="P319" s="410"/>
      <c r="Q319" s="410"/>
      <c r="R319" s="410"/>
      <c r="S319" s="410"/>
      <c r="T319" s="410"/>
      <c r="U319" s="410"/>
      <c r="V319" s="410"/>
      <c r="W319" s="435"/>
      <c r="X319" s="376"/>
      <c r="Y319" s="377"/>
      <c r="Z319" s="376"/>
      <c r="AA319" s="377"/>
      <c r="AB319" s="380"/>
      <c r="AC319" s="381"/>
      <c r="AD319" s="367"/>
    </row>
    <row r="320" spans="1:30" ht="28.5" customHeight="1" x14ac:dyDescent="0.35">
      <c r="A320" s="709"/>
      <c r="B320" s="405"/>
      <c r="C320" s="406"/>
      <c r="D320" s="406"/>
      <c r="E320" s="407"/>
      <c r="F320" s="407"/>
      <c r="G320" s="408"/>
      <c r="H320" s="409"/>
      <c r="I320" s="410"/>
      <c r="J320" s="410"/>
      <c r="K320" s="410"/>
      <c r="L320" s="410"/>
      <c r="M320" s="410"/>
      <c r="N320" s="410"/>
      <c r="O320" s="410"/>
      <c r="P320" s="410"/>
      <c r="Q320" s="410"/>
      <c r="R320" s="410"/>
      <c r="S320" s="410"/>
      <c r="T320" s="410"/>
      <c r="U320" s="410"/>
      <c r="V320" s="410"/>
      <c r="W320" s="435"/>
      <c r="X320" s="376"/>
      <c r="Y320" s="377"/>
      <c r="Z320" s="376"/>
      <c r="AA320" s="377"/>
      <c r="AB320" s="380"/>
      <c r="AC320" s="381"/>
      <c r="AD320" s="367"/>
    </row>
    <row r="321" spans="1:30" ht="28.5" customHeight="1" x14ac:dyDescent="0.35">
      <c r="A321" s="709"/>
      <c r="B321" s="405"/>
      <c r="C321" s="406"/>
      <c r="D321" s="406"/>
      <c r="E321" s="407"/>
      <c r="F321" s="407"/>
      <c r="G321" s="408"/>
      <c r="H321" s="409"/>
      <c r="I321" s="410"/>
      <c r="J321" s="410"/>
      <c r="K321" s="410"/>
      <c r="L321" s="410"/>
      <c r="M321" s="410"/>
      <c r="N321" s="410"/>
      <c r="O321" s="410"/>
      <c r="P321" s="410"/>
      <c r="Q321" s="410"/>
      <c r="R321" s="410"/>
      <c r="S321" s="410"/>
      <c r="T321" s="410"/>
      <c r="U321" s="410"/>
      <c r="V321" s="410"/>
      <c r="W321" s="435"/>
      <c r="X321" s="376"/>
      <c r="Y321" s="377"/>
      <c r="Z321" s="376"/>
      <c r="AA321" s="377"/>
      <c r="AB321" s="380"/>
      <c r="AC321" s="381"/>
      <c r="AD321" s="367"/>
    </row>
    <row r="322" spans="1:30" ht="28.5" customHeight="1" x14ac:dyDescent="0.35">
      <c r="A322" s="709"/>
      <c r="B322" s="405"/>
      <c r="C322" s="406"/>
      <c r="D322" s="406"/>
      <c r="E322" s="407"/>
      <c r="F322" s="407"/>
      <c r="G322" s="408"/>
      <c r="H322" s="409"/>
      <c r="I322" s="410"/>
      <c r="J322" s="410"/>
      <c r="K322" s="410"/>
      <c r="L322" s="410"/>
      <c r="M322" s="410"/>
      <c r="N322" s="410"/>
      <c r="O322" s="410"/>
      <c r="P322" s="410"/>
      <c r="Q322" s="410"/>
      <c r="R322" s="410"/>
      <c r="S322" s="410"/>
      <c r="T322" s="410"/>
      <c r="U322" s="410"/>
      <c r="V322" s="410"/>
      <c r="W322" s="435"/>
      <c r="X322" s="376"/>
      <c r="Y322" s="377"/>
      <c r="Z322" s="376"/>
      <c r="AA322" s="377"/>
      <c r="AB322" s="380"/>
      <c r="AC322" s="381"/>
      <c r="AD322" s="367"/>
    </row>
    <row r="323" spans="1:30" ht="28.5" customHeight="1" x14ac:dyDescent="0.35">
      <c r="A323" s="709"/>
      <c r="B323" s="405"/>
      <c r="C323" s="406"/>
      <c r="D323" s="406"/>
      <c r="E323" s="407"/>
      <c r="F323" s="407"/>
      <c r="G323" s="408"/>
      <c r="H323" s="409"/>
      <c r="I323" s="410"/>
      <c r="J323" s="410"/>
      <c r="K323" s="410"/>
      <c r="L323" s="410"/>
      <c r="M323" s="410"/>
      <c r="N323" s="410"/>
      <c r="O323" s="410"/>
      <c r="P323" s="410"/>
      <c r="Q323" s="410"/>
      <c r="R323" s="410"/>
      <c r="S323" s="410"/>
      <c r="T323" s="410"/>
      <c r="U323" s="410"/>
      <c r="V323" s="410"/>
      <c r="W323" s="435"/>
      <c r="X323" s="376"/>
      <c r="Y323" s="377"/>
      <c r="Z323" s="376"/>
      <c r="AA323" s="377"/>
      <c r="AB323" s="380"/>
      <c r="AC323" s="381"/>
      <c r="AD323" s="367"/>
    </row>
    <row r="324" spans="1:30" ht="28.5" customHeight="1" x14ac:dyDescent="0.35">
      <c r="A324" s="709"/>
      <c r="B324" s="405"/>
      <c r="C324" s="406"/>
      <c r="D324" s="406"/>
      <c r="E324" s="407"/>
      <c r="F324" s="407"/>
      <c r="G324" s="408"/>
      <c r="H324" s="409"/>
      <c r="I324" s="410"/>
      <c r="J324" s="410"/>
      <c r="K324" s="410"/>
      <c r="L324" s="410"/>
      <c r="M324" s="410"/>
      <c r="N324" s="410"/>
      <c r="O324" s="410"/>
      <c r="P324" s="410"/>
      <c r="Q324" s="410"/>
      <c r="R324" s="410"/>
      <c r="S324" s="410"/>
      <c r="T324" s="410"/>
      <c r="U324" s="410"/>
      <c r="V324" s="410"/>
      <c r="W324" s="435"/>
      <c r="X324" s="376"/>
      <c r="Y324" s="377"/>
      <c r="Z324" s="376"/>
      <c r="AA324" s="377"/>
      <c r="AB324" s="380"/>
      <c r="AC324" s="381"/>
      <c r="AD324" s="367"/>
    </row>
    <row r="325" spans="1:30" ht="28.5" customHeight="1" x14ac:dyDescent="0.35">
      <c r="A325" s="709"/>
      <c r="B325" s="405"/>
      <c r="C325" s="406"/>
      <c r="D325" s="406"/>
      <c r="E325" s="407"/>
      <c r="F325" s="407"/>
      <c r="G325" s="408"/>
      <c r="H325" s="409"/>
      <c r="I325" s="410"/>
      <c r="J325" s="410"/>
      <c r="K325" s="410"/>
      <c r="L325" s="410"/>
      <c r="M325" s="410"/>
      <c r="N325" s="410"/>
      <c r="O325" s="410"/>
      <c r="P325" s="410"/>
      <c r="Q325" s="410"/>
      <c r="R325" s="410"/>
      <c r="S325" s="410"/>
      <c r="T325" s="410"/>
      <c r="U325" s="410"/>
      <c r="V325" s="410"/>
      <c r="W325" s="435"/>
      <c r="X325" s="376"/>
      <c r="Y325" s="377"/>
      <c r="Z325" s="376"/>
      <c r="AA325" s="377"/>
      <c r="AB325" s="380"/>
      <c r="AC325" s="381"/>
      <c r="AD325" s="367"/>
    </row>
    <row r="326" spans="1:30" ht="28.5" customHeight="1" x14ac:dyDescent="0.35">
      <c r="A326" s="709"/>
      <c r="B326" s="405"/>
      <c r="C326" s="406"/>
      <c r="D326" s="406"/>
      <c r="E326" s="407"/>
      <c r="F326" s="407"/>
      <c r="G326" s="408"/>
      <c r="H326" s="409"/>
      <c r="I326" s="410"/>
      <c r="J326" s="410"/>
      <c r="K326" s="410"/>
      <c r="L326" s="410"/>
      <c r="M326" s="410"/>
      <c r="N326" s="410"/>
      <c r="O326" s="410"/>
      <c r="P326" s="410"/>
      <c r="Q326" s="410"/>
      <c r="R326" s="410"/>
      <c r="S326" s="410"/>
      <c r="T326" s="410"/>
      <c r="U326" s="410"/>
      <c r="V326" s="410"/>
      <c r="W326" s="435"/>
      <c r="X326" s="376"/>
      <c r="Y326" s="377"/>
      <c r="Z326" s="376"/>
      <c r="AA326" s="377"/>
      <c r="AB326" s="380"/>
      <c r="AC326" s="381"/>
      <c r="AD326" s="367"/>
    </row>
    <row r="327" spans="1:30" ht="28.5" customHeight="1" x14ac:dyDescent="0.35">
      <c r="A327" s="709"/>
      <c r="B327" s="405"/>
      <c r="C327" s="406"/>
      <c r="D327" s="406"/>
      <c r="E327" s="407"/>
      <c r="F327" s="407"/>
      <c r="G327" s="408"/>
      <c r="H327" s="409"/>
      <c r="I327" s="410"/>
      <c r="J327" s="410"/>
      <c r="K327" s="410"/>
      <c r="L327" s="410"/>
      <c r="M327" s="410"/>
      <c r="N327" s="410"/>
      <c r="O327" s="410"/>
      <c r="P327" s="410"/>
      <c r="Q327" s="410"/>
      <c r="R327" s="410"/>
      <c r="S327" s="410"/>
      <c r="T327" s="410"/>
      <c r="U327" s="410"/>
      <c r="V327" s="410"/>
      <c r="W327" s="435"/>
      <c r="X327" s="376"/>
      <c r="Y327" s="377"/>
      <c r="Z327" s="376"/>
      <c r="AA327" s="377"/>
      <c r="AB327" s="380"/>
      <c r="AC327" s="381"/>
      <c r="AD327" s="367"/>
    </row>
    <row r="328" spans="1:30" ht="28.5" customHeight="1" x14ac:dyDescent="0.35">
      <c r="A328" s="709"/>
      <c r="B328" s="405"/>
      <c r="C328" s="406"/>
      <c r="D328" s="406"/>
      <c r="E328" s="407"/>
      <c r="F328" s="407"/>
      <c r="G328" s="408"/>
      <c r="H328" s="409"/>
      <c r="I328" s="410"/>
      <c r="J328" s="410"/>
      <c r="K328" s="410"/>
      <c r="L328" s="410"/>
      <c r="M328" s="410"/>
      <c r="N328" s="410"/>
      <c r="O328" s="410"/>
      <c r="P328" s="410"/>
      <c r="Q328" s="410"/>
      <c r="R328" s="410"/>
      <c r="S328" s="410"/>
      <c r="T328" s="410"/>
      <c r="U328" s="410"/>
      <c r="V328" s="410"/>
      <c r="W328" s="435"/>
      <c r="X328" s="376"/>
      <c r="Y328" s="377"/>
      <c r="Z328" s="376"/>
      <c r="AA328" s="377"/>
      <c r="AB328" s="380"/>
      <c r="AC328" s="381"/>
      <c r="AD328" s="367"/>
    </row>
    <row r="329" spans="1:30" ht="28.5" customHeight="1" x14ac:dyDescent="0.35">
      <c r="A329" s="709"/>
      <c r="B329" s="405"/>
      <c r="C329" s="406"/>
      <c r="D329" s="406"/>
      <c r="E329" s="407"/>
      <c r="F329" s="407"/>
      <c r="G329" s="408"/>
      <c r="H329" s="409"/>
      <c r="I329" s="410"/>
      <c r="J329" s="410"/>
      <c r="K329" s="410"/>
      <c r="L329" s="410"/>
      <c r="M329" s="410"/>
      <c r="N329" s="410"/>
      <c r="O329" s="410"/>
      <c r="P329" s="410"/>
      <c r="Q329" s="410"/>
      <c r="R329" s="410"/>
      <c r="S329" s="410"/>
      <c r="T329" s="410"/>
      <c r="U329" s="410"/>
      <c r="V329" s="410"/>
      <c r="W329" s="435"/>
      <c r="X329" s="376"/>
      <c r="Y329" s="377"/>
      <c r="Z329" s="376"/>
      <c r="AA329" s="377"/>
      <c r="AB329" s="380"/>
      <c r="AC329" s="381"/>
      <c r="AD329" s="367"/>
    </row>
    <row r="330" spans="1:30" ht="28.5" customHeight="1" x14ac:dyDescent="0.35">
      <c r="A330" s="709"/>
      <c r="B330" s="405"/>
      <c r="C330" s="406"/>
      <c r="D330" s="406"/>
      <c r="E330" s="407"/>
      <c r="F330" s="407"/>
      <c r="G330" s="408"/>
      <c r="H330" s="409"/>
      <c r="I330" s="410"/>
      <c r="J330" s="410"/>
      <c r="K330" s="410"/>
      <c r="L330" s="410"/>
      <c r="M330" s="410"/>
      <c r="N330" s="410"/>
      <c r="O330" s="410"/>
      <c r="P330" s="410"/>
      <c r="Q330" s="410"/>
      <c r="R330" s="410"/>
      <c r="S330" s="410"/>
      <c r="T330" s="410"/>
      <c r="U330" s="410"/>
      <c r="V330" s="410"/>
      <c r="W330" s="435"/>
      <c r="X330" s="376"/>
      <c r="Y330" s="377"/>
      <c r="Z330" s="376"/>
      <c r="AA330" s="377"/>
      <c r="AB330" s="380"/>
      <c r="AC330" s="381"/>
      <c r="AD330" s="367"/>
    </row>
    <row r="331" spans="1:30" ht="28.5" customHeight="1" x14ac:dyDescent="0.35">
      <c r="A331" s="709"/>
      <c r="B331" s="405"/>
      <c r="C331" s="406"/>
      <c r="D331" s="406"/>
      <c r="E331" s="407"/>
      <c r="F331" s="407"/>
      <c r="G331" s="408"/>
      <c r="H331" s="409"/>
      <c r="I331" s="410"/>
      <c r="J331" s="410"/>
      <c r="K331" s="410"/>
      <c r="L331" s="410"/>
      <c r="M331" s="410"/>
      <c r="N331" s="410"/>
      <c r="O331" s="410"/>
      <c r="P331" s="410"/>
      <c r="Q331" s="410"/>
      <c r="R331" s="410"/>
      <c r="S331" s="410"/>
      <c r="T331" s="410"/>
      <c r="U331" s="410"/>
      <c r="V331" s="410"/>
      <c r="W331" s="435"/>
      <c r="X331" s="376"/>
      <c r="Y331" s="377"/>
      <c r="Z331" s="376"/>
      <c r="AA331" s="377"/>
      <c r="AB331" s="380"/>
      <c r="AC331" s="381"/>
      <c r="AD331" s="367"/>
    </row>
    <row r="332" spans="1:30" ht="28.5" customHeight="1" x14ac:dyDescent="0.35">
      <c r="A332" s="709"/>
      <c r="B332" s="405"/>
      <c r="C332" s="406"/>
      <c r="D332" s="406"/>
      <c r="E332" s="407"/>
      <c r="F332" s="407"/>
      <c r="G332" s="408"/>
      <c r="H332" s="409"/>
      <c r="I332" s="410"/>
      <c r="J332" s="410"/>
      <c r="K332" s="410"/>
      <c r="L332" s="410"/>
      <c r="M332" s="410"/>
      <c r="N332" s="410"/>
      <c r="O332" s="410"/>
      <c r="P332" s="410"/>
      <c r="Q332" s="410"/>
      <c r="R332" s="410"/>
      <c r="S332" s="410"/>
      <c r="T332" s="410"/>
      <c r="U332" s="410"/>
      <c r="V332" s="410"/>
      <c r="W332" s="435"/>
      <c r="X332" s="376"/>
      <c r="Y332" s="377"/>
      <c r="Z332" s="376"/>
      <c r="AA332" s="377"/>
      <c r="AB332" s="380"/>
      <c r="AC332" s="381"/>
      <c r="AD332" s="367"/>
    </row>
    <row r="333" spans="1:30" ht="28.5" customHeight="1" x14ac:dyDescent="0.35">
      <c r="A333" s="709"/>
      <c r="B333" s="405"/>
      <c r="C333" s="406"/>
      <c r="D333" s="406"/>
      <c r="E333" s="407"/>
      <c r="F333" s="407"/>
      <c r="G333" s="408"/>
      <c r="H333" s="409"/>
      <c r="I333" s="410"/>
      <c r="J333" s="410"/>
      <c r="K333" s="410"/>
      <c r="L333" s="410"/>
      <c r="M333" s="410"/>
      <c r="N333" s="410"/>
      <c r="O333" s="410"/>
      <c r="P333" s="410"/>
      <c r="Q333" s="410"/>
      <c r="R333" s="410"/>
      <c r="S333" s="410"/>
      <c r="T333" s="410"/>
      <c r="U333" s="410"/>
      <c r="V333" s="410"/>
      <c r="W333" s="435"/>
      <c r="X333" s="376"/>
      <c r="Y333" s="377"/>
      <c r="Z333" s="376"/>
      <c r="AA333" s="377"/>
      <c r="AB333" s="380"/>
      <c r="AC333" s="381"/>
      <c r="AD333" s="367"/>
    </row>
    <row r="334" spans="1:30" ht="28.5" customHeight="1" x14ac:dyDescent="0.35">
      <c r="A334" s="709"/>
      <c r="B334" s="405"/>
      <c r="C334" s="406"/>
      <c r="D334" s="406"/>
      <c r="E334" s="407"/>
      <c r="F334" s="407"/>
      <c r="G334" s="408"/>
      <c r="H334" s="409"/>
      <c r="I334" s="410"/>
      <c r="J334" s="410"/>
      <c r="K334" s="410"/>
      <c r="L334" s="410"/>
      <c r="M334" s="410"/>
      <c r="N334" s="410"/>
      <c r="O334" s="410"/>
      <c r="P334" s="410"/>
      <c r="Q334" s="410"/>
      <c r="R334" s="410"/>
      <c r="S334" s="410"/>
      <c r="T334" s="410"/>
      <c r="U334" s="410"/>
      <c r="V334" s="410"/>
      <c r="W334" s="435"/>
      <c r="X334" s="376"/>
      <c r="Y334" s="377"/>
      <c r="Z334" s="376"/>
      <c r="AA334" s="377"/>
      <c r="AB334" s="380"/>
      <c r="AC334" s="381"/>
      <c r="AD334" s="367"/>
    </row>
    <row r="335" spans="1:30" ht="28.5" customHeight="1" x14ac:dyDescent="0.35">
      <c r="A335" s="709"/>
      <c r="B335" s="405"/>
      <c r="C335" s="406"/>
      <c r="D335" s="406"/>
      <c r="E335" s="407"/>
      <c r="F335" s="407"/>
      <c r="G335" s="408"/>
      <c r="H335" s="409"/>
      <c r="I335" s="410"/>
      <c r="J335" s="410"/>
      <c r="K335" s="410"/>
      <c r="L335" s="410"/>
      <c r="M335" s="410"/>
      <c r="N335" s="410"/>
      <c r="O335" s="410"/>
      <c r="P335" s="410"/>
      <c r="Q335" s="410"/>
      <c r="R335" s="410"/>
      <c r="S335" s="410"/>
      <c r="T335" s="410"/>
      <c r="U335" s="410"/>
      <c r="V335" s="410"/>
      <c r="W335" s="435"/>
      <c r="X335" s="376"/>
      <c r="Y335" s="377"/>
      <c r="Z335" s="376"/>
      <c r="AA335" s="377"/>
      <c r="AB335" s="380"/>
      <c r="AC335" s="381"/>
      <c r="AD335" s="367"/>
    </row>
    <row r="336" spans="1:30" ht="28.5" customHeight="1" x14ac:dyDescent="0.35">
      <c r="A336" s="709"/>
      <c r="B336" s="405"/>
      <c r="C336" s="406"/>
      <c r="D336" s="406"/>
      <c r="E336" s="407"/>
      <c r="F336" s="407"/>
      <c r="G336" s="408"/>
      <c r="H336" s="409"/>
      <c r="I336" s="410"/>
      <c r="J336" s="410"/>
      <c r="K336" s="410"/>
      <c r="L336" s="410"/>
      <c r="M336" s="410"/>
      <c r="N336" s="410"/>
      <c r="O336" s="410"/>
      <c r="P336" s="410"/>
      <c r="Q336" s="410"/>
      <c r="R336" s="410"/>
      <c r="S336" s="410"/>
      <c r="T336" s="410"/>
      <c r="U336" s="410"/>
      <c r="V336" s="410"/>
      <c r="W336" s="435"/>
      <c r="X336" s="376"/>
      <c r="Y336" s="377"/>
      <c r="Z336" s="376"/>
      <c r="AA336" s="377"/>
      <c r="AB336" s="380"/>
      <c r="AC336" s="381"/>
      <c r="AD336" s="367"/>
    </row>
    <row r="337" spans="1:30" ht="28.5" customHeight="1" x14ac:dyDescent="0.35">
      <c r="A337" s="709"/>
      <c r="B337" s="405"/>
      <c r="C337" s="406"/>
      <c r="D337" s="406"/>
      <c r="E337" s="407"/>
      <c r="F337" s="407"/>
      <c r="G337" s="408"/>
      <c r="H337" s="409"/>
      <c r="I337" s="410"/>
      <c r="J337" s="410"/>
      <c r="K337" s="410"/>
      <c r="L337" s="410"/>
      <c r="M337" s="410"/>
      <c r="N337" s="410"/>
      <c r="O337" s="410"/>
      <c r="P337" s="410"/>
      <c r="Q337" s="410"/>
      <c r="R337" s="410"/>
      <c r="S337" s="410"/>
      <c r="T337" s="410"/>
      <c r="U337" s="410"/>
      <c r="V337" s="410"/>
      <c r="W337" s="435"/>
      <c r="X337" s="376"/>
      <c r="Y337" s="377"/>
      <c r="Z337" s="376"/>
      <c r="AA337" s="377"/>
      <c r="AB337" s="380"/>
      <c r="AC337" s="381"/>
      <c r="AD337" s="367"/>
    </row>
    <row r="338" spans="1:30" ht="28.5" customHeight="1" x14ac:dyDescent="0.35">
      <c r="A338" s="709"/>
      <c r="B338" s="405"/>
      <c r="C338" s="406"/>
      <c r="D338" s="406"/>
      <c r="E338" s="407"/>
      <c r="F338" s="407"/>
      <c r="G338" s="408"/>
      <c r="H338" s="409"/>
      <c r="I338" s="410"/>
      <c r="J338" s="410"/>
      <c r="K338" s="410"/>
      <c r="L338" s="410"/>
      <c r="M338" s="410"/>
      <c r="N338" s="410"/>
      <c r="O338" s="410"/>
      <c r="P338" s="410"/>
      <c r="Q338" s="410"/>
      <c r="R338" s="410"/>
      <c r="S338" s="410"/>
      <c r="T338" s="410"/>
      <c r="U338" s="410"/>
      <c r="V338" s="410"/>
      <c r="W338" s="435"/>
      <c r="X338" s="376"/>
      <c r="Y338" s="377"/>
      <c r="Z338" s="376"/>
      <c r="AA338" s="377"/>
      <c r="AB338" s="380"/>
      <c r="AC338" s="381"/>
      <c r="AD338" s="367"/>
    </row>
    <row r="339" spans="1:30" ht="28.5" customHeight="1" x14ac:dyDescent="0.35">
      <c r="A339" s="709"/>
      <c r="B339" s="405"/>
      <c r="C339" s="406"/>
      <c r="D339" s="406"/>
      <c r="E339" s="407"/>
      <c r="F339" s="407"/>
      <c r="G339" s="408"/>
      <c r="H339" s="409"/>
      <c r="I339" s="410"/>
      <c r="J339" s="410"/>
      <c r="K339" s="410"/>
      <c r="L339" s="410"/>
      <c r="M339" s="410"/>
      <c r="N339" s="410"/>
      <c r="O339" s="410"/>
      <c r="P339" s="410"/>
      <c r="Q339" s="410"/>
      <c r="R339" s="410"/>
      <c r="S339" s="410"/>
      <c r="T339" s="410"/>
      <c r="U339" s="410"/>
      <c r="V339" s="410"/>
      <c r="W339" s="435"/>
      <c r="X339" s="376"/>
      <c r="Y339" s="377"/>
      <c r="Z339" s="376"/>
      <c r="AA339" s="377"/>
      <c r="AB339" s="380"/>
      <c r="AC339" s="381"/>
      <c r="AD339" s="367"/>
    </row>
    <row r="340" spans="1:30" ht="28.5" customHeight="1" x14ac:dyDescent="0.35">
      <c r="A340" s="709"/>
      <c r="B340" s="405"/>
      <c r="C340" s="406"/>
      <c r="D340" s="406"/>
      <c r="E340" s="407"/>
      <c r="F340" s="407"/>
      <c r="G340" s="408"/>
      <c r="H340" s="409"/>
      <c r="I340" s="410"/>
      <c r="J340" s="410"/>
      <c r="K340" s="410"/>
      <c r="L340" s="410"/>
      <c r="M340" s="410"/>
      <c r="N340" s="410"/>
      <c r="O340" s="410"/>
      <c r="P340" s="410"/>
      <c r="Q340" s="410"/>
      <c r="R340" s="410"/>
      <c r="S340" s="410"/>
      <c r="T340" s="410"/>
      <c r="U340" s="410"/>
      <c r="V340" s="410"/>
      <c r="W340" s="435"/>
      <c r="X340" s="376"/>
      <c r="Y340" s="377"/>
      <c r="Z340" s="376"/>
      <c r="AA340" s="377"/>
      <c r="AB340" s="380"/>
      <c r="AC340" s="381"/>
      <c r="AD340" s="367"/>
    </row>
    <row r="341" spans="1:30" ht="28.5" customHeight="1" x14ac:dyDescent="0.35">
      <c r="A341" s="709"/>
      <c r="B341" s="405"/>
      <c r="C341" s="406"/>
      <c r="D341" s="406"/>
      <c r="E341" s="407"/>
      <c r="F341" s="407"/>
      <c r="G341" s="408"/>
      <c r="H341" s="409"/>
      <c r="I341" s="410"/>
      <c r="J341" s="410"/>
      <c r="K341" s="410"/>
      <c r="L341" s="410"/>
      <c r="M341" s="410"/>
      <c r="N341" s="410"/>
      <c r="O341" s="410"/>
      <c r="P341" s="410"/>
      <c r="Q341" s="410"/>
      <c r="R341" s="410"/>
      <c r="S341" s="410"/>
      <c r="T341" s="410"/>
      <c r="U341" s="410"/>
      <c r="V341" s="410"/>
      <c r="W341" s="435"/>
      <c r="X341" s="376"/>
      <c r="Y341" s="377"/>
      <c r="Z341" s="376"/>
      <c r="AA341" s="377"/>
      <c r="AB341" s="380"/>
      <c r="AC341" s="381"/>
      <c r="AD341" s="367"/>
    </row>
    <row r="342" spans="1:30" ht="28.5" customHeight="1" x14ac:dyDescent="0.35">
      <c r="A342" s="709"/>
      <c r="B342" s="405"/>
      <c r="C342" s="406"/>
      <c r="D342" s="406"/>
      <c r="E342" s="407"/>
      <c r="F342" s="407"/>
      <c r="G342" s="408"/>
      <c r="H342" s="409"/>
      <c r="I342" s="410"/>
      <c r="J342" s="410"/>
      <c r="K342" s="410"/>
      <c r="L342" s="410"/>
      <c r="M342" s="410"/>
      <c r="N342" s="410"/>
      <c r="O342" s="410"/>
      <c r="P342" s="410"/>
      <c r="Q342" s="410"/>
      <c r="R342" s="410"/>
      <c r="S342" s="410"/>
      <c r="T342" s="410"/>
      <c r="U342" s="410"/>
      <c r="V342" s="410"/>
      <c r="W342" s="435"/>
      <c r="X342" s="376"/>
      <c r="Y342" s="377"/>
      <c r="Z342" s="376"/>
      <c r="AA342" s="377"/>
      <c r="AB342" s="380"/>
      <c r="AC342" s="381"/>
      <c r="AD342" s="367"/>
    </row>
    <row r="343" spans="1:30" ht="28.5" customHeight="1" x14ac:dyDescent="0.35">
      <c r="A343" s="709"/>
      <c r="B343" s="405"/>
      <c r="C343" s="406"/>
      <c r="D343" s="406"/>
      <c r="E343" s="407"/>
      <c r="F343" s="407"/>
      <c r="G343" s="408"/>
      <c r="H343" s="409"/>
      <c r="I343" s="410"/>
      <c r="J343" s="410"/>
      <c r="K343" s="410"/>
      <c r="L343" s="410"/>
      <c r="M343" s="410"/>
      <c r="N343" s="410"/>
      <c r="O343" s="410"/>
      <c r="P343" s="410"/>
      <c r="Q343" s="410"/>
      <c r="R343" s="410"/>
      <c r="S343" s="410"/>
      <c r="T343" s="410"/>
      <c r="U343" s="410"/>
      <c r="V343" s="410"/>
      <c r="W343" s="435"/>
      <c r="X343" s="376"/>
      <c r="Y343" s="377"/>
      <c r="Z343" s="376"/>
      <c r="AA343" s="377"/>
      <c r="AB343" s="380"/>
      <c r="AC343" s="381"/>
      <c r="AD343" s="367"/>
    </row>
    <row r="344" spans="1:30" ht="28.5" customHeight="1" x14ac:dyDescent="0.35">
      <c r="A344" s="709"/>
      <c r="B344" s="405"/>
      <c r="C344" s="406"/>
      <c r="D344" s="406"/>
      <c r="E344" s="407"/>
      <c r="F344" s="407"/>
      <c r="G344" s="408"/>
      <c r="H344" s="409"/>
      <c r="I344" s="410"/>
      <c r="J344" s="410"/>
      <c r="K344" s="410"/>
      <c r="L344" s="410"/>
      <c r="M344" s="410"/>
      <c r="N344" s="410"/>
      <c r="O344" s="410"/>
      <c r="P344" s="410"/>
      <c r="Q344" s="410"/>
      <c r="R344" s="410"/>
      <c r="S344" s="410"/>
      <c r="T344" s="410"/>
      <c r="U344" s="410"/>
      <c r="V344" s="410"/>
      <c r="W344" s="435"/>
      <c r="X344" s="376"/>
      <c r="Y344" s="377"/>
      <c r="Z344" s="376"/>
      <c r="AA344" s="377"/>
      <c r="AB344" s="380"/>
      <c r="AC344" s="381"/>
      <c r="AD344" s="367"/>
    </row>
    <row r="345" spans="1:30" ht="28.5" customHeight="1" x14ac:dyDescent="0.35">
      <c r="A345" s="709"/>
      <c r="B345" s="405"/>
      <c r="C345" s="406"/>
      <c r="D345" s="406"/>
      <c r="E345" s="407"/>
      <c r="F345" s="407"/>
      <c r="G345" s="408"/>
      <c r="H345" s="409"/>
      <c r="I345" s="410"/>
      <c r="J345" s="410"/>
      <c r="K345" s="410"/>
      <c r="L345" s="410"/>
      <c r="M345" s="410"/>
      <c r="N345" s="410"/>
      <c r="O345" s="410"/>
      <c r="P345" s="410"/>
      <c r="Q345" s="410"/>
      <c r="R345" s="410"/>
      <c r="S345" s="410"/>
      <c r="T345" s="410"/>
      <c r="U345" s="410"/>
      <c r="V345" s="410"/>
      <c r="W345" s="435"/>
      <c r="X345" s="376"/>
      <c r="Y345" s="377"/>
      <c r="Z345" s="376"/>
      <c r="AA345" s="377"/>
      <c r="AB345" s="380"/>
      <c r="AC345" s="381"/>
      <c r="AD345" s="367"/>
    </row>
    <row r="346" spans="1:30" ht="28.5" customHeight="1" x14ac:dyDescent="0.35">
      <c r="A346" s="709"/>
      <c r="B346" s="405"/>
      <c r="C346" s="406"/>
      <c r="D346" s="406"/>
      <c r="E346" s="407"/>
      <c r="F346" s="407"/>
      <c r="G346" s="408"/>
      <c r="H346" s="409"/>
      <c r="I346" s="410"/>
      <c r="J346" s="410"/>
      <c r="K346" s="410"/>
      <c r="L346" s="410"/>
      <c r="M346" s="410"/>
      <c r="N346" s="410"/>
      <c r="O346" s="410"/>
      <c r="P346" s="410"/>
      <c r="Q346" s="410"/>
      <c r="R346" s="410"/>
      <c r="S346" s="410"/>
      <c r="T346" s="410"/>
      <c r="U346" s="410"/>
      <c r="V346" s="410"/>
      <c r="W346" s="435"/>
      <c r="X346" s="376"/>
      <c r="Y346" s="377"/>
      <c r="Z346" s="376"/>
      <c r="AA346" s="377"/>
      <c r="AB346" s="380"/>
      <c r="AC346" s="381"/>
      <c r="AD346" s="367"/>
    </row>
    <row r="347" spans="1:30" ht="28.5" customHeight="1" x14ac:dyDescent="0.35">
      <c r="A347" s="709"/>
      <c r="B347" s="405"/>
      <c r="C347" s="406"/>
      <c r="D347" s="406"/>
      <c r="E347" s="407"/>
      <c r="F347" s="407"/>
      <c r="G347" s="408"/>
      <c r="H347" s="409"/>
      <c r="I347" s="410"/>
      <c r="J347" s="410"/>
      <c r="K347" s="410"/>
      <c r="L347" s="410"/>
      <c r="M347" s="410"/>
      <c r="N347" s="410"/>
      <c r="O347" s="410"/>
      <c r="P347" s="410"/>
      <c r="Q347" s="410"/>
      <c r="R347" s="410"/>
      <c r="S347" s="410"/>
      <c r="T347" s="410"/>
      <c r="U347" s="410"/>
      <c r="V347" s="410"/>
      <c r="W347" s="435"/>
      <c r="X347" s="376"/>
      <c r="Y347" s="377"/>
      <c r="Z347" s="376"/>
      <c r="AA347" s="377"/>
      <c r="AB347" s="380"/>
      <c r="AC347" s="381"/>
      <c r="AD347" s="367"/>
    </row>
    <row r="348" spans="1:30" ht="28.5" customHeight="1" x14ac:dyDescent="0.35">
      <c r="A348" s="709"/>
      <c r="B348" s="405"/>
      <c r="C348" s="406"/>
      <c r="D348" s="406"/>
      <c r="E348" s="407"/>
      <c r="F348" s="407"/>
      <c r="G348" s="408"/>
      <c r="H348" s="409"/>
      <c r="I348" s="410"/>
      <c r="J348" s="410"/>
      <c r="K348" s="410"/>
      <c r="L348" s="410"/>
      <c r="M348" s="410"/>
      <c r="N348" s="410"/>
      <c r="O348" s="410"/>
      <c r="P348" s="410"/>
      <c r="Q348" s="410"/>
      <c r="R348" s="410"/>
      <c r="S348" s="410"/>
      <c r="T348" s="410"/>
      <c r="U348" s="410"/>
      <c r="V348" s="410"/>
      <c r="W348" s="435"/>
      <c r="X348" s="376"/>
      <c r="Y348" s="377"/>
      <c r="Z348" s="376"/>
      <c r="AA348" s="377"/>
      <c r="AB348" s="380"/>
      <c r="AC348" s="381"/>
      <c r="AD348" s="367"/>
    </row>
    <row r="349" spans="1:30" ht="28.5" customHeight="1" x14ac:dyDescent="0.35">
      <c r="A349" s="709"/>
      <c r="B349" s="405"/>
      <c r="C349" s="406"/>
      <c r="D349" s="406"/>
      <c r="E349" s="407"/>
      <c r="F349" s="407"/>
      <c r="G349" s="408"/>
      <c r="H349" s="409"/>
      <c r="I349" s="410"/>
      <c r="J349" s="410"/>
      <c r="K349" s="410"/>
      <c r="L349" s="410"/>
      <c r="M349" s="410"/>
      <c r="N349" s="410"/>
      <c r="O349" s="410"/>
      <c r="P349" s="410"/>
      <c r="Q349" s="410"/>
      <c r="R349" s="410"/>
      <c r="S349" s="410"/>
      <c r="T349" s="410"/>
      <c r="U349" s="410"/>
      <c r="V349" s="410"/>
      <c r="W349" s="435"/>
      <c r="X349" s="376"/>
      <c r="Y349" s="377"/>
      <c r="Z349" s="376"/>
      <c r="AA349" s="377"/>
      <c r="AB349" s="380"/>
      <c r="AC349" s="381"/>
      <c r="AD349" s="367"/>
    </row>
    <row r="350" spans="1:30" ht="28.5" customHeight="1" x14ac:dyDescent="0.35">
      <c r="A350" s="709"/>
      <c r="B350" s="405"/>
      <c r="C350" s="406"/>
      <c r="D350" s="406"/>
      <c r="E350" s="407"/>
      <c r="F350" s="407"/>
      <c r="G350" s="408"/>
      <c r="H350" s="409"/>
      <c r="I350" s="410"/>
      <c r="J350" s="410"/>
      <c r="K350" s="410"/>
      <c r="L350" s="410"/>
      <c r="M350" s="410"/>
      <c r="N350" s="410"/>
      <c r="O350" s="410"/>
      <c r="P350" s="410"/>
      <c r="Q350" s="410"/>
      <c r="R350" s="410"/>
      <c r="S350" s="410"/>
      <c r="T350" s="410"/>
      <c r="U350" s="410"/>
      <c r="V350" s="410"/>
      <c r="W350" s="435"/>
      <c r="X350" s="376"/>
      <c r="Y350" s="377"/>
      <c r="Z350" s="376"/>
      <c r="AA350" s="377"/>
      <c r="AB350" s="380"/>
      <c r="AC350" s="381"/>
      <c r="AD350" s="367"/>
    </row>
    <row r="351" spans="1:30" ht="28.5" customHeight="1" x14ac:dyDescent="0.35">
      <c r="A351" s="709"/>
      <c r="B351" s="405"/>
      <c r="C351" s="406"/>
      <c r="D351" s="406"/>
      <c r="E351" s="407"/>
      <c r="F351" s="407"/>
      <c r="G351" s="408"/>
      <c r="H351" s="409"/>
      <c r="I351" s="410"/>
      <c r="J351" s="410"/>
      <c r="K351" s="410"/>
      <c r="L351" s="410"/>
      <c r="M351" s="410"/>
      <c r="N351" s="410"/>
      <c r="O351" s="410"/>
      <c r="P351" s="410"/>
      <c r="Q351" s="410"/>
      <c r="R351" s="410"/>
      <c r="S351" s="410"/>
      <c r="T351" s="410"/>
      <c r="U351" s="410"/>
      <c r="V351" s="410"/>
      <c r="W351" s="435"/>
      <c r="X351" s="376"/>
      <c r="Y351" s="377"/>
      <c r="Z351" s="376"/>
      <c r="AA351" s="377"/>
      <c r="AB351" s="380"/>
      <c r="AC351" s="381"/>
      <c r="AD351" s="367"/>
    </row>
    <row r="352" spans="1:30" ht="28.5" customHeight="1" x14ac:dyDescent="0.35">
      <c r="A352" s="709"/>
      <c r="B352" s="405"/>
      <c r="C352" s="406"/>
      <c r="D352" s="406"/>
      <c r="E352" s="407"/>
      <c r="F352" s="407"/>
      <c r="G352" s="408"/>
      <c r="H352" s="409"/>
      <c r="I352" s="410"/>
      <c r="J352" s="410"/>
      <c r="K352" s="410"/>
      <c r="L352" s="410"/>
      <c r="M352" s="410"/>
      <c r="N352" s="410"/>
      <c r="O352" s="410"/>
      <c r="P352" s="410"/>
      <c r="Q352" s="410"/>
      <c r="R352" s="410"/>
      <c r="S352" s="410"/>
      <c r="T352" s="410"/>
      <c r="U352" s="410"/>
      <c r="V352" s="410"/>
      <c r="W352" s="435"/>
      <c r="X352" s="376"/>
      <c r="Y352" s="377"/>
      <c r="Z352" s="376"/>
      <c r="AA352" s="377"/>
      <c r="AB352" s="380"/>
      <c r="AC352" s="381"/>
      <c r="AD352" s="367"/>
    </row>
    <row r="353" spans="1:30" ht="28.5" customHeight="1" x14ac:dyDescent="0.35">
      <c r="A353" s="709"/>
      <c r="B353" s="405"/>
      <c r="C353" s="406"/>
      <c r="D353" s="406"/>
      <c r="E353" s="407"/>
      <c r="F353" s="407"/>
      <c r="G353" s="408"/>
      <c r="H353" s="409"/>
      <c r="I353" s="410"/>
      <c r="J353" s="410"/>
      <c r="K353" s="410"/>
      <c r="L353" s="410"/>
      <c r="M353" s="410"/>
      <c r="N353" s="410"/>
      <c r="O353" s="410"/>
      <c r="P353" s="410"/>
      <c r="Q353" s="410"/>
      <c r="R353" s="410"/>
      <c r="S353" s="410"/>
      <c r="T353" s="410"/>
      <c r="U353" s="410"/>
      <c r="V353" s="410"/>
      <c r="W353" s="435"/>
      <c r="X353" s="376"/>
      <c r="Y353" s="377"/>
      <c r="Z353" s="376"/>
      <c r="AA353" s="377"/>
      <c r="AB353" s="380"/>
      <c r="AC353" s="381"/>
      <c r="AD353" s="367"/>
    </row>
    <row r="354" spans="1:30" ht="28.5" customHeight="1" x14ac:dyDescent="0.35">
      <c r="A354" s="709"/>
      <c r="B354" s="405"/>
      <c r="C354" s="406"/>
      <c r="D354" s="406"/>
      <c r="E354" s="407"/>
      <c r="F354" s="407"/>
      <c r="G354" s="408"/>
      <c r="H354" s="409"/>
      <c r="I354" s="410"/>
      <c r="J354" s="410"/>
      <c r="K354" s="410"/>
      <c r="L354" s="410"/>
      <c r="M354" s="410"/>
      <c r="N354" s="410"/>
      <c r="O354" s="410"/>
      <c r="P354" s="410"/>
      <c r="Q354" s="410"/>
      <c r="R354" s="410"/>
      <c r="S354" s="410"/>
      <c r="T354" s="410"/>
      <c r="U354" s="410"/>
      <c r="V354" s="410"/>
      <c r="W354" s="435"/>
      <c r="X354" s="376"/>
      <c r="Y354" s="377"/>
      <c r="Z354" s="376"/>
      <c r="AA354" s="377"/>
      <c r="AB354" s="380"/>
      <c r="AC354" s="381"/>
      <c r="AD354" s="367"/>
    </row>
    <row r="355" spans="1:30" ht="28.5" customHeight="1" x14ac:dyDescent="0.35">
      <c r="A355" s="709"/>
      <c r="B355" s="405"/>
      <c r="C355" s="406"/>
      <c r="D355" s="406"/>
      <c r="E355" s="407"/>
      <c r="F355" s="407"/>
      <c r="G355" s="408"/>
      <c r="H355" s="409"/>
      <c r="I355" s="410"/>
      <c r="J355" s="410"/>
      <c r="K355" s="410"/>
      <c r="L355" s="410"/>
      <c r="M355" s="410"/>
      <c r="N355" s="410"/>
      <c r="O355" s="410"/>
      <c r="P355" s="410"/>
      <c r="Q355" s="410"/>
      <c r="R355" s="410"/>
      <c r="S355" s="410"/>
      <c r="T355" s="410"/>
      <c r="U355" s="410"/>
      <c r="V355" s="410"/>
      <c r="W355" s="435"/>
      <c r="X355" s="376"/>
      <c r="Y355" s="377"/>
      <c r="Z355" s="376"/>
      <c r="AA355" s="377"/>
      <c r="AB355" s="380"/>
      <c r="AC355" s="381"/>
      <c r="AD355" s="367"/>
    </row>
    <row r="356" spans="1:30" ht="28.5" customHeight="1" x14ac:dyDescent="0.35">
      <c r="A356" s="709"/>
      <c r="B356" s="405"/>
      <c r="C356" s="406"/>
      <c r="D356" s="406"/>
      <c r="E356" s="407"/>
      <c r="F356" s="407"/>
      <c r="G356" s="408"/>
      <c r="H356" s="409"/>
      <c r="I356" s="410"/>
      <c r="J356" s="410"/>
      <c r="K356" s="410"/>
      <c r="L356" s="410"/>
      <c r="M356" s="410"/>
      <c r="N356" s="410"/>
      <c r="O356" s="410"/>
      <c r="P356" s="410"/>
      <c r="Q356" s="410"/>
      <c r="R356" s="410"/>
      <c r="S356" s="410"/>
      <c r="T356" s="410"/>
      <c r="U356" s="410"/>
      <c r="V356" s="410"/>
      <c r="W356" s="435"/>
      <c r="X356" s="376"/>
      <c r="Y356" s="377"/>
      <c r="Z356" s="376"/>
      <c r="AA356" s="377"/>
      <c r="AB356" s="380"/>
      <c r="AC356" s="381"/>
      <c r="AD356" s="367"/>
    </row>
    <row r="357" spans="1:30" ht="28.5" customHeight="1" x14ac:dyDescent="0.35">
      <c r="A357" s="709"/>
      <c r="B357" s="405"/>
      <c r="C357" s="406"/>
      <c r="D357" s="406"/>
      <c r="E357" s="407"/>
      <c r="F357" s="407"/>
      <c r="G357" s="408"/>
      <c r="H357" s="409"/>
      <c r="I357" s="410"/>
      <c r="J357" s="410"/>
      <c r="K357" s="410"/>
      <c r="L357" s="410"/>
      <c r="M357" s="410"/>
      <c r="N357" s="410"/>
      <c r="O357" s="410"/>
      <c r="P357" s="410"/>
      <c r="Q357" s="410"/>
      <c r="R357" s="410"/>
      <c r="S357" s="410"/>
      <c r="T357" s="410"/>
      <c r="U357" s="410"/>
      <c r="V357" s="410"/>
      <c r="W357" s="435"/>
      <c r="X357" s="376"/>
      <c r="Y357" s="377"/>
      <c r="Z357" s="376"/>
      <c r="AA357" s="377"/>
      <c r="AB357" s="380"/>
      <c r="AC357" s="381"/>
      <c r="AD357" s="367"/>
    </row>
    <row r="358" spans="1:30" ht="28.5" customHeight="1" x14ac:dyDescent="0.35">
      <c r="A358" s="709"/>
      <c r="B358" s="405"/>
      <c r="C358" s="406"/>
      <c r="D358" s="406"/>
      <c r="E358" s="407"/>
      <c r="F358" s="407"/>
      <c r="G358" s="408"/>
      <c r="H358" s="409"/>
      <c r="I358" s="410"/>
      <c r="J358" s="410"/>
      <c r="K358" s="410"/>
      <c r="L358" s="410"/>
      <c r="M358" s="410"/>
      <c r="N358" s="410"/>
      <c r="O358" s="410"/>
      <c r="P358" s="410"/>
      <c r="Q358" s="410"/>
      <c r="R358" s="410"/>
      <c r="S358" s="410"/>
      <c r="T358" s="410"/>
      <c r="U358" s="410"/>
      <c r="V358" s="410"/>
      <c r="W358" s="435"/>
      <c r="X358" s="376"/>
      <c r="Y358" s="377"/>
      <c r="Z358" s="376"/>
      <c r="AA358" s="377"/>
      <c r="AB358" s="380"/>
      <c r="AC358" s="381"/>
      <c r="AD358" s="367"/>
    </row>
    <row r="359" spans="1:30" ht="28.5" customHeight="1" x14ac:dyDescent="0.35">
      <c r="A359" s="709"/>
      <c r="B359" s="405"/>
      <c r="C359" s="406"/>
      <c r="D359" s="406"/>
      <c r="E359" s="407"/>
      <c r="F359" s="407"/>
      <c r="G359" s="408"/>
      <c r="H359" s="409"/>
      <c r="I359" s="410"/>
      <c r="J359" s="410"/>
      <c r="K359" s="410"/>
      <c r="L359" s="410"/>
      <c r="M359" s="410"/>
      <c r="N359" s="410"/>
      <c r="O359" s="410"/>
      <c r="P359" s="410"/>
      <c r="Q359" s="410"/>
      <c r="R359" s="410"/>
      <c r="S359" s="410"/>
      <c r="T359" s="410"/>
      <c r="U359" s="410"/>
      <c r="V359" s="410"/>
      <c r="W359" s="435"/>
      <c r="X359" s="376"/>
      <c r="Y359" s="377"/>
      <c r="Z359" s="376"/>
      <c r="AA359" s="377"/>
      <c r="AB359" s="380"/>
      <c r="AC359" s="381"/>
      <c r="AD359" s="367"/>
    </row>
    <row r="360" spans="1:30" ht="28.5" customHeight="1" x14ac:dyDescent="0.35">
      <c r="A360" s="709"/>
      <c r="B360" s="405"/>
      <c r="C360" s="406"/>
      <c r="D360" s="406"/>
      <c r="E360" s="407"/>
      <c r="F360" s="407"/>
      <c r="G360" s="408"/>
      <c r="H360" s="409"/>
      <c r="I360" s="410"/>
      <c r="J360" s="410"/>
      <c r="K360" s="410"/>
      <c r="L360" s="410"/>
      <c r="M360" s="410"/>
      <c r="N360" s="410"/>
      <c r="O360" s="410"/>
      <c r="P360" s="410"/>
      <c r="Q360" s="410"/>
      <c r="R360" s="410"/>
      <c r="S360" s="410"/>
      <c r="T360" s="410"/>
      <c r="U360" s="410"/>
      <c r="V360" s="410"/>
      <c r="W360" s="435"/>
      <c r="X360" s="376"/>
      <c r="Y360" s="377"/>
      <c r="Z360" s="376"/>
      <c r="AA360" s="377"/>
      <c r="AB360" s="380"/>
      <c r="AC360" s="381"/>
      <c r="AD360" s="367"/>
    </row>
    <row r="361" spans="1:30" ht="28.5" customHeight="1" x14ac:dyDescent="0.35">
      <c r="A361" s="709"/>
      <c r="B361" s="405"/>
      <c r="C361" s="406"/>
      <c r="D361" s="406"/>
      <c r="E361" s="407"/>
      <c r="F361" s="407"/>
      <c r="G361" s="408"/>
      <c r="H361" s="409"/>
      <c r="I361" s="410"/>
      <c r="J361" s="410"/>
      <c r="K361" s="410"/>
      <c r="L361" s="410"/>
      <c r="M361" s="410"/>
      <c r="N361" s="410"/>
      <c r="O361" s="410"/>
      <c r="P361" s="410"/>
      <c r="Q361" s="410"/>
      <c r="R361" s="410"/>
      <c r="S361" s="410"/>
      <c r="T361" s="410"/>
      <c r="U361" s="410"/>
      <c r="V361" s="410"/>
      <c r="W361" s="435"/>
      <c r="X361" s="376"/>
      <c r="Y361" s="377"/>
      <c r="Z361" s="376"/>
      <c r="AA361" s="377"/>
      <c r="AB361" s="380"/>
      <c r="AC361" s="381"/>
      <c r="AD361" s="367"/>
    </row>
    <row r="362" spans="1:30" ht="28.5" customHeight="1" x14ac:dyDescent="0.35">
      <c r="A362" s="709"/>
      <c r="B362" s="405"/>
      <c r="C362" s="406"/>
      <c r="D362" s="406"/>
      <c r="E362" s="407"/>
      <c r="F362" s="407"/>
      <c r="G362" s="408"/>
      <c r="H362" s="409"/>
      <c r="I362" s="410"/>
      <c r="J362" s="410"/>
      <c r="K362" s="410"/>
      <c r="L362" s="410"/>
      <c r="M362" s="410"/>
      <c r="N362" s="410"/>
      <c r="O362" s="410"/>
      <c r="P362" s="410"/>
      <c r="Q362" s="410"/>
      <c r="R362" s="410"/>
      <c r="S362" s="410"/>
      <c r="T362" s="410"/>
      <c r="U362" s="410"/>
      <c r="V362" s="410"/>
      <c r="W362" s="435"/>
      <c r="X362" s="376"/>
      <c r="Y362" s="377"/>
      <c r="Z362" s="376"/>
      <c r="AA362" s="377"/>
      <c r="AB362" s="380"/>
      <c r="AC362" s="381"/>
      <c r="AD362" s="367"/>
    </row>
    <row r="363" spans="1:30" ht="28.5" customHeight="1" x14ac:dyDescent="0.35">
      <c r="A363" s="709"/>
      <c r="B363" s="405"/>
      <c r="C363" s="406"/>
      <c r="D363" s="406"/>
      <c r="E363" s="407"/>
      <c r="F363" s="407"/>
      <c r="G363" s="408"/>
      <c r="H363" s="409"/>
      <c r="I363" s="410"/>
      <c r="J363" s="410"/>
      <c r="K363" s="410"/>
      <c r="L363" s="410"/>
      <c r="M363" s="410"/>
      <c r="N363" s="410"/>
      <c r="O363" s="410"/>
      <c r="P363" s="410"/>
      <c r="Q363" s="410"/>
      <c r="R363" s="410"/>
      <c r="S363" s="410"/>
      <c r="T363" s="410"/>
      <c r="U363" s="410"/>
      <c r="V363" s="410"/>
      <c r="W363" s="435"/>
      <c r="X363" s="376"/>
      <c r="Y363" s="377"/>
      <c r="Z363" s="376"/>
      <c r="AA363" s="377"/>
      <c r="AB363" s="380"/>
      <c r="AC363" s="381"/>
      <c r="AD363" s="367"/>
    </row>
    <row r="364" spans="1:30" ht="28.5" customHeight="1" x14ac:dyDescent="0.35">
      <c r="A364" s="709"/>
      <c r="B364" s="405"/>
      <c r="C364" s="406"/>
      <c r="D364" s="406"/>
      <c r="E364" s="407"/>
      <c r="F364" s="407"/>
      <c r="G364" s="408"/>
      <c r="H364" s="409"/>
      <c r="I364" s="410"/>
      <c r="J364" s="410"/>
      <c r="K364" s="410"/>
      <c r="L364" s="410"/>
      <c r="M364" s="410"/>
      <c r="N364" s="410"/>
      <c r="O364" s="410"/>
      <c r="P364" s="410"/>
      <c r="Q364" s="410"/>
      <c r="R364" s="410"/>
      <c r="S364" s="410"/>
      <c r="T364" s="410"/>
      <c r="U364" s="410"/>
      <c r="V364" s="410"/>
      <c r="W364" s="435"/>
      <c r="X364" s="376"/>
      <c r="Y364" s="377"/>
      <c r="Z364" s="376"/>
      <c r="AA364" s="377"/>
      <c r="AB364" s="380"/>
      <c r="AC364" s="381"/>
      <c r="AD364" s="367"/>
    </row>
    <row r="365" spans="1:30" ht="28.5" customHeight="1" x14ac:dyDescent="0.35">
      <c r="A365" s="709"/>
      <c r="B365" s="405"/>
      <c r="C365" s="406"/>
      <c r="D365" s="406"/>
      <c r="E365" s="407"/>
      <c r="F365" s="407"/>
      <c r="G365" s="408"/>
      <c r="H365" s="409"/>
      <c r="I365" s="410"/>
      <c r="J365" s="410"/>
      <c r="K365" s="410"/>
      <c r="L365" s="410"/>
      <c r="M365" s="410"/>
      <c r="N365" s="410"/>
      <c r="O365" s="410"/>
      <c r="P365" s="410"/>
      <c r="Q365" s="410"/>
      <c r="R365" s="410"/>
      <c r="S365" s="410"/>
      <c r="T365" s="410"/>
      <c r="U365" s="410"/>
      <c r="V365" s="410"/>
      <c r="W365" s="435"/>
      <c r="X365" s="376"/>
      <c r="Y365" s="377"/>
      <c r="Z365" s="376"/>
      <c r="AA365" s="377"/>
      <c r="AB365" s="380"/>
      <c r="AC365" s="381"/>
      <c r="AD365" s="367"/>
    </row>
    <row r="366" spans="1:30" ht="28.5" customHeight="1" x14ac:dyDescent="0.35">
      <c r="A366" s="709"/>
      <c r="B366" s="405"/>
      <c r="C366" s="406"/>
      <c r="D366" s="406"/>
      <c r="E366" s="407"/>
      <c r="F366" s="407"/>
      <c r="G366" s="408"/>
      <c r="H366" s="409"/>
      <c r="I366" s="410"/>
      <c r="J366" s="410"/>
      <c r="K366" s="410"/>
      <c r="L366" s="410"/>
      <c r="M366" s="410"/>
      <c r="N366" s="410"/>
      <c r="O366" s="410"/>
      <c r="P366" s="410"/>
      <c r="Q366" s="410"/>
      <c r="R366" s="410"/>
      <c r="S366" s="410"/>
      <c r="T366" s="410"/>
      <c r="U366" s="410"/>
      <c r="V366" s="410"/>
      <c r="W366" s="435"/>
      <c r="X366" s="376"/>
      <c r="Y366" s="377"/>
      <c r="Z366" s="376"/>
      <c r="AA366" s="377"/>
      <c r="AB366" s="380"/>
      <c r="AC366" s="381"/>
      <c r="AD366" s="367"/>
    </row>
    <row r="367" spans="1:30" ht="28.5" customHeight="1" x14ac:dyDescent="0.35">
      <c r="A367" s="709"/>
      <c r="B367" s="405"/>
      <c r="C367" s="406"/>
      <c r="D367" s="406"/>
      <c r="E367" s="407"/>
      <c r="F367" s="407"/>
      <c r="G367" s="408"/>
      <c r="H367" s="409"/>
      <c r="I367" s="410"/>
      <c r="J367" s="410"/>
      <c r="K367" s="410"/>
      <c r="L367" s="410"/>
      <c r="M367" s="410"/>
      <c r="N367" s="410"/>
      <c r="O367" s="410"/>
      <c r="P367" s="410"/>
      <c r="Q367" s="410"/>
      <c r="R367" s="410"/>
      <c r="S367" s="410"/>
      <c r="T367" s="410"/>
      <c r="U367" s="410"/>
      <c r="V367" s="410"/>
      <c r="W367" s="435"/>
      <c r="X367" s="376"/>
      <c r="Y367" s="377"/>
      <c r="Z367" s="376"/>
      <c r="AA367" s="377"/>
      <c r="AB367" s="380"/>
      <c r="AC367" s="381"/>
      <c r="AD367" s="367"/>
    </row>
    <row r="368" spans="1:30" ht="28.5" customHeight="1" x14ac:dyDescent="0.35">
      <c r="A368" s="709"/>
      <c r="B368" s="405"/>
      <c r="C368" s="406"/>
      <c r="D368" s="406"/>
      <c r="E368" s="407"/>
      <c r="F368" s="407"/>
      <c r="G368" s="408"/>
      <c r="H368" s="409"/>
      <c r="I368" s="410"/>
      <c r="J368" s="410"/>
      <c r="K368" s="410"/>
      <c r="L368" s="410"/>
      <c r="M368" s="410"/>
      <c r="N368" s="410"/>
      <c r="O368" s="410"/>
      <c r="P368" s="410"/>
      <c r="Q368" s="410"/>
      <c r="R368" s="410"/>
      <c r="S368" s="410"/>
      <c r="T368" s="410"/>
      <c r="U368" s="410"/>
      <c r="V368" s="410"/>
      <c r="W368" s="435"/>
      <c r="X368" s="376"/>
      <c r="Y368" s="377"/>
      <c r="Z368" s="376"/>
      <c r="AA368" s="377"/>
      <c r="AB368" s="380"/>
      <c r="AC368" s="381"/>
      <c r="AD368" s="367"/>
    </row>
    <row r="369" spans="1:30" ht="28.5" customHeight="1" x14ac:dyDescent="0.35">
      <c r="A369" s="709"/>
      <c r="B369" s="405"/>
      <c r="C369" s="406"/>
      <c r="D369" s="406"/>
      <c r="E369" s="407"/>
      <c r="F369" s="407"/>
      <c r="G369" s="408"/>
      <c r="H369" s="409"/>
      <c r="I369" s="410"/>
      <c r="J369" s="410"/>
      <c r="K369" s="410"/>
      <c r="L369" s="410"/>
      <c r="M369" s="410"/>
      <c r="N369" s="410"/>
      <c r="O369" s="410"/>
      <c r="P369" s="410"/>
      <c r="Q369" s="410"/>
      <c r="R369" s="410"/>
      <c r="S369" s="410"/>
      <c r="T369" s="410"/>
      <c r="U369" s="410"/>
      <c r="V369" s="410"/>
      <c r="W369" s="435"/>
      <c r="X369" s="376"/>
      <c r="Y369" s="377"/>
      <c r="Z369" s="376"/>
      <c r="AA369" s="377"/>
      <c r="AB369" s="380"/>
      <c r="AC369" s="381"/>
      <c r="AD369" s="367"/>
    </row>
    <row r="370" spans="1:30" ht="28.5" customHeight="1" x14ac:dyDescent="0.35">
      <c r="A370" s="709"/>
      <c r="B370" s="405"/>
      <c r="C370" s="406"/>
      <c r="D370" s="406"/>
      <c r="E370" s="407"/>
      <c r="F370" s="407"/>
      <c r="G370" s="408"/>
      <c r="H370" s="409"/>
      <c r="I370" s="410"/>
      <c r="J370" s="410"/>
      <c r="K370" s="410"/>
      <c r="L370" s="410"/>
      <c r="M370" s="410"/>
      <c r="N370" s="410"/>
      <c r="O370" s="410"/>
      <c r="P370" s="410"/>
      <c r="Q370" s="410"/>
      <c r="R370" s="410"/>
      <c r="S370" s="410"/>
      <c r="T370" s="410"/>
      <c r="U370" s="410"/>
      <c r="V370" s="410"/>
      <c r="W370" s="435"/>
      <c r="X370" s="376"/>
      <c r="Y370" s="377"/>
      <c r="Z370" s="376"/>
      <c r="AA370" s="377"/>
      <c r="AB370" s="380"/>
      <c r="AC370" s="381"/>
      <c r="AD370" s="367"/>
    </row>
    <row r="371" spans="1:30" ht="28.5" customHeight="1" x14ac:dyDescent="0.35">
      <c r="A371" s="709"/>
      <c r="B371" s="405"/>
      <c r="C371" s="406"/>
      <c r="D371" s="406"/>
      <c r="E371" s="407"/>
      <c r="F371" s="407"/>
      <c r="G371" s="408"/>
      <c r="H371" s="409"/>
      <c r="I371" s="410"/>
      <c r="J371" s="410"/>
      <c r="K371" s="410"/>
      <c r="L371" s="410"/>
      <c r="M371" s="410"/>
      <c r="N371" s="410"/>
      <c r="O371" s="410"/>
      <c r="P371" s="410"/>
      <c r="Q371" s="410"/>
      <c r="R371" s="410"/>
      <c r="S371" s="410"/>
      <c r="T371" s="410"/>
      <c r="U371" s="410"/>
      <c r="V371" s="410"/>
      <c r="W371" s="435"/>
      <c r="X371" s="376"/>
      <c r="Y371" s="377"/>
      <c r="Z371" s="376"/>
      <c r="AA371" s="377"/>
      <c r="AB371" s="380"/>
      <c r="AC371" s="381"/>
      <c r="AD371" s="367"/>
    </row>
    <row r="372" spans="1:30" ht="28.5" customHeight="1" x14ac:dyDescent="0.35">
      <c r="A372" s="709"/>
      <c r="B372" s="405"/>
      <c r="C372" s="406"/>
      <c r="D372" s="406"/>
      <c r="E372" s="407"/>
      <c r="F372" s="407"/>
      <c r="G372" s="408"/>
      <c r="H372" s="409"/>
      <c r="I372" s="410"/>
      <c r="J372" s="410"/>
      <c r="K372" s="410"/>
      <c r="L372" s="410"/>
      <c r="M372" s="410"/>
      <c r="N372" s="410"/>
      <c r="O372" s="410"/>
      <c r="P372" s="410"/>
      <c r="Q372" s="410"/>
      <c r="R372" s="410"/>
      <c r="S372" s="410"/>
      <c r="T372" s="410"/>
      <c r="U372" s="410"/>
      <c r="V372" s="410"/>
      <c r="W372" s="435"/>
      <c r="X372" s="376"/>
      <c r="Y372" s="377"/>
      <c r="Z372" s="376"/>
      <c r="AA372" s="377"/>
      <c r="AB372" s="380"/>
      <c r="AC372" s="381"/>
      <c r="AD372" s="367"/>
    </row>
    <row r="373" spans="1:30" ht="28.5" customHeight="1" x14ac:dyDescent="0.35">
      <c r="A373" s="709"/>
      <c r="B373" s="405"/>
      <c r="C373" s="406"/>
      <c r="D373" s="406"/>
      <c r="E373" s="407"/>
      <c r="F373" s="407"/>
      <c r="G373" s="408"/>
      <c r="H373" s="409"/>
      <c r="I373" s="410"/>
      <c r="J373" s="410"/>
      <c r="K373" s="410"/>
      <c r="L373" s="410"/>
      <c r="M373" s="410"/>
      <c r="N373" s="410"/>
      <c r="O373" s="410"/>
      <c r="P373" s="410"/>
      <c r="Q373" s="410"/>
      <c r="R373" s="410"/>
      <c r="S373" s="410"/>
      <c r="T373" s="410"/>
      <c r="U373" s="410"/>
      <c r="V373" s="410"/>
      <c r="W373" s="435"/>
      <c r="X373" s="376"/>
      <c r="Y373" s="377"/>
      <c r="Z373" s="376"/>
      <c r="AA373" s="377"/>
      <c r="AB373" s="380"/>
      <c r="AC373" s="381"/>
      <c r="AD373" s="367"/>
    </row>
    <row r="374" spans="1:30" ht="28.5" customHeight="1" x14ac:dyDescent="0.35">
      <c r="A374" s="709"/>
      <c r="B374" s="405"/>
      <c r="C374" s="406"/>
      <c r="D374" s="406"/>
      <c r="E374" s="407"/>
      <c r="F374" s="407"/>
      <c r="G374" s="408"/>
      <c r="H374" s="409"/>
      <c r="I374" s="410"/>
      <c r="J374" s="410"/>
      <c r="K374" s="410"/>
      <c r="L374" s="410"/>
      <c r="M374" s="410"/>
      <c r="N374" s="410"/>
      <c r="O374" s="410"/>
      <c r="P374" s="410"/>
      <c r="Q374" s="410"/>
      <c r="R374" s="410"/>
      <c r="S374" s="410"/>
      <c r="T374" s="410"/>
      <c r="U374" s="410"/>
      <c r="V374" s="410"/>
      <c r="W374" s="435"/>
      <c r="X374" s="376"/>
      <c r="Y374" s="377"/>
      <c r="Z374" s="376"/>
      <c r="AA374" s="377"/>
      <c r="AB374" s="380"/>
      <c r="AC374" s="381"/>
      <c r="AD374" s="367"/>
    </row>
    <row r="375" spans="1:30" ht="28.5" customHeight="1" x14ac:dyDescent="0.35">
      <c r="A375" s="709"/>
      <c r="B375" s="405"/>
      <c r="C375" s="406"/>
      <c r="D375" s="406"/>
      <c r="E375" s="407"/>
      <c r="F375" s="407"/>
      <c r="G375" s="408"/>
      <c r="H375" s="409"/>
      <c r="I375" s="410"/>
      <c r="J375" s="410"/>
      <c r="K375" s="410"/>
      <c r="L375" s="410"/>
      <c r="M375" s="410"/>
      <c r="N375" s="410"/>
      <c r="O375" s="410"/>
      <c r="P375" s="410"/>
      <c r="Q375" s="410"/>
      <c r="R375" s="410"/>
      <c r="S375" s="410"/>
      <c r="T375" s="410"/>
      <c r="U375" s="410"/>
      <c r="V375" s="410"/>
      <c r="W375" s="435"/>
      <c r="X375" s="376"/>
      <c r="Y375" s="377"/>
      <c r="Z375" s="376"/>
      <c r="AA375" s="377"/>
      <c r="AB375" s="380"/>
      <c r="AC375" s="381"/>
      <c r="AD375" s="367"/>
    </row>
    <row r="376" spans="1:30" ht="28.5" customHeight="1" x14ac:dyDescent="0.35">
      <c r="A376" s="709"/>
      <c r="B376" s="405"/>
      <c r="C376" s="406"/>
      <c r="D376" s="406"/>
      <c r="E376" s="407"/>
      <c r="F376" s="407"/>
      <c r="G376" s="408"/>
      <c r="H376" s="409"/>
      <c r="I376" s="410"/>
      <c r="J376" s="410"/>
      <c r="K376" s="410"/>
      <c r="L376" s="410"/>
      <c r="M376" s="410"/>
      <c r="N376" s="410"/>
      <c r="O376" s="410"/>
      <c r="P376" s="410"/>
      <c r="Q376" s="410"/>
      <c r="R376" s="410"/>
      <c r="S376" s="410"/>
      <c r="T376" s="410"/>
      <c r="U376" s="410"/>
      <c r="V376" s="410"/>
      <c r="W376" s="435"/>
      <c r="X376" s="376"/>
      <c r="Y376" s="377"/>
      <c r="Z376" s="376"/>
      <c r="AA376" s="377"/>
      <c r="AB376" s="380"/>
      <c r="AC376" s="381"/>
      <c r="AD376" s="367"/>
    </row>
    <row r="377" spans="1:30" ht="28.5" customHeight="1" x14ac:dyDescent="0.35">
      <c r="A377" s="709"/>
      <c r="B377" s="405"/>
      <c r="C377" s="406"/>
      <c r="D377" s="406"/>
      <c r="E377" s="407"/>
      <c r="F377" s="407"/>
      <c r="G377" s="408"/>
      <c r="H377" s="409"/>
      <c r="I377" s="410"/>
      <c r="J377" s="410"/>
      <c r="K377" s="410"/>
      <c r="L377" s="410"/>
      <c r="M377" s="410"/>
      <c r="N377" s="410"/>
      <c r="O377" s="410"/>
      <c r="P377" s="410"/>
      <c r="Q377" s="410"/>
      <c r="R377" s="410"/>
      <c r="S377" s="410"/>
      <c r="T377" s="410"/>
      <c r="U377" s="410"/>
      <c r="V377" s="410"/>
      <c r="W377" s="435"/>
      <c r="X377" s="376"/>
      <c r="Y377" s="377"/>
      <c r="Z377" s="376"/>
      <c r="AA377" s="377"/>
      <c r="AB377" s="380"/>
      <c r="AC377" s="381"/>
      <c r="AD377" s="367"/>
    </row>
    <row r="378" spans="1:30" ht="28.5" customHeight="1" x14ac:dyDescent="0.35">
      <c r="A378" s="709"/>
      <c r="B378" s="405"/>
      <c r="C378" s="406"/>
      <c r="D378" s="406"/>
      <c r="E378" s="407"/>
      <c r="F378" s="407"/>
      <c r="G378" s="408"/>
      <c r="H378" s="409"/>
      <c r="I378" s="410"/>
      <c r="J378" s="410"/>
      <c r="K378" s="410"/>
      <c r="L378" s="410"/>
      <c r="M378" s="410"/>
      <c r="N378" s="410"/>
      <c r="O378" s="410"/>
      <c r="P378" s="410"/>
      <c r="Q378" s="410"/>
      <c r="R378" s="410"/>
      <c r="S378" s="410"/>
      <c r="T378" s="410"/>
      <c r="U378" s="410"/>
      <c r="V378" s="410"/>
      <c r="W378" s="435"/>
      <c r="X378" s="376"/>
      <c r="Y378" s="377"/>
      <c r="Z378" s="376"/>
      <c r="AA378" s="377"/>
      <c r="AB378" s="380"/>
      <c r="AC378" s="381"/>
      <c r="AD378" s="367"/>
    </row>
    <row r="379" spans="1:30" ht="28.5" customHeight="1" x14ac:dyDescent="0.35">
      <c r="A379" s="709"/>
      <c r="B379" s="405"/>
      <c r="C379" s="406"/>
      <c r="D379" s="406"/>
      <c r="E379" s="407"/>
      <c r="F379" s="407"/>
      <c r="G379" s="408"/>
      <c r="H379" s="409"/>
      <c r="I379" s="410"/>
      <c r="J379" s="410"/>
      <c r="K379" s="410"/>
      <c r="L379" s="410"/>
      <c r="M379" s="410"/>
      <c r="N379" s="410"/>
      <c r="O379" s="410"/>
      <c r="P379" s="410"/>
      <c r="Q379" s="410"/>
      <c r="R379" s="410"/>
      <c r="S379" s="410"/>
      <c r="T379" s="410"/>
      <c r="U379" s="410"/>
      <c r="V379" s="410"/>
      <c r="W379" s="435"/>
      <c r="X379" s="376"/>
      <c r="Y379" s="377"/>
      <c r="Z379" s="376"/>
      <c r="AA379" s="377"/>
      <c r="AB379" s="380"/>
      <c r="AC379" s="381"/>
      <c r="AD379" s="367"/>
    </row>
    <row r="380" spans="1:30" ht="28.5" customHeight="1" x14ac:dyDescent="0.35">
      <c r="A380" s="709"/>
      <c r="B380" s="405"/>
      <c r="C380" s="406"/>
      <c r="D380" s="406"/>
      <c r="E380" s="407"/>
      <c r="F380" s="407"/>
      <c r="G380" s="408"/>
      <c r="H380" s="409"/>
      <c r="I380" s="410"/>
      <c r="J380" s="410"/>
      <c r="K380" s="410"/>
      <c r="L380" s="410"/>
      <c r="M380" s="410"/>
      <c r="N380" s="410"/>
      <c r="O380" s="410"/>
      <c r="P380" s="410"/>
      <c r="Q380" s="410"/>
      <c r="R380" s="410"/>
      <c r="S380" s="410"/>
      <c r="T380" s="410"/>
      <c r="U380" s="410"/>
      <c r="V380" s="410"/>
      <c r="W380" s="435"/>
      <c r="X380" s="376"/>
      <c r="Y380" s="377"/>
      <c r="Z380" s="376"/>
      <c r="AA380" s="377"/>
      <c r="AB380" s="380"/>
      <c r="AC380" s="381"/>
      <c r="AD380" s="367"/>
    </row>
    <row r="381" spans="1:30" ht="28.5" customHeight="1" x14ac:dyDescent="0.35">
      <c r="A381" s="709"/>
      <c r="B381" s="405"/>
      <c r="C381" s="406"/>
      <c r="D381" s="406"/>
      <c r="E381" s="407"/>
      <c r="F381" s="407"/>
      <c r="G381" s="408"/>
      <c r="H381" s="409"/>
      <c r="I381" s="410"/>
      <c r="J381" s="410"/>
      <c r="K381" s="410"/>
      <c r="L381" s="410"/>
      <c r="M381" s="410"/>
      <c r="N381" s="410"/>
      <c r="O381" s="410"/>
      <c r="P381" s="410"/>
      <c r="Q381" s="410"/>
      <c r="R381" s="410"/>
      <c r="S381" s="410"/>
      <c r="T381" s="410"/>
      <c r="U381" s="410"/>
      <c r="V381" s="410"/>
      <c r="W381" s="435"/>
      <c r="X381" s="376"/>
      <c r="Y381" s="377"/>
      <c r="Z381" s="376"/>
      <c r="AA381" s="377"/>
      <c r="AB381" s="380"/>
      <c r="AC381" s="381"/>
      <c r="AD381" s="367"/>
    </row>
    <row r="382" spans="1:30" ht="28.5" customHeight="1" x14ac:dyDescent="0.35">
      <c r="A382" s="709"/>
      <c r="B382" s="405"/>
      <c r="C382" s="406"/>
      <c r="D382" s="406"/>
      <c r="E382" s="407"/>
      <c r="F382" s="407"/>
      <c r="G382" s="408"/>
      <c r="H382" s="409"/>
      <c r="I382" s="410"/>
      <c r="J382" s="410"/>
      <c r="K382" s="410"/>
      <c r="L382" s="410"/>
      <c r="M382" s="410"/>
      <c r="N382" s="410"/>
      <c r="O382" s="410"/>
      <c r="P382" s="410"/>
      <c r="Q382" s="410"/>
      <c r="R382" s="410"/>
      <c r="S382" s="410"/>
      <c r="T382" s="410"/>
      <c r="U382" s="410"/>
      <c r="V382" s="410"/>
      <c r="W382" s="435"/>
      <c r="X382" s="376"/>
      <c r="Y382" s="377"/>
      <c r="Z382" s="376"/>
      <c r="AA382" s="377"/>
      <c r="AB382" s="380"/>
      <c r="AC382" s="381"/>
      <c r="AD382" s="367"/>
    </row>
    <row r="383" spans="1:30" ht="28.5" customHeight="1" x14ac:dyDescent="0.35">
      <c r="A383" s="709"/>
      <c r="B383" s="405"/>
      <c r="C383" s="406"/>
      <c r="D383" s="406"/>
      <c r="E383" s="407"/>
      <c r="F383" s="407"/>
      <c r="G383" s="408"/>
      <c r="H383" s="409"/>
      <c r="I383" s="410"/>
      <c r="J383" s="410"/>
      <c r="K383" s="410"/>
      <c r="L383" s="410"/>
      <c r="M383" s="410"/>
      <c r="N383" s="410"/>
      <c r="O383" s="410"/>
      <c r="P383" s="410"/>
      <c r="Q383" s="410"/>
      <c r="R383" s="410"/>
      <c r="S383" s="410"/>
      <c r="T383" s="410"/>
      <c r="U383" s="410"/>
      <c r="V383" s="410"/>
      <c r="W383" s="435"/>
      <c r="X383" s="376"/>
      <c r="Y383" s="377"/>
      <c r="Z383" s="376"/>
      <c r="AA383" s="377"/>
      <c r="AB383" s="380"/>
      <c r="AC383" s="381"/>
      <c r="AD383" s="367"/>
    </row>
    <row r="384" spans="1:30" ht="28.5" customHeight="1" x14ac:dyDescent="0.35">
      <c r="A384" s="709"/>
      <c r="B384" s="405"/>
      <c r="C384" s="406"/>
      <c r="D384" s="406"/>
      <c r="E384" s="407"/>
      <c r="F384" s="407"/>
      <c r="G384" s="408"/>
      <c r="H384" s="409"/>
      <c r="I384" s="410"/>
      <c r="J384" s="410"/>
      <c r="K384" s="410"/>
      <c r="L384" s="410"/>
      <c r="M384" s="410"/>
      <c r="N384" s="410"/>
      <c r="O384" s="410"/>
      <c r="P384" s="410"/>
      <c r="Q384" s="410"/>
      <c r="R384" s="410"/>
      <c r="S384" s="410"/>
      <c r="T384" s="410"/>
      <c r="U384" s="410"/>
      <c r="V384" s="410"/>
      <c r="W384" s="435"/>
      <c r="X384" s="376"/>
      <c r="Y384" s="377"/>
      <c r="Z384" s="376"/>
      <c r="AA384" s="377"/>
      <c r="AB384" s="380"/>
      <c r="AC384" s="381"/>
      <c r="AD384" s="367"/>
    </row>
    <row r="385" spans="1:30" ht="28.5" customHeight="1" x14ac:dyDescent="0.35">
      <c r="A385" s="709"/>
      <c r="B385" s="405"/>
      <c r="C385" s="406"/>
      <c r="D385" s="406"/>
      <c r="E385" s="407"/>
      <c r="F385" s="407"/>
      <c r="G385" s="408"/>
      <c r="H385" s="409"/>
      <c r="I385" s="410"/>
      <c r="J385" s="410"/>
      <c r="K385" s="410"/>
      <c r="L385" s="410"/>
      <c r="M385" s="410"/>
      <c r="N385" s="410"/>
      <c r="O385" s="410"/>
      <c r="P385" s="410"/>
      <c r="Q385" s="410"/>
      <c r="R385" s="410"/>
      <c r="S385" s="410"/>
      <c r="T385" s="410"/>
      <c r="U385" s="410"/>
      <c r="V385" s="410"/>
      <c r="W385" s="435"/>
      <c r="X385" s="376"/>
      <c r="Y385" s="377"/>
      <c r="Z385" s="376"/>
      <c r="AA385" s="377"/>
      <c r="AB385" s="380"/>
      <c r="AC385" s="381"/>
      <c r="AD385" s="367"/>
    </row>
    <row r="386" spans="1:30" ht="28.5" customHeight="1" x14ac:dyDescent="0.35">
      <c r="A386" s="709"/>
      <c r="B386" s="405"/>
      <c r="C386" s="406"/>
      <c r="D386" s="406"/>
      <c r="E386" s="407"/>
      <c r="F386" s="407"/>
      <c r="G386" s="408"/>
      <c r="H386" s="409"/>
      <c r="I386" s="410"/>
      <c r="J386" s="410"/>
      <c r="K386" s="410"/>
      <c r="L386" s="410"/>
      <c r="M386" s="410"/>
      <c r="N386" s="410"/>
      <c r="O386" s="410"/>
      <c r="P386" s="410"/>
      <c r="Q386" s="410"/>
      <c r="R386" s="410"/>
      <c r="S386" s="410"/>
      <c r="T386" s="410"/>
      <c r="U386" s="410"/>
      <c r="V386" s="410"/>
      <c r="W386" s="435"/>
      <c r="X386" s="376"/>
      <c r="Y386" s="377"/>
      <c r="Z386" s="376"/>
      <c r="AA386" s="377"/>
      <c r="AB386" s="380"/>
      <c r="AC386" s="381"/>
      <c r="AD386" s="367"/>
    </row>
    <row r="387" spans="1:30" ht="28.5" customHeight="1" x14ac:dyDescent="0.35">
      <c r="A387" s="709"/>
      <c r="B387" s="405"/>
      <c r="C387" s="406"/>
      <c r="D387" s="406"/>
      <c r="E387" s="407"/>
      <c r="F387" s="407"/>
      <c r="G387" s="408"/>
      <c r="H387" s="409"/>
      <c r="I387" s="410"/>
      <c r="J387" s="410"/>
      <c r="K387" s="410"/>
      <c r="L387" s="410"/>
      <c r="M387" s="410"/>
      <c r="N387" s="410"/>
      <c r="O387" s="410"/>
      <c r="P387" s="410"/>
      <c r="Q387" s="410"/>
      <c r="R387" s="410"/>
      <c r="S387" s="410"/>
      <c r="T387" s="410"/>
      <c r="U387" s="410"/>
      <c r="V387" s="410"/>
      <c r="W387" s="435"/>
      <c r="X387" s="376"/>
      <c r="Y387" s="377"/>
      <c r="Z387" s="376"/>
      <c r="AA387" s="377"/>
      <c r="AB387" s="380"/>
      <c r="AC387" s="381"/>
      <c r="AD387" s="367"/>
    </row>
    <row r="388" spans="1:30" ht="28.5" customHeight="1" x14ac:dyDescent="0.35">
      <c r="A388" s="709"/>
      <c r="B388" s="405"/>
      <c r="C388" s="406"/>
      <c r="D388" s="406"/>
      <c r="E388" s="407"/>
      <c r="F388" s="407"/>
      <c r="G388" s="408"/>
      <c r="H388" s="409"/>
      <c r="I388" s="410"/>
      <c r="J388" s="410"/>
      <c r="K388" s="410"/>
      <c r="L388" s="410"/>
      <c r="M388" s="410"/>
      <c r="N388" s="410"/>
      <c r="O388" s="410"/>
      <c r="P388" s="410"/>
      <c r="Q388" s="410"/>
      <c r="R388" s="410"/>
      <c r="S388" s="410"/>
      <c r="T388" s="410"/>
      <c r="U388" s="410"/>
      <c r="V388" s="410"/>
      <c r="W388" s="435"/>
      <c r="X388" s="376"/>
      <c r="Y388" s="377"/>
      <c r="Z388" s="376"/>
      <c r="AA388" s="377"/>
      <c r="AB388" s="380"/>
      <c r="AC388" s="381"/>
      <c r="AD388" s="367"/>
    </row>
    <row r="389" spans="1:30" ht="28.5" customHeight="1" x14ac:dyDescent="0.35">
      <c r="A389" s="709"/>
      <c r="B389" s="405"/>
      <c r="C389" s="406"/>
      <c r="D389" s="406"/>
      <c r="E389" s="407"/>
      <c r="F389" s="407"/>
      <c r="G389" s="408"/>
      <c r="H389" s="409"/>
      <c r="I389" s="410"/>
      <c r="J389" s="410"/>
      <c r="K389" s="410"/>
      <c r="L389" s="410"/>
      <c r="M389" s="410"/>
      <c r="N389" s="410"/>
      <c r="O389" s="410"/>
      <c r="P389" s="410"/>
      <c r="Q389" s="410"/>
      <c r="R389" s="410"/>
      <c r="S389" s="410"/>
      <c r="T389" s="410"/>
      <c r="U389" s="410"/>
      <c r="V389" s="410"/>
      <c r="W389" s="435"/>
      <c r="X389" s="376"/>
      <c r="Y389" s="377"/>
      <c r="Z389" s="376"/>
      <c r="AA389" s="377"/>
      <c r="AB389" s="380"/>
      <c r="AC389" s="381"/>
      <c r="AD389" s="367"/>
    </row>
    <row r="390" spans="1:30" ht="28.5" customHeight="1" x14ac:dyDescent="0.35">
      <c r="A390" s="709"/>
      <c r="B390" s="405"/>
      <c r="C390" s="406"/>
      <c r="D390" s="406"/>
      <c r="E390" s="407"/>
      <c r="F390" s="407"/>
      <c r="G390" s="408"/>
      <c r="H390" s="409"/>
      <c r="I390" s="410"/>
      <c r="J390" s="410"/>
      <c r="K390" s="410"/>
      <c r="L390" s="410"/>
      <c r="M390" s="410"/>
      <c r="N390" s="410"/>
      <c r="O390" s="410"/>
      <c r="P390" s="410"/>
      <c r="Q390" s="410"/>
      <c r="R390" s="410"/>
      <c r="S390" s="410"/>
      <c r="T390" s="410"/>
      <c r="U390" s="410"/>
      <c r="V390" s="410"/>
      <c r="W390" s="435"/>
      <c r="X390" s="376"/>
      <c r="Y390" s="377"/>
      <c r="Z390" s="376"/>
      <c r="AA390" s="377"/>
      <c r="AB390" s="380"/>
      <c r="AC390" s="381"/>
      <c r="AD390" s="367"/>
    </row>
    <row r="391" spans="1:30" ht="28.5" customHeight="1" x14ac:dyDescent="0.35">
      <c r="A391" s="709"/>
      <c r="B391" s="405"/>
      <c r="C391" s="406"/>
      <c r="D391" s="406"/>
      <c r="E391" s="407"/>
      <c r="F391" s="407"/>
      <c r="G391" s="408"/>
      <c r="H391" s="409"/>
      <c r="I391" s="410"/>
      <c r="J391" s="410"/>
      <c r="K391" s="410"/>
      <c r="L391" s="410"/>
      <c r="M391" s="410"/>
      <c r="N391" s="410"/>
      <c r="O391" s="410"/>
      <c r="P391" s="410"/>
      <c r="Q391" s="410"/>
      <c r="R391" s="410"/>
      <c r="S391" s="410"/>
      <c r="T391" s="410"/>
      <c r="U391" s="410"/>
      <c r="V391" s="410"/>
      <c r="W391" s="435"/>
      <c r="X391" s="376"/>
      <c r="Y391" s="377"/>
      <c r="Z391" s="376"/>
      <c r="AA391" s="377"/>
      <c r="AB391" s="380"/>
      <c r="AC391" s="381"/>
      <c r="AD391" s="367"/>
    </row>
    <row r="392" spans="1:30" ht="28.5" customHeight="1" x14ac:dyDescent="0.35">
      <c r="A392" s="709"/>
      <c r="B392" s="405"/>
      <c r="C392" s="406"/>
      <c r="D392" s="406"/>
      <c r="E392" s="407"/>
      <c r="F392" s="407"/>
      <c r="G392" s="408"/>
      <c r="H392" s="409"/>
      <c r="I392" s="410"/>
      <c r="J392" s="410"/>
      <c r="K392" s="410"/>
      <c r="L392" s="410"/>
      <c r="M392" s="410"/>
      <c r="N392" s="410"/>
      <c r="O392" s="410"/>
      <c r="P392" s="410"/>
      <c r="Q392" s="410"/>
      <c r="R392" s="410"/>
      <c r="S392" s="410"/>
      <c r="T392" s="410"/>
      <c r="U392" s="410"/>
      <c r="V392" s="410"/>
      <c r="W392" s="435"/>
      <c r="X392" s="376"/>
      <c r="Y392" s="377"/>
      <c r="Z392" s="376"/>
      <c r="AA392" s="377"/>
      <c r="AB392" s="380"/>
      <c r="AC392" s="381"/>
      <c r="AD392" s="367"/>
    </row>
    <row r="393" spans="1:30" ht="28.5" customHeight="1" x14ac:dyDescent="0.35">
      <c r="A393" s="709"/>
      <c r="B393" s="405"/>
      <c r="C393" s="406"/>
      <c r="D393" s="406"/>
      <c r="E393" s="407"/>
      <c r="F393" s="407"/>
      <c r="G393" s="408"/>
      <c r="H393" s="409"/>
      <c r="I393" s="410"/>
      <c r="J393" s="410"/>
      <c r="K393" s="410"/>
      <c r="L393" s="410"/>
      <c r="M393" s="410"/>
      <c r="N393" s="410"/>
      <c r="O393" s="410"/>
      <c r="P393" s="410"/>
      <c r="Q393" s="410"/>
      <c r="R393" s="410"/>
      <c r="S393" s="410"/>
      <c r="T393" s="410"/>
      <c r="U393" s="410"/>
      <c r="V393" s="410"/>
      <c r="W393" s="435"/>
      <c r="X393" s="376"/>
      <c r="Y393" s="377"/>
      <c r="Z393" s="376"/>
      <c r="AA393" s="377"/>
      <c r="AB393" s="380"/>
      <c r="AC393" s="381"/>
      <c r="AD393" s="367"/>
    </row>
    <row r="394" spans="1:30" ht="28.5" customHeight="1" x14ac:dyDescent="0.35">
      <c r="A394" s="709"/>
      <c r="B394" s="405"/>
      <c r="C394" s="406"/>
      <c r="D394" s="406"/>
      <c r="E394" s="407"/>
      <c r="F394" s="407"/>
      <c r="G394" s="408"/>
      <c r="H394" s="409"/>
      <c r="I394" s="410"/>
      <c r="J394" s="410"/>
      <c r="K394" s="410"/>
      <c r="L394" s="410"/>
      <c r="M394" s="410"/>
      <c r="N394" s="410"/>
      <c r="O394" s="410"/>
      <c r="P394" s="410"/>
      <c r="Q394" s="410"/>
      <c r="R394" s="410"/>
      <c r="S394" s="410"/>
      <c r="T394" s="410"/>
      <c r="U394" s="410"/>
      <c r="V394" s="410"/>
      <c r="W394" s="435"/>
      <c r="X394" s="376"/>
      <c r="Y394" s="377"/>
      <c r="Z394" s="376"/>
      <c r="AA394" s="377"/>
      <c r="AB394" s="380"/>
      <c r="AC394" s="381"/>
      <c r="AD394" s="367"/>
    </row>
    <row r="395" spans="1:30" ht="28.5" customHeight="1" x14ac:dyDescent="0.35">
      <c r="A395" s="709"/>
      <c r="B395" s="405"/>
      <c r="C395" s="406"/>
      <c r="D395" s="406"/>
      <c r="E395" s="407"/>
      <c r="F395" s="407"/>
      <c r="G395" s="408"/>
      <c r="H395" s="409"/>
      <c r="I395" s="410"/>
      <c r="J395" s="410"/>
      <c r="K395" s="410"/>
      <c r="L395" s="410"/>
      <c r="M395" s="410"/>
      <c r="N395" s="410"/>
      <c r="O395" s="410"/>
      <c r="P395" s="410"/>
      <c r="Q395" s="410"/>
      <c r="R395" s="410"/>
      <c r="S395" s="410"/>
      <c r="T395" s="410"/>
      <c r="U395" s="410"/>
      <c r="V395" s="410"/>
      <c r="W395" s="435"/>
      <c r="X395" s="376"/>
      <c r="Y395" s="377"/>
      <c r="Z395" s="376"/>
      <c r="AA395" s="377"/>
      <c r="AB395" s="380"/>
      <c r="AC395" s="381"/>
      <c r="AD395" s="367"/>
    </row>
    <row r="396" spans="1:30" ht="28.5" customHeight="1" x14ac:dyDescent="0.35">
      <c r="A396" s="709"/>
      <c r="B396" s="405"/>
      <c r="C396" s="406"/>
      <c r="D396" s="406"/>
      <c r="E396" s="407"/>
      <c r="F396" s="407"/>
      <c r="G396" s="408"/>
      <c r="H396" s="409"/>
      <c r="I396" s="410"/>
      <c r="J396" s="410"/>
      <c r="K396" s="410"/>
      <c r="L396" s="410"/>
      <c r="M396" s="410"/>
      <c r="N396" s="410"/>
      <c r="O396" s="410"/>
      <c r="P396" s="410"/>
      <c r="Q396" s="410"/>
      <c r="R396" s="410"/>
      <c r="S396" s="410"/>
      <c r="T396" s="410"/>
      <c r="U396" s="410"/>
      <c r="V396" s="410"/>
      <c r="W396" s="435"/>
      <c r="X396" s="376"/>
      <c r="Y396" s="377"/>
      <c r="Z396" s="376"/>
      <c r="AA396" s="377"/>
      <c r="AB396" s="380"/>
      <c r="AC396" s="381"/>
      <c r="AD396" s="367"/>
    </row>
    <row r="397" spans="1:30" ht="28.5" customHeight="1" x14ac:dyDescent="0.35">
      <c r="A397" s="709"/>
      <c r="B397" s="405"/>
      <c r="C397" s="406"/>
      <c r="D397" s="406"/>
      <c r="E397" s="407"/>
      <c r="F397" s="407"/>
      <c r="G397" s="408"/>
      <c r="H397" s="409"/>
      <c r="I397" s="410"/>
      <c r="J397" s="410"/>
      <c r="K397" s="410"/>
      <c r="L397" s="410"/>
      <c r="M397" s="410"/>
      <c r="N397" s="410"/>
      <c r="O397" s="410"/>
      <c r="P397" s="410"/>
      <c r="Q397" s="410"/>
      <c r="R397" s="410"/>
      <c r="S397" s="410"/>
      <c r="T397" s="410"/>
      <c r="U397" s="410"/>
      <c r="V397" s="410"/>
      <c r="W397" s="435"/>
      <c r="X397" s="376"/>
      <c r="Y397" s="377"/>
      <c r="Z397" s="376"/>
      <c r="AA397" s="377"/>
      <c r="AB397" s="380"/>
      <c r="AC397" s="381"/>
      <c r="AD397" s="367"/>
    </row>
    <row r="398" spans="1:30" ht="28.5" customHeight="1" x14ac:dyDescent="0.35">
      <c r="A398" s="709"/>
      <c r="B398" s="405"/>
      <c r="C398" s="406"/>
      <c r="D398" s="406"/>
      <c r="E398" s="407"/>
      <c r="F398" s="407"/>
      <c r="G398" s="408"/>
      <c r="H398" s="409"/>
      <c r="I398" s="410"/>
      <c r="J398" s="410"/>
      <c r="K398" s="410"/>
      <c r="L398" s="410"/>
      <c r="M398" s="410"/>
      <c r="N398" s="410"/>
      <c r="O398" s="410"/>
      <c r="P398" s="410"/>
      <c r="Q398" s="410"/>
      <c r="R398" s="410"/>
      <c r="S398" s="410"/>
      <c r="T398" s="410"/>
      <c r="U398" s="410"/>
      <c r="V398" s="410"/>
      <c r="W398" s="435"/>
      <c r="X398" s="376"/>
      <c r="Y398" s="377"/>
      <c r="Z398" s="376"/>
      <c r="AA398" s="377"/>
      <c r="AB398" s="380"/>
      <c r="AC398" s="381"/>
      <c r="AD398" s="367"/>
    </row>
    <row r="399" spans="1:30" ht="28.5" customHeight="1" x14ac:dyDescent="0.35">
      <c r="A399" s="709"/>
      <c r="B399" s="405"/>
      <c r="C399" s="406"/>
      <c r="D399" s="406"/>
      <c r="E399" s="407"/>
      <c r="F399" s="407"/>
      <c r="G399" s="408"/>
      <c r="H399" s="409"/>
      <c r="I399" s="410"/>
      <c r="J399" s="410"/>
      <c r="K399" s="410"/>
      <c r="L399" s="410"/>
      <c r="M399" s="410"/>
      <c r="N399" s="410"/>
      <c r="O399" s="410"/>
      <c r="P399" s="410"/>
      <c r="Q399" s="410"/>
      <c r="R399" s="410"/>
      <c r="S399" s="410"/>
      <c r="T399" s="410"/>
      <c r="U399" s="410"/>
      <c r="V399" s="410"/>
      <c r="W399" s="435"/>
      <c r="X399" s="376"/>
      <c r="Y399" s="377"/>
      <c r="Z399" s="376"/>
      <c r="AA399" s="377"/>
      <c r="AB399" s="380"/>
      <c r="AC399" s="381"/>
      <c r="AD399" s="367"/>
    </row>
    <row r="400" spans="1:30" ht="28.5" customHeight="1" x14ac:dyDescent="0.35">
      <c r="A400" s="709"/>
      <c r="B400" s="405"/>
      <c r="C400" s="406"/>
      <c r="D400" s="406"/>
      <c r="E400" s="407"/>
      <c r="F400" s="407"/>
      <c r="G400" s="408"/>
      <c r="H400" s="409"/>
      <c r="I400" s="410"/>
      <c r="J400" s="410"/>
      <c r="K400" s="410"/>
      <c r="L400" s="410"/>
      <c r="M400" s="410"/>
      <c r="N400" s="410"/>
      <c r="O400" s="410"/>
      <c r="P400" s="410"/>
      <c r="Q400" s="410"/>
      <c r="R400" s="410"/>
      <c r="S400" s="410"/>
      <c r="T400" s="410"/>
      <c r="U400" s="410"/>
      <c r="V400" s="410"/>
      <c r="W400" s="435"/>
      <c r="X400" s="376"/>
      <c r="Y400" s="377"/>
      <c r="Z400" s="376"/>
      <c r="AA400" s="377"/>
      <c r="AB400" s="380"/>
      <c r="AC400" s="381"/>
      <c r="AD400" s="367"/>
    </row>
    <row r="401" spans="1:30" ht="28.5" customHeight="1" x14ac:dyDescent="0.35">
      <c r="A401" s="709"/>
      <c r="B401" s="405"/>
      <c r="C401" s="406"/>
      <c r="D401" s="406"/>
      <c r="E401" s="407"/>
      <c r="F401" s="407"/>
      <c r="G401" s="408"/>
      <c r="H401" s="409"/>
      <c r="I401" s="410"/>
      <c r="J401" s="410"/>
      <c r="K401" s="410"/>
      <c r="L401" s="410"/>
      <c r="M401" s="410"/>
      <c r="N401" s="410"/>
      <c r="O401" s="410"/>
      <c r="P401" s="410"/>
      <c r="Q401" s="410"/>
      <c r="R401" s="410"/>
      <c r="S401" s="410"/>
      <c r="T401" s="410"/>
      <c r="U401" s="410"/>
      <c r="V401" s="410"/>
      <c r="W401" s="435"/>
      <c r="X401" s="376"/>
      <c r="Y401" s="377"/>
      <c r="Z401" s="376"/>
      <c r="AA401" s="377"/>
      <c r="AB401" s="380"/>
      <c r="AC401" s="381"/>
      <c r="AD401" s="367"/>
    </row>
    <row r="402" spans="1:30" ht="28.5" customHeight="1" x14ac:dyDescent="0.35">
      <c r="A402" s="709"/>
      <c r="B402" s="405"/>
      <c r="C402" s="406"/>
      <c r="D402" s="406"/>
      <c r="E402" s="407"/>
      <c r="F402" s="407"/>
      <c r="G402" s="408"/>
      <c r="H402" s="409"/>
      <c r="I402" s="410"/>
      <c r="J402" s="410"/>
      <c r="K402" s="410"/>
      <c r="L402" s="410"/>
      <c r="M402" s="410"/>
      <c r="N402" s="410"/>
      <c r="O402" s="410"/>
      <c r="P402" s="410"/>
      <c r="Q402" s="410"/>
      <c r="R402" s="410"/>
      <c r="S402" s="410"/>
      <c r="T402" s="410"/>
      <c r="U402" s="410"/>
      <c r="V402" s="410"/>
      <c r="W402" s="435"/>
      <c r="X402" s="376"/>
      <c r="Y402" s="377"/>
      <c r="Z402" s="376"/>
      <c r="AA402" s="377"/>
      <c r="AB402" s="380"/>
      <c r="AC402" s="381"/>
      <c r="AD402" s="367"/>
    </row>
    <row r="403" spans="1:30" ht="28.5" customHeight="1" x14ac:dyDescent="0.35">
      <c r="A403" s="709"/>
      <c r="B403" s="405"/>
      <c r="C403" s="406"/>
      <c r="D403" s="406"/>
      <c r="E403" s="407"/>
      <c r="F403" s="407"/>
      <c r="G403" s="408"/>
      <c r="H403" s="409"/>
      <c r="I403" s="410"/>
      <c r="J403" s="410"/>
      <c r="K403" s="410"/>
      <c r="L403" s="410"/>
      <c r="M403" s="410"/>
      <c r="N403" s="410"/>
      <c r="O403" s="410"/>
      <c r="P403" s="410"/>
      <c r="Q403" s="410"/>
      <c r="R403" s="410"/>
      <c r="S403" s="410"/>
      <c r="T403" s="410"/>
      <c r="U403" s="410"/>
      <c r="V403" s="410"/>
      <c r="W403" s="435"/>
      <c r="X403" s="376"/>
      <c r="Y403" s="377"/>
      <c r="Z403" s="376"/>
      <c r="AA403" s="377"/>
      <c r="AB403" s="380"/>
      <c r="AC403" s="381"/>
      <c r="AD403" s="367"/>
    </row>
    <row r="404" spans="1:30" ht="28.5" customHeight="1" x14ac:dyDescent="0.35">
      <c r="A404" s="709"/>
      <c r="B404" s="405"/>
      <c r="C404" s="406"/>
      <c r="D404" s="406"/>
      <c r="E404" s="407"/>
      <c r="F404" s="407"/>
      <c r="G404" s="408"/>
      <c r="H404" s="409"/>
      <c r="I404" s="410"/>
      <c r="J404" s="410"/>
      <c r="K404" s="410"/>
      <c r="L404" s="410"/>
      <c r="M404" s="410"/>
      <c r="N404" s="410"/>
      <c r="O404" s="410"/>
      <c r="P404" s="410"/>
      <c r="Q404" s="410"/>
      <c r="R404" s="410"/>
      <c r="S404" s="410"/>
      <c r="T404" s="410"/>
      <c r="U404" s="410"/>
      <c r="V404" s="410"/>
      <c r="W404" s="435"/>
      <c r="X404" s="376"/>
      <c r="Y404" s="377"/>
      <c r="Z404" s="376"/>
      <c r="AA404" s="377"/>
      <c r="AB404" s="380"/>
      <c r="AC404" s="381"/>
      <c r="AD404" s="367"/>
    </row>
    <row r="405" spans="1:30" ht="28.5" customHeight="1" x14ac:dyDescent="0.35">
      <c r="A405" s="709"/>
      <c r="B405" s="405"/>
      <c r="C405" s="406"/>
      <c r="D405" s="406"/>
      <c r="E405" s="407"/>
      <c r="F405" s="407"/>
      <c r="G405" s="408"/>
      <c r="H405" s="409"/>
      <c r="I405" s="410"/>
      <c r="J405" s="410"/>
      <c r="K405" s="410"/>
      <c r="L405" s="410"/>
      <c r="M405" s="410"/>
      <c r="N405" s="410"/>
      <c r="O405" s="410"/>
      <c r="P405" s="410"/>
      <c r="Q405" s="410"/>
      <c r="R405" s="410"/>
      <c r="S405" s="410"/>
      <c r="T405" s="410"/>
      <c r="U405" s="410"/>
      <c r="V405" s="410"/>
      <c r="W405" s="435"/>
      <c r="X405" s="376"/>
      <c r="Y405" s="377"/>
      <c r="Z405" s="376"/>
      <c r="AA405" s="377"/>
      <c r="AB405" s="380"/>
      <c r="AC405" s="381"/>
      <c r="AD405" s="367"/>
    </row>
    <row r="406" spans="1:30" ht="28.5" customHeight="1" x14ac:dyDescent="0.35">
      <c r="A406" s="709"/>
      <c r="B406" s="405"/>
      <c r="C406" s="406"/>
      <c r="D406" s="406"/>
      <c r="E406" s="407"/>
      <c r="F406" s="407"/>
      <c r="G406" s="408"/>
      <c r="H406" s="409"/>
      <c r="I406" s="410"/>
      <c r="J406" s="410"/>
      <c r="K406" s="410"/>
      <c r="L406" s="410"/>
      <c r="M406" s="410"/>
      <c r="N406" s="410"/>
      <c r="O406" s="410"/>
      <c r="P406" s="410"/>
      <c r="Q406" s="410"/>
      <c r="R406" s="410"/>
      <c r="S406" s="410"/>
      <c r="T406" s="410"/>
      <c r="U406" s="410"/>
      <c r="V406" s="410"/>
      <c r="W406" s="435"/>
      <c r="X406" s="376"/>
      <c r="Y406" s="377"/>
      <c r="Z406" s="376"/>
      <c r="AA406" s="377"/>
      <c r="AB406" s="380"/>
      <c r="AC406" s="381"/>
      <c r="AD406" s="367"/>
    </row>
    <row r="407" spans="1:30" ht="28.5" customHeight="1" x14ac:dyDescent="0.35">
      <c r="A407" s="709"/>
      <c r="B407" s="405"/>
      <c r="C407" s="406"/>
      <c r="D407" s="406"/>
      <c r="E407" s="407"/>
      <c r="F407" s="407"/>
      <c r="G407" s="408"/>
      <c r="H407" s="409"/>
      <c r="I407" s="410"/>
      <c r="J407" s="410"/>
      <c r="K407" s="410"/>
      <c r="L407" s="410"/>
      <c r="M407" s="410"/>
      <c r="N407" s="410"/>
      <c r="O407" s="410"/>
      <c r="P407" s="410"/>
      <c r="Q407" s="410"/>
      <c r="R407" s="410"/>
      <c r="S407" s="410"/>
      <c r="T407" s="410"/>
      <c r="U407" s="410"/>
      <c r="V407" s="410"/>
      <c r="W407" s="435"/>
      <c r="X407" s="376"/>
      <c r="Y407" s="377"/>
      <c r="Z407" s="376"/>
      <c r="AA407" s="377"/>
      <c r="AB407" s="380"/>
      <c r="AC407" s="381"/>
      <c r="AD407" s="367"/>
    </row>
    <row r="408" spans="1:30" ht="28.5" customHeight="1" x14ac:dyDescent="0.35">
      <c r="A408" s="709"/>
      <c r="B408" s="405"/>
      <c r="C408" s="406"/>
      <c r="D408" s="406"/>
      <c r="E408" s="407"/>
      <c r="F408" s="407"/>
      <c r="G408" s="408"/>
      <c r="H408" s="409"/>
      <c r="I408" s="410"/>
      <c r="J408" s="410"/>
      <c r="K408" s="410"/>
      <c r="L408" s="410"/>
      <c r="M408" s="410"/>
      <c r="N408" s="410"/>
      <c r="O408" s="410"/>
      <c r="P408" s="410"/>
      <c r="Q408" s="410"/>
      <c r="R408" s="410"/>
      <c r="S408" s="410"/>
      <c r="T408" s="410"/>
      <c r="U408" s="410"/>
      <c r="V408" s="410"/>
      <c r="W408" s="435"/>
      <c r="X408" s="376"/>
      <c r="Y408" s="377"/>
      <c r="Z408" s="376"/>
      <c r="AA408" s="377"/>
      <c r="AB408" s="380"/>
      <c r="AC408" s="381"/>
      <c r="AD408" s="367"/>
    </row>
    <row r="409" spans="1:30" ht="28.5" customHeight="1" x14ac:dyDescent="0.35">
      <c r="A409" s="709"/>
      <c r="B409" s="405"/>
      <c r="C409" s="406"/>
      <c r="D409" s="406"/>
      <c r="E409" s="407"/>
      <c r="F409" s="407"/>
      <c r="G409" s="408"/>
      <c r="H409" s="409"/>
      <c r="I409" s="410"/>
      <c r="J409" s="410"/>
      <c r="K409" s="410"/>
      <c r="L409" s="410"/>
      <c r="M409" s="410"/>
      <c r="N409" s="410"/>
      <c r="O409" s="410"/>
      <c r="P409" s="410"/>
      <c r="Q409" s="410"/>
      <c r="R409" s="410"/>
      <c r="S409" s="410"/>
      <c r="T409" s="410"/>
      <c r="U409" s="410"/>
      <c r="V409" s="410"/>
      <c r="W409" s="435"/>
      <c r="X409" s="376"/>
      <c r="Y409" s="377"/>
      <c r="Z409" s="376"/>
      <c r="AA409" s="377"/>
      <c r="AB409" s="380"/>
      <c r="AC409" s="381"/>
      <c r="AD409" s="367"/>
    </row>
    <row r="410" spans="1:30" ht="28.5" customHeight="1" x14ac:dyDescent="0.35">
      <c r="A410" s="709"/>
      <c r="B410" s="405"/>
      <c r="C410" s="406"/>
      <c r="D410" s="406"/>
      <c r="E410" s="407"/>
      <c r="F410" s="407"/>
      <c r="G410" s="408"/>
      <c r="H410" s="409"/>
      <c r="I410" s="410"/>
      <c r="J410" s="410"/>
      <c r="K410" s="410"/>
      <c r="L410" s="410"/>
      <c r="M410" s="410"/>
      <c r="N410" s="410"/>
      <c r="O410" s="410"/>
      <c r="P410" s="410"/>
      <c r="Q410" s="410"/>
      <c r="R410" s="410"/>
      <c r="S410" s="410"/>
      <c r="T410" s="410"/>
      <c r="U410" s="410"/>
      <c r="V410" s="410"/>
      <c r="W410" s="435"/>
      <c r="X410" s="376"/>
      <c r="Y410" s="377"/>
      <c r="Z410" s="376"/>
      <c r="AA410" s="377"/>
      <c r="AB410" s="380"/>
      <c r="AC410" s="381"/>
      <c r="AD410" s="367"/>
    </row>
    <row r="411" spans="1:30" ht="28.5" customHeight="1" x14ac:dyDescent="0.35">
      <c r="A411" s="709"/>
      <c r="B411" s="405"/>
      <c r="C411" s="406"/>
      <c r="D411" s="406"/>
      <c r="E411" s="407"/>
      <c r="F411" s="407"/>
      <c r="G411" s="408"/>
      <c r="H411" s="409"/>
      <c r="I411" s="410"/>
      <c r="J411" s="410"/>
      <c r="K411" s="410"/>
      <c r="L411" s="410"/>
      <c r="M411" s="410"/>
      <c r="N411" s="410"/>
      <c r="O411" s="410"/>
      <c r="P411" s="410"/>
      <c r="Q411" s="410"/>
      <c r="R411" s="410"/>
      <c r="S411" s="410"/>
      <c r="T411" s="410"/>
      <c r="U411" s="410"/>
      <c r="V411" s="410"/>
      <c r="W411" s="435"/>
      <c r="X411" s="376"/>
      <c r="Y411" s="377"/>
      <c r="Z411" s="376"/>
      <c r="AA411" s="377"/>
      <c r="AB411" s="380"/>
      <c r="AC411" s="381"/>
      <c r="AD411" s="367"/>
    </row>
    <row r="412" spans="1:30" ht="28.5" customHeight="1" x14ac:dyDescent="0.35">
      <c r="A412" s="709"/>
      <c r="B412" s="405"/>
      <c r="C412" s="406"/>
      <c r="D412" s="406"/>
      <c r="E412" s="407"/>
      <c r="F412" s="407"/>
      <c r="G412" s="408"/>
      <c r="H412" s="409"/>
      <c r="I412" s="410"/>
      <c r="J412" s="410"/>
      <c r="K412" s="410"/>
      <c r="L412" s="410"/>
      <c r="M412" s="410"/>
      <c r="N412" s="410"/>
      <c r="O412" s="410"/>
      <c r="P412" s="410"/>
      <c r="Q412" s="410"/>
      <c r="R412" s="410"/>
      <c r="S412" s="410"/>
      <c r="T412" s="410"/>
      <c r="U412" s="410"/>
      <c r="V412" s="410"/>
      <c r="W412" s="435"/>
      <c r="X412" s="376"/>
      <c r="Y412" s="377"/>
      <c r="Z412" s="376"/>
      <c r="AA412" s="377"/>
      <c r="AB412" s="380"/>
      <c r="AC412" s="381"/>
      <c r="AD412" s="367"/>
    </row>
    <row r="413" spans="1:30" ht="28.5" customHeight="1" x14ac:dyDescent="0.35">
      <c r="A413" s="709"/>
      <c r="B413" s="405"/>
      <c r="C413" s="406"/>
      <c r="D413" s="406"/>
      <c r="E413" s="407"/>
      <c r="F413" s="407"/>
      <c r="G413" s="408"/>
      <c r="H413" s="409"/>
      <c r="I413" s="410"/>
      <c r="J413" s="410"/>
      <c r="K413" s="410"/>
      <c r="L413" s="410"/>
      <c r="M413" s="410"/>
      <c r="N413" s="410"/>
      <c r="O413" s="410"/>
      <c r="P413" s="410"/>
      <c r="Q413" s="410"/>
      <c r="R413" s="410"/>
      <c r="S413" s="410"/>
      <c r="T413" s="410"/>
      <c r="U413" s="410"/>
      <c r="V413" s="410"/>
      <c r="W413" s="435"/>
      <c r="X413" s="376"/>
      <c r="Y413" s="377"/>
      <c r="Z413" s="376"/>
      <c r="AA413" s="377"/>
      <c r="AB413" s="380"/>
      <c r="AC413" s="381"/>
      <c r="AD413" s="367"/>
    </row>
    <row r="414" spans="1:30" ht="28.5" customHeight="1" x14ac:dyDescent="0.35">
      <c r="A414" s="709"/>
      <c r="B414" s="405"/>
      <c r="C414" s="406"/>
      <c r="D414" s="406"/>
      <c r="E414" s="407"/>
      <c r="F414" s="407"/>
      <c r="G414" s="408"/>
      <c r="H414" s="409"/>
      <c r="I414" s="410"/>
      <c r="J414" s="410"/>
      <c r="K414" s="410"/>
      <c r="L414" s="410"/>
      <c r="M414" s="410"/>
      <c r="N414" s="410"/>
      <c r="O414" s="410"/>
      <c r="P414" s="410"/>
      <c r="Q414" s="410"/>
      <c r="R414" s="410"/>
      <c r="S414" s="410"/>
      <c r="T414" s="410"/>
      <c r="U414" s="410"/>
      <c r="V414" s="410"/>
      <c r="W414" s="435"/>
      <c r="X414" s="376"/>
      <c r="Y414" s="377"/>
      <c r="Z414" s="376"/>
      <c r="AA414" s="377"/>
      <c r="AB414" s="380"/>
      <c r="AC414" s="381"/>
      <c r="AD414" s="367"/>
    </row>
    <row r="415" spans="1:30" ht="28.5" customHeight="1" x14ac:dyDescent="0.35">
      <c r="A415" s="709"/>
      <c r="B415" s="405"/>
      <c r="C415" s="406"/>
      <c r="D415" s="406"/>
      <c r="E415" s="407"/>
      <c r="F415" s="407"/>
      <c r="G415" s="408"/>
      <c r="H415" s="409"/>
      <c r="I415" s="410"/>
      <c r="J415" s="410"/>
      <c r="K415" s="410"/>
      <c r="L415" s="410"/>
      <c r="M415" s="410"/>
      <c r="N415" s="410"/>
      <c r="O415" s="410"/>
      <c r="P415" s="410"/>
      <c r="Q415" s="410"/>
      <c r="R415" s="410"/>
      <c r="S415" s="410"/>
      <c r="T415" s="410"/>
      <c r="U415" s="410"/>
      <c r="V415" s="410"/>
      <c r="W415" s="435"/>
      <c r="X415" s="376"/>
      <c r="Y415" s="377"/>
      <c r="Z415" s="376"/>
      <c r="AA415" s="377"/>
      <c r="AB415" s="380"/>
      <c r="AC415" s="381"/>
      <c r="AD415" s="367"/>
    </row>
    <row r="416" spans="1:30" ht="28.5" customHeight="1" x14ac:dyDescent="0.35">
      <c r="A416" s="709"/>
      <c r="B416" s="405"/>
      <c r="C416" s="406"/>
      <c r="D416" s="406"/>
      <c r="E416" s="407"/>
      <c r="F416" s="407"/>
      <c r="G416" s="408"/>
      <c r="H416" s="409"/>
      <c r="I416" s="410"/>
      <c r="J416" s="410"/>
      <c r="K416" s="410"/>
      <c r="L416" s="410"/>
      <c r="M416" s="410"/>
      <c r="N416" s="410"/>
      <c r="O416" s="410"/>
      <c r="P416" s="410"/>
      <c r="Q416" s="410"/>
      <c r="R416" s="410"/>
      <c r="S416" s="410"/>
      <c r="T416" s="410"/>
      <c r="U416" s="410"/>
      <c r="V416" s="410"/>
      <c r="W416" s="435"/>
      <c r="X416" s="376"/>
      <c r="Y416" s="377"/>
      <c r="Z416" s="376"/>
      <c r="AA416" s="377"/>
      <c r="AB416" s="380"/>
      <c r="AC416" s="381"/>
      <c r="AD416" s="367"/>
    </row>
    <row r="417" spans="1:30" ht="28.5" customHeight="1" x14ac:dyDescent="0.35">
      <c r="A417" s="709"/>
      <c r="B417" s="405"/>
      <c r="C417" s="406"/>
      <c r="D417" s="406"/>
      <c r="E417" s="407"/>
      <c r="F417" s="407"/>
      <c r="G417" s="408"/>
      <c r="H417" s="409"/>
      <c r="I417" s="410"/>
      <c r="J417" s="410"/>
      <c r="K417" s="410"/>
      <c r="L417" s="410"/>
      <c r="M417" s="410"/>
      <c r="N417" s="410"/>
      <c r="O417" s="410"/>
      <c r="P417" s="410"/>
      <c r="Q417" s="410"/>
      <c r="R417" s="410"/>
      <c r="S417" s="410"/>
      <c r="T417" s="410"/>
      <c r="U417" s="410"/>
      <c r="V417" s="410"/>
      <c r="W417" s="435"/>
      <c r="X417" s="376"/>
      <c r="Y417" s="377"/>
      <c r="Z417" s="376"/>
      <c r="AA417" s="377"/>
      <c r="AB417" s="380"/>
      <c r="AC417" s="381"/>
      <c r="AD417" s="367"/>
    </row>
    <row r="418" spans="1:30" ht="28.5" customHeight="1" x14ac:dyDescent="0.35">
      <c r="A418" s="709"/>
      <c r="B418" s="405"/>
      <c r="C418" s="406"/>
      <c r="D418" s="406"/>
      <c r="E418" s="407"/>
      <c r="F418" s="407"/>
      <c r="G418" s="408"/>
      <c r="H418" s="409"/>
      <c r="I418" s="410"/>
      <c r="J418" s="410"/>
      <c r="K418" s="410"/>
      <c r="L418" s="410"/>
      <c r="M418" s="410"/>
      <c r="N418" s="410"/>
      <c r="O418" s="410"/>
      <c r="P418" s="410"/>
      <c r="Q418" s="410"/>
      <c r="R418" s="410"/>
      <c r="S418" s="410"/>
      <c r="T418" s="410"/>
      <c r="U418" s="410"/>
      <c r="V418" s="410"/>
      <c r="W418" s="435"/>
      <c r="X418" s="376"/>
      <c r="Y418" s="377"/>
      <c r="Z418" s="376"/>
      <c r="AA418" s="377"/>
      <c r="AB418" s="380"/>
      <c r="AC418" s="381"/>
      <c r="AD418" s="367"/>
    </row>
    <row r="419" spans="1:30" ht="28.5" customHeight="1" x14ac:dyDescent="0.35">
      <c r="A419" s="709"/>
      <c r="B419" s="405"/>
      <c r="C419" s="406"/>
      <c r="D419" s="406"/>
      <c r="E419" s="407"/>
      <c r="F419" s="407"/>
      <c r="G419" s="408"/>
      <c r="H419" s="409"/>
      <c r="I419" s="410"/>
      <c r="J419" s="410"/>
      <c r="K419" s="410"/>
      <c r="L419" s="410"/>
      <c r="M419" s="410"/>
      <c r="N419" s="410"/>
      <c r="O419" s="410"/>
      <c r="P419" s="410"/>
      <c r="Q419" s="410"/>
      <c r="R419" s="410"/>
      <c r="S419" s="410"/>
      <c r="T419" s="410"/>
      <c r="U419" s="410"/>
      <c r="V419" s="410"/>
      <c r="W419" s="435"/>
      <c r="X419" s="376"/>
      <c r="Y419" s="377"/>
      <c r="Z419" s="376"/>
      <c r="AA419" s="377"/>
      <c r="AB419" s="380"/>
      <c r="AC419" s="381"/>
      <c r="AD419" s="367"/>
    </row>
    <row r="420" spans="1:30" ht="28.5" customHeight="1" x14ac:dyDescent="0.35">
      <c r="A420" s="709"/>
      <c r="B420" s="405"/>
      <c r="C420" s="406"/>
      <c r="D420" s="406"/>
      <c r="E420" s="407"/>
      <c r="F420" s="407"/>
      <c r="G420" s="408"/>
      <c r="H420" s="409"/>
      <c r="I420" s="410"/>
      <c r="J420" s="410"/>
      <c r="K420" s="410"/>
      <c r="L420" s="410"/>
      <c r="M420" s="410"/>
      <c r="N420" s="410"/>
      <c r="O420" s="410"/>
      <c r="P420" s="410"/>
      <c r="Q420" s="410"/>
      <c r="R420" s="410"/>
      <c r="S420" s="410"/>
      <c r="T420" s="410"/>
      <c r="U420" s="410"/>
      <c r="V420" s="410"/>
      <c r="W420" s="435"/>
      <c r="X420" s="376"/>
      <c r="Y420" s="377"/>
      <c r="Z420" s="376"/>
      <c r="AA420" s="377"/>
      <c r="AB420" s="380"/>
      <c r="AC420" s="381"/>
      <c r="AD420" s="367"/>
    </row>
    <row r="421" spans="1:30" ht="28.5" customHeight="1" x14ac:dyDescent="0.35">
      <c r="A421" s="709"/>
      <c r="B421" s="405"/>
      <c r="C421" s="406"/>
      <c r="D421" s="406"/>
      <c r="E421" s="407"/>
      <c r="F421" s="407"/>
      <c r="G421" s="408"/>
      <c r="H421" s="409"/>
      <c r="I421" s="410"/>
      <c r="J421" s="410"/>
      <c r="K421" s="410"/>
      <c r="L421" s="410"/>
      <c r="M421" s="410"/>
      <c r="N421" s="410"/>
      <c r="O421" s="410"/>
      <c r="P421" s="410"/>
      <c r="Q421" s="410"/>
      <c r="R421" s="410"/>
      <c r="S421" s="410"/>
      <c r="T421" s="410"/>
      <c r="U421" s="410"/>
      <c r="V421" s="410"/>
      <c r="W421" s="435"/>
      <c r="X421" s="376"/>
      <c r="Y421" s="377"/>
      <c r="Z421" s="376"/>
      <c r="AA421" s="377"/>
      <c r="AB421" s="380"/>
      <c r="AC421" s="381"/>
      <c r="AD421" s="367"/>
    </row>
    <row r="422" spans="1:30" ht="28.5" customHeight="1" x14ac:dyDescent="0.35">
      <c r="A422" s="709"/>
      <c r="B422" s="405"/>
      <c r="C422" s="406"/>
      <c r="D422" s="406"/>
      <c r="E422" s="407"/>
      <c r="F422" s="407"/>
      <c r="G422" s="408"/>
      <c r="H422" s="409"/>
      <c r="I422" s="410"/>
      <c r="J422" s="410"/>
      <c r="K422" s="410"/>
      <c r="L422" s="410"/>
      <c r="M422" s="410"/>
      <c r="N422" s="410"/>
      <c r="O422" s="410"/>
      <c r="P422" s="410"/>
      <c r="Q422" s="410"/>
      <c r="R422" s="410"/>
      <c r="S422" s="410"/>
      <c r="T422" s="410"/>
      <c r="U422" s="410"/>
      <c r="V422" s="410"/>
      <c r="W422" s="435"/>
      <c r="X422" s="376"/>
      <c r="Y422" s="377"/>
      <c r="Z422" s="376"/>
      <c r="AA422" s="377"/>
      <c r="AB422" s="380"/>
      <c r="AC422" s="381"/>
      <c r="AD422" s="367"/>
    </row>
    <row r="423" spans="1:30" ht="28.5" customHeight="1" x14ac:dyDescent="0.35">
      <c r="A423" s="709"/>
      <c r="B423" s="405"/>
      <c r="C423" s="406"/>
      <c r="D423" s="406"/>
      <c r="E423" s="407"/>
      <c r="F423" s="407"/>
      <c r="G423" s="408"/>
      <c r="H423" s="409"/>
      <c r="I423" s="410"/>
      <c r="J423" s="410"/>
      <c r="K423" s="410"/>
      <c r="L423" s="410"/>
      <c r="M423" s="410"/>
      <c r="N423" s="410"/>
      <c r="O423" s="410"/>
      <c r="P423" s="410"/>
      <c r="Q423" s="410"/>
      <c r="R423" s="410"/>
      <c r="S423" s="410"/>
      <c r="T423" s="410"/>
      <c r="U423" s="410"/>
      <c r="V423" s="410"/>
      <c r="W423" s="435"/>
      <c r="X423" s="376"/>
      <c r="Y423" s="377"/>
      <c r="Z423" s="376"/>
      <c r="AA423" s="377"/>
      <c r="AB423" s="380"/>
      <c r="AC423" s="381"/>
      <c r="AD423" s="367"/>
    </row>
    <row r="424" spans="1:30" ht="28.5" customHeight="1" x14ac:dyDescent="0.35">
      <c r="A424" s="709"/>
      <c r="B424" s="405"/>
      <c r="C424" s="406"/>
      <c r="D424" s="406"/>
      <c r="E424" s="407"/>
      <c r="F424" s="407"/>
      <c r="G424" s="408"/>
      <c r="H424" s="409"/>
      <c r="I424" s="410"/>
      <c r="J424" s="410"/>
      <c r="K424" s="410"/>
      <c r="L424" s="410"/>
      <c r="M424" s="410"/>
      <c r="N424" s="410"/>
      <c r="O424" s="410"/>
      <c r="P424" s="410"/>
      <c r="Q424" s="410"/>
      <c r="R424" s="410"/>
      <c r="S424" s="410"/>
      <c r="T424" s="410"/>
      <c r="U424" s="410"/>
      <c r="V424" s="410"/>
      <c r="W424" s="435"/>
      <c r="X424" s="376"/>
      <c r="Y424" s="377"/>
      <c r="Z424" s="376"/>
      <c r="AA424" s="377"/>
      <c r="AB424" s="380"/>
      <c r="AC424" s="381"/>
      <c r="AD424" s="367"/>
    </row>
    <row r="425" spans="1:30" ht="28.5" customHeight="1" x14ac:dyDescent="0.35">
      <c r="A425" s="709"/>
      <c r="B425" s="405"/>
      <c r="C425" s="406"/>
      <c r="D425" s="406"/>
      <c r="E425" s="407"/>
      <c r="F425" s="407"/>
      <c r="G425" s="408"/>
      <c r="H425" s="409"/>
      <c r="I425" s="410"/>
      <c r="J425" s="410"/>
      <c r="K425" s="410"/>
      <c r="L425" s="410"/>
      <c r="M425" s="410"/>
      <c r="N425" s="410"/>
      <c r="O425" s="410"/>
      <c r="P425" s="410"/>
      <c r="Q425" s="410"/>
      <c r="R425" s="410"/>
      <c r="S425" s="410"/>
      <c r="T425" s="410"/>
      <c r="U425" s="410"/>
      <c r="V425" s="410"/>
      <c r="W425" s="435"/>
      <c r="X425" s="376"/>
      <c r="Y425" s="377"/>
      <c r="Z425" s="376"/>
      <c r="AA425" s="377"/>
      <c r="AB425" s="380"/>
      <c r="AC425" s="381"/>
      <c r="AD425" s="367"/>
    </row>
    <row r="426" spans="1:30" ht="28.5" customHeight="1" x14ac:dyDescent="0.35">
      <c r="A426" s="709"/>
      <c r="B426" s="405"/>
      <c r="C426" s="406"/>
      <c r="D426" s="406"/>
      <c r="E426" s="407"/>
      <c r="F426" s="407"/>
      <c r="G426" s="408"/>
      <c r="H426" s="409"/>
      <c r="I426" s="410"/>
      <c r="J426" s="410"/>
      <c r="K426" s="410"/>
      <c r="L426" s="410"/>
      <c r="M426" s="410"/>
      <c r="N426" s="410"/>
      <c r="O426" s="410"/>
      <c r="P426" s="410"/>
      <c r="Q426" s="410"/>
      <c r="R426" s="410"/>
      <c r="S426" s="410"/>
      <c r="T426" s="410"/>
      <c r="U426" s="410"/>
      <c r="V426" s="410"/>
      <c r="W426" s="435"/>
      <c r="X426" s="376"/>
      <c r="Y426" s="377"/>
      <c r="Z426" s="376"/>
      <c r="AA426" s="377"/>
      <c r="AB426" s="380"/>
      <c r="AC426" s="381"/>
      <c r="AD426" s="367"/>
    </row>
    <row r="427" spans="1:30" ht="28.5" customHeight="1" x14ac:dyDescent="0.35">
      <c r="A427" s="709"/>
      <c r="B427" s="405"/>
      <c r="C427" s="406"/>
      <c r="D427" s="406"/>
      <c r="E427" s="407"/>
      <c r="F427" s="407"/>
      <c r="G427" s="408"/>
      <c r="H427" s="409"/>
      <c r="I427" s="410"/>
      <c r="J427" s="410"/>
      <c r="K427" s="410"/>
      <c r="L427" s="410"/>
      <c r="M427" s="410"/>
      <c r="N427" s="410"/>
      <c r="O427" s="410"/>
      <c r="P427" s="410"/>
      <c r="Q427" s="410"/>
      <c r="R427" s="410"/>
      <c r="S427" s="410"/>
      <c r="T427" s="410"/>
      <c r="U427" s="410"/>
      <c r="V427" s="410"/>
      <c r="W427" s="435"/>
      <c r="X427" s="376"/>
      <c r="Y427" s="377"/>
      <c r="Z427" s="376"/>
      <c r="AA427" s="377"/>
      <c r="AB427" s="380"/>
      <c r="AC427" s="381"/>
      <c r="AD427" s="367"/>
    </row>
    <row r="428" spans="1:30" ht="28.5" customHeight="1" x14ac:dyDescent="0.35">
      <c r="A428" s="709"/>
      <c r="B428" s="405"/>
      <c r="C428" s="406"/>
      <c r="D428" s="406"/>
      <c r="E428" s="407"/>
      <c r="F428" s="407"/>
      <c r="G428" s="408"/>
      <c r="H428" s="409"/>
      <c r="I428" s="410"/>
      <c r="J428" s="410"/>
      <c r="K428" s="410"/>
      <c r="L428" s="410"/>
      <c r="M428" s="410"/>
      <c r="N428" s="410"/>
      <c r="O428" s="410"/>
      <c r="P428" s="410"/>
      <c r="Q428" s="410"/>
      <c r="R428" s="410"/>
      <c r="S428" s="410"/>
      <c r="T428" s="410"/>
      <c r="U428" s="410"/>
      <c r="V428" s="410"/>
      <c r="W428" s="435"/>
      <c r="X428" s="376"/>
      <c r="Y428" s="377"/>
      <c r="Z428" s="376"/>
      <c r="AA428" s="377"/>
      <c r="AB428" s="380"/>
      <c r="AC428" s="381"/>
      <c r="AD428" s="367"/>
    </row>
    <row r="429" spans="1:30" ht="28.5" customHeight="1" x14ac:dyDescent="0.35">
      <c r="A429" s="709"/>
      <c r="B429" s="405"/>
      <c r="C429" s="406"/>
      <c r="D429" s="406"/>
      <c r="E429" s="407"/>
      <c r="F429" s="407"/>
      <c r="G429" s="408"/>
      <c r="H429" s="409"/>
      <c r="I429" s="410"/>
      <c r="J429" s="410"/>
      <c r="K429" s="410"/>
      <c r="L429" s="410"/>
      <c r="M429" s="410"/>
      <c r="N429" s="410"/>
      <c r="O429" s="410"/>
      <c r="P429" s="410"/>
      <c r="Q429" s="410"/>
      <c r="R429" s="410"/>
      <c r="S429" s="410"/>
      <c r="T429" s="410"/>
      <c r="U429" s="410"/>
      <c r="V429" s="410"/>
      <c r="W429" s="435"/>
      <c r="X429" s="376"/>
      <c r="Y429" s="377"/>
      <c r="Z429" s="376"/>
      <c r="AA429" s="377"/>
      <c r="AB429" s="380"/>
      <c r="AC429" s="381"/>
      <c r="AD429" s="367"/>
    </row>
    <row r="430" spans="1:30" ht="28.5" customHeight="1" x14ac:dyDescent="0.35">
      <c r="A430" s="709"/>
      <c r="B430" s="405"/>
      <c r="C430" s="406"/>
      <c r="D430" s="406"/>
      <c r="E430" s="407"/>
      <c r="F430" s="407"/>
      <c r="G430" s="408"/>
      <c r="H430" s="409"/>
      <c r="I430" s="410"/>
      <c r="J430" s="410"/>
      <c r="K430" s="410"/>
      <c r="L430" s="410"/>
      <c r="M430" s="410"/>
      <c r="N430" s="410"/>
      <c r="O430" s="410"/>
      <c r="P430" s="410"/>
      <c r="Q430" s="410"/>
      <c r="R430" s="410"/>
      <c r="S430" s="410"/>
      <c r="T430" s="410"/>
      <c r="U430" s="410"/>
      <c r="V430" s="410"/>
      <c r="W430" s="435"/>
      <c r="X430" s="376"/>
      <c r="Y430" s="377"/>
      <c r="Z430" s="376"/>
      <c r="AA430" s="377"/>
      <c r="AB430" s="380"/>
      <c r="AC430" s="381"/>
      <c r="AD430" s="367"/>
    </row>
    <row r="431" spans="1:30" ht="28.5" customHeight="1" x14ac:dyDescent="0.35">
      <c r="A431" s="709"/>
      <c r="B431" s="405"/>
      <c r="C431" s="406"/>
      <c r="D431" s="406"/>
      <c r="E431" s="407"/>
      <c r="F431" s="407"/>
      <c r="G431" s="408"/>
      <c r="H431" s="409"/>
      <c r="I431" s="410"/>
      <c r="J431" s="410"/>
      <c r="K431" s="410"/>
      <c r="L431" s="410"/>
      <c r="M431" s="410"/>
      <c r="N431" s="410"/>
      <c r="O431" s="410"/>
      <c r="P431" s="410"/>
      <c r="Q431" s="410"/>
      <c r="R431" s="410"/>
      <c r="S431" s="410"/>
      <c r="T431" s="410"/>
      <c r="U431" s="410"/>
      <c r="V431" s="410"/>
      <c r="W431" s="435"/>
      <c r="X431" s="376"/>
      <c r="Y431" s="377"/>
      <c r="Z431" s="376"/>
      <c r="AA431" s="377"/>
      <c r="AB431" s="380"/>
      <c r="AC431" s="381"/>
      <c r="AD431" s="367"/>
    </row>
    <row r="432" spans="1:30" ht="28.5" customHeight="1" x14ac:dyDescent="0.35">
      <c r="A432" s="709"/>
      <c r="B432" s="405"/>
      <c r="C432" s="406"/>
      <c r="D432" s="406"/>
      <c r="E432" s="407"/>
      <c r="F432" s="407"/>
      <c r="G432" s="408"/>
      <c r="H432" s="409"/>
      <c r="I432" s="410"/>
      <c r="J432" s="410"/>
      <c r="K432" s="410"/>
      <c r="L432" s="410"/>
      <c r="M432" s="410"/>
      <c r="N432" s="410"/>
      <c r="O432" s="410"/>
      <c r="P432" s="410"/>
      <c r="Q432" s="410"/>
      <c r="R432" s="410"/>
      <c r="S432" s="410"/>
      <c r="T432" s="410"/>
      <c r="U432" s="410"/>
      <c r="V432" s="410"/>
      <c r="W432" s="435"/>
      <c r="X432" s="376"/>
      <c r="Y432" s="377"/>
      <c r="Z432" s="376"/>
      <c r="AA432" s="377"/>
      <c r="AB432" s="380"/>
      <c r="AC432" s="381"/>
      <c r="AD432" s="367"/>
    </row>
    <row r="433" spans="1:30" ht="28.5" customHeight="1" x14ac:dyDescent="0.35">
      <c r="A433" s="709"/>
      <c r="B433" s="405"/>
      <c r="C433" s="406"/>
      <c r="D433" s="406"/>
      <c r="E433" s="407"/>
      <c r="F433" s="407"/>
      <c r="G433" s="408"/>
      <c r="H433" s="409"/>
      <c r="I433" s="410"/>
      <c r="J433" s="410"/>
      <c r="K433" s="410"/>
      <c r="L433" s="410"/>
      <c r="M433" s="410"/>
      <c r="N433" s="410"/>
      <c r="O433" s="410"/>
      <c r="P433" s="410"/>
      <c r="Q433" s="410"/>
      <c r="R433" s="410"/>
      <c r="S433" s="410"/>
      <c r="T433" s="410"/>
      <c r="U433" s="410"/>
      <c r="V433" s="410"/>
      <c r="W433" s="435"/>
      <c r="X433" s="376"/>
      <c r="Y433" s="377"/>
      <c r="Z433" s="376"/>
      <c r="AA433" s="377"/>
      <c r="AB433" s="380"/>
      <c r="AC433" s="381"/>
      <c r="AD433" s="367"/>
    </row>
    <row r="434" spans="1:30" ht="28.5" customHeight="1" x14ac:dyDescent="0.35">
      <c r="A434" s="709"/>
      <c r="B434" s="405"/>
      <c r="C434" s="406"/>
      <c r="D434" s="406"/>
      <c r="E434" s="407"/>
      <c r="F434" s="407"/>
      <c r="G434" s="408"/>
      <c r="H434" s="409"/>
      <c r="I434" s="410"/>
      <c r="J434" s="410"/>
      <c r="K434" s="410"/>
      <c r="L434" s="410"/>
      <c r="M434" s="410"/>
      <c r="N434" s="410"/>
      <c r="O434" s="410"/>
      <c r="P434" s="410"/>
      <c r="Q434" s="410"/>
      <c r="R434" s="410"/>
      <c r="S434" s="410"/>
      <c r="T434" s="410"/>
      <c r="U434" s="410"/>
      <c r="V434" s="410"/>
      <c r="W434" s="435"/>
      <c r="X434" s="376"/>
      <c r="Y434" s="377"/>
      <c r="Z434" s="376"/>
      <c r="AA434" s="377"/>
      <c r="AB434" s="380"/>
      <c r="AC434" s="381"/>
      <c r="AD434" s="367"/>
    </row>
    <row r="435" spans="1:30" ht="28.5" customHeight="1" x14ac:dyDescent="0.35">
      <c r="A435" s="709"/>
      <c r="B435" s="405"/>
      <c r="C435" s="406"/>
      <c r="D435" s="406"/>
      <c r="E435" s="407"/>
      <c r="F435" s="407"/>
      <c r="G435" s="408"/>
      <c r="H435" s="409"/>
      <c r="I435" s="410"/>
      <c r="J435" s="410"/>
      <c r="K435" s="410"/>
      <c r="L435" s="410"/>
      <c r="M435" s="410"/>
      <c r="N435" s="410"/>
      <c r="O435" s="410"/>
      <c r="P435" s="410"/>
      <c r="Q435" s="410"/>
      <c r="R435" s="410"/>
      <c r="S435" s="410"/>
      <c r="T435" s="410"/>
      <c r="U435" s="410"/>
      <c r="V435" s="410"/>
      <c r="W435" s="435"/>
      <c r="X435" s="376"/>
      <c r="Y435" s="377"/>
      <c r="Z435" s="376"/>
      <c r="AA435" s="377"/>
      <c r="AB435" s="380"/>
      <c r="AC435" s="381"/>
      <c r="AD435" s="367"/>
    </row>
    <row r="436" spans="1:30" ht="28.5" customHeight="1" x14ac:dyDescent="0.35">
      <c r="A436" s="709"/>
      <c r="B436" s="405"/>
      <c r="C436" s="406"/>
      <c r="D436" s="406"/>
      <c r="E436" s="407"/>
      <c r="F436" s="407"/>
      <c r="G436" s="408"/>
      <c r="H436" s="409"/>
      <c r="I436" s="410"/>
      <c r="J436" s="410"/>
      <c r="K436" s="410"/>
      <c r="L436" s="410"/>
      <c r="M436" s="410"/>
      <c r="N436" s="410"/>
      <c r="O436" s="410"/>
      <c r="P436" s="410"/>
      <c r="Q436" s="410"/>
      <c r="R436" s="410"/>
      <c r="S436" s="410"/>
      <c r="T436" s="410"/>
      <c r="U436" s="410"/>
      <c r="V436" s="410"/>
      <c r="W436" s="435"/>
      <c r="X436" s="376"/>
      <c r="Y436" s="377"/>
      <c r="Z436" s="376"/>
      <c r="AA436" s="377"/>
      <c r="AB436" s="380"/>
      <c r="AC436" s="381"/>
      <c r="AD436" s="367"/>
    </row>
    <row r="437" spans="1:30" ht="28.5" customHeight="1" x14ac:dyDescent="0.35">
      <c r="A437" s="709"/>
      <c r="B437" s="405"/>
      <c r="C437" s="406"/>
      <c r="D437" s="406"/>
      <c r="E437" s="407"/>
      <c r="F437" s="407"/>
      <c r="G437" s="408"/>
      <c r="H437" s="409"/>
      <c r="I437" s="410"/>
      <c r="J437" s="410"/>
      <c r="K437" s="410"/>
      <c r="L437" s="410"/>
      <c r="M437" s="410"/>
      <c r="N437" s="410"/>
      <c r="O437" s="410"/>
      <c r="P437" s="410"/>
      <c r="Q437" s="410"/>
      <c r="R437" s="410"/>
      <c r="S437" s="410"/>
      <c r="T437" s="410"/>
      <c r="U437" s="410"/>
      <c r="V437" s="410"/>
      <c r="W437" s="435"/>
      <c r="X437" s="376"/>
      <c r="Y437" s="377"/>
      <c r="Z437" s="376"/>
      <c r="AA437" s="377"/>
      <c r="AB437" s="380"/>
      <c r="AC437" s="381"/>
      <c r="AD437" s="367"/>
    </row>
    <row r="438" spans="1:30" ht="28.5" customHeight="1" x14ac:dyDescent="0.35">
      <c r="A438" s="709"/>
      <c r="B438" s="405"/>
      <c r="C438" s="406"/>
      <c r="D438" s="406"/>
      <c r="E438" s="407"/>
      <c r="F438" s="407"/>
      <c r="G438" s="408"/>
      <c r="H438" s="409"/>
      <c r="I438" s="410"/>
      <c r="J438" s="410"/>
      <c r="K438" s="410"/>
      <c r="L438" s="410"/>
      <c r="M438" s="410"/>
      <c r="N438" s="410"/>
      <c r="O438" s="410"/>
      <c r="P438" s="410"/>
      <c r="Q438" s="410"/>
      <c r="R438" s="410"/>
      <c r="S438" s="410"/>
      <c r="T438" s="410"/>
      <c r="U438" s="410"/>
      <c r="V438" s="410"/>
      <c r="W438" s="435"/>
      <c r="X438" s="376"/>
      <c r="Y438" s="377"/>
      <c r="Z438" s="376"/>
      <c r="AA438" s="377"/>
      <c r="AB438" s="380"/>
      <c r="AC438" s="381"/>
      <c r="AD438" s="367"/>
    </row>
    <row r="439" spans="1:30" ht="28.5" customHeight="1" x14ac:dyDescent="0.35">
      <c r="A439" s="709"/>
      <c r="B439" s="405"/>
      <c r="C439" s="406"/>
      <c r="D439" s="406"/>
      <c r="E439" s="407"/>
      <c r="F439" s="407"/>
      <c r="G439" s="408"/>
      <c r="H439" s="409"/>
      <c r="I439" s="410"/>
      <c r="J439" s="410"/>
      <c r="K439" s="410"/>
      <c r="L439" s="410"/>
      <c r="M439" s="410"/>
      <c r="N439" s="410"/>
      <c r="O439" s="410"/>
      <c r="P439" s="410"/>
      <c r="Q439" s="410"/>
      <c r="R439" s="410"/>
      <c r="S439" s="410"/>
      <c r="T439" s="410"/>
      <c r="U439" s="410"/>
      <c r="V439" s="410"/>
      <c r="W439" s="435"/>
      <c r="X439" s="376"/>
      <c r="Y439" s="377"/>
      <c r="Z439" s="376"/>
      <c r="AA439" s="377"/>
      <c r="AB439" s="380"/>
      <c r="AC439" s="381"/>
      <c r="AD439" s="367"/>
    </row>
    <row r="440" spans="1:30" ht="28.5" customHeight="1" x14ac:dyDescent="0.35">
      <c r="A440" s="709"/>
      <c r="B440" s="405"/>
      <c r="C440" s="406"/>
      <c r="D440" s="406"/>
      <c r="E440" s="407"/>
      <c r="F440" s="407"/>
      <c r="G440" s="408"/>
      <c r="H440" s="409"/>
      <c r="I440" s="410"/>
      <c r="J440" s="410"/>
      <c r="K440" s="410"/>
      <c r="L440" s="410"/>
      <c r="M440" s="410"/>
      <c r="N440" s="410"/>
      <c r="O440" s="410"/>
      <c r="P440" s="410"/>
      <c r="Q440" s="410"/>
      <c r="R440" s="410"/>
      <c r="S440" s="410"/>
      <c r="T440" s="410"/>
      <c r="U440" s="410"/>
      <c r="V440" s="410"/>
      <c r="W440" s="435"/>
      <c r="X440" s="376"/>
      <c r="Y440" s="377"/>
      <c r="Z440" s="376"/>
      <c r="AA440" s="377"/>
      <c r="AB440" s="380"/>
      <c r="AC440" s="381"/>
      <c r="AD440" s="367"/>
    </row>
    <row r="441" spans="1:30" ht="28.5" customHeight="1" x14ac:dyDescent="0.35">
      <c r="A441" s="709"/>
      <c r="B441" s="405"/>
      <c r="C441" s="406"/>
      <c r="D441" s="406"/>
      <c r="E441" s="407"/>
      <c r="F441" s="407"/>
      <c r="G441" s="408"/>
      <c r="H441" s="409"/>
      <c r="I441" s="410"/>
      <c r="J441" s="410"/>
      <c r="K441" s="410"/>
      <c r="L441" s="410"/>
      <c r="M441" s="410"/>
      <c r="N441" s="410"/>
      <c r="O441" s="410"/>
      <c r="P441" s="410"/>
      <c r="Q441" s="410"/>
      <c r="R441" s="410"/>
      <c r="S441" s="410"/>
      <c r="T441" s="410"/>
      <c r="U441" s="410"/>
      <c r="V441" s="410"/>
      <c r="W441" s="435"/>
      <c r="X441" s="376"/>
      <c r="Y441" s="377"/>
      <c r="Z441" s="376"/>
      <c r="AA441" s="377"/>
      <c r="AB441" s="380"/>
      <c r="AC441" s="381"/>
      <c r="AD441" s="367"/>
    </row>
    <row r="442" spans="1:30" ht="28.5" customHeight="1" x14ac:dyDescent="0.35">
      <c r="A442" s="709"/>
      <c r="B442" s="405"/>
      <c r="C442" s="406"/>
      <c r="D442" s="406"/>
      <c r="E442" s="407"/>
      <c r="F442" s="407"/>
      <c r="G442" s="408"/>
      <c r="H442" s="409"/>
      <c r="I442" s="410"/>
      <c r="J442" s="410"/>
      <c r="K442" s="410"/>
      <c r="L442" s="410"/>
      <c r="M442" s="410"/>
      <c r="N442" s="410"/>
      <c r="O442" s="410"/>
      <c r="P442" s="410"/>
      <c r="Q442" s="410"/>
      <c r="R442" s="410"/>
      <c r="S442" s="410"/>
      <c r="T442" s="410"/>
      <c r="U442" s="410"/>
      <c r="V442" s="410"/>
      <c r="W442" s="435"/>
      <c r="X442" s="376"/>
      <c r="Y442" s="377"/>
      <c r="Z442" s="376"/>
      <c r="AA442" s="377"/>
      <c r="AB442" s="380"/>
      <c r="AC442" s="381"/>
      <c r="AD442" s="367"/>
    </row>
    <row r="443" spans="1:30" ht="28.5" customHeight="1" x14ac:dyDescent="0.35">
      <c r="A443" s="709"/>
      <c r="B443" s="405"/>
      <c r="C443" s="406"/>
      <c r="D443" s="406"/>
      <c r="E443" s="407"/>
      <c r="F443" s="407"/>
      <c r="G443" s="408"/>
      <c r="H443" s="409"/>
      <c r="I443" s="410"/>
      <c r="J443" s="410"/>
      <c r="K443" s="410"/>
      <c r="L443" s="410"/>
      <c r="M443" s="410"/>
      <c r="N443" s="410"/>
      <c r="O443" s="410"/>
      <c r="P443" s="410"/>
      <c r="Q443" s="410"/>
      <c r="R443" s="410"/>
      <c r="S443" s="410"/>
      <c r="T443" s="410"/>
      <c r="U443" s="410"/>
      <c r="V443" s="410"/>
      <c r="W443" s="435"/>
      <c r="X443" s="376"/>
      <c r="Y443" s="377"/>
      <c r="Z443" s="376"/>
      <c r="AA443" s="377"/>
      <c r="AB443" s="380"/>
      <c r="AC443" s="381"/>
      <c r="AD443" s="367"/>
    </row>
    <row r="444" spans="1:30" ht="28.5" customHeight="1" x14ac:dyDescent="0.35">
      <c r="A444" s="709"/>
      <c r="B444" s="405"/>
      <c r="C444" s="406"/>
      <c r="D444" s="406"/>
      <c r="E444" s="407"/>
      <c r="F444" s="407"/>
      <c r="G444" s="408"/>
      <c r="H444" s="409"/>
      <c r="I444" s="410"/>
      <c r="J444" s="410"/>
      <c r="K444" s="410"/>
      <c r="L444" s="410"/>
      <c r="M444" s="410"/>
      <c r="N444" s="410"/>
      <c r="O444" s="410"/>
      <c r="P444" s="410"/>
      <c r="Q444" s="410"/>
      <c r="R444" s="410"/>
      <c r="S444" s="410"/>
      <c r="T444" s="410"/>
      <c r="U444" s="410"/>
      <c r="V444" s="410"/>
      <c r="W444" s="435"/>
      <c r="X444" s="376"/>
      <c r="Y444" s="377"/>
      <c r="Z444" s="376"/>
      <c r="AA444" s="377"/>
      <c r="AB444" s="380"/>
      <c r="AC444" s="381"/>
      <c r="AD444" s="367"/>
    </row>
    <row r="445" spans="1:30" ht="28.5" customHeight="1" x14ac:dyDescent="0.35">
      <c r="A445" s="709"/>
      <c r="B445" s="405"/>
      <c r="C445" s="406"/>
      <c r="D445" s="406"/>
      <c r="E445" s="407"/>
      <c r="F445" s="407"/>
      <c r="G445" s="408"/>
      <c r="H445" s="409"/>
      <c r="I445" s="410"/>
      <c r="J445" s="410"/>
      <c r="K445" s="410"/>
      <c r="L445" s="410"/>
      <c r="M445" s="410"/>
      <c r="N445" s="410"/>
      <c r="O445" s="410"/>
      <c r="P445" s="410"/>
      <c r="Q445" s="410"/>
      <c r="R445" s="410"/>
      <c r="S445" s="410"/>
      <c r="T445" s="410"/>
      <c r="U445" s="410"/>
      <c r="V445" s="410"/>
      <c r="W445" s="435"/>
      <c r="X445" s="376"/>
      <c r="Y445" s="377"/>
      <c r="Z445" s="376"/>
      <c r="AA445" s="377"/>
      <c r="AB445" s="380"/>
      <c r="AC445" s="381"/>
      <c r="AD445" s="367"/>
    </row>
    <row r="446" spans="1:30" ht="28.5" customHeight="1" x14ac:dyDescent="0.35">
      <c r="A446" s="709"/>
      <c r="B446" s="405"/>
      <c r="C446" s="406"/>
      <c r="D446" s="406"/>
      <c r="E446" s="407"/>
      <c r="F446" s="407"/>
      <c r="G446" s="408"/>
      <c r="H446" s="409"/>
      <c r="I446" s="410"/>
      <c r="J446" s="410"/>
      <c r="K446" s="410"/>
      <c r="L446" s="410"/>
      <c r="M446" s="410"/>
      <c r="N446" s="410"/>
      <c r="O446" s="410"/>
      <c r="P446" s="410"/>
      <c r="Q446" s="410"/>
      <c r="R446" s="410"/>
      <c r="S446" s="410"/>
      <c r="T446" s="410"/>
      <c r="U446" s="410"/>
      <c r="V446" s="410"/>
      <c r="W446" s="435"/>
      <c r="X446" s="376"/>
      <c r="Y446" s="377"/>
      <c r="Z446" s="376"/>
      <c r="AA446" s="377"/>
      <c r="AB446" s="380"/>
      <c r="AC446" s="381"/>
      <c r="AD446" s="367"/>
    </row>
    <row r="447" spans="1:30" ht="28.5" customHeight="1" x14ac:dyDescent="0.35">
      <c r="A447" s="709"/>
      <c r="B447" s="405"/>
      <c r="C447" s="406"/>
      <c r="D447" s="406"/>
      <c r="E447" s="407"/>
      <c r="F447" s="407"/>
      <c r="G447" s="408"/>
      <c r="H447" s="409"/>
      <c r="I447" s="410"/>
      <c r="J447" s="410"/>
      <c r="K447" s="410"/>
      <c r="L447" s="410"/>
      <c r="M447" s="410"/>
      <c r="N447" s="410"/>
      <c r="O447" s="410"/>
      <c r="P447" s="410"/>
      <c r="Q447" s="410"/>
      <c r="R447" s="410"/>
      <c r="S447" s="410"/>
      <c r="T447" s="410"/>
      <c r="U447" s="410"/>
      <c r="V447" s="410"/>
      <c r="W447" s="435"/>
      <c r="X447" s="376"/>
      <c r="Y447" s="377"/>
      <c r="Z447" s="376"/>
      <c r="AA447" s="377"/>
      <c r="AB447" s="380"/>
      <c r="AC447" s="381"/>
      <c r="AD447" s="367"/>
    </row>
    <row r="448" spans="1:30" ht="28.5" customHeight="1" x14ac:dyDescent="0.35">
      <c r="A448" s="709"/>
      <c r="B448" s="405"/>
      <c r="C448" s="406"/>
      <c r="D448" s="406"/>
      <c r="E448" s="407"/>
      <c r="F448" s="407"/>
      <c r="G448" s="408"/>
      <c r="H448" s="409"/>
      <c r="I448" s="410"/>
      <c r="J448" s="410"/>
      <c r="K448" s="410"/>
      <c r="L448" s="410"/>
      <c r="M448" s="410"/>
      <c r="N448" s="410"/>
      <c r="O448" s="410"/>
      <c r="P448" s="410"/>
      <c r="Q448" s="410"/>
      <c r="R448" s="410"/>
      <c r="S448" s="410"/>
      <c r="T448" s="410"/>
      <c r="U448" s="410"/>
      <c r="V448" s="410"/>
      <c r="W448" s="435"/>
      <c r="X448" s="376"/>
      <c r="Y448" s="377"/>
      <c r="Z448" s="376"/>
      <c r="AA448" s="377"/>
      <c r="AB448" s="380"/>
      <c r="AC448" s="381"/>
      <c r="AD448" s="367"/>
    </row>
    <row r="449" spans="1:30" ht="28.5" customHeight="1" x14ac:dyDescent="0.35">
      <c r="A449" s="709"/>
      <c r="B449" s="405"/>
      <c r="C449" s="406"/>
      <c r="D449" s="406"/>
      <c r="E449" s="407"/>
      <c r="F449" s="407"/>
      <c r="G449" s="408"/>
      <c r="H449" s="409"/>
      <c r="I449" s="410"/>
      <c r="J449" s="410"/>
      <c r="K449" s="410"/>
      <c r="L449" s="410"/>
      <c r="M449" s="410"/>
      <c r="N449" s="410"/>
      <c r="O449" s="410"/>
      <c r="P449" s="410"/>
      <c r="Q449" s="410"/>
      <c r="R449" s="410"/>
      <c r="S449" s="410"/>
      <c r="T449" s="410"/>
      <c r="U449" s="410"/>
      <c r="V449" s="410"/>
      <c r="W449" s="435"/>
      <c r="X449" s="376"/>
      <c r="Y449" s="377"/>
      <c r="Z449" s="376"/>
      <c r="AA449" s="377"/>
      <c r="AB449" s="380"/>
      <c r="AC449" s="381"/>
      <c r="AD449" s="367"/>
    </row>
    <row r="450" spans="1:30" ht="28.5" customHeight="1" x14ac:dyDescent="0.35">
      <c r="A450" s="709"/>
      <c r="B450" s="405"/>
      <c r="C450" s="406"/>
      <c r="D450" s="406"/>
      <c r="E450" s="407"/>
      <c r="F450" s="407"/>
      <c r="G450" s="408"/>
      <c r="H450" s="409"/>
      <c r="I450" s="410"/>
      <c r="J450" s="410"/>
      <c r="K450" s="410"/>
      <c r="L450" s="410"/>
      <c r="M450" s="410"/>
      <c r="N450" s="410"/>
      <c r="O450" s="410"/>
      <c r="P450" s="410"/>
      <c r="Q450" s="410"/>
      <c r="R450" s="410"/>
      <c r="S450" s="410"/>
      <c r="T450" s="410"/>
      <c r="U450" s="410"/>
      <c r="V450" s="410"/>
      <c r="W450" s="435"/>
      <c r="X450" s="376"/>
      <c r="Y450" s="377"/>
      <c r="Z450" s="376"/>
      <c r="AA450" s="377"/>
      <c r="AB450" s="380"/>
      <c r="AC450" s="381"/>
      <c r="AD450" s="367"/>
    </row>
    <row r="451" spans="1:30" ht="28.5" customHeight="1" x14ac:dyDescent="0.35">
      <c r="A451" s="709"/>
      <c r="B451" s="405"/>
      <c r="C451" s="406"/>
      <c r="D451" s="406"/>
      <c r="E451" s="407"/>
      <c r="F451" s="407"/>
      <c r="G451" s="408"/>
      <c r="H451" s="409"/>
      <c r="I451" s="410"/>
      <c r="J451" s="410"/>
      <c r="K451" s="410"/>
      <c r="L451" s="410"/>
      <c r="M451" s="410"/>
      <c r="N451" s="410"/>
      <c r="O451" s="410"/>
      <c r="P451" s="410"/>
      <c r="Q451" s="410"/>
      <c r="R451" s="410"/>
      <c r="S451" s="410"/>
      <c r="T451" s="410"/>
      <c r="U451" s="410"/>
      <c r="V451" s="410"/>
      <c r="W451" s="435"/>
      <c r="X451" s="376"/>
      <c r="Y451" s="377"/>
      <c r="Z451" s="376"/>
      <c r="AA451" s="377"/>
      <c r="AB451" s="380"/>
      <c r="AC451" s="381"/>
      <c r="AD451" s="367"/>
    </row>
    <row r="452" spans="1:30" ht="28.5" customHeight="1" x14ac:dyDescent="0.35">
      <c r="A452" s="709"/>
      <c r="B452" s="405"/>
      <c r="C452" s="406"/>
      <c r="D452" s="406"/>
      <c r="E452" s="407"/>
      <c r="F452" s="407"/>
      <c r="G452" s="408"/>
      <c r="H452" s="409"/>
      <c r="I452" s="410"/>
      <c r="J452" s="410"/>
      <c r="K452" s="410"/>
      <c r="L452" s="410"/>
      <c r="M452" s="410"/>
      <c r="N452" s="410"/>
      <c r="O452" s="410"/>
      <c r="P452" s="410"/>
      <c r="Q452" s="410"/>
      <c r="R452" s="410"/>
      <c r="S452" s="410"/>
      <c r="T452" s="410"/>
      <c r="U452" s="410"/>
      <c r="V452" s="410"/>
      <c r="W452" s="435"/>
      <c r="X452" s="376"/>
      <c r="Y452" s="377"/>
      <c r="Z452" s="376"/>
      <c r="AA452" s="377"/>
      <c r="AB452" s="380"/>
      <c r="AC452" s="381"/>
      <c r="AD452" s="367"/>
    </row>
    <row r="453" spans="1:30" ht="28.5" customHeight="1" x14ac:dyDescent="0.35">
      <c r="A453" s="709"/>
      <c r="B453" s="405"/>
      <c r="C453" s="406"/>
      <c r="D453" s="406"/>
      <c r="E453" s="407"/>
      <c r="F453" s="407"/>
      <c r="G453" s="408"/>
      <c r="H453" s="409"/>
      <c r="I453" s="410"/>
      <c r="J453" s="410"/>
      <c r="K453" s="410"/>
      <c r="L453" s="410"/>
      <c r="M453" s="410"/>
      <c r="N453" s="410"/>
      <c r="O453" s="410"/>
      <c r="P453" s="410"/>
      <c r="Q453" s="410"/>
      <c r="R453" s="410"/>
      <c r="S453" s="410"/>
      <c r="T453" s="410"/>
      <c r="U453" s="410"/>
      <c r="V453" s="410"/>
      <c r="W453" s="435"/>
      <c r="X453" s="376"/>
      <c r="Y453" s="377"/>
      <c r="Z453" s="376"/>
      <c r="AA453" s="377"/>
      <c r="AB453" s="380"/>
      <c r="AC453" s="381"/>
      <c r="AD453" s="367"/>
    </row>
    <row r="454" spans="1:30" ht="28.5" customHeight="1" x14ac:dyDescent="0.35">
      <c r="A454" s="709"/>
      <c r="B454" s="405"/>
      <c r="C454" s="406"/>
      <c r="D454" s="406"/>
      <c r="E454" s="407"/>
      <c r="F454" s="407"/>
      <c r="G454" s="408"/>
      <c r="H454" s="409"/>
      <c r="I454" s="410"/>
      <c r="J454" s="410"/>
      <c r="K454" s="410"/>
      <c r="L454" s="410"/>
      <c r="M454" s="410"/>
      <c r="N454" s="410"/>
      <c r="O454" s="410"/>
      <c r="P454" s="410"/>
      <c r="Q454" s="410"/>
      <c r="R454" s="410"/>
      <c r="S454" s="410"/>
      <c r="T454" s="410"/>
      <c r="U454" s="410"/>
      <c r="V454" s="410"/>
      <c r="W454" s="435"/>
      <c r="X454" s="376"/>
      <c r="Y454" s="377"/>
      <c r="Z454" s="376"/>
      <c r="AA454" s="377"/>
      <c r="AB454" s="380"/>
      <c r="AC454" s="381"/>
      <c r="AD454" s="367"/>
    </row>
    <row r="455" spans="1:30" ht="28.5" customHeight="1" x14ac:dyDescent="0.35">
      <c r="A455" s="709"/>
      <c r="B455" s="405"/>
      <c r="C455" s="406"/>
      <c r="D455" s="406"/>
      <c r="E455" s="407"/>
      <c r="F455" s="407"/>
      <c r="G455" s="408"/>
      <c r="H455" s="409"/>
      <c r="I455" s="410"/>
      <c r="J455" s="410"/>
      <c r="K455" s="410"/>
      <c r="L455" s="410"/>
      <c r="M455" s="410"/>
      <c r="N455" s="410"/>
      <c r="O455" s="410"/>
      <c r="P455" s="410"/>
      <c r="Q455" s="410"/>
      <c r="R455" s="410"/>
      <c r="S455" s="410"/>
      <c r="T455" s="410"/>
      <c r="U455" s="410"/>
      <c r="V455" s="410"/>
      <c r="W455" s="435"/>
      <c r="X455" s="376"/>
      <c r="Y455" s="377"/>
      <c r="Z455" s="376"/>
      <c r="AA455" s="377"/>
      <c r="AB455" s="380"/>
      <c r="AC455" s="381"/>
      <c r="AD455" s="367"/>
    </row>
    <row r="456" spans="1:30" ht="28.5" customHeight="1" x14ac:dyDescent="0.35">
      <c r="A456" s="709"/>
      <c r="B456" s="405"/>
      <c r="C456" s="406"/>
      <c r="D456" s="406"/>
      <c r="E456" s="407"/>
      <c r="F456" s="407"/>
      <c r="G456" s="408"/>
      <c r="H456" s="409"/>
      <c r="I456" s="410"/>
      <c r="J456" s="410"/>
      <c r="K456" s="410"/>
      <c r="L456" s="410"/>
      <c r="M456" s="410"/>
      <c r="N456" s="410"/>
      <c r="O456" s="410"/>
      <c r="P456" s="410"/>
      <c r="Q456" s="410"/>
      <c r="R456" s="410"/>
      <c r="S456" s="410"/>
      <c r="T456" s="410"/>
      <c r="U456" s="410"/>
      <c r="V456" s="410"/>
      <c r="W456" s="435"/>
      <c r="X456" s="376"/>
      <c r="Y456" s="377"/>
      <c r="Z456" s="376"/>
      <c r="AA456" s="377"/>
      <c r="AB456" s="380"/>
      <c r="AC456" s="381"/>
      <c r="AD456" s="367"/>
    </row>
    <row r="457" spans="1:30" ht="28.5" customHeight="1" x14ac:dyDescent="0.35">
      <c r="A457" s="709"/>
      <c r="B457" s="405"/>
      <c r="C457" s="406"/>
      <c r="D457" s="406"/>
      <c r="E457" s="407"/>
      <c r="F457" s="407"/>
      <c r="G457" s="408"/>
      <c r="H457" s="409"/>
      <c r="I457" s="410"/>
      <c r="J457" s="410"/>
      <c r="K457" s="410"/>
      <c r="L457" s="410"/>
      <c r="M457" s="410"/>
      <c r="N457" s="410"/>
      <c r="O457" s="410"/>
      <c r="P457" s="410"/>
      <c r="Q457" s="410"/>
      <c r="R457" s="410"/>
      <c r="S457" s="410"/>
      <c r="T457" s="410"/>
      <c r="U457" s="410"/>
      <c r="V457" s="410"/>
      <c r="W457" s="435"/>
      <c r="X457" s="376"/>
      <c r="Y457" s="377"/>
      <c r="Z457" s="376"/>
      <c r="AA457" s="377"/>
      <c r="AB457" s="380"/>
      <c r="AC457" s="381"/>
      <c r="AD457" s="367"/>
    </row>
    <row r="458" spans="1:30" ht="28.5" customHeight="1" x14ac:dyDescent="0.35">
      <c r="A458" s="709"/>
      <c r="B458" s="405"/>
      <c r="C458" s="406"/>
      <c r="D458" s="406"/>
      <c r="E458" s="407"/>
      <c r="F458" s="407"/>
      <c r="G458" s="408"/>
      <c r="H458" s="409"/>
      <c r="I458" s="410"/>
      <c r="J458" s="410"/>
      <c r="K458" s="410"/>
      <c r="L458" s="410"/>
      <c r="M458" s="410"/>
      <c r="N458" s="410"/>
      <c r="O458" s="410"/>
      <c r="P458" s="410"/>
      <c r="Q458" s="410"/>
      <c r="R458" s="410"/>
      <c r="S458" s="410"/>
      <c r="T458" s="410"/>
      <c r="U458" s="410"/>
      <c r="V458" s="410"/>
      <c r="W458" s="435"/>
      <c r="X458" s="376"/>
      <c r="Y458" s="377"/>
      <c r="Z458" s="376"/>
      <c r="AA458" s="377"/>
      <c r="AB458" s="380"/>
      <c r="AC458" s="381"/>
      <c r="AD458" s="367"/>
    </row>
    <row r="459" spans="1:30" ht="28.5" customHeight="1" x14ac:dyDescent="0.35">
      <c r="A459" s="709"/>
      <c r="B459" s="405"/>
      <c r="C459" s="406"/>
      <c r="D459" s="406"/>
      <c r="E459" s="407"/>
      <c r="F459" s="407"/>
      <c r="G459" s="408"/>
      <c r="H459" s="409"/>
      <c r="I459" s="410"/>
      <c r="J459" s="410"/>
      <c r="K459" s="410"/>
      <c r="L459" s="410"/>
      <c r="M459" s="410"/>
      <c r="N459" s="410"/>
      <c r="O459" s="410"/>
      <c r="P459" s="410"/>
      <c r="Q459" s="410"/>
      <c r="R459" s="410"/>
      <c r="S459" s="410"/>
      <c r="T459" s="410"/>
      <c r="U459" s="410"/>
      <c r="V459" s="410"/>
      <c r="W459" s="435"/>
      <c r="X459" s="376"/>
      <c r="Y459" s="377"/>
      <c r="Z459" s="376"/>
      <c r="AA459" s="377"/>
      <c r="AB459" s="380"/>
      <c r="AC459" s="381"/>
      <c r="AD459" s="367"/>
    </row>
    <row r="460" spans="1:30" ht="28.5" customHeight="1" x14ac:dyDescent="0.35">
      <c r="A460" s="709"/>
      <c r="B460" s="405"/>
      <c r="C460" s="406"/>
      <c r="D460" s="406"/>
      <c r="E460" s="407"/>
      <c r="F460" s="407"/>
      <c r="G460" s="408"/>
      <c r="H460" s="409"/>
      <c r="I460" s="410"/>
      <c r="J460" s="410"/>
      <c r="K460" s="410"/>
      <c r="L460" s="410"/>
      <c r="M460" s="410"/>
      <c r="N460" s="410"/>
      <c r="O460" s="410"/>
      <c r="P460" s="410"/>
      <c r="Q460" s="410"/>
      <c r="R460" s="410"/>
      <c r="S460" s="410"/>
      <c r="T460" s="410"/>
      <c r="U460" s="410"/>
      <c r="V460" s="410"/>
      <c r="W460" s="435"/>
      <c r="X460" s="376"/>
      <c r="Y460" s="377"/>
      <c r="Z460" s="376"/>
      <c r="AA460" s="377"/>
      <c r="AB460" s="380"/>
      <c r="AC460" s="381"/>
      <c r="AD460" s="367"/>
    </row>
    <row r="461" spans="1:30" ht="28.5" customHeight="1" x14ac:dyDescent="0.35">
      <c r="A461" s="709"/>
      <c r="B461" s="405"/>
      <c r="C461" s="406"/>
      <c r="D461" s="406"/>
      <c r="E461" s="407"/>
      <c r="F461" s="407"/>
      <c r="G461" s="408"/>
      <c r="H461" s="409"/>
      <c r="I461" s="410"/>
      <c r="J461" s="410"/>
      <c r="K461" s="410"/>
      <c r="L461" s="410"/>
      <c r="M461" s="410"/>
      <c r="N461" s="410"/>
      <c r="O461" s="410"/>
      <c r="P461" s="410"/>
      <c r="Q461" s="410"/>
      <c r="R461" s="410"/>
      <c r="S461" s="410"/>
      <c r="T461" s="410"/>
      <c r="U461" s="410"/>
      <c r="V461" s="410"/>
      <c r="W461" s="435"/>
      <c r="X461" s="376"/>
      <c r="Y461" s="377"/>
      <c r="Z461" s="376"/>
      <c r="AA461" s="377"/>
      <c r="AB461" s="380"/>
      <c r="AC461" s="381"/>
      <c r="AD461" s="367"/>
    </row>
    <row r="462" spans="1:30" ht="28.5" customHeight="1" x14ac:dyDescent="0.35">
      <c r="A462" s="709"/>
      <c r="B462" s="405"/>
      <c r="C462" s="406"/>
      <c r="D462" s="406"/>
      <c r="E462" s="407"/>
      <c r="F462" s="407"/>
      <c r="G462" s="408"/>
      <c r="H462" s="409"/>
      <c r="I462" s="410"/>
      <c r="J462" s="410"/>
      <c r="K462" s="410"/>
      <c r="L462" s="410"/>
      <c r="M462" s="410"/>
      <c r="N462" s="410"/>
      <c r="O462" s="410"/>
      <c r="P462" s="410"/>
      <c r="Q462" s="410"/>
      <c r="R462" s="410"/>
      <c r="S462" s="410"/>
      <c r="T462" s="410"/>
      <c r="U462" s="410"/>
      <c r="V462" s="410"/>
      <c r="W462" s="435"/>
      <c r="X462" s="376"/>
      <c r="Y462" s="377"/>
      <c r="Z462" s="376"/>
      <c r="AA462" s="377"/>
      <c r="AB462" s="380"/>
      <c r="AC462" s="381"/>
      <c r="AD462" s="367"/>
    </row>
    <row r="463" spans="1:30" ht="28.5" customHeight="1" x14ac:dyDescent="0.35">
      <c r="A463" s="709"/>
      <c r="B463" s="405"/>
      <c r="C463" s="406"/>
      <c r="D463" s="406"/>
      <c r="E463" s="407"/>
      <c r="F463" s="407"/>
      <c r="G463" s="408"/>
      <c r="H463" s="409"/>
      <c r="I463" s="410"/>
      <c r="J463" s="410"/>
      <c r="K463" s="410"/>
      <c r="L463" s="410"/>
      <c r="M463" s="410"/>
      <c r="N463" s="410"/>
      <c r="O463" s="410"/>
      <c r="P463" s="410"/>
      <c r="Q463" s="410"/>
      <c r="R463" s="410"/>
      <c r="S463" s="410"/>
      <c r="T463" s="410"/>
      <c r="U463" s="410"/>
      <c r="V463" s="410"/>
      <c r="W463" s="435"/>
      <c r="X463" s="376"/>
      <c r="Y463" s="377"/>
      <c r="Z463" s="376"/>
      <c r="AA463" s="377"/>
      <c r="AB463" s="380"/>
      <c r="AC463" s="381"/>
      <c r="AD463" s="367"/>
    </row>
    <row r="464" spans="1:30" ht="28.5" customHeight="1" x14ac:dyDescent="0.35">
      <c r="A464" s="709"/>
      <c r="B464" s="405"/>
      <c r="C464" s="406"/>
      <c r="D464" s="406"/>
      <c r="E464" s="407"/>
      <c r="F464" s="407"/>
      <c r="G464" s="408"/>
      <c r="H464" s="409"/>
      <c r="I464" s="410"/>
      <c r="J464" s="410"/>
      <c r="K464" s="410"/>
      <c r="L464" s="410"/>
      <c r="M464" s="410"/>
      <c r="N464" s="410"/>
      <c r="O464" s="410"/>
      <c r="P464" s="410"/>
      <c r="Q464" s="410"/>
      <c r="R464" s="410"/>
      <c r="S464" s="410"/>
      <c r="T464" s="410"/>
      <c r="U464" s="410"/>
      <c r="V464" s="410"/>
      <c r="W464" s="435"/>
      <c r="X464" s="376"/>
      <c r="Y464" s="377"/>
      <c r="Z464" s="376"/>
      <c r="AA464" s="377"/>
      <c r="AB464" s="380"/>
      <c r="AC464" s="381"/>
      <c r="AD464" s="367"/>
    </row>
    <row r="465" spans="1:30" ht="28.5" customHeight="1" x14ac:dyDescent="0.35">
      <c r="A465" s="709"/>
      <c r="B465" s="405"/>
      <c r="C465" s="406"/>
      <c r="D465" s="406"/>
      <c r="E465" s="407"/>
      <c r="F465" s="407"/>
      <c r="G465" s="408"/>
      <c r="H465" s="409"/>
      <c r="I465" s="410"/>
      <c r="J465" s="410"/>
      <c r="K465" s="410"/>
      <c r="L465" s="410"/>
      <c r="M465" s="410"/>
      <c r="N465" s="410"/>
      <c r="O465" s="410"/>
      <c r="P465" s="410"/>
      <c r="Q465" s="410"/>
      <c r="R465" s="410"/>
      <c r="S465" s="410"/>
      <c r="T465" s="410"/>
      <c r="U465" s="410"/>
      <c r="V465" s="410"/>
      <c r="W465" s="435"/>
      <c r="X465" s="376"/>
      <c r="Y465" s="377"/>
      <c r="Z465" s="376"/>
      <c r="AA465" s="377"/>
      <c r="AB465" s="380"/>
      <c r="AC465" s="381"/>
      <c r="AD465" s="367"/>
    </row>
    <row r="466" spans="1:30" ht="28.5" customHeight="1" x14ac:dyDescent="0.35">
      <c r="A466" s="709"/>
      <c r="B466" s="405"/>
      <c r="C466" s="406"/>
      <c r="D466" s="406"/>
      <c r="E466" s="407"/>
      <c r="F466" s="407"/>
      <c r="G466" s="408"/>
      <c r="H466" s="409"/>
      <c r="I466" s="410"/>
      <c r="J466" s="410"/>
      <c r="K466" s="410"/>
      <c r="L466" s="410"/>
      <c r="M466" s="410"/>
      <c r="N466" s="410"/>
      <c r="O466" s="410"/>
      <c r="P466" s="410"/>
      <c r="Q466" s="410"/>
      <c r="R466" s="410"/>
      <c r="S466" s="410"/>
      <c r="T466" s="410"/>
      <c r="U466" s="410"/>
      <c r="V466" s="410"/>
      <c r="W466" s="435"/>
      <c r="X466" s="376"/>
      <c r="Y466" s="377"/>
      <c r="Z466" s="376"/>
      <c r="AA466" s="377"/>
      <c r="AB466" s="380"/>
      <c r="AC466" s="381"/>
      <c r="AD466" s="367"/>
    </row>
    <row r="467" spans="1:30" ht="28.5" customHeight="1" x14ac:dyDescent="0.35">
      <c r="A467" s="709"/>
      <c r="B467" s="405"/>
      <c r="C467" s="406"/>
      <c r="D467" s="406"/>
      <c r="E467" s="407"/>
      <c r="F467" s="407"/>
      <c r="G467" s="408"/>
      <c r="H467" s="409"/>
      <c r="I467" s="410"/>
      <c r="J467" s="410"/>
      <c r="K467" s="410"/>
      <c r="L467" s="410"/>
      <c r="M467" s="410"/>
      <c r="N467" s="410"/>
      <c r="O467" s="410"/>
      <c r="P467" s="410"/>
      <c r="Q467" s="410"/>
      <c r="R467" s="410"/>
      <c r="S467" s="410"/>
      <c r="T467" s="410"/>
      <c r="U467" s="410"/>
      <c r="V467" s="410"/>
      <c r="W467" s="435"/>
      <c r="X467" s="376"/>
      <c r="Y467" s="377"/>
      <c r="Z467" s="376"/>
      <c r="AA467" s="377"/>
      <c r="AB467" s="380"/>
      <c r="AC467" s="381"/>
      <c r="AD467" s="367"/>
    </row>
    <row r="468" spans="1:30" ht="28.5" customHeight="1" x14ac:dyDescent="0.35">
      <c r="A468" s="709"/>
      <c r="B468" s="405"/>
      <c r="C468" s="406"/>
      <c r="D468" s="406"/>
      <c r="E468" s="407"/>
      <c r="F468" s="407"/>
      <c r="G468" s="408"/>
      <c r="H468" s="409"/>
      <c r="I468" s="410"/>
      <c r="J468" s="410"/>
      <c r="K468" s="410"/>
      <c r="L468" s="410"/>
      <c r="M468" s="410"/>
      <c r="N468" s="410"/>
      <c r="O468" s="410"/>
      <c r="P468" s="410"/>
      <c r="Q468" s="410"/>
      <c r="R468" s="410"/>
      <c r="S468" s="410"/>
      <c r="T468" s="410"/>
      <c r="U468" s="410"/>
      <c r="V468" s="410"/>
      <c r="W468" s="435"/>
      <c r="X468" s="376"/>
      <c r="Y468" s="377"/>
      <c r="Z468" s="376"/>
      <c r="AA468" s="377"/>
      <c r="AB468" s="380"/>
      <c r="AC468" s="381"/>
      <c r="AD468" s="367"/>
    </row>
    <row r="469" spans="1:30" ht="28.5" customHeight="1" x14ac:dyDescent="0.35">
      <c r="A469" s="709"/>
      <c r="B469" s="405"/>
      <c r="C469" s="406"/>
      <c r="D469" s="406"/>
      <c r="E469" s="407"/>
      <c r="F469" s="407"/>
      <c r="G469" s="408"/>
      <c r="H469" s="409"/>
      <c r="I469" s="410"/>
      <c r="J469" s="410"/>
      <c r="K469" s="410"/>
      <c r="L469" s="410"/>
      <c r="M469" s="410"/>
      <c r="N469" s="410"/>
      <c r="O469" s="410"/>
      <c r="P469" s="410"/>
      <c r="Q469" s="410"/>
      <c r="R469" s="410"/>
      <c r="S469" s="410"/>
      <c r="T469" s="410"/>
      <c r="U469" s="410"/>
      <c r="V469" s="410"/>
      <c r="W469" s="435"/>
      <c r="X469" s="376"/>
      <c r="Y469" s="377"/>
      <c r="Z469" s="376"/>
      <c r="AA469" s="377"/>
      <c r="AB469" s="380"/>
      <c r="AC469" s="381"/>
      <c r="AD469" s="367"/>
    </row>
    <row r="470" spans="1:30" ht="28.5" customHeight="1" x14ac:dyDescent="0.35">
      <c r="A470" s="709"/>
      <c r="B470" s="405"/>
      <c r="C470" s="406"/>
      <c r="D470" s="406"/>
      <c r="E470" s="407"/>
      <c r="F470" s="407"/>
      <c r="G470" s="408"/>
      <c r="H470" s="409"/>
      <c r="I470" s="410"/>
      <c r="J470" s="410"/>
      <c r="K470" s="410"/>
      <c r="L470" s="410"/>
      <c r="M470" s="410"/>
      <c r="N470" s="410"/>
      <c r="O470" s="410"/>
      <c r="P470" s="410"/>
      <c r="Q470" s="410"/>
      <c r="R470" s="410"/>
      <c r="S470" s="410"/>
      <c r="T470" s="410"/>
      <c r="U470" s="410"/>
      <c r="V470" s="410"/>
      <c r="W470" s="435"/>
      <c r="X470" s="376"/>
      <c r="Y470" s="377"/>
      <c r="Z470" s="376"/>
      <c r="AA470" s="377"/>
      <c r="AB470" s="380"/>
      <c r="AC470" s="381"/>
      <c r="AD470" s="367"/>
    </row>
    <row r="471" spans="1:30" ht="28.5" customHeight="1" x14ac:dyDescent="0.35">
      <c r="A471" s="709"/>
      <c r="B471" s="405"/>
      <c r="C471" s="406"/>
      <c r="D471" s="406"/>
      <c r="E471" s="407"/>
      <c r="F471" s="407"/>
      <c r="G471" s="408"/>
      <c r="H471" s="409"/>
      <c r="I471" s="410"/>
      <c r="J471" s="410"/>
      <c r="K471" s="410"/>
      <c r="L471" s="410"/>
      <c r="M471" s="410"/>
      <c r="N471" s="410"/>
      <c r="O471" s="410"/>
      <c r="P471" s="410"/>
      <c r="Q471" s="410"/>
      <c r="R471" s="410"/>
      <c r="S471" s="410"/>
      <c r="T471" s="410"/>
      <c r="U471" s="410"/>
      <c r="V471" s="410"/>
      <c r="W471" s="435"/>
      <c r="X471" s="376"/>
      <c r="Y471" s="377"/>
      <c r="Z471" s="376"/>
      <c r="AA471" s="377"/>
      <c r="AB471" s="380"/>
      <c r="AC471" s="381"/>
      <c r="AD471" s="367"/>
    </row>
    <row r="472" spans="1:30" ht="28.5" customHeight="1" x14ac:dyDescent="0.35">
      <c r="A472" s="709"/>
      <c r="B472" s="405"/>
      <c r="C472" s="406"/>
      <c r="D472" s="406"/>
      <c r="E472" s="407"/>
      <c r="F472" s="407"/>
      <c r="G472" s="408"/>
      <c r="H472" s="409"/>
      <c r="I472" s="410"/>
      <c r="J472" s="410"/>
      <c r="K472" s="410"/>
      <c r="L472" s="410"/>
      <c r="M472" s="410"/>
      <c r="N472" s="410"/>
      <c r="O472" s="410"/>
      <c r="P472" s="410"/>
      <c r="Q472" s="410"/>
      <c r="R472" s="410"/>
      <c r="S472" s="410"/>
      <c r="T472" s="410"/>
      <c r="U472" s="410"/>
      <c r="V472" s="410"/>
      <c r="W472" s="435"/>
      <c r="X472" s="376"/>
      <c r="Y472" s="377"/>
      <c r="Z472" s="376"/>
      <c r="AA472" s="377"/>
      <c r="AB472" s="380"/>
      <c r="AC472" s="381"/>
      <c r="AD472" s="367"/>
    </row>
    <row r="473" spans="1:30" ht="28.5" customHeight="1" x14ac:dyDescent="0.35">
      <c r="A473" s="709"/>
      <c r="B473" s="405"/>
      <c r="C473" s="406"/>
      <c r="D473" s="406"/>
      <c r="E473" s="407"/>
      <c r="F473" s="407"/>
      <c r="G473" s="408"/>
      <c r="H473" s="409"/>
      <c r="I473" s="410"/>
      <c r="J473" s="410"/>
      <c r="K473" s="410"/>
      <c r="L473" s="410"/>
      <c r="M473" s="410"/>
      <c r="N473" s="410"/>
      <c r="O473" s="410"/>
      <c r="P473" s="410"/>
      <c r="Q473" s="410"/>
      <c r="R473" s="410"/>
      <c r="S473" s="410"/>
      <c r="T473" s="410"/>
      <c r="U473" s="410"/>
      <c r="V473" s="410"/>
      <c r="W473" s="435"/>
      <c r="X473" s="376"/>
      <c r="Y473" s="377"/>
      <c r="Z473" s="376"/>
      <c r="AA473" s="377"/>
      <c r="AB473" s="380"/>
      <c r="AC473" s="381"/>
      <c r="AD473" s="367"/>
    </row>
    <row r="474" spans="1:30" ht="28.5" customHeight="1" x14ac:dyDescent="0.35">
      <c r="A474" s="709"/>
      <c r="B474" s="405"/>
      <c r="C474" s="406"/>
      <c r="D474" s="406"/>
      <c r="E474" s="407"/>
      <c r="F474" s="407"/>
      <c r="G474" s="408"/>
      <c r="H474" s="409"/>
      <c r="I474" s="410"/>
      <c r="J474" s="410"/>
      <c r="K474" s="410"/>
      <c r="L474" s="410"/>
      <c r="M474" s="410"/>
      <c r="N474" s="410"/>
      <c r="O474" s="410"/>
      <c r="P474" s="410"/>
      <c r="Q474" s="410"/>
      <c r="R474" s="410"/>
      <c r="S474" s="410"/>
      <c r="T474" s="410"/>
      <c r="U474" s="410"/>
      <c r="V474" s="410"/>
      <c r="W474" s="435"/>
      <c r="X474" s="376"/>
      <c r="Y474" s="377"/>
      <c r="Z474" s="376"/>
      <c r="AA474" s="377"/>
      <c r="AB474" s="380"/>
      <c r="AC474" s="381"/>
      <c r="AD474" s="367"/>
    </row>
    <row r="475" spans="1:30" ht="28.5" customHeight="1" x14ac:dyDescent="0.35">
      <c r="A475" s="709"/>
      <c r="B475" s="405"/>
      <c r="C475" s="406"/>
      <c r="D475" s="406"/>
      <c r="E475" s="407"/>
      <c r="F475" s="407"/>
      <c r="G475" s="408"/>
      <c r="H475" s="409"/>
      <c r="I475" s="410"/>
      <c r="J475" s="410"/>
      <c r="K475" s="410"/>
      <c r="L475" s="410"/>
      <c r="M475" s="410"/>
      <c r="N475" s="410"/>
      <c r="O475" s="410"/>
      <c r="P475" s="410"/>
      <c r="Q475" s="410"/>
      <c r="R475" s="410"/>
      <c r="S475" s="410"/>
      <c r="T475" s="410"/>
      <c r="U475" s="410"/>
      <c r="V475" s="410"/>
      <c r="W475" s="435"/>
      <c r="X475" s="376"/>
      <c r="Y475" s="377"/>
      <c r="Z475" s="376"/>
      <c r="AA475" s="377"/>
      <c r="AB475" s="380"/>
      <c r="AC475" s="381"/>
      <c r="AD475" s="367"/>
    </row>
    <row r="476" spans="1:30" ht="28.5" customHeight="1" x14ac:dyDescent="0.35">
      <c r="A476" s="709"/>
      <c r="B476" s="405"/>
      <c r="C476" s="406"/>
      <c r="D476" s="406"/>
      <c r="E476" s="407"/>
      <c r="F476" s="407"/>
      <c r="G476" s="408"/>
      <c r="H476" s="409"/>
      <c r="I476" s="410"/>
      <c r="J476" s="410"/>
      <c r="K476" s="410"/>
      <c r="L476" s="410"/>
      <c r="M476" s="410"/>
      <c r="N476" s="410"/>
      <c r="O476" s="410"/>
      <c r="P476" s="410"/>
      <c r="Q476" s="410"/>
      <c r="R476" s="410"/>
      <c r="S476" s="410"/>
      <c r="T476" s="410"/>
      <c r="U476" s="410"/>
      <c r="V476" s="410"/>
      <c r="W476" s="435"/>
      <c r="X476" s="376"/>
      <c r="Y476" s="377"/>
      <c r="Z476" s="376"/>
      <c r="AA476" s="377"/>
      <c r="AB476" s="380"/>
      <c r="AC476" s="381"/>
      <c r="AD476" s="367"/>
    </row>
    <row r="477" spans="1:30" ht="28.5" customHeight="1" x14ac:dyDescent="0.35">
      <c r="A477" s="709"/>
      <c r="B477" s="405"/>
      <c r="C477" s="406"/>
      <c r="D477" s="406"/>
      <c r="E477" s="407"/>
      <c r="F477" s="407"/>
      <c r="G477" s="408"/>
      <c r="H477" s="409"/>
      <c r="I477" s="410"/>
      <c r="J477" s="410"/>
      <c r="K477" s="410"/>
      <c r="L477" s="410"/>
      <c r="M477" s="410"/>
      <c r="N477" s="410"/>
      <c r="O477" s="410"/>
      <c r="P477" s="410"/>
      <c r="Q477" s="410"/>
      <c r="R477" s="410"/>
      <c r="S477" s="410"/>
      <c r="T477" s="410"/>
      <c r="U477" s="410"/>
      <c r="V477" s="410"/>
      <c r="W477" s="435"/>
      <c r="X477" s="376"/>
      <c r="Y477" s="377"/>
      <c r="Z477" s="376"/>
      <c r="AA477" s="377"/>
      <c r="AB477" s="380"/>
      <c r="AC477" s="381"/>
      <c r="AD477" s="367"/>
    </row>
    <row r="478" spans="1:30" ht="28.5" customHeight="1" x14ac:dyDescent="0.35">
      <c r="A478" s="709"/>
      <c r="B478" s="405"/>
      <c r="C478" s="406"/>
      <c r="D478" s="406"/>
      <c r="E478" s="407"/>
      <c r="F478" s="407"/>
      <c r="G478" s="408"/>
      <c r="H478" s="409"/>
      <c r="I478" s="410"/>
      <c r="J478" s="410"/>
      <c r="K478" s="410"/>
      <c r="L478" s="410"/>
      <c r="M478" s="410"/>
      <c r="N478" s="410"/>
      <c r="O478" s="410"/>
      <c r="P478" s="410"/>
      <c r="Q478" s="410"/>
      <c r="R478" s="410"/>
      <c r="S478" s="410"/>
      <c r="T478" s="410"/>
      <c r="U478" s="410"/>
      <c r="V478" s="410"/>
      <c r="W478" s="435"/>
      <c r="X478" s="376"/>
      <c r="Y478" s="377"/>
      <c r="Z478" s="376"/>
      <c r="AA478" s="377"/>
      <c r="AB478" s="380"/>
      <c r="AC478" s="381"/>
      <c r="AD478" s="367"/>
    </row>
    <row r="479" spans="1:30" ht="28.5" customHeight="1" x14ac:dyDescent="0.35">
      <c r="A479" s="709"/>
      <c r="B479" s="405"/>
      <c r="C479" s="406"/>
      <c r="D479" s="406"/>
      <c r="E479" s="407"/>
      <c r="F479" s="407"/>
      <c r="G479" s="408"/>
      <c r="H479" s="409"/>
      <c r="I479" s="410"/>
      <c r="J479" s="410"/>
      <c r="K479" s="410"/>
      <c r="L479" s="410"/>
      <c r="M479" s="410"/>
      <c r="N479" s="410"/>
      <c r="O479" s="410"/>
      <c r="P479" s="410"/>
      <c r="Q479" s="410"/>
      <c r="R479" s="410"/>
      <c r="S479" s="410"/>
      <c r="T479" s="410"/>
      <c r="U479" s="410"/>
      <c r="V479" s="410"/>
      <c r="W479" s="435"/>
      <c r="X479" s="376"/>
      <c r="Y479" s="377"/>
      <c r="Z479" s="376"/>
      <c r="AA479" s="377"/>
      <c r="AB479" s="380"/>
      <c r="AC479" s="381"/>
      <c r="AD479" s="367"/>
    </row>
    <row r="480" spans="1:30" ht="28.5" customHeight="1" x14ac:dyDescent="0.35">
      <c r="A480" s="709"/>
      <c r="B480" s="405"/>
      <c r="C480" s="406"/>
      <c r="D480" s="406"/>
      <c r="E480" s="407"/>
      <c r="F480" s="407"/>
      <c r="G480" s="408"/>
      <c r="H480" s="409"/>
      <c r="I480" s="410"/>
      <c r="J480" s="410"/>
      <c r="K480" s="410"/>
      <c r="L480" s="410"/>
      <c r="M480" s="410"/>
      <c r="N480" s="410"/>
      <c r="O480" s="410"/>
      <c r="P480" s="410"/>
      <c r="Q480" s="410"/>
      <c r="R480" s="410"/>
      <c r="S480" s="410"/>
      <c r="T480" s="410"/>
      <c r="U480" s="410"/>
      <c r="V480" s="410"/>
      <c r="W480" s="435"/>
      <c r="X480" s="376"/>
      <c r="Y480" s="377"/>
      <c r="Z480" s="376"/>
      <c r="AA480" s="377"/>
      <c r="AB480" s="380"/>
      <c r="AC480" s="381"/>
      <c r="AD480" s="367"/>
    </row>
    <row r="481" spans="1:30" ht="28.5" customHeight="1" x14ac:dyDescent="0.35">
      <c r="A481" s="709"/>
      <c r="B481" s="405"/>
      <c r="C481" s="406"/>
      <c r="D481" s="406"/>
      <c r="E481" s="407"/>
      <c r="F481" s="407"/>
      <c r="G481" s="408"/>
      <c r="H481" s="409"/>
      <c r="I481" s="410"/>
      <c r="J481" s="410"/>
      <c r="K481" s="410"/>
      <c r="L481" s="410"/>
      <c r="M481" s="410"/>
      <c r="N481" s="410"/>
      <c r="O481" s="410"/>
      <c r="P481" s="410"/>
      <c r="Q481" s="410"/>
      <c r="R481" s="410"/>
      <c r="S481" s="410"/>
      <c r="T481" s="410"/>
      <c r="U481" s="410"/>
      <c r="V481" s="410"/>
      <c r="W481" s="435"/>
      <c r="X481" s="376"/>
      <c r="Y481" s="377"/>
      <c r="Z481" s="376"/>
      <c r="AA481" s="377"/>
      <c r="AB481" s="380"/>
      <c r="AC481" s="381"/>
      <c r="AD481" s="367"/>
    </row>
    <row r="482" spans="1:30" ht="28.5" customHeight="1" x14ac:dyDescent="0.35">
      <c r="A482" s="709"/>
      <c r="B482" s="405"/>
      <c r="C482" s="406"/>
      <c r="D482" s="406"/>
      <c r="E482" s="407"/>
      <c r="F482" s="407"/>
      <c r="G482" s="408"/>
      <c r="H482" s="409"/>
      <c r="I482" s="410"/>
      <c r="J482" s="410"/>
      <c r="K482" s="410"/>
      <c r="L482" s="410"/>
      <c r="M482" s="410"/>
      <c r="N482" s="410"/>
      <c r="O482" s="410"/>
      <c r="P482" s="410"/>
      <c r="Q482" s="410"/>
      <c r="R482" s="410"/>
      <c r="S482" s="410"/>
      <c r="T482" s="410"/>
      <c r="U482" s="410"/>
      <c r="V482" s="410"/>
      <c r="W482" s="435"/>
      <c r="X482" s="376"/>
      <c r="Y482" s="377"/>
      <c r="Z482" s="376"/>
      <c r="AA482" s="377"/>
      <c r="AB482" s="380"/>
      <c r="AC482" s="381"/>
      <c r="AD482" s="367"/>
    </row>
    <row r="483" spans="1:30" ht="28.5" customHeight="1" x14ac:dyDescent="0.35">
      <c r="A483" s="709"/>
      <c r="B483" s="405"/>
      <c r="C483" s="406"/>
      <c r="D483" s="406"/>
      <c r="E483" s="407"/>
      <c r="F483" s="407"/>
      <c r="G483" s="408"/>
      <c r="H483" s="409"/>
      <c r="I483" s="410"/>
      <c r="J483" s="410"/>
      <c r="K483" s="410"/>
      <c r="L483" s="410"/>
      <c r="M483" s="410"/>
      <c r="N483" s="410"/>
      <c r="O483" s="410"/>
      <c r="P483" s="410"/>
      <c r="Q483" s="410"/>
      <c r="R483" s="410"/>
      <c r="S483" s="410"/>
      <c r="T483" s="410"/>
      <c r="U483" s="410"/>
      <c r="V483" s="410"/>
      <c r="W483" s="435"/>
      <c r="X483" s="376"/>
      <c r="Y483" s="377"/>
      <c r="Z483" s="376"/>
      <c r="AA483" s="377"/>
      <c r="AB483" s="380"/>
      <c r="AC483" s="381"/>
      <c r="AD483" s="367"/>
    </row>
    <row r="484" spans="1:30" ht="28.5" customHeight="1" x14ac:dyDescent="0.35">
      <c r="A484" s="709"/>
      <c r="B484" s="405"/>
      <c r="C484" s="406"/>
      <c r="D484" s="406"/>
      <c r="E484" s="407"/>
      <c r="F484" s="407"/>
      <c r="G484" s="408"/>
      <c r="H484" s="409"/>
      <c r="I484" s="410"/>
      <c r="J484" s="410"/>
      <c r="K484" s="410"/>
      <c r="L484" s="410"/>
      <c r="M484" s="410"/>
      <c r="N484" s="410"/>
      <c r="O484" s="410"/>
      <c r="P484" s="410"/>
      <c r="Q484" s="410"/>
      <c r="R484" s="410"/>
      <c r="S484" s="410"/>
      <c r="T484" s="410"/>
      <c r="U484" s="410"/>
      <c r="V484" s="410"/>
      <c r="W484" s="435"/>
      <c r="X484" s="376"/>
      <c r="Y484" s="377"/>
      <c r="Z484" s="376"/>
      <c r="AA484" s="377"/>
      <c r="AB484" s="380"/>
      <c r="AC484" s="381"/>
      <c r="AD484" s="367"/>
    </row>
    <row r="485" spans="1:30" ht="28.5" customHeight="1" x14ac:dyDescent="0.35">
      <c r="A485" s="709"/>
      <c r="B485" s="405"/>
      <c r="C485" s="406"/>
      <c r="D485" s="406"/>
      <c r="E485" s="407"/>
      <c r="F485" s="407"/>
      <c r="G485" s="408"/>
      <c r="H485" s="409"/>
      <c r="I485" s="410"/>
      <c r="J485" s="410"/>
      <c r="K485" s="410"/>
      <c r="L485" s="410"/>
      <c r="M485" s="410"/>
      <c r="N485" s="410"/>
      <c r="O485" s="410"/>
      <c r="P485" s="410"/>
      <c r="Q485" s="410"/>
      <c r="R485" s="410"/>
      <c r="S485" s="410"/>
      <c r="T485" s="410"/>
      <c r="U485" s="410"/>
      <c r="V485" s="410"/>
      <c r="W485" s="435"/>
      <c r="X485" s="376"/>
      <c r="Y485" s="377"/>
      <c r="Z485" s="376"/>
      <c r="AA485" s="377"/>
      <c r="AB485" s="380"/>
      <c r="AC485" s="381"/>
      <c r="AD485" s="367"/>
    </row>
    <row r="486" spans="1:30" ht="28.5" customHeight="1" x14ac:dyDescent="0.35">
      <c r="A486" s="709"/>
      <c r="B486" s="405"/>
      <c r="C486" s="406"/>
      <c r="D486" s="406"/>
      <c r="E486" s="407"/>
      <c r="F486" s="407"/>
      <c r="G486" s="408"/>
      <c r="H486" s="409"/>
      <c r="I486" s="410"/>
      <c r="J486" s="410"/>
      <c r="K486" s="410"/>
      <c r="L486" s="410"/>
      <c r="M486" s="410"/>
      <c r="N486" s="410"/>
      <c r="O486" s="410"/>
      <c r="P486" s="410"/>
      <c r="Q486" s="410"/>
      <c r="R486" s="410"/>
      <c r="S486" s="410"/>
      <c r="T486" s="410"/>
      <c r="U486" s="410"/>
      <c r="V486" s="410"/>
      <c r="W486" s="435"/>
      <c r="X486" s="376"/>
      <c r="Y486" s="377"/>
      <c r="Z486" s="376"/>
      <c r="AA486" s="377"/>
      <c r="AB486" s="380"/>
      <c r="AC486" s="381"/>
      <c r="AD486" s="367"/>
    </row>
    <row r="487" spans="1:30" ht="28.5" customHeight="1" x14ac:dyDescent="0.35">
      <c r="A487" s="709"/>
      <c r="B487" s="405"/>
      <c r="C487" s="406"/>
      <c r="D487" s="406"/>
      <c r="E487" s="407"/>
      <c r="F487" s="407"/>
      <c r="G487" s="408"/>
      <c r="H487" s="409"/>
      <c r="I487" s="410"/>
      <c r="J487" s="410"/>
      <c r="K487" s="410"/>
      <c r="L487" s="410"/>
      <c r="M487" s="410"/>
      <c r="N487" s="410"/>
      <c r="O487" s="410"/>
      <c r="P487" s="410"/>
      <c r="Q487" s="410"/>
      <c r="R487" s="410"/>
      <c r="S487" s="410"/>
      <c r="T487" s="410"/>
      <c r="U487" s="410"/>
      <c r="V487" s="410"/>
      <c r="W487" s="435"/>
      <c r="X487" s="376"/>
      <c r="Y487" s="377"/>
      <c r="Z487" s="376"/>
      <c r="AA487" s="377"/>
      <c r="AB487" s="380"/>
      <c r="AC487" s="381"/>
      <c r="AD487" s="367"/>
    </row>
    <row r="488" spans="1:30" ht="28.5" customHeight="1" x14ac:dyDescent="0.35">
      <c r="A488" s="709"/>
      <c r="B488" s="405"/>
      <c r="C488" s="406"/>
      <c r="D488" s="406"/>
      <c r="E488" s="407"/>
      <c r="F488" s="407"/>
      <c r="G488" s="408"/>
      <c r="H488" s="409"/>
      <c r="I488" s="410"/>
      <c r="J488" s="410"/>
      <c r="K488" s="410"/>
      <c r="L488" s="410"/>
      <c r="M488" s="410"/>
      <c r="N488" s="410"/>
      <c r="O488" s="410"/>
      <c r="P488" s="410"/>
      <c r="Q488" s="410"/>
      <c r="R488" s="410"/>
      <c r="S488" s="410"/>
      <c r="T488" s="410"/>
      <c r="U488" s="410"/>
      <c r="V488" s="410"/>
      <c r="W488" s="435"/>
      <c r="X488" s="376"/>
      <c r="Y488" s="377"/>
      <c r="Z488" s="376"/>
      <c r="AA488" s="377"/>
      <c r="AB488" s="380"/>
      <c r="AC488" s="381"/>
      <c r="AD488" s="367"/>
    </row>
    <row r="489" spans="1:30" ht="28.5" customHeight="1" x14ac:dyDescent="0.35">
      <c r="A489" s="709"/>
      <c r="B489" s="405"/>
      <c r="C489" s="406"/>
      <c r="D489" s="406"/>
      <c r="E489" s="407"/>
      <c r="F489" s="407"/>
      <c r="G489" s="408"/>
      <c r="H489" s="409"/>
      <c r="I489" s="410"/>
      <c r="J489" s="410"/>
      <c r="K489" s="410"/>
      <c r="L489" s="410"/>
      <c r="M489" s="410"/>
      <c r="N489" s="410"/>
      <c r="O489" s="410"/>
      <c r="P489" s="410"/>
      <c r="Q489" s="410"/>
      <c r="R489" s="410"/>
      <c r="S489" s="410"/>
      <c r="T489" s="410"/>
      <c r="U489" s="410"/>
      <c r="V489" s="410"/>
      <c r="W489" s="435"/>
      <c r="X489" s="376"/>
      <c r="Y489" s="377"/>
      <c r="Z489" s="376"/>
      <c r="AA489" s="377"/>
      <c r="AB489" s="380"/>
      <c r="AC489" s="381"/>
      <c r="AD489" s="367"/>
    </row>
    <row r="490" spans="1:30" ht="28.5" customHeight="1" x14ac:dyDescent="0.35">
      <c r="A490" s="709"/>
      <c r="B490" s="405"/>
      <c r="C490" s="406"/>
      <c r="D490" s="406"/>
      <c r="E490" s="407"/>
      <c r="F490" s="407"/>
      <c r="G490" s="408"/>
      <c r="H490" s="409"/>
      <c r="I490" s="410"/>
      <c r="J490" s="410"/>
      <c r="K490" s="410"/>
      <c r="L490" s="410"/>
      <c r="M490" s="410"/>
      <c r="N490" s="410"/>
      <c r="O490" s="410"/>
      <c r="P490" s="410"/>
      <c r="Q490" s="410"/>
      <c r="R490" s="410"/>
      <c r="S490" s="410"/>
      <c r="T490" s="410"/>
      <c r="U490" s="410"/>
      <c r="V490" s="410"/>
      <c r="W490" s="435"/>
      <c r="X490" s="376"/>
      <c r="Y490" s="377"/>
      <c r="Z490" s="376"/>
      <c r="AA490" s="377"/>
      <c r="AB490" s="380"/>
      <c r="AC490" s="381"/>
      <c r="AD490" s="367"/>
    </row>
    <row r="491" spans="1:30" ht="28.5" customHeight="1" x14ac:dyDescent="0.35">
      <c r="A491" s="709"/>
      <c r="B491" s="405"/>
      <c r="C491" s="406"/>
      <c r="D491" s="406"/>
      <c r="E491" s="407"/>
      <c r="F491" s="407"/>
      <c r="G491" s="408"/>
      <c r="H491" s="409"/>
      <c r="I491" s="410"/>
      <c r="J491" s="410"/>
      <c r="K491" s="410"/>
      <c r="L491" s="410"/>
      <c r="M491" s="410"/>
      <c r="N491" s="410"/>
      <c r="O491" s="410"/>
      <c r="P491" s="410"/>
      <c r="Q491" s="410"/>
      <c r="R491" s="410"/>
      <c r="S491" s="410"/>
      <c r="T491" s="410"/>
      <c r="U491" s="410"/>
      <c r="V491" s="410"/>
      <c r="W491" s="435"/>
      <c r="X491" s="376"/>
      <c r="Y491" s="377"/>
      <c r="Z491" s="376"/>
      <c r="AA491" s="377"/>
      <c r="AB491" s="380"/>
      <c r="AC491" s="381"/>
      <c r="AD491" s="367"/>
    </row>
    <row r="492" spans="1:30" ht="28.5" customHeight="1" x14ac:dyDescent="0.35">
      <c r="A492" s="709"/>
      <c r="B492" s="405"/>
      <c r="C492" s="406"/>
      <c r="D492" s="406"/>
      <c r="E492" s="407"/>
      <c r="F492" s="407"/>
      <c r="G492" s="408"/>
      <c r="H492" s="409"/>
      <c r="I492" s="410"/>
      <c r="J492" s="410"/>
      <c r="K492" s="410"/>
      <c r="L492" s="410"/>
      <c r="M492" s="410"/>
      <c r="N492" s="410"/>
      <c r="O492" s="410"/>
      <c r="P492" s="410"/>
      <c r="Q492" s="410"/>
      <c r="R492" s="410"/>
      <c r="S492" s="410"/>
      <c r="T492" s="410"/>
      <c r="U492" s="410"/>
      <c r="V492" s="410"/>
      <c r="W492" s="435"/>
      <c r="X492" s="376"/>
      <c r="Y492" s="377"/>
      <c r="Z492" s="376"/>
      <c r="AA492" s="377"/>
      <c r="AB492" s="380"/>
      <c r="AC492" s="381"/>
      <c r="AD492" s="367"/>
    </row>
    <row r="493" spans="1:30" ht="28.5" customHeight="1" x14ac:dyDescent="0.35">
      <c r="A493" s="709"/>
      <c r="B493" s="405"/>
      <c r="C493" s="406"/>
      <c r="D493" s="406"/>
      <c r="E493" s="407"/>
      <c r="F493" s="407"/>
      <c r="G493" s="408"/>
      <c r="H493" s="409"/>
      <c r="I493" s="410"/>
      <c r="J493" s="410"/>
      <c r="K493" s="410"/>
      <c r="L493" s="410"/>
      <c r="M493" s="410"/>
      <c r="N493" s="410"/>
      <c r="O493" s="410"/>
      <c r="P493" s="410"/>
      <c r="Q493" s="410"/>
      <c r="R493" s="410"/>
      <c r="S493" s="410"/>
      <c r="T493" s="410"/>
      <c r="U493" s="410"/>
      <c r="V493" s="410"/>
      <c r="W493" s="435"/>
      <c r="X493" s="376"/>
      <c r="Y493" s="377"/>
      <c r="Z493" s="376"/>
      <c r="AA493" s="377"/>
      <c r="AB493" s="380"/>
      <c r="AC493" s="381"/>
      <c r="AD493" s="367"/>
    </row>
    <row r="494" spans="1:30" ht="28.5" customHeight="1" x14ac:dyDescent="0.35">
      <c r="A494" s="709"/>
      <c r="B494" s="405"/>
      <c r="C494" s="406"/>
      <c r="D494" s="406"/>
      <c r="E494" s="407"/>
      <c r="F494" s="407"/>
      <c r="G494" s="408"/>
      <c r="H494" s="409"/>
      <c r="I494" s="410"/>
      <c r="J494" s="410"/>
      <c r="K494" s="410"/>
      <c r="L494" s="410"/>
      <c r="M494" s="410"/>
      <c r="N494" s="410"/>
      <c r="O494" s="410"/>
      <c r="P494" s="410"/>
      <c r="Q494" s="410"/>
      <c r="R494" s="410"/>
      <c r="S494" s="410"/>
      <c r="T494" s="410"/>
      <c r="U494" s="410"/>
      <c r="V494" s="410"/>
      <c r="W494" s="435"/>
      <c r="X494" s="376"/>
      <c r="Y494" s="377"/>
      <c r="Z494" s="376"/>
      <c r="AA494" s="377"/>
      <c r="AB494" s="380"/>
      <c r="AC494" s="381"/>
      <c r="AD494" s="367"/>
    </row>
    <row r="495" spans="1:30" ht="28.5" customHeight="1" x14ac:dyDescent="0.35">
      <c r="A495" s="709"/>
      <c r="B495" s="405"/>
      <c r="C495" s="406"/>
      <c r="D495" s="406"/>
      <c r="E495" s="407"/>
      <c r="F495" s="407"/>
      <c r="G495" s="408"/>
      <c r="H495" s="409"/>
      <c r="I495" s="410"/>
      <c r="J495" s="410"/>
      <c r="K495" s="410"/>
      <c r="L495" s="410"/>
      <c r="M495" s="410"/>
      <c r="N495" s="410"/>
      <c r="O495" s="410"/>
      <c r="P495" s="410"/>
      <c r="Q495" s="410"/>
      <c r="R495" s="410"/>
      <c r="S495" s="410"/>
      <c r="T495" s="410"/>
      <c r="U495" s="410"/>
      <c r="V495" s="410"/>
      <c r="W495" s="435"/>
      <c r="X495" s="376"/>
      <c r="Y495" s="377"/>
      <c r="Z495" s="376"/>
      <c r="AA495" s="377"/>
      <c r="AB495" s="380"/>
      <c r="AC495" s="381"/>
      <c r="AD495" s="367"/>
    </row>
    <row r="496" spans="1:30" ht="28.5" customHeight="1" x14ac:dyDescent="0.35">
      <c r="A496" s="709"/>
      <c r="B496" s="405"/>
      <c r="C496" s="406"/>
      <c r="D496" s="406"/>
      <c r="E496" s="407"/>
      <c r="F496" s="407"/>
      <c r="G496" s="408"/>
      <c r="H496" s="409"/>
      <c r="I496" s="410"/>
      <c r="J496" s="410"/>
      <c r="K496" s="410"/>
      <c r="L496" s="410"/>
      <c r="M496" s="410"/>
      <c r="N496" s="410"/>
      <c r="O496" s="410"/>
      <c r="P496" s="410"/>
      <c r="Q496" s="410"/>
      <c r="R496" s="410"/>
      <c r="S496" s="410"/>
      <c r="T496" s="410"/>
      <c r="U496" s="410"/>
      <c r="V496" s="410"/>
      <c r="W496" s="435"/>
      <c r="X496" s="376"/>
      <c r="Y496" s="377"/>
      <c r="Z496" s="376"/>
      <c r="AA496" s="377"/>
      <c r="AB496" s="380"/>
      <c r="AC496" s="381"/>
      <c r="AD496" s="367"/>
    </row>
    <row r="497" spans="1:30" ht="28.5" customHeight="1" x14ac:dyDescent="0.35">
      <c r="A497" s="709"/>
      <c r="B497" s="405"/>
      <c r="C497" s="406"/>
      <c r="D497" s="406"/>
      <c r="E497" s="407"/>
      <c r="F497" s="407"/>
      <c r="G497" s="408"/>
      <c r="H497" s="409"/>
      <c r="I497" s="410"/>
      <c r="J497" s="410"/>
      <c r="K497" s="410"/>
      <c r="L497" s="410"/>
      <c r="M497" s="410"/>
      <c r="N497" s="410"/>
      <c r="O497" s="410"/>
      <c r="P497" s="410"/>
      <c r="Q497" s="410"/>
      <c r="R497" s="410"/>
      <c r="S497" s="410"/>
      <c r="T497" s="410"/>
      <c r="U497" s="410"/>
      <c r="V497" s="410"/>
      <c r="W497" s="435"/>
      <c r="X497" s="376"/>
      <c r="Y497" s="377"/>
      <c r="Z497" s="376"/>
      <c r="AA497" s="377"/>
      <c r="AB497" s="380"/>
      <c r="AC497" s="381"/>
      <c r="AD497" s="367"/>
    </row>
    <row r="498" spans="1:30" ht="28.5" customHeight="1" x14ac:dyDescent="0.35">
      <c r="A498" s="709"/>
      <c r="B498" s="405"/>
      <c r="C498" s="406"/>
      <c r="D498" s="406"/>
      <c r="E498" s="407"/>
      <c r="F498" s="407"/>
      <c r="G498" s="408"/>
      <c r="H498" s="409"/>
      <c r="I498" s="410"/>
      <c r="J498" s="410"/>
      <c r="K498" s="410"/>
      <c r="L498" s="410"/>
      <c r="M498" s="410"/>
      <c r="N498" s="410"/>
      <c r="O498" s="410"/>
      <c r="P498" s="410"/>
      <c r="Q498" s="410"/>
      <c r="R498" s="410"/>
      <c r="S498" s="410"/>
      <c r="T498" s="410"/>
      <c r="U498" s="410"/>
      <c r="V498" s="410"/>
      <c r="W498" s="435"/>
      <c r="X498" s="376"/>
      <c r="Y498" s="377"/>
      <c r="Z498" s="376"/>
      <c r="AA498" s="377"/>
      <c r="AB498" s="380"/>
      <c r="AC498" s="381"/>
      <c r="AD498" s="367"/>
    </row>
    <row r="499" spans="1:30" ht="28.5" customHeight="1" x14ac:dyDescent="0.35">
      <c r="A499" s="709"/>
      <c r="B499" s="405"/>
      <c r="C499" s="406"/>
      <c r="D499" s="406"/>
      <c r="E499" s="407"/>
      <c r="F499" s="407"/>
      <c r="G499" s="408"/>
      <c r="H499" s="409"/>
      <c r="I499" s="410"/>
      <c r="J499" s="410"/>
      <c r="K499" s="410"/>
      <c r="L499" s="410"/>
      <c r="M499" s="410"/>
      <c r="N499" s="410"/>
      <c r="O499" s="410"/>
      <c r="P499" s="410"/>
      <c r="Q499" s="410"/>
      <c r="R499" s="410"/>
      <c r="S499" s="410"/>
      <c r="T499" s="410"/>
      <c r="U499" s="410"/>
      <c r="V499" s="410"/>
      <c r="W499" s="435"/>
      <c r="X499" s="376"/>
      <c r="Y499" s="377"/>
      <c r="Z499" s="376"/>
      <c r="AA499" s="377"/>
      <c r="AB499" s="380"/>
      <c r="AC499" s="381"/>
      <c r="AD499" s="367"/>
    </row>
    <row r="500" spans="1:30" ht="28.5" customHeight="1" x14ac:dyDescent="0.35">
      <c r="A500" s="709"/>
      <c r="B500" s="405"/>
      <c r="C500" s="406"/>
      <c r="D500" s="406"/>
      <c r="E500" s="407"/>
      <c r="F500" s="407"/>
      <c r="G500" s="408"/>
      <c r="H500" s="409"/>
      <c r="I500" s="410"/>
      <c r="J500" s="410"/>
      <c r="K500" s="410"/>
      <c r="L500" s="410"/>
      <c r="M500" s="410"/>
      <c r="N500" s="410"/>
      <c r="O500" s="410"/>
      <c r="P500" s="410"/>
      <c r="Q500" s="410"/>
      <c r="R500" s="410"/>
      <c r="S500" s="410"/>
      <c r="T500" s="410"/>
      <c r="U500" s="410"/>
      <c r="V500" s="410"/>
      <c r="W500" s="435"/>
      <c r="X500" s="411"/>
      <c r="Y500" s="412"/>
      <c r="Z500" s="411"/>
      <c r="AA500" s="412"/>
      <c r="AB500" s="413"/>
      <c r="AC500" s="414"/>
      <c r="AD500" s="367"/>
    </row>
  </sheetData>
  <autoFilter ref="B1:W159" xr:uid="{94BF5DF2-2E88-4078-B821-B1DBE25897CD}"/>
  <sortState ref="A2:AE159">
    <sortCondition descending="1" ref="E2:E159"/>
  </sortState>
  <mergeCells count="2">
    <mergeCell ref="Z1:AA1"/>
    <mergeCell ref="X1:Y1"/>
  </mergeCells>
  <dataValidations count="1">
    <dataValidation type="list" allowBlank="1" showInputMessage="1" showErrorMessage="1" sqref="C2:C1048576" xr:uid="{81ABBEAE-BFFF-47B6-A8D4-1443D31E79E8}">
      <formula1>BDD</formula1>
    </dataValidation>
  </dataValidations>
  <printOptions horizontalCentered="1"/>
  <pageMargins left="0" right="0" top="0.39370078740157483" bottom="0.27559055118110237" header="0.15748031496062992" footer="0.15748031496062992"/>
  <pageSetup paperSize="9" scale="55" orientation="landscape" horizontalDpi="300" verticalDpi="300" r:id="rId1"/>
  <headerFooter>
    <oddHeader>&amp;C&amp;"-,Gras"&amp;18&amp;K0070C0Bilan des réservations de l'année au &amp;D à &amp;T</oddHeader>
    <oddFooter>&amp;R&amp;"-,Gras"&amp;9&amp;K0070C0&amp;P/&amp;N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616389-6472-47AB-8218-ECCE6C69F7CF}">
  <sheetPr codeName="Feuil6">
    <tabColor rgb="FFFFAFAF"/>
  </sheetPr>
  <dimension ref="A1:BO499"/>
  <sheetViews>
    <sheetView showGridLines="0" tabSelected="1" workbookViewId="0">
      <pane ySplit="1" topLeftCell="A2" activePane="bottomLeft" state="frozen"/>
      <selection activeCell="B1" sqref="B1"/>
      <selection pane="bottomLeft" activeCell="C7" sqref="C7"/>
    </sheetView>
  </sheetViews>
  <sheetFormatPr baseColWidth="10" defaultRowHeight="33" customHeight="1" x14ac:dyDescent="0.25"/>
  <cols>
    <col min="1" max="1" width="5.85546875" style="280" customWidth="1"/>
    <col min="2" max="2" width="8.28515625" style="281" customWidth="1"/>
    <col min="3" max="3" width="26.5703125" style="282" customWidth="1"/>
    <col min="4" max="4" width="23" style="282" customWidth="1"/>
    <col min="5" max="6" width="24.42578125" style="283" customWidth="1"/>
    <col min="7" max="8" width="7.7109375" style="284" customWidth="1"/>
    <col min="9" max="21" width="7" style="285" customWidth="1"/>
    <col min="22" max="22" width="6.5703125" style="285" customWidth="1"/>
    <col min="23" max="23" width="6.5703125" style="286" customWidth="1"/>
    <col min="24" max="24" width="6.5703125" style="287" customWidth="1"/>
    <col min="25" max="25" width="6.5703125" style="288" customWidth="1"/>
    <col min="26" max="26" width="6.5703125" style="287" customWidth="1"/>
    <col min="27" max="27" width="6.5703125" style="288" customWidth="1"/>
    <col min="28" max="29" width="6.5703125" style="289" customWidth="1"/>
    <col min="30" max="30" width="40.85546875" style="559" customWidth="1"/>
    <col min="31" max="67" width="11.42578125" style="208" customWidth="1"/>
    <col min="68" max="16384" width="11.42578125" style="208"/>
  </cols>
  <sheetData>
    <row r="1" spans="1:67" s="196" customFormat="1" ht="34.5" customHeight="1" x14ac:dyDescent="0.2">
      <c r="A1" s="444" t="s">
        <v>92</v>
      </c>
      <c r="B1" s="191" t="s">
        <v>0</v>
      </c>
      <c r="C1" s="192" t="s">
        <v>1</v>
      </c>
      <c r="D1" s="192" t="s">
        <v>52</v>
      </c>
      <c r="E1" s="193" t="s">
        <v>2</v>
      </c>
      <c r="F1" s="193" t="s">
        <v>3</v>
      </c>
      <c r="G1" s="191" t="s">
        <v>4</v>
      </c>
      <c r="H1" s="191" t="s">
        <v>5</v>
      </c>
      <c r="I1" s="194" t="s">
        <v>6</v>
      </c>
      <c r="J1" s="194" t="s">
        <v>7</v>
      </c>
      <c r="K1" s="194" t="s">
        <v>8</v>
      </c>
      <c r="L1" s="194" t="s">
        <v>9</v>
      </c>
      <c r="M1" s="194" t="s">
        <v>10</v>
      </c>
      <c r="N1" s="194" t="s">
        <v>11</v>
      </c>
      <c r="O1" s="194" t="s">
        <v>12</v>
      </c>
      <c r="P1" s="194" t="s">
        <v>13</v>
      </c>
      <c r="Q1" s="194" t="s">
        <v>14</v>
      </c>
      <c r="R1" s="194" t="s">
        <v>15</v>
      </c>
      <c r="S1" s="194" t="s">
        <v>16</v>
      </c>
      <c r="T1" s="194" t="s">
        <v>18</v>
      </c>
      <c r="U1" s="194" t="s">
        <v>19</v>
      </c>
      <c r="V1" s="194" t="s">
        <v>20</v>
      </c>
      <c r="W1" s="195" t="s">
        <v>53</v>
      </c>
      <c r="X1" s="695" t="s">
        <v>661</v>
      </c>
      <c r="Y1" s="696"/>
      <c r="Z1" s="695" t="s">
        <v>662</v>
      </c>
      <c r="AA1" s="696"/>
      <c r="AB1" s="192" t="s">
        <v>983</v>
      </c>
      <c r="AC1" s="192" t="s">
        <v>985</v>
      </c>
      <c r="AD1" s="672" t="s">
        <v>1011</v>
      </c>
    </row>
    <row r="2" spans="1:67" s="209" customFormat="1" ht="28.5" customHeight="1" x14ac:dyDescent="0.25">
      <c r="A2" s="111" t="s">
        <v>1014</v>
      </c>
      <c r="B2" s="197">
        <v>42845</v>
      </c>
      <c r="C2" s="101" t="s">
        <v>1009</v>
      </c>
      <c r="D2" s="44" t="s">
        <v>1009</v>
      </c>
      <c r="E2" s="215">
        <v>43381</v>
      </c>
      <c r="F2" s="215">
        <v>43382</v>
      </c>
      <c r="G2" s="200">
        <f>F2-E2</f>
        <v>1</v>
      </c>
      <c r="H2" s="200">
        <v>51</v>
      </c>
      <c r="I2" s="201"/>
      <c r="J2" s="202">
        <v>43374</v>
      </c>
      <c r="K2" s="201"/>
      <c r="L2" s="201"/>
      <c r="M2" s="201"/>
      <c r="N2" s="201"/>
      <c r="O2" s="201"/>
      <c r="P2" s="201"/>
      <c r="Q2" s="201"/>
      <c r="R2" s="201"/>
      <c r="S2" s="201"/>
      <c r="T2" s="201"/>
      <c r="U2" s="201"/>
      <c r="V2" s="201"/>
      <c r="W2" s="219"/>
      <c r="X2" s="247"/>
      <c r="Y2" s="248"/>
      <c r="Z2" s="220"/>
      <c r="AA2" s="221"/>
      <c r="AB2" s="242"/>
      <c r="AC2" s="243"/>
      <c r="AD2" s="301" t="s">
        <v>26</v>
      </c>
      <c r="AE2" s="230"/>
      <c r="AF2" s="230"/>
      <c r="AG2" s="230"/>
      <c r="AH2" s="230"/>
      <c r="AI2" s="230"/>
      <c r="AJ2" s="230"/>
      <c r="AK2" s="230"/>
      <c r="AL2" s="230"/>
      <c r="AM2" s="230"/>
      <c r="AN2" s="230"/>
      <c r="AO2" s="230"/>
      <c r="AP2" s="230"/>
      <c r="AQ2" s="230"/>
      <c r="AR2" s="230"/>
      <c r="AS2" s="230"/>
      <c r="AT2" s="230"/>
      <c r="AU2" s="230"/>
      <c r="AV2" s="230"/>
      <c r="AW2" s="230"/>
      <c r="AX2" s="230"/>
      <c r="AY2" s="230"/>
      <c r="AZ2" s="230"/>
      <c r="BA2" s="230"/>
      <c r="BB2" s="230"/>
      <c r="BC2" s="230"/>
      <c r="BD2" s="230"/>
      <c r="BE2" s="230"/>
      <c r="BF2" s="230"/>
      <c r="BG2" s="230"/>
      <c r="BH2" s="230"/>
      <c r="BI2" s="230"/>
      <c r="BJ2" s="230"/>
      <c r="BK2" s="230"/>
      <c r="BL2" s="230"/>
      <c r="BM2" s="230"/>
      <c r="BN2" s="230"/>
      <c r="BO2" s="230"/>
    </row>
    <row r="3" spans="1:67" s="209" customFormat="1" ht="28.5" customHeight="1" x14ac:dyDescent="0.25">
      <c r="A3" s="111" t="s">
        <v>1014</v>
      </c>
      <c r="B3" s="210">
        <v>43054</v>
      </c>
      <c r="C3" s="101" t="s">
        <v>1009</v>
      </c>
      <c r="D3" s="44" t="s">
        <v>1009</v>
      </c>
      <c r="E3" s="217">
        <v>43375</v>
      </c>
      <c r="F3" s="217">
        <v>43378</v>
      </c>
      <c r="G3" s="200">
        <f>F3-E3</f>
        <v>3</v>
      </c>
      <c r="H3" s="200">
        <v>35</v>
      </c>
      <c r="I3" s="218"/>
      <c r="J3" s="218">
        <v>43374</v>
      </c>
      <c r="K3" s="218"/>
      <c r="L3" s="218"/>
      <c r="M3" s="218"/>
      <c r="N3" s="218"/>
      <c r="O3" s="218"/>
      <c r="P3" s="218"/>
      <c r="Q3" s="218"/>
      <c r="R3" s="218"/>
      <c r="S3" s="218"/>
      <c r="T3" s="218"/>
      <c r="U3" s="218"/>
      <c r="V3" s="218"/>
      <c r="W3" s="219"/>
      <c r="X3" s="220"/>
      <c r="Y3" s="248"/>
      <c r="Z3" s="220"/>
      <c r="AA3" s="221"/>
      <c r="AB3" s="222"/>
      <c r="AC3" s="223"/>
      <c r="AD3" s="301" t="s">
        <v>26</v>
      </c>
      <c r="AE3" s="271"/>
      <c r="AF3" s="271"/>
      <c r="AG3" s="271"/>
      <c r="AH3" s="271"/>
      <c r="AI3" s="271"/>
      <c r="AJ3" s="271"/>
      <c r="AK3" s="271"/>
      <c r="AL3" s="271"/>
      <c r="AM3" s="271"/>
      <c r="AN3" s="271"/>
      <c r="AO3" s="271"/>
      <c r="AP3" s="271"/>
      <c r="AQ3" s="271"/>
      <c r="AR3" s="271"/>
      <c r="AS3" s="271"/>
      <c r="AT3" s="271"/>
      <c r="AU3" s="271"/>
      <c r="AV3" s="271"/>
      <c r="AW3" s="271"/>
      <c r="AX3" s="271"/>
      <c r="AY3" s="271"/>
      <c r="AZ3" s="271"/>
      <c r="BA3" s="271"/>
      <c r="BB3" s="271"/>
      <c r="BC3" s="271"/>
      <c r="BD3" s="271"/>
      <c r="BE3" s="271"/>
      <c r="BF3" s="271"/>
      <c r="BG3" s="271"/>
      <c r="BH3" s="271"/>
      <c r="BI3" s="271"/>
      <c r="BJ3" s="271"/>
      <c r="BK3" s="271"/>
      <c r="BL3" s="271"/>
      <c r="BM3" s="271"/>
      <c r="BN3" s="271"/>
      <c r="BO3" s="271"/>
    </row>
    <row r="4" spans="1:67" s="209" customFormat="1" ht="28.5" customHeight="1" x14ac:dyDescent="0.25">
      <c r="A4" s="111" t="s">
        <v>1014</v>
      </c>
      <c r="B4" s="315">
        <v>43054</v>
      </c>
      <c r="C4" s="101" t="s">
        <v>1009</v>
      </c>
      <c r="D4" s="44" t="s">
        <v>1009</v>
      </c>
      <c r="E4" s="318">
        <v>43375</v>
      </c>
      <c r="F4" s="318">
        <v>43378</v>
      </c>
      <c r="G4" s="319">
        <f>F4-E4</f>
        <v>3</v>
      </c>
      <c r="H4" s="324">
        <v>35</v>
      </c>
      <c r="I4" s="321"/>
      <c r="J4" s="321">
        <v>43374</v>
      </c>
      <c r="K4" s="321"/>
      <c r="L4" s="321"/>
      <c r="M4" s="321"/>
      <c r="N4" s="321"/>
      <c r="O4" s="321"/>
      <c r="P4" s="321"/>
      <c r="Q4" s="321"/>
      <c r="R4" s="321"/>
      <c r="S4" s="321"/>
      <c r="T4" s="321"/>
      <c r="U4" s="321"/>
      <c r="V4" s="321"/>
      <c r="W4" s="219"/>
      <c r="X4" s="671"/>
      <c r="Y4" s="248"/>
      <c r="Z4" s="671"/>
      <c r="AA4" s="328"/>
      <c r="AB4" s="454">
        <v>0</v>
      </c>
      <c r="AC4" s="327">
        <f>W4-AB4</f>
        <v>0</v>
      </c>
      <c r="AD4" s="301" t="s">
        <v>26</v>
      </c>
      <c r="AE4" s="323"/>
      <c r="AF4" s="323"/>
      <c r="AG4" s="323"/>
      <c r="AH4" s="323"/>
      <c r="AI4" s="323"/>
      <c r="AJ4" s="323"/>
      <c r="AK4" s="323"/>
      <c r="AL4" s="323"/>
      <c r="AM4" s="323"/>
      <c r="AN4" s="323"/>
      <c r="AO4" s="323"/>
      <c r="AP4" s="323"/>
      <c r="AQ4" s="323"/>
      <c r="AR4" s="323"/>
      <c r="AS4" s="323"/>
      <c r="AT4" s="323"/>
      <c r="AU4" s="323"/>
      <c r="AV4" s="323"/>
      <c r="AW4" s="323"/>
      <c r="AX4" s="323"/>
      <c r="AY4" s="323"/>
      <c r="AZ4" s="323"/>
      <c r="BA4" s="323"/>
      <c r="BB4" s="323"/>
      <c r="BC4" s="323"/>
      <c r="BD4" s="323"/>
      <c r="BE4" s="323"/>
      <c r="BF4" s="323"/>
      <c r="BG4" s="323"/>
      <c r="BH4" s="323"/>
      <c r="BI4" s="323"/>
      <c r="BJ4" s="323"/>
      <c r="BK4" s="323"/>
      <c r="BL4" s="323"/>
      <c r="BM4" s="323"/>
      <c r="BN4" s="323"/>
      <c r="BO4" s="323"/>
    </row>
    <row r="5" spans="1:67" s="209" customFormat="1" ht="28.5" customHeight="1" x14ac:dyDescent="0.25">
      <c r="A5" s="111" t="s">
        <v>1014</v>
      </c>
      <c r="B5" s="197">
        <v>42985</v>
      </c>
      <c r="C5" s="101" t="s">
        <v>1009</v>
      </c>
      <c r="D5" s="44" t="s">
        <v>1009</v>
      </c>
      <c r="E5" s="215">
        <v>43358</v>
      </c>
      <c r="F5" s="215">
        <v>43359</v>
      </c>
      <c r="G5" s="200">
        <f>F5-E5</f>
        <v>1</v>
      </c>
      <c r="H5" s="200">
        <v>20</v>
      </c>
      <c r="I5" s="201"/>
      <c r="J5" s="201"/>
      <c r="K5" s="202">
        <v>43344</v>
      </c>
      <c r="L5" s="201"/>
      <c r="M5" s="201"/>
      <c r="N5" s="201"/>
      <c r="O5" s="201"/>
      <c r="P5" s="201"/>
      <c r="Q5" s="201"/>
      <c r="R5" s="201"/>
      <c r="S5" s="201"/>
      <c r="T5" s="201"/>
      <c r="U5" s="201"/>
      <c r="V5" s="201"/>
      <c r="W5" s="219"/>
      <c r="X5" s="204"/>
      <c r="Y5" s="248"/>
      <c r="Z5" s="204"/>
      <c r="AA5" s="205"/>
      <c r="AB5" s="206"/>
      <c r="AC5" s="207"/>
      <c r="AD5" s="301" t="s">
        <v>26</v>
      </c>
      <c r="AE5" s="230"/>
      <c r="AF5" s="230"/>
      <c r="AG5" s="230"/>
      <c r="AH5" s="230"/>
      <c r="AI5" s="230"/>
      <c r="AJ5" s="230"/>
      <c r="AK5" s="230"/>
      <c r="AL5" s="230"/>
      <c r="AM5" s="230"/>
      <c r="AN5" s="230"/>
      <c r="AO5" s="230"/>
      <c r="AP5" s="230"/>
      <c r="AQ5" s="230"/>
      <c r="AR5" s="230"/>
      <c r="AS5" s="230"/>
      <c r="AT5" s="230"/>
      <c r="AU5" s="230"/>
      <c r="AV5" s="230"/>
      <c r="AW5" s="230"/>
      <c r="AX5" s="230"/>
      <c r="AY5" s="230"/>
      <c r="AZ5" s="230"/>
      <c r="BA5" s="230"/>
      <c r="BB5" s="230"/>
      <c r="BC5" s="230"/>
      <c r="BD5" s="230"/>
      <c r="BE5" s="230"/>
      <c r="BF5" s="230"/>
      <c r="BG5" s="230"/>
      <c r="BH5" s="230"/>
      <c r="BI5" s="230"/>
      <c r="BJ5" s="230"/>
      <c r="BK5" s="230"/>
      <c r="BL5" s="230"/>
      <c r="BM5" s="230"/>
      <c r="BN5" s="230"/>
      <c r="BO5" s="230"/>
    </row>
    <row r="6" spans="1:67" s="209" customFormat="1" ht="28.5" customHeight="1" x14ac:dyDescent="0.25">
      <c r="A6" s="111" t="s">
        <v>1014</v>
      </c>
      <c r="B6" s="547">
        <v>42985</v>
      </c>
      <c r="C6" s="101" t="s">
        <v>1009</v>
      </c>
      <c r="D6" s="44" t="s">
        <v>1009</v>
      </c>
      <c r="E6" s="548">
        <v>43343</v>
      </c>
      <c r="F6" s="548">
        <v>43344</v>
      </c>
      <c r="G6" s="539">
        <f>F6-E6</f>
        <v>1</v>
      </c>
      <c r="H6" s="549">
        <v>35</v>
      </c>
      <c r="I6" s="540"/>
      <c r="J6" s="540">
        <v>43344</v>
      </c>
      <c r="K6" s="540"/>
      <c r="L6" s="540"/>
      <c r="M6" s="540"/>
      <c r="N6" s="540"/>
      <c r="O6" s="540"/>
      <c r="P6" s="540"/>
      <c r="Q6" s="540"/>
      <c r="R6" s="540"/>
      <c r="S6" s="540"/>
      <c r="T6" s="540"/>
      <c r="U6" s="540"/>
      <c r="V6" s="540"/>
      <c r="W6" s="219"/>
      <c r="X6" s="175"/>
      <c r="Y6" s="248"/>
      <c r="Z6" s="542"/>
      <c r="AA6" s="543"/>
      <c r="AB6" s="544"/>
      <c r="AC6" s="545"/>
      <c r="AD6" s="301" t="s">
        <v>26</v>
      </c>
      <c r="AE6" s="546"/>
      <c r="AF6" s="546"/>
      <c r="AG6" s="546"/>
      <c r="AH6" s="546"/>
      <c r="AI6" s="546"/>
      <c r="AJ6" s="546"/>
      <c r="AK6" s="546"/>
      <c r="AL6" s="546"/>
      <c r="AM6" s="546"/>
      <c r="AN6" s="546"/>
      <c r="AO6" s="546"/>
      <c r="AP6" s="546"/>
      <c r="AQ6" s="546"/>
      <c r="AR6" s="546"/>
      <c r="AS6" s="546"/>
      <c r="AT6" s="546"/>
      <c r="AU6" s="546"/>
      <c r="AV6" s="546"/>
      <c r="AW6" s="546"/>
      <c r="AX6" s="546"/>
      <c r="AY6" s="546"/>
      <c r="AZ6" s="546"/>
      <c r="BA6" s="546"/>
      <c r="BB6" s="546"/>
      <c r="BC6" s="546"/>
      <c r="BD6" s="546"/>
      <c r="BE6" s="546"/>
      <c r="BF6" s="546"/>
      <c r="BG6" s="546"/>
      <c r="BH6" s="546"/>
      <c r="BI6" s="546"/>
      <c r="BJ6" s="546"/>
      <c r="BK6" s="546"/>
      <c r="BL6" s="546"/>
      <c r="BM6" s="546"/>
      <c r="BN6" s="546"/>
      <c r="BO6" s="546"/>
    </row>
    <row r="7" spans="1:67" s="209" customFormat="1" ht="28.5" customHeight="1" x14ac:dyDescent="0.25">
      <c r="A7" s="111" t="s">
        <v>1014</v>
      </c>
      <c r="B7" s="302">
        <v>43003</v>
      </c>
      <c r="C7" s="101" t="s">
        <v>1009</v>
      </c>
      <c r="D7" s="44" t="s">
        <v>1009</v>
      </c>
      <c r="E7" s="305">
        <v>43303</v>
      </c>
      <c r="F7" s="305">
        <v>43305</v>
      </c>
      <c r="G7" s="306">
        <f>F7-E7</f>
        <v>2</v>
      </c>
      <c r="H7" s="306">
        <v>30</v>
      </c>
      <c r="I7" s="307"/>
      <c r="J7" s="308">
        <v>43282</v>
      </c>
      <c r="K7" s="307"/>
      <c r="L7" s="307"/>
      <c r="M7" s="307"/>
      <c r="N7" s="307"/>
      <c r="O7" s="307"/>
      <c r="P7" s="307"/>
      <c r="Q7" s="307"/>
      <c r="R7" s="307"/>
      <c r="S7" s="307"/>
      <c r="T7" s="307"/>
      <c r="U7" s="307"/>
      <c r="V7" s="307"/>
      <c r="W7" s="219"/>
      <c r="X7" s="311"/>
      <c r="Y7" s="248"/>
      <c r="Z7" s="311"/>
      <c r="AA7" s="312"/>
      <c r="AB7" s="454">
        <v>0</v>
      </c>
      <c r="AC7" s="327">
        <f>W7-AB7</f>
        <v>0</v>
      </c>
      <c r="AD7" s="301" t="s">
        <v>26</v>
      </c>
      <c r="AE7" s="323"/>
      <c r="AF7" s="323"/>
      <c r="AG7" s="323"/>
      <c r="AH7" s="323"/>
      <c r="AI7" s="323"/>
      <c r="AJ7" s="323"/>
      <c r="AK7" s="323"/>
      <c r="AL7" s="323"/>
      <c r="AM7" s="323"/>
      <c r="AN7" s="323"/>
      <c r="AO7" s="323"/>
      <c r="AP7" s="323"/>
      <c r="AQ7" s="323"/>
      <c r="AR7" s="323"/>
      <c r="AS7" s="323"/>
      <c r="AT7" s="323"/>
      <c r="AU7" s="323"/>
      <c r="AV7" s="323"/>
      <c r="AW7" s="323"/>
      <c r="AX7" s="323"/>
      <c r="AY7" s="323"/>
      <c r="AZ7" s="323"/>
      <c r="BA7" s="323"/>
      <c r="BB7" s="323"/>
      <c r="BC7" s="323"/>
      <c r="BD7" s="323"/>
      <c r="BE7" s="323"/>
      <c r="BF7" s="323"/>
      <c r="BG7" s="323"/>
      <c r="BH7" s="323"/>
      <c r="BI7" s="323"/>
      <c r="BJ7" s="323"/>
      <c r="BK7" s="323"/>
      <c r="BL7" s="323"/>
      <c r="BM7" s="323"/>
      <c r="BN7" s="323"/>
      <c r="BO7" s="323"/>
    </row>
    <row r="8" spans="1:67" s="209" customFormat="1" ht="28.5" customHeight="1" x14ac:dyDescent="0.25">
      <c r="A8" s="111" t="s">
        <v>1014</v>
      </c>
      <c r="B8" s="197">
        <v>42969</v>
      </c>
      <c r="C8" s="101" t="s">
        <v>1009</v>
      </c>
      <c r="D8" s="44" t="s">
        <v>1009</v>
      </c>
      <c r="E8" s="215">
        <v>43301</v>
      </c>
      <c r="F8" s="215">
        <v>43302</v>
      </c>
      <c r="G8" s="231">
        <f>F8-E8</f>
        <v>1</v>
      </c>
      <c r="H8" s="231">
        <v>44</v>
      </c>
      <c r="I8" s="253"/>
      <c r="J8" s="253"/>
      <c r="K8" s="253"/>
      <c r="L8" s="253"/>
      <c r="M8" s="252">
        <v>43282</v>
      </c>
      <c r="N8" s="253"/>
      <c r="O8" s="253"/>
      <c r="P8" s="253"/>
      <c r="Q8" s="253"/>
      <c r="R8" s="253"/>
      <c r="S8" s="253"/>
      <c r="T8" s="253"/>
      <c r="U8" s="253"/>
      <c r="V8" s="253"/>
      <c r="W8" s="219"/>
      <c r="X8" s="220"/>
      <c r="Y8" s="248"/>
      <c r="Z8" s="220"/>
      <c r="AA8" s="221"/>
      <c r="AB8" s="257"/>
      <c r="AC8" s="242"/>
      <c r="AD8" s="301" t="s">
        <v>26</v>
      </c>
      <c r="AE8" s="258"/>
      <c r="AF8" s="258"/>
      <c r="AG8" s="258"/>
      <c r="AH8" s="258"/>
      <c r="AI8" s="258"/>
      <c r="AJ8" s="258"/>
      <c r="AK8" s="258"/>
      <c r="AL8" s="258"/>
      <c r="AM8" s="258"/>
      <c r="AN8" s="258"/>
      <c r="AO8" s="258"/>
      <c r="AP8" s="258"/>
      <c r="AQ8" s="258"/>
      <c r="AR8" s="258"/>
      <c r="AS8" s="258"/>
      <c r="AT8" s="258"/>
      <c r="AU8" s="258"/>
      <c r="AV8" s="258"/>
      <c r="AW8" s="258"/>
      <c r="AX8" s="258"/>
      <c r="AY8" s="258"/>
      <c r="AZ8" s="258"/>
      <c r="BA8" s="258"/>
      <c r="BB8" s="258"/>
      <c r="BC8" s="258"/>
      <c r="BD8" s="258"/>
      <c r="BE8" s="258"/>
      <c r="BF8" s="258"/>
      <c r="BG8" s="258"/>
      <c r="BH8" s="258"/>
      <c r="BI8" s="258"/>
      <c r="BJ8" s="258"/>
      <c r="BK8" s="258"/>
      <c r="BL8" s="258"/>
      <c r="BM8" s="258"/>
      <c r="BN8" s="258"/>
      <c r="BO8" s="258"/>
    </row>
    <row r="9" spans="1:67" s="209" customFormat="1" ht="28.5" customHeight="1" x14ac:dyDescent="0.25">
      <c r="A9" s="111" t="s">
        <v>1014</v>
      </c>
      <c r="B9" s="302">
        <v>42985</v>
      </c>
      <c r="C9" s="101" t="s">
        <v>1009</v>
      </c>
      <c r="D9" s="44" t="s">
        <v>1009</v>
      </c>
      <c r="E9" s="305">
        <v>43301</v>
      </c>
      <c r="F9" s="305">
        <v>43302</v>
      </c>
      <c r="G9" s="306">
        <f>F9-E9</f>
        <v>1</v>
      </c>
      <c r="H9" s="306">
        <v>18</v>
      </c>
      <c r="I9" s="307"/>
      <c r="J9" s="307"/>
      <c r="K9" s="307"/>
      <c r="L9" s="307"/>
      <c r="M9" s="308">
        <v>43282</v>
      </c>
      <c r="N9" s="307"/>
      <c r="O9" s="307"/>
      <c r="P9" s="307"/>
      <c r="Q9" s="307"/>
      <c r="R9" s="307"/>
      <c r="S9" s="307"/>
      <c r="T9" s="307"/>
      <c r="U9" s="307"/>
      <c r="V9" s="307"/>
      <c r="W9" s="219"/>
      <c r="X9" s="311"/>
      <c r="Y9" s="248"/>
      <c r="Z9" s="311"/>
      <c r="AA9" s="312"/>
      <c r="AB9" s="454">
        <v>0</v>
      </c>
      <c r="AC9" s="327">
        <f>W9-AB9</f>
        <v>0</v>
      </c>
      <c r="AD9" s="301" t="s">
        <v>26</v>
      </c>
      <c r="AE9" s="323"/>
      <c r="AF9" s="323"/>
      <c r="AG9" s="323"/>
      <c r="AH9" s="323"/>
      <c r="AI9" s="323"/>
      <c r="AJ9" s="323"/>
      <c r="AK9" s="323"/>
      <c r="AL9" s="323"/>
      <c r="AM9" s="323"/>
      <c r="AN9" s="323"/>
      <c r="AO9" s="323"/>
      <c r="AP9" s="323"/>
      <c r="AQ9" s="323"/>
      <c r="AR9" s="323"/>
      <c r="AS9" s="323"/>
      <c r="AT9" s="323"/>
      <c r="AU9" s="323"/>
      <c r="AV9" s="323"/>
      <c r="AW9" s="323"/>
      <c r="AX9" s="323"/>
      <c r="AY9" s="323"/>
      <c r="AZ9" s="323"/>
      <c r="BA9" s="323"/>
      <c r="BB9" s="323"/>
      <c r="BC9" s="323"/>
      <c r="BD9" s="323"/>
      <c r="BE9" s="323"/>
      <c r="BF9" s="323"/>
      <c r="BG9" s="323"/>
      <c r="BH9" s="323"/>
      <c r="BI9" s="323"/>
      <c r="BJ9" s="323"/>
      <c r="BK9" s="323"/>
      <c r="BL9" s="323"/>
      <c r="BM9" s="323"/>
      <c r="BN9" s="323"/>
      <c r="BO9" s="323"/>
    </row>
    <row r="10" spans="1:67" s="209" customFormat="1" ht="28.5" customHeight="1" x14ac:dyDescent="0.25">
      <c r="A10" s="111" t="s">
        <v>1014</v>
      </c>
      <c r="B10" s="197">
        <v>42986</v>
      </c>
      <c r="C10" s="101" t="s">
        <v>1009</v>
      </c>
      <c r="D10" s="44" t="s">
        <v>1009</v>
      </c>
      <c r="E10" s="215">
        <v>43300</v>
      </c>
      <c r="F10" s="215">
        <v>43301</v>
      </c>
      <c r="G10" s="231">
        <f>F10-E10</f>
        <v>1</v>
      </c>
      <c r="H10" s="231">
        <v>34</v>
      </c>
      <c r="I10" s="253"/>
      <c r="J10" s="253"/>
      <c r="K10" s="253"/>
      <c r="L10" s="253"/>
      <c r="M10" s="252">
        <v>43282</v>
      </c>
      <c r="N10" s="253"/>
      <c r="O10" s="253"/>
      <c r="P10" s="253"/>
      <c r="Q10" s="253"/>
      <c r="R10" s="253"/>
      <c r="S10" s="253"/>
      <c r="T10" s="253"/>
      <c r="U10" s="253"/>
      <c r="V10" s="253"/>
      <c r="W10" s="219"/>
      <c r="X10" s="220"/>
      <c r="Y10" s="221"/>
      <c r="Z10" s="220"/>
      <c r="AA10" s="221"/>
      <c r="AB10" s="257"/>
      <c r="AC10" s="242"/>
      <c r="AD10" s="301" t="s">
        <v>26</v>
      </c>
      <c r="AE10" s="230"/>
      <c r="AF10" s="230"/>
      <c r="AG10" s="230"/>
      <c r="AH10" s="230"/>
      <c r="AI10" s="230"/>
      <c r="AJ10" s="230"/>
      <c r="AK10" s="230"/>
      <c r="AL10" s="230"/>
      <c r="AM10" s="230"/>
      <c r="AN10" s="230"/>
      <c r="AO10" s="230"/>
      <c r="AP10" s="230"/>
      <c r="AQ10" s="230"/>
      <c r="AR10" s="230"/>
      <c r="AS10" s="230"/>
      <c r="AT10" s="230"/>
      <c r="AU10" s="230"/>
      <c r="AV10" s="230"/>
      <c r="AW10" s="230"/>
      <c r="AX10" s="230"/>
      <c r="AY10" s="230"/>
      <c r="AZ10" s="230"/>
      <c r="BA10" s="230"/>
      <c r="BB10" s="230"/>
      <c r="BC10" s="230"/>
      <c r="BD10" s="230"/>
      <c r="BE10" s="230"/>
      <c r="BF10" s="230"/>
      <c r="BG10" s="230"/>
      <c r="BH10" s="230"/>
      <c r="BI10" s="230"/>
      <c r="BJ10" s="230"/>
      <c r="BK10" s="230"/>
      <c r="BL10" s="230"/>
      <c r="BM10" s="230"/>
      <c r="BN10" s="230"/>
      <c r="BO10" s="230"/>
    </row>
    <row r="11" spans="1:67" s="209" customFormat="1" ht="28.5" customHeight="1" x14ac:dyDescent="0.25">
      <c r="A11" s="111" t="s">
        <v>1014</v>
      </c>
      <c r="B11" s="302">
        <v>42985</v>
      </c>
      <c r="C11" s="101" t="s">
        <v>1009</v>
      </c>
      <c r="D11" s="44" t="s">
        <v>1009</v>
      </c>
      <c r="E11" s="305">
        <v>43300</v>
      </c>
      <c r="F11" s="305">
        <v>43301</v>
      </c>
      <c r="G11" s="306">
        <f>F11-E11</f>
        <v>1</v>
      </c>
      <c r="H11" s="306">
        <v>20</v>
      </c>
      <c r="I11" s="307"/>
      <c r="J11" s="307"/>
      <c r="K11" s="307"/>
      <c r="L11" s="307"/>
      <c r="M11" s="308">
        <v>43282</v>
      </c>
      <c r="N11" s="307"/>
      <c r="O11" s="307"/>
      <c r="P11" s="307"/>
      <c r="Q11" s="307"/>
      <c r="R11" s="307"/>
      <c r="S11" s="307"/>
      <c r="T11" s="307"/>
      <c r="U11" s="307"/>
      <c r="V11" s="307"/>
      <c r="W11" s="219"/>
      <c r="X11" s="311"/>
      <c r="Y11" s="312"/>
      <c r="Z11" s="311"/>
      <c r="AA11" s="312"/>
      <c r="AB11" s="454">
        <v>0</v>
      </c>
      <c r="AC11" s="327">
        <f>W11-AB11</f>
        <v>0</v>
      </c>
      <c r="AD11" s="301" t="s">
        <v>26</v>
      </c>
      <c r="AE11" s="314"/>
      <c r="AF11" s="314"/>
      <c r="AG11" s="314"/>
      <c r="AH11" s="314"/>
      <c r="AI11" s="314"/>
      <c r="AJ11" s="314"/>
      <c r="AK11" s="314"/>
      <c r="AL11" s="314"/>
      <c r="AM11" s="314"/>
      <c r="AN11" s="314"/>
      <c r="AO11" s="314"/>
      <c r="AP11" s="314"/>
      <c r="AQ11" s="314"/>
      <c r="AR11" s="314"/>
      <c r="AS11" s="314"/>
      <c r="AT11" s="314"/>
      <c r="AU11" s="314"/>
      <c r="AV11" s="314"/>
      <c r="AW11" s="314"/>
      <c r="AX11" s="314"/>
      <c r="AY11" s="314"/>
      <c r="AZ11" s="314"/>
      <c r="BA11" s="314"/>
      <c r="BB11" s="314"/>
      <c r="BC11" s="314"/>
      <c r="BD11" s="314"/>
      <c r="BE11" s="314"/>
      <c r="BF11" s="314"/>
      <c r="BG11" s="314"/>
      <c r="BH11" s="314"/>
      <c r="BI11" s="314"/>
      <c r="BJ11" s="314"/>
      <c r="BK11" s="314"/>
      <c r="BL11" s="314"/>
      <c r="BM11" s="314"/>
      <c r="BN11" s="314"/>
      <c r="BO11" s="314"/>
    </row>
    <row r="12" spans="1:67" s="209" customFormat="1" ht="28.5" customHeight="1" x14ac:dyDescent="0.25">
      <c r="A12" s="111" t="s">
        <v>1014</v>
      </c>
      <c r="B12" s="210">
        <v>43045</v>
      </c>
      <c r="C12" s="101" t="s">
        <v>1009</v>
      </c>
      <c r="D12" s="44" t="s">
        <v>1009</v>
      </c>
      <c r="E12" s="212">
        <v>43270</v>
      </c>
      <c r="F12" s="212">
        <v>43272</v>
      </c>
      <c r="G12" s="200">
        <v>2</v>
      </c>
      <c r="H12" s="200">
        <v>88</v>
      </c>
      <c r="I12" s="249"/>
      <c r="J12" s="249">
        <v>43252</v>
      </c>
      <c r="K12" s="249"/>
      <c r="L12" s="249"/>
      <c r="M12" s="249"/>
      <c r="N12" s="249"/>
      <c r="O12" s="249"/>
      <c r="P12" s="249"/>
      <c r="Q12" s="249"/>
      <c r="R12" s="249"/>
      <c r="S12" s="249"/>
      <c r="T12" s="249"/>
      <c r="U12" s="249"/>
      <c r="V12" s="249"/>
      <c r="W12" s="219"/>
      <c r="X12" s="220"/>
      <c r="Y12" s="221"/>
      <c r="Z12" s="220"/>
      <c r="AA12" s="221"/>
      <c r="AB12" s="259"/>
      <c r="AC12" s="259"/>
      <c r="AD12" s="301" t="s">
        <v>26</v>
      </c>
      <c r="AE12" s="230"/>
      <c r="AF12" s="230"/>
      <c r="AG12" s="230"/>
      <c r="AH12" s="230"/>
      <c r="AI12" s="230"/>
      <c r="AJ12" s="230"/>
      <c r="AK12" s="230"/>
      <c r="AL12" s="230"/>
      <c r="AM12" s="230"/>
      <c r="AN12" s="230"/>
      <c r="AO12" s="230"/>
      <c r="AP12" s="230"/>
      <c r="AQ12" s="230"/>
      <c r="AR12" s="230"/>
      <c r="AS12" s="230"/>
      <c r="AT12" s="230"/>
      <c r="AU12" s="230"/>
      <c r="AV12" s="230"/>
      <c r="AW12" s="230"/>
      <c r="AX12" s="230"/>
      <c r="AY12" s="230"/>
      <c r="AZ12" s="230"/>
      <c r="BA12" s="230"/>
      <c r="BB12" s="230"/>
      <c r="BC12" s="230"/>
      <c r="BD12" s="230"/>
      <c r="BE12" s="230"/>
      <c r="BF12" s="230"/>
      <c r="BG12" s="230"/>
      <c r="BH12" s="230"/>
      <c r="BI12" s="230"/>
      <c r="BJ12" s="230"/>
      <c r="BK12" s="230"/>
      <c r="BL12" s="230"/>
      <c r="BM12" s="230"/>
      <c r="BN12" s="230"/>
      <c r="BO12" s="230"/>
    </row>
    <row r="13" spans="1:67" s="209" customFormat="1" ht="28.5" customHeight="1" x14ac:dyDescent="0.25">
      <c r="A13" s="111" t="s">
        <v>1014</v>
      </c>
      <c r="B13" s="197">
        <v>43059</v>
      </c>
      <c r="C13" s="101" t="s">
        <v>1009</v>
      </c>
      <c r="D13" s="44" t="s">
        <v>1009</v>
      </c>
      <c r="E13" s="215">
        <v>43266</v>
      </c>
      <c r="F13" s="215">
        <v>43267</v>
      </c>
      <c r="G13" s="200">
        <f>F13-E13</f>
        <v>1</v>
      </c>
      <c r="H13" s="200">
        <v>30</v>
      </c>
      <c r="I13" s="249"/>
      <c r="J13" s="249"/>
      <c r="K13" s="249"/>
      <c r="L13" s="249"/>
      <c r="M13" s="249"/>
      <c r="N13" s="249"/>
      <c r="O13" s="249"/>
      <c r="P13" s="249"/>
      <c r="Q13" s="249"/>
      <c r="R13" s="249"/>
      <c r="S13" s="249"/>
      <c r="T13" s="249"/>
      <c r="U13" s="249">
        <v>43252</v>
      </c>
      <c r="V13" s="249"/>
      <c r="W13" s="219"/>
      <c r="X13" s="220"/>
      <c r="Y13" s="221"/>
      <c r="Z13" s="220"/>
      <c r="AA13" s="221"/>
      <c r="AB13" s="257"/>
      <c r="AC13" s="242"/>
      <c r="AD13" s="301" t="s">
        <v>26</v>
      </c>
      <c r="AE13" s="230"/>
      <c r="AF13" s="230"/>
      <c r="AG13" s="230"/>
      <c r="AH13" s="230"/>
      <c r="AI13" s="230"/>
      <c r="AJ13" s="230"/>
      <c r="AK13" s="230"/>
      <c r="AL13" s="230"/>
      <c r="AM13" s="230"/>
      <c r="AN13" s="230"/>
      <c r="AO13" s="230"/>
      <c r="AP13" s="230"/>
      <c r="AQ13" s="230"/>
      <c r="AR13" s="230"/>
      <c r="AS13" s="230"/>
      <c r="AT13" s="230"/>
      <c r="AU13" s="230"/>
      <c r="AV13" s="230"/>
      <c r="AW13" s="230"/>
      <c r="AX13" s="230"/>
      <c r="AY13" s="230"/>
      <c r="AZ13" s="230"/>
      <c r="BA13" s="230"/>
      <c r="BB13" s="230"/>
      <c r="BC13" s="230"/>
      <c r="BD13" s="230"/>
      <c r="BE13" s="230"/>
      <c r="BF13" s="230"/>
      <c r="BG13" s="230"/>
      <c r="BH13" s="230"/>
      <c r="BI13" s="230"/>
      <c r="BJ13" s="230"/>
      <c r="BK13" s="230"/>
      <c r="BL13" s="230"/>
      <c r="BM13" s="230"/>
      <c r="BN13" s="230"/>
      <c r="BO13" s="230"/>
    </row>
    <row r="14" spans="1:67" s="209" customFormat="1" ht="28.5" customHeight="1" x14ac:dyDescent="0.25">
      <c r="A14" s="111" t="s">
        <v>1014</v>
      </c>
      <c r="B14" s="210">
        <v>43013</v>
      </c>
      <c r="C14" s="101" t="s">
        <v>1009</v>
      </c>
      <c r="D14" s="44" t="s">
        <v>1009</v>
      </c>
      <c r="E14" s="212">
        <v>43264</v>
      </c>
      <c r="F14" s="212">
        <v>43265</v>
      </c>
      <c r="G14" s="200">
        <f>F14-E14</f>
        <v>1</v>
      </c>
      <c r="H14" s="200">
        <v>23</v>
      </c>
      <c r="I14" s="249"/>
      <c r="J14" s="249"/>
      <c r="K14" s="249"/>
      <c r="L14" s="249"/>
      <c r="M14" s="249"/>
      <c r="N14" s="249"/>
      <c r="O14" s="249"/>
      <c r="P14" s="249"/>
      <c r="Q14" s="249"/>
      <c r="R14" s="249"/>
      <c r="S14" s="249"/>
      <c r="T14" s="202">
        <v>43252</v>
      </c>
      <c r="U14" s="201"/>
      <c r="V14" s="201"/>
      <c r="W14" s="219"/>
      <c r="X14" s="220"/>
      <c r="Y14" s="221"/>
      <c r="Z14" s="220"/>
      <c r="AA14" s="221"/>
      <c r="AB14" s="242"/>
      <c r="AC14" s="243"/>
      <c r="AD14" s="301" t="s">
        <v>26</v>
      </c>
      <c r="AE14" s="230"/>
      <c r="AF14" s="230"/>
      <c r="AG14" s="230"/>
      <c r="AH14" s="230"/>
      <c r="AI14" s="230"/>
      <c r="AJ14" s="230"/>
      <c r="AK14" s="230"/>
      <c r="AL14" s="230"/>
      <c r="AM14" s="230"/>
      <c r="AN14" s="230"/>
      <c r="AO14" s="230"/>
      <c r="AP14" s="230"/>
      <c r="AQ14" s="230"/>
      <c r="AR14" s="230"/>
      <c r="AS14" s="230"/>
      <c r="AT14" s="230"/>
      <c r="AU14" s="230"/>
      <c r="AV14" s="230"/>
      <c r="AW14" s="230"/>
      <c r="AX14" s="230"/>
      <c r="AY14" s="230"/>
      <c r="AZ14" s="230"/>
      <c r="BA14" s="230"/>
      <c r="BB14" s="230"/>
      <c r="BC14" s="230"/>
      <c r="BD14" s="230"/>
      <c r="BE14" s="230"/>
      <c r="BF14" s="230"/>
      <c r="BG14" s="230"/>
      <c r="BH14" s="230"/>
      <c r="BI14" s="230"/>
      <c r="BJ14" s="230"/>
      <c r="BK14" s="230"/>
      <c r="BL14" s="230"/>
      <c r="BM14" s="230"/>
      <c r="BN14" s="230"/>
      <c r="BO14" s="230"/>
    </row>
    <row r="15" spans="1:67" s="209" customFormat="1" ht="28.5" customHeight="1" x14ac:dyDescent="0.25">
      <c r="A15" s="111" t="s">
        <v>1014</v>
      </c>
      <c r="B15" s="197">
        <v>42870</v>
      </c>
      <c r="C15" s="101" t="s">
        <v>1009</v>
      </c>
      <c r="D15" s="44" t="s">
        <v>1009</v>
      </c>
      <c r="E15" s="215">
        <v>43262</v>
      </c>
      <c r="F15" s="215">
        <v>43265</v>
      </c>
      <c r="G15" s="200">
        <v>3</v>
      </c>
      <c r="H15" s="200">
        <v>35</v>
      </c>
      <c r="I15" s="202">
        <v>43252</v>
      </c>
      <c r="J15" s="201"/>
      <c r="K15" s="201"/>
      <c r="L15" s="201"/>
      <c r="M15" s="201"/>
      <c r="N15" s="201"/>
      <c r="O15" s="201"/>
      <c r="P15" s="201"/>
      <c r="Q15" s="201"/>
      <c r="R15" s="201"/>
      <c r="S15" s="201"/>
      <c r="T15" s="201"/>
      <c r="U15" s="201"/>
      <c r="V15" s="201"/>
      <c r="W15" s="219"/>
      <c r="X15" s="204"/>
      <c r="Y15" s="205"/>
      <c r="Z15" s="204"/>
      <c r="AA15" s="205"/>
      <c r="AB15" s="206"/>
      <c r="AC15" s="207"/>
      <c r="AD15" s="301" t="s">
        <v>26</v>
      </c>
    </row>
    <row r="16" spans="1:67" s="209" customFormat="1" ht="28.5" customHeight="1" x14ac:dyDescent="0.25">
      <c r="A16" s="111" t="s">
        <v>1014</v>
      </c>
      <c r="B16" s="197">
        <v>42870</v>
      </c>
      <c r="C16" s="101" t="s">
        <v>1009</v>
      </c>
      <c r="D16" s="44" t="s">
        <v>1009</v>
      </c>
      <c r="E16" s="215">
        <v>43255</v>
      </c>
      <c r="F16" s="215">
        <v>43258</v>
      </c>
      <c r="G16" s="200">
        <v>3</v>
      </c>
      <c r="H16" s="200">
        <v>35</v>
      </c>
      <c r="I16" s="202">
        <v>43252</v>
      </c>
      <c r="J16" s="201"/>
      <c r="K16" s="201"/>
      <c r="L16" s="201"/>
      <c r="M16" s="201"/>
      <c r="N16" s="201"/>
      <c r="O16" s="201"/>
      <c r="P16" s="201"/>
      <c r="Q16" s="201"/>
      <c r="R16" s="201"/>
      <c r="S16" s="201"/>
      <c r="T16" s="201"/>
      <c r="U16" s="201"/>
      <c r="V16" s="201"/>
      <c r="W16" s="219"/>
      <c r="X16" s="204"/>
      <c r="Y16" s="205"/>
      <c r="Z16" s="204"/>
      <c r="AA16" s="205"/>
      <c r="AB16" s="206"/>
      <c r="AC16" s="207"/>
      <c r="AD16" s="301" t="s">
        <v>26</v>
      </c>
    </row>
    <row r="17" spans="1:67" s="209" customFormat="1" ht="28.5" customHeight="1" x14ac:dyDescent="0.25">
      <c r="A17" s="111" t="s">
        <v>1014</v>
      </c>
      <c r="B17" s="197">
        <v>42802</v>
      </c>
      <c r="C17" s="101" t="s">
        <v>1009</v>
      </c>
      <c r="D17" s="44" t="s">
        <v>1009</v>
      </c>
      <c r="E17" s="215">
        <v>43252</v>
      </c>
      <c r="F17" s="215">
        <v>43255</v>
      </c>
      <c r="G17" s="200">
        <f>F17-E17</f>
        <v>3</v>
      </c>
      <c r="H17" s="200">
        <v>56</v>
      </c>
      <c r="I17" s="201"/>
      <c r="J17" s="201"/>
      <c r="K17" s="201"/>
      <c r="L17" s="201"/>
      <c r="M17" s="201"/>
      <c r="N17" s="201"/>
      <c r="O17" s="202">
        <v>43252</v>
      </c>
      <c r="P17" s="201"/>
      <c r="Q17" s="201"/>
      <c r="R17" s="201"/>
      <c r="S17" s="201"/>
      <c r="T17" s="201"/>
      <c r="U17" s="201"/>
      <c r="V17" s="201"/>
      <c r="W17" s="203"/>
      <c r="X17" s="204"/>
      <c r="Y17" s="205"/>
      <c r="Z17" s="204"/>
      <c r="AA17" s="205"/>
      <c r="AB17" s="206"/>
      <c r="AC17" s="207"/>
      <c r="AD17" s="301" t="s">
        <v>26</v>
      </c>
      <c r="AE17" s="230"/>
      <c r="AF17" s="230"/>
      <c r="AG17" s="230"/>
      <c r="AH17" s="230"/>
      <c r="AI17" s="230"/>
      <c r="AJ17" s="230"/>
      <c r="AK17" s="230"/>
      <c r="AL17" s="230"/>
      <c r="AM17" s="230"/>
      <c r="AN17" s="230"/>
      <c r="AO17" s="230"/>
      <c r="AP17" s="230"/>
      <c r="AQ17" s="230"/>
      <c r="AR17" s="230"/>
      <c r="AS17" s="230"/>
      <c r="AT17" s="230"/>
      <c r="AU17" s="230"/>
      <c r="AV17" s="230"/>
      <c r="AW17" s="230"/>
      <c r="AX17" s="230"/>
      <c r="AY17" s="230"/>
      <c r="AZ17" s="230"/>
      <c r="BA17" s="230"/>
      <c r="BB17" s="230"/>
      <c r="BC17" s="230"/>
      <c r="BD17" s="230"/>
      <c r="BE17" s="230"/>
      <c r="BF17" s="230"/>
      <c r="BG17" s="230"/>
      <c r="BH17" s="230"/>
      <c r="BI17" s="230"/>
      <c r="BJ17" s="230"/>
      <c r="BK17" s="230"/>
      <c r="BL17" s="230"/>
      <c r="BM17" s="230"/>
      <c r="BN17" s="230"/>
      <c r="BO17" s="230"/>
    </row>
    <row r="18" spans="1:67" s="209" customFormat="1" ht="28.5" customHeight="1" x14ac:dyDescent="0.25">
      <c r="A18" s="111" t="s">
        <v>1014</v>
      </c>
      <c r="B18" s="197">
        <v>42866</v>
      </c>
      <c r="C18" s="101" t="s">
        <v>1009</v>
      </c>
      <c r="D18" s="44" t="s">
        <v>1009</v>
      </c>
      <c r="E18" s="215">
        <v>43248</v>
      </c>
      <c r="F18" s="215">
        <v>43252</v>
      </c>
      <c r="G18" s="200">
        <f>F18-E18</f>
        <v>4</v>
      </c>
      <c r="H18" s="200">
        <v>35</v>
      </c>
      <c r="I18" s="201"/>
      <c r="J18" s="201"/>
      <c r="K18" s="201"/>
      <c r="L18" s="201"/>
      <c r="M18" s="201"/>
      <c r="N18" s="202">
        <v>43252</v>
      </c>
      <c r="O18" s="201"/>
      <c r="P18" s="201"/>
      <c r="Q18" s="201"/>
      <c r="R18" s="201"/>
      <c r="S18" s="201"/>
      <c r="T18" s="201"/>
      <c r="U18" s="201"/>
      <c r="V18" s="201"/>
      <c r="W18" s="203"/>
      <c r="X18" s="204"/>
      <c r="Y18" s="205"/>
      <c r="Z18" s="204"/>
      <c r="AA18" s="205"/>
      <c r="AB18" s="206"/>
      <c r="AC18" s="207"/>
      <c r="AD18" s="301" t="s">
        <v>26</v>
      </c>
      <c r="AE18" s="230"/>
      <c r="AF18" s="230"/>
      <c r="AG18" s="230"/>
      <c r="AH18" s="230"/>
      <c r="AI18" s="230"/>
      <c r="AJ18" s="230"/>
      <c r="AK18" s="230"/>
      <c r="AL18" s="230"/>
      <c r="AM18" s="230"/>
      <c r="AN18" s="230"/>
      <c r="AO18" s="230"/>
      <c r="AP18" s="230"/>
      <c r="AQ18" s="230"/>
      <c r="AR18" s="230"/>
      <c r="AS18" s="230"/>
      <c r="AT18" s="230"/>
      <c r="AU18" s="230"/>
      <c r="AV18" s="230"/>
      <c r="AW18" s="230"/>
      <c r="AX18" s="230"/>
      <c r="AY18" s="230"/>
      <c r="AZ18" s="230"/>
      <c r="BA18" s="230"/>
      <c r="BB18" s="230"/>
      <c r="BC18" s="230"/>
      <c r="BD18" s="230"/>
      <c r="BE18" s="230"/>
      <c r="BF18" s="230"/>
      <c r="BG18" s="230"/>
      <c r="BH18" s="230"/>
      <c r="BI18" s="230"/>
      <c r="BJ18" s="230"/>
      <c r="BK18" s="230"/>
      <c r="BL18" s="230"/>
      <c r="BM18" s="230"/>
      <c r="BN18" s="230"/>
      <c r="BO18" s="230"/>
    </row>
    <row r="19" spans="1:67" s="209" customFormat="1" ht="28.5" customHeight="1" x14ac:dyDescent="0.25">
      <c r="A19" s="111" t="s">
        <v>1014</v>
      </c>
      <c r="B19" s="197">
        <v>42507</v>
      </c>
      <c r="C19" s="101" t="s">
        <v>1009</v>
      </c>
      <c r="D19" s="44" t="s">
        <v>1009</v>
      </c>
      <c r="E19" s="215">
        <v>43244</v>
      </c>
      <c r="F19" s="215">
        <v>43248</v>
      </c>
      <c r="G19" s="231">
        <f>F19-E19</f>
        <v>4</v>
      </c>
      <c r="H19" s="231">
        <v>55</v>
      </c>
      <c r="I19" s="201"/>
      <c r="J19" s="201"/>
      <c r="K19" s="201"/>
      <c r="L19" s="201"/>
      <c r="M19" s="201"/>
      <c r="N19" s="201"/>
      <c r="O19" s="201"/>
      <c r="P19" s="201"/>
      <c r="Q19" s="201"/>
      <c r="R19" s="201"/>
      <c r="S19" s="201"/>
      <c r="T19" s="201"/>
      <c r="U19" s="201"/>
      <c r="V19" s="201"/>
      <c r="W19" s="237"/>
      <c r="X19" s="232"/>
      <c r="Y19" s="233"/>
      <c r="Z19" s="234"/>
      <c r="AA19" s="235"/>
      <c r="AB19" s="236"/>
      <c r="AC19" s="236"/>
      <c r="AD19" s="301" t="s">
        <v>26</v>
      </c>
      <c r="AE19" s="230"/>
      <c r="AF19" s="230"/>
      <c r="AG19" s="230"/>
      <c r="AH19" s="230"/>
      <c r="AI19" s="230"/>
      <c r="AJ19" s="230"/>
      <c r="AK19" s="230"/>
      <c r="AL19" s="230"/>
      <c r="AM19" s="230"/>
      <c r="AN19" s="230"/>
      <c r="AO19" s="230"/>
      <c r="AP19" s="230"/>
      <c r="AQ19" s="230"/>
      <c r="AR19" s="230"/>
      <c r="AS19" s="230"/>
      <c r="AT19" s="230"/>
      <c r="AU19" s="230"/>
      <c r="AV19" s="230"/>
      <c r="AW19" s="230"/>
      <c r="AX19" s="230"/>
      <c r="AY19" s="230"/>
      <c r="AZ19" s="230"/>
      <c r="BA19" s="230"/>
      <c r="BB19" s="230"/>
      <c r="BC19" s="230"/>
      <c r="BD19" s="230"/>
      <c r="BE19" s="230"/>
      <c r="BF19" s="230"/>
      <c r="BG19" s="230"/>
      <c r="BH19" s="230"/>
      <c r="BI19" s="230"/>
      <c r="BJ19" s="230"/>
      <c r="BK19" s="230"/>
      <c r="BL19" s="230"/>
      <c r="BM19" s="230"/>
      <c r="BN19" s="230"/>
      <c r="BO19" s="230"/>
    </row>
    <row r="20" spans="1:67" s="209" customFormat="1" ht="28.5" customHeight="1" x14ac:dyDescent="0.25">
      <c r="A20" s="111" t="s">
        <v>1014</v>
      </c>
      <c r="B20" s="171">
        <v>42997</v>
      </c>
      <c r="C20" s="101" t="s">
        <v>1009</v>
      </c>
      <c r="D20" s="44" t="s">
        <v>1009</v>
      </c>
      <c r="E20" s="172">
        <v>43239</v>
      </c>
      <c r="F20" s="172">
        <v>43245</v>
      </c>
      <c r="G20" s="39">
        <f>F20-E20</f>
        <v>6</v>
      </c>
      <c r="H20" s="173">
        <v>20</v>
      </c>
      <c r="I20" s="174">
        <v>43221</v>
      </c>
      <c r="J20" s="174"/>
      <c r="K20" s="174"/>
      <c r="L20" s="174"/>
      <c r="M20" s="174"/>
      <c r="N20" s="174"/>
      <c r="O20" s="174"/>
      <c r="P20" s="174"/>
      <c r="Q20" s="174"/>
      <c r="R20" s="174"/>
      <c r="S20" s="174"/>
      <c r="T20" s="174"/>
      <c r="U20" s="174"/>
      <c r="V20" s="174"/>
      <c r="W20" s="40">
        <v>0</v>
      </c>
      <c r="X20" s="175"/>
      <c r="Y20" s="176">
        <v>43063</v>
      </c>
      <c r="Z20" s="175"/>
      <c r="AA20" s="176"/>
      <c r="AB20" s="41"/>
      <c r="AC20" s="42"/>
      <c r="AD20" s="301" t="s">
        <v>26</v>
      </c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  <c r="BA20" s="22"/>
      <c r="BB20" s="22"/>
      <c r="BC20" s="22"/>
      <c r="BD20" s="22"/>
      <c r="BE20" s="22"/>
      <c r="BF20" s="22"/>
      <c r="BG20" s="22"/>
      <c r="BH20" s="22"/>
      <c r="BI20" s="22"/>
      <c r="BJ20" s="22"/>
      <c r="BK20" s="22"/>
      <c r="BL20" s="22"/>
      <c r="BM20" s="22"/>
      <c r="BN20" s="22"/>
      <c r="BO20" s="22"/>
    </row>
    <row r="21" spans="1:67" s="209" customFormat="1" ht="28.5" customHeight="1" x14ac:dyDescent="0.25">
      <c r="A21" s="111" t="s">
        <v>1014</v>
      </c>
      <c r="B21" s="197">
        <v>42870</v>
      </c>
      <c r="C21" s="101" t="s">
        <v>1009</v>
      </c>
      <c r="D21" s="44" t="s">
        <v>1009</v>
      </c>
      <c r="E21" s="215">
        <v>43234</v>
      </c>
      <c r="F21" s="215" t="s">
        <v>461</v>
      </c>
      <c r="G21" s="200">
        <v>3</v>
      </c>
      <c r="H21" s="200">
        <v>35</v>
      </c>
      <c r="I21" s="202">
        <v>43221</v>
      </c>
      <c r="J21" s="201"/>
      <c r="K21" s="201"/>
      <c r="L21" s="201"/>
      <c r="M21" s="201"/>
      <c r="N21" s="201"/>
      <c r="O21" s="201"/>
      <c r="P21" s="201"/>
      <c r="Q21" s="201"/>
      <c r="R21" s="201"/>
      <c r="S21" s="201"/>
      <c r="T21" s="201"/>
      <c r="U21" s="201"/>
      <c r="V21" s="201"/>
      <c r="W21" s="203"/>
      <c r="X21" s="204"/>
      <c r="Y21" s="205"/>
      <c r="Z21" s="204"/>
      <c r="AA21" s="205"/>
      <c r="AB21" s="206"/>
      <c r="AC21" s="207"/>
      <c r="AD21" s="301" t="s">
        <v>26</v>
      </c>
    </row>
    <row r="22" spans="1:67" s="209" customFormat="1" ht="28.5" customHeight="1" x14ac:dyDescent="0.25">
      <c r="A22" s="111" t="s">
        <v>1014</v>
      </c>
      <c r="B22" s="197">
        <v>42870</v>
      </c>
      <c r="C22" s="101" t="s">
        <v>1009</v>
      </c>
      <c r="D22" s="44" t="s">
        <v>1009</v>
      </c>
      <c r="E22" s="215">
        <v>43230</v>
      </c>
      <c r="F22" s="215">
        <v>43233</v>
      </c>
      <c r="G22" s="200">
        <v>3</v>
      </c>
      <c r="H22" s="200">
        <v>35</v>
      </c>
      <c r="I22" s="202">
        <v>43221</v>
      </c>
      <c r="J22" s="201"/>
      <c r="K22" s="201"/>
      <c r="L22" s="201"/>
      <c r="M22" s="201"/>
      <c r="N22" s="201"/>
      <c r="O22" s="201"/>
      <c r="P22" s="201"/>
      <c r="Q22" s="201"/>
      <c r="R22" s="201"/>
      <c r="S22" s="201"/>
      <c r="T22" s="201"/>
      <c r="U22" s="201"/>
      <c r="V22" s="201"/>
      <c r="W22" s="203"/>
      <c r="X22" s="204"/>
      <c r="Y22" s="205"/>
      <c r="Z22" s="204"/>
      <c r="AA22" s="205"/>
      <c r="AB22" s="206"/>
      <c r="AC22" s="207"/>
      <c r="AD22" s="301" t="s">
        <v>26</v>
      </c>
    </row>
    <row r="23" spans="1:67" s="209" customFormat="1" ht="28.5" customHeight="1" x14ac:dyDescent="0.25">
      <c r="A23" s="111" t="s">
        <v>1014</v>
      </c>
      <c r="B23" s="197">
        <v>42845</v>
      </c>
      <c r="C23" s="101" t="s">
        <v>1009</v>
      </c>
      <c r="D23" s="44" t="s">
        <v>1009</v>
      </c>
      <c r="E23" s="215">
        <v>43227</v>
      </c>
      <c r="F23" s="215">
        <v>43228</v>
      </c>
      <c r="G23" s="200">
        <f>F23-E23</f>
        <v>1</v>
      </c>
      <c r="H23" s="200">
        <v>51</v>
      </c>
      <c r="I23" s="201"/>
      <c r="J23" s="202">
        <v>43221</v>
      </c>
      <c r="K23" s="201"/>
      <c r="L23" s="201"/>
      <c r="M23" s="201"/>
      <c r="N23" s="201"/>
      <c r="O23" s="201"/>
      <c r="P23" s="201"/>
      <c r="Q23" s="201"/>
      <c r="R23" s="201"/>
      <c r="S23" s="201"/>
      <c r="T23" s="201"/>
      <c r="U23" s="201"/>
      <c r="V23" s="201"/>
      <c r="W23" s="246"/>
      <c r="X23" s="247"/>
      <c r="Y23" s="248"/>
      <c r="Z23" s="220"/>
      <c r="AA23" s="221"/>
      <c r="AB23" s="242"/>
      <c r="AC23" s="243"/>
      <c r="AD23" s="301" t="s">
        <v>26</v>
      </c>
      <c r="AE23" s="230"/>
      <c r="AF23" s="230"/>
      <c r="AG23" s="230"/>
      <c r="AH23" s="230"/>
      <c r="AI23" s="230"/>
      <c r="AJ23" s="230"/>
      <c r="AK23" s="230"/>
      <c r="AL23" s="230"/>
      <c r="AM23" s="230"/>
      <c r="AN23" s="230"/>
      <c r="AO23" s="230"/>
      <c r="AP23" s="230"/>
      <c r="AQ23" s="230"/>
      <c r="AR23" s="230"/>
      <c r="AS23" s="230"/>
      <c r="AT23" s="230"/>
      <c r="AU23" s="230"/>
      <c r="AV23" s="230"/>
      <c r="AW23" s="230"/>
      <c r="AX23" s="230"/>
      <c r="AY23" s="230"/>
      <c r="AZ23" s="230"/>
      <c r="BA23" s="230"/>
      <c r="BB23" s="230"/>
      <c r="BC23" s="230"/>
      <c r="BD23" s="230"/>
      <c r="BE23" s="230"/>
      <c r="BF23" s="230"/>
      <c r="BG23" s="230"/>
      <c r="BH23" s="230"/>
      <c r="BI23" s="230"/>
      <c r="BJ23" s="230"/>
      <c r="BK23" s="230"/>
      <c r="BL23" s="230"/>
      <c r="BM23" s="230"/>
      <c r="BN23" s="230"/>
      <c r="BO23" s="230"/>
    </row>
    <row r="24" spans="1:67" s="209" customFormat="1" ht="28.5" customHeight="1" x14ac:dyDescent="0.25">
      <c r="A24" s="111" t="s">
        <v>1014</v>
      </c>
      <c r="B24" s="197">
        <v>42870</v>
      </c>
      <c r="C24" s="101" t="s">
        <v>1009</v>
      </c>
      <c r="D24" s="44" t="s">
        <v>1009</v>
      </c>
      <c r="E24" s="215">
        <v>43223</v>
      </c>
      <c r="F24" s="215">
        <v>43226</v>
      </c>
      <c r="G24" s="200">
        <v>3</v>
      </c>
      <c r="H24" s="200">
        <v>35</v>
      </c>
      <c r="I24" s="202">
        <v>43221</v>
      </c>
      <c r="J24" s="201"/>
      <c r="K24" s="201"/>
      <c r="L24" s="201"/>
      <c r="M24" s="201"/>
      <c r="N24" s="201"/>
      <c r="O24" s="201"/>
      <c r="P24" s="201"/>
      <c r="Q24" s="201"/>
      <c r="R24" s="201"/>
      <c r="S24" s="201"/>
      <c r="T24" s="201"/>
      <c r="U24" s="201"/>
      <c r="V24" s="201"/>
      <c r="W24" s="203"/>
      <c r="X24" s="204"/>
      <c r="Y24" s="205"/>
      <c r="Z24" s="204"/>
      <c r="AA24" s="205"/>
      <c r="AB24" s="206"/>
      <c r="AC24" s="207"/>
      <c r="AD24" s="301" t="s">
        <v>26</v>
      </c>
    </row>
    <row r="25" spans="1:67" s="209" customFormat="1" ht="28.5" customHeight="1" x14ac:dyDescent="0.25">
      <c r="A25" s="111" t="s">
        <v>1014</v>
      </c>
      <c r="B25" s="547">
        <v>42937</v>
      </c>
      <c r="C25" s="101" t="s">
        <v>1009</v>
      </c>
      <c r="D25" s="44" t="s">
        <v>1009</v>
      </c>
      <c r="E25" s="548">
        <v>43223</v>
      </c>
      <c r="F25" s="548">
        <v>43225</v>
      </c>
      <c r="G25" s="539">
        <f>F25-E25</f>
        <v>2</v>
      </c>
      <c r="H25" s="549">
        <v>42</v>
      </c>
      <c r="I25" s="540">
        <v>43221</v>
      </c>
      <c r="J25" s="540"/>
      <c r="K25" s="540"/>
      <c r="L25" s="540"/>
      <c r="M25" s="540"/>
      <c r="N25" s="540"/>
      <c r="O25" s="540"/>
      <c r="P25" s="540"/>
      <c r="Q25" s="540"/>
      <c r="R25" s="540"/>
      <c r="S25" s="540"/>
      <c r="T25" s="540"/>
      <c r="U25" s="540"/>
      <c r="V25" s="540"/>
      <c r="W25" s="541">
        <v>0</v>
      </c>
      <c r="X25" s="542"/>
      <c r="Y25" s="543">
        <v>43081</v>
      </c>
      <c r="Z25" s="542"/>
      <c r="AA25" s="543"/>
      <c r="AB25" s="544"/>
      <c r="AC25" s="545"/>
      <c r="AD25" s="301" t="s">
        <v>26</v>
      </c>
      <c r="AE25" s="546"/>
      <c r="AF25" s="546"/>
      <c r="AG25" s="546"/>
      <c r="AH25" s="546"/>
      <c r="AI25" s="546"/>
      <c r="AJ25" s="546"/>
      <c r="AK25" s="546"/>
      <c r="AL25" s="546"/>
      <c r="AM25" s="546"/>
      <c r="AN25" s="546"/>
      <c r="AO25" s="546"/>
      <c r="AP25" s="546"/>
      <c r="AQ25" s="546"/>
      <c r="AR25" s="546"/>
      <c r="AS25" s="546"/>
      <c r="AT25" s="546"/>
      <c r="AU25" s="546"/>
      <c r="AV25" s="546"/>
      <c r="AW25" s="546"/>
      <c r="AX25" s="546"/>
      <c r="AY25" s="546"/>
      <c r="AZ25" s="546"/>
      <c r="BA25" s="546"/>
      <c r="BB25" s="546"/>
      <c r="BC25" s="546"/>
      <c r="BD25" s="546"/>
      <c r="BE25" s="546"/>
      <c r="BF25" s="546"/>
      <c r="BG25" s="546"/>
      <c r="BH25" s="546"/>
      <c r="BI25" s="546"/>
      <c r="BJ25" s="546"/>
      <c r="BK25" s="546"/>
      <c r="BL25" s="546"/>
      <c r="BM25" s="546"/>
      <c r="BN25" s="546"/>
      <c r="BO25" s="546"/>
    </row>
    <row r="26" spans="1:67" s="209" customFormat="1" ht="28.5" customHeight="1" x14ac:dyDescent="0.25">
      <c r="A26" s="111" t="s">
        <v>1014</v>
      </c>
      <c r="B26" s="171">
        <v>43034</v>
      </c>
      <c r="C26" s="101" t="s">
        <v>1009</v>
      </c>
      <c r="D26" s="44" t="s">
        <v>1009</v>
      </c>
      <c r="E26" s="172">
        <v>43222</v>
      </c>
      <c r="F26" s="172">
        <v>43224</v>
      </c>
      <c r="G26" s="39">
        <f>F26-E26</f>
        <v>2</v>
      </c>
      <c r="H26" s="173">
        <v>83</v>
      </c>
      <c r="I26" s="174"/>
      <c r="J26" s="174"/>
      <c r="K26" s="174">
        <v>43221</v>
      </c>
      <c r="L26" s="174"/>
      <c r="M26" s="174"/>
      <c r="N26" s="174"/>
      <c r="O26" s="174"/>
      <c r="P26" s="174"/>
      <c r="Q26" s="174"/>
      <c r="R26" s="174"/>
      <c r="S26" s="174"/>
      <c r="T26" s="174"/>
      <c r="U26" s="174"/>
      <c r="V26" s="174"/>
      <c r="W26" s="40">
        <v>0</v>
      </c>
      <c r="X26" s="175"/>
      <c r="Y26" s="176">
        <f>B26</f>
        <v>43034</v>
      </c>
      <c r="Z26" s="175"/>
      <c r="AA26" s="176"/>
      <c r="AB26" s="41"/>
      <c r="AC26" s="42"/>
      <c r="AD26" s="301" t="s">
        <v>26</v>
      </c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</row>
    <row r="27" spans="1:67" s="209" customFormat="1" ht="28.5" customHeight="1" x14ac:dyDescent="0.25">
      <c r="A27" s="111" t="s">
        <v>1014</v>
      </c>
      <c r="B27" s="297">
        <v>43027</v>
      </c>
      <c r="C27" s="101" t="s">
        <v>1009</v>
      </c>
      <c r="D27" s="44" t="s">
        <v>1009</v>
      </c>
      <c r="E27" s="298">
        <v>43222</v>
      </c>
      <c r="F27" s="298">
        <v>43224</v>
      </c>
      <c r="G27" s="299">
        <f>F27-E27</f>
        <v>2</v>
      </c>
      <c r="H27" s="299">
        <v>30</v>
      </c>
      <c r="I27" s="291">
        <v>43221</v>
      </c>
      <c r="J27" s="290"/>
      <c r="K27" s="290"/>
      <c r="L27" s="290"/>
      <c r="M27" s="290"/>
      <c r="N27" s="290"/>
      <c r="O27" s="290"/>
      <c r="P27" s="290"/>
      <c r="Q27" s="290"/>
      <c r="R27" s="290"/>
      <c r="S27" s="290"/>
      <c r="T27" s="290"/>
      <c r="U27" s="290"/>
      <c r="V27" s="290"/>
      <c r="W27" s="292">
        <v>1360</v>
      </c>
      <c r="X27" s="293"/>
      <c r="Y27" s="294">
        <v>43062</v>
      </c>
      <c r="Z27" s="293"/>
      <c r="AA27" s="294"/>
      <c r="AB27" s="295"/>
      <c r="AC27" s="296"/>
      <c r="AD27" s="301" t="s">
        <v>26</v>
      </c>
      <c r="AE27" s="300"/>
      <c r="AF27" s="300"/>
      <c r="AG27" s="300"/>
      <c r="AH27" s="300"/>
      <c r="AI27" s="300"/>
      <c r="AJ27" s="300"/>
      <c r="AK27" s="300"/>
      <c r="AL27" s="300"/>
      <c r="AM27" s="300"/>
      <c r="AN27" s="300"/>
      <c r="AO27" s="300"/>
      <c r="AP27" s="300"/>
      <c r="AQ27" s="300"/>
      <c r="AR27" s="300"/>
      <c r="AS27" s="300"/>
      <c r="AT27" s="300"/>
      <c r="AU27" s="300"/>
      <c r="AV27" s="300"/>
      <c r="AW27" s="300"/>
      <c r="AX27" s="300"/>
      <c r="AY27" s="300"/>
      <c r="AZ27" s="300"/>
      <c r="BA27" s="300"/>
      <c r="BB27" s="300"/>
      <c r="BC27" s="300"/>
      <c r="BD27" s="300"/>
      <c r="BE27" s="300"/>
      <c r="BF27" s="300"/>
      <c r="BG27" s="300"/>
      <c r="BH27" s="300"/>
      <c r="BI27" s="300"/>
      <c r="BJ27" s="300"/>
      <c r="BK27" s="300"/>
      <c r="BL27" s="300"/>
      <c r="BM27" s="300"/>
      <c r="BN27" s="300"/>
      <c r="BO27" s="300"/>
    </row>
    <row r="28" spans="1:67" s="209" customFormat="1" ht="28.5" customHeight="1" x14ac:dyDescent="0.25">
      <c r="A28" s="111" t="s">
        <v>1014</v>
      </c>
      <c r="B28" s="197">
        <v>42956</v>
      </c>
      <c r="C28" s="101" t="s">
        <v>1009</v>
      </c>
      <c r="D28" s="44" t="s">
        <v>1009</v>
      </c>
      <c r="E28" s="215">
        <v>43217</v>
      </c>
      <c r="F28" s="215">
        <v>43218</v>
      </c>
      <c r="G28" s="200">
        <f>F28-E28</f>
        <v>1</v>
      </c>
      <c r="H28" s="200">
        <v>25</v>
      </c>
      <c r="I28" s="249"/>
      <c r="J28" s="202">
        <v>43191</v>
      </c>
      <c r="K28" s="249"/>
      <c r="L28" s="249"/>
      <c r="M28" s="249"/>
      <c r="N28" s="249"/>
      <c r="O28" s="249"/>
      <c r="P28" s="249"/>
      <c r="Q28" s="249"/>
      <c r="R28" s="249"/>
      <c r="S28" s="249"/>
      <c r="T28" s="249"/>
      <c r="U28" s="201"/>
      <c r="V28" s="201"/>
      <c r="W28" s="244"/>
      <c r="X28" s="247"/>
      <c r="Y28" s="248"/>
      <c r="Z28" s="220"/>
      <c r="AA28" s="221"/>
      <c r="AB28" s="242"/>
      <c r="AC28" s="243"/>
      <c r="AD28" s="301" t="s">
        <v>26</v>
      </c>
      <c r="AE28" s="230"/>
      <c r="AF28" s="230"/>
      <c r="AG28" s="230"/>
      <c r="AH28" s="230"/>
      <c r="AI28" s="230"/>
      <c r="AJ28" s="230"/>
      <c r="AK28" s="230"/>
      <c r="AL28" s="230"/>
      <c r="AM28" s="230"/>
      <c r="AN28" s="230"/>
      <c r="AO28" s="230"/>
      <c r="AP28" s="230"/>
      <c r="AQ28" s="230"/>
      <c r="AR28" s="230"/>
      <c r="AS28" s="230"/>
      <c r="AT28" s="230"/>
      <c r="AU28" s="230"/>
      <c r="AV28" s="230"/>
      <c r="AW28" s="230"/>
      <c r="AX28" s="230"/>
      <c r="AY28" s="230"/>
      <c r="AZ28" s="230"/>
      <c r="BA28" s="230"/>
      <c r="BB28" s="230"/>
      <c r="BC28" s="230"/>
      <c r="BD28" s="230"/>
      <c r="BE28" s="230"/>
      <c r="BF28" s="230"/>
      <c r="BG28" s="230"/>
      <c r="BH28" s="230"/>
      <c r="BI28" s="230"/>
      <c r="BJ28" s="230"/>
      <c r="BK28" s="230"/>
      <c r="BL28" s="230"/>
      <c r="BM28" s="230"/>
      <c r="BN28" s="230"/>
      <c r="BO28" s="230"/>
    </row>
    <row r="29" spans="1:67" s="209" customFormat="1" ht="28.5" customHeight="1" x14ac:dyDescent="0.25">
      <c r="A29" s="111" t="s">
        <v>1014</v>
      </c>
      <c r="B29" s="197">
        <v>42870</v>
      </c>
      <c r="C29" s="101" t="s">
        <v>1009</v>
      </c>
      <c r="D29" s="44" t="s">
        <v>1009</v>
      </c>
      <c r="E29" s="215">
        <v>43216</v>
      </c>
      <c r="F29" s="215">
        <v>43219</v>
      </c>
      <c r="G29" s="200">
        <v>3</v>
      </c>
      <c r="H29" s="200">
        <v>35</v>
      </c>
      <c r="I29" s="202">
        <v>43191</v>
      </c>
      <c r="J29" s="201"/>
      <c r="K29" s="201"/>
      <c r="L29" s="201"/>
      <c r="M29" s="201"/>
      <c r="N29" s="201"/>
      <c r="O29" s="201"/>
      <c r="P29" s="201"/>
      <c r="Q29" s="201"/>
      <c r="R29" s="201"/>
      <c r="S29" s="201"/>
      <c r="T29" s="201"/>
      <c r="U29" s="201"/>
      <c r="V29" s="201"/>
      <c r="W29" s="203"/>
      <c r="X29" s="204"/>
      <c r="Y29" s="205"/>
      <c r="Z29" s="204"/>
      <c r="AA29" s="205"/>
      <c r="AB29" s="206"/>
      <c r="AC29" s="207"/>
      <c r="AD29" s="301" t="s">
        <v>26</v>
      </c>
    </row>
    <row r="30" spans="1:67" s="209" customFormat="1" ht="28.5" customHeight="1" x14ac:dyDescent="0.25">
      <c r="A30" s="111" t="s">
        <v>1014</v>
      </c>
      <c r="B30" s="197">
        <v>42874</v>
      </c>
      <c r="C30" s="101" t="s">
        <v>1009</v>
      </c>
      <c r="D30" s="44" t="s">
        <v>1009</v>
      </c>
      <c r="E30" s="215">
        <v>43207</v>
      </c>
      <c r="F30" s="215">
        <v>43209</v>
      </c>
      <c r="G30" s="200">
        <f>F30-E30</f>
        <v>2</v>
      </c>
      <c r="H30" s="200">
        <v>28</v>
      </c>
      <c r="I30" s="201"/>
      <c r="J30" s="202">
        <v>43191</v>
      </c>
      <c r="K30" s="201"/>
      <c r="L30" s="201"/>
      <c r="M30" s="201"/>
      <c r="N30" s="201"/>
      <c r="O30" s="201"/>
      <c r="P30" s="201"/>
      <c r="Q30" s="201"/>
      <c r="R30" s="201"/>
      <c r="S30" s="201"/>
      <c r="T30" s="201"/>
      <c r="U30" s="201"/>
      <c r="V30" s="201"/>
      <c r="W30" s="203"/>
      <c r="X30" s="204"/>
      <c r="Y30" s="205"/>
      <c r="Z30" s="204"/>
      <c r="AA30" s="205"/>
      <c r="AB30" s="206"/>
      <c r="AC30" s="207"/>
      <c r="AD30" s="301" t="s">
        <v>26</v>
      </c>
      <c r="AE30" s="230"/>
      <c r="AF30" s="230"/>
      <c r="AG30" s="230"/>
      <c r="AH30" s="230"/>
      <c r="AI30" s="230"/>
      <c r="AJ30" s="230"/>
      <c r="AK30" s="230"/>
      <c r="AL30" s="230"/>
      <c r="AM30" s="230"/>
      <c r="AN30" s="230"/>
      <c r="AO30" s="230"/>
      <c r="AP30" s="230"/>
      <c r="AQ30" s="230"/>
      <c r="AR30" s="230"/>
      <c r="AS30" s="230"/>
      <c r="AT30" s="230"/>
      <c r="AU30" s="230"/>
      <c r="AV30" s="230"/>
      <c r="AW30" s="230"/>
      <c r="AX30" s="230"/>
      <c r="AY30" s="230"/>
      <c r="AZ30" s="230"/>
      <c r="BA30" s="230"/>
      <c r="BB30" s="230"/>
      <c r="BC30" s="230"/>
      <c r="BD30" s="230"/>
      <c r="BE30" s="230"/>
      <c r="BF30" s="230"/>
      <c r="BG30" s="230"/>
      <c r="BH30" s="230"/>
      <c r="BI30" s="230"/>
      <c r="BJ30" s="230"/>
      <c r="BK30" s="230"/>
      <c r="BL30" s="230"/>
      <c r="BM30" s="230"/>
      <c r="BN30" s="230"/>
      <c r="BO30" s="230"/>
    </row>
    <row r="31" spans="1:67" s="209" customFormat="1" ht="28.5" customHeight="1" x14ac:dyDescent="0.25">
      <c r="A31" s="111" t="s">
        <v>1014</v>
      </c>
      <c r="B31" s="197">
        <v>42870</v>
      </c>
      <c r="C31" s="101" t="s">
        <v>1009</v>
      </c>
      <c r="D31" s="44" t="s">
        <v>1009</v>
      </c>
      <c r="E31" s="215">
        <v>43206</v>
      </c>
      <c r="F31" s="215">
        <v>43209</v>
      </c>
      <c r="G31" s="200">
        <v>3</v>
      </c>
      <c r="H31" s="200">
        <v>35</v>
      </c>
      <c r="I31" s="202">
        <v>43191</v>
      </c>
      <c r="J31" s="201"/>
      <c r="K31" s="201"/>
      <c r="L31" s="201"/>
      <c r="M31" s="201"/>
      <c r="N31" s="201"/>
      <c r="O31" s="201"/>
      <c r="P31" s="201"/>
      <c r="Q31" s="201"/>
      <c r="R31" s="201"/>
      <c r="S31" s="201"/>
      <c r="T31" s="201"/>
      <c r="U31" s="201"/>
      <c r="V31" s="201"/>
      <c r="W31" s="203"/>
      <c r="X31" s="204"/>
      <c r="Y31" s="205"/>
      <c r="Z31" s="204"/>
      <c r="AA31" s="205"/>
      <c r="AB31" s="206"/>
      <c r="AC31" s="207"/>
      <c r="AD31" s="301" t="s">
        <v>26</v>
      </c>
    </row>
    <row r="32" spans="1:67" s="209" customFormat="1" ht="28.5" customHeight="1" x14ac:dyDescent="0.25">
      <c r="A32" s="111" t="s">
        <v>1014</v>
      </c>
      <c r="B32" s="210">
        <v>43011</v>
      </c>
      <c r="C32" s="101" t="s">
        <v>1009</v>
      </c>
      <c r="D32" s="44" t="s">
        <v>1009</v>
      </c>
      <c r="E32" s="212">
        <v>43200</v>
      </c>
      <c r="F32" s="212">
        <v>43202</v>
      </c>
      <c r="G32" s="200">
        <f>F32-E32</f>
        <v>2</v>
      </c>
      <c r="H32" s="200">
        <v>80</v>
      </c>
      <c r="I32" s="252">
        <v>43191</v>
      </c>
      <c r="J32" s="253"/>
      <c r="K32" s="253"/>
      <c r="L32" s="253"/>
      <c r="M32" s="253"/>
      <c r="N32" s="253"/>
      <c r="O32" s="253"/>
      <c r="P32" s="253"/>
      <c r="Q32" s="253"/>
      <c r="R32" s="253"/>
      <c r="S32" s="253"/>
      <c r="T32" s="249"/>
      <c r="U32" s="201"/>
      <c r="V32" s="201"/>
      <c r="W32" s="254"/>
      <c r="X32" s="220"/>
      <c r="Y32" s="221"/>
      <c r="Z32" s="220"/>
      <c r="AA32" s="221"/>
      <c r="AB32" s="242"/>
      <c r="AC32" s="243"/>
      <c r="AD32" s="301" t="s">
        <v>26</v>
      </c>
      <c r="AE32" s="230"/>
      <c r="AF32" s="230"/>
      <c r="AG32" s="230"/>
      <c r="AH32" s="230"/>
      <c r="AI32" s="230"/>
      <c r="AJ32" s="230"/>
      <c r="AK32" s="230"/>
      <c r="AL32" s="230"/>
      <c r="AM32" s="230"/>
      <c r="AN32" s="230"/>
      <c r="AO32" s="230"/>
      <c r="AP32" s="230"/>
      <c r="AQ32" s="230"/>
      <c r="AR32" s="230"/>
      <c r="AS32" s="230"/>
      <c r="AT32" s="230"/>
      <c r="AU32" s="230"/>
      <c r="AV32" s="230"/>
      <c r="AW32" s="230"/>
      <c r="AX32" s="230"/>
      <c r="AY32" s="230"/>
      <c r="AZ32" s="230"/>
      <c r="BA32" s="230"/>
      <c r="BB32" s="230"/>
      <c r="BC32" s="230"/>
      <c r="BD32" s="230"/>
      <c r="BE32" s="230"/>
      <c r="BF32" s="230"/>
      <c r="BG32" s="230"/>
      <c r="BH32" s="230"/>
      <c r="BI32" s="230"/>
      <c r="BJ32" s="230"/>
      <c r="BK32" s="230"/>
      <c r="BL32" s="230"/>
      <c r="BM32" s="230"/>
      <c r="BN32" s="230"/>
      <c r="BO32" s="230"/>
    </row>
    <row r="33" spans="1:67" s="209" customFormat="1" ht="28.5" customHeight="1" x14ac:dyDescent="0.25">
      <c r="A33" s="111" t="s">
        <v>1014</v>
      </c>
      <c r="B33" s="197">
        <v>42934</v>
      </c>
      <c r="C33" s="101" t="s">
        <v>1009</v>
      </c>
      <c r="D33" s="44" t="s">
        <v>1009</v>
      </c>
      <c r="E33" s="215">
        <v>43193</v>
      </c>
      <c r="F33" s="215">
        <v>43585</v>
      </c>
      <c r="G33" s="200">
        <f>F33-E33</f>
        <v>392</v>
      </c>
      <c r="H33" s="226"/>
      <c r="I33" s="202">
        <v>43191</v>
      </c>
      <c r="J33" s="201"/>
      <c r="K33" s="201"/>
      <c r="L33" s="201"/>
      <c r="M33" s="201"/>
      <c r="N33" s="201"/>
      <c r="O33" s="201"/>
      <c r="P33" s="201"/>
      <c r="Q33" s="201"/>
      <c r="R33" s="201"/>
      <c r="S33" s="201"/>
      <c r="T33" s="201"/>
      <c r="U33" s="201"/>
      <c r="V33" s="201"/>
      <c r="W33" s="203"/>
      <c r="X33" s="204"/>
      <c r="Y33" s="205"/>
      <c r="Z33" s="204"/>
      <c r="AA33" s="205"/>
      <c r="AB33" s="206"/>
      <c r="AC33" s="207"/>
      <c r="AD33" s="301" t="s">
        <v>26</v>
      </c>
      <c r="AE33" s="230"/>
      <c r="AF33" s="230"/>
      <c r="AG33" s="230"/>
      <c r="AH33" s="230"/>
      <c r="AI33" s="230"/>
      <c r="AJ33" s="230"/>
      <c r="AK33" s="230"/>
      <c r="AL33" s="230"/>
      <c r="AM33" s="230"/>
      <c r="AN33" s="230"/>
      <c r="AO33" s="230"/>
      <c r="AP33" s="230"/>
      <c r="AQ33" s="230"/>
      <c r="AR33" s="230"/>
      <c r="AS33" s="230"/>
      <c r="AT33" s="230"/>
      <c r="AU33" s="230"/>
      <c r="AV33" s="230"/>
      <c r="AW33" s="230"/>
      <c r="AX33" s="230"/>
      <c r="AY33" s="230"/>
      <c r="AZ33" s="230"/>
      <c r="BA33" s="230"/>
      <c r="BB33" s="230"/>
      <c r="BC33" s="230"/>
      <c r="BD33" s="230"/>
      <c r="BE33" s="230"/>
      <c r="BF33" s="230"/>
      <c r="BG33" s="230"/>
      <c r="BH33" s="230"/>
      <c r="BI33" s="230"/>
      <c r="BJ33" s="230"/>
      <c r="BK33" s="230"/>
      <c r="BL33" s="230"/>
      <c r="BM33" s="230"/>
      <c r="BN33" s="230"/>
      <c r="BO33" s="230"/>
    </row>
    <row r="34" spans="1:67" s="209" customFormat="1" ht="28.5" customHeight="1" x14ac:dyDescent="0.25">
      <c r="A34" s="111" t="s">
        <v>1014</v>
      </c>
      <c r="B34" s="197">
        <v>42878</v>
      </c>
      <c r="C34" s="101" t="s">
        <v>1009</v>
      </c>
      <c r="D34" s="44" t="s">
        <v>1009</v>
      </c>
      <c r="E34" s="215">
        <v>43191</v>
      </c>
      <c r="F34" s="215">
        <v>43192</v>
      </c>
      <c r="G34" s="200">
        <f>F34-E34</f>
        <v>1</v>
      </c>
      <c r="H34" s="200">
        <v>58</v>
      </c>
      <c r="I34" s="201"/>
      <c r="J34" s="201"/>
      <c r="K34" s="201"/>
      <c r="L34" s="201"/>
      <c r="M34" s="202">
        <v>43191</v>
      </c>
      <c r="N34" s="201"/>
      <c r="O34" s="201"/>
      <c r="P34" s="201"/>
      <c r="Q34" s="201"/>
      <c r="R34" s="201"/>
      <c r="S34" s="201"/>
      <c r="T34" s="201"/>
      <c r="U34" s="201"/>
      <c r="V34" s="201"/>
      <c r="W34" s="203"/>
      <c r="X34" s="204"/>
      <c r="Y34" s="205"/>
      <c r="Z34" s="204"/>
      <c r="AA34" s="205"/>
      <c r="AB34" s="206"/>
      <c r="AC34" s="207"/>
      <c r="AD34" s="301" t="s">
        <v>26</v>
      </c>
    </row>
    <row r="35" spans="1:67" s="209" customFormat="1" ht="28.5" customHeight="1" x14ac:dyDescent="0.25">
      <c r="A35" s="111" t="s">
        <v>1014</v>
      </c>
      <c r="B35" s="197">
        <v>42870</v>
      </c>
      <c r="C35" s="101" t="s">
        <v>1009</v>
      </c>
      <c r="D35" s="44" t="s">
        <v>1009</v>
      </c>
      <c r="E35" s="215">
        <v>43185</v>
      </c>
      <c r="F35" s="215">
        <v>43188</v>
      </c>
      <c r="G35" s="200">
        <v>3</v>
      </c>
      <c r="H35" s="200">
        <v>35</v>
      </c>
      <c r="I35" s="202">
        <v>43160</v>
      </c>
      <c r="J35" s="201"/>
      <c r="K35" s="201"/>
      <c r="L35" s="201"/>
      <c r="M35" s="201"/>
      <c r="N35" s="201"/>
      <c r="O35" s="201"/>
      <c r="P35" s="201"/>
      <c r="Q35" s="201"/>
      <c r="R35" s="201"/>
      <c r="S35" s="201"/>
      <c r="T35" s="201"/>
      <c r="U35" s="201"/>
      <c r="V35" s="201"/>
      <c r="W35" s="203"/>
      <c r="X35" s="204"/>
      <c r="Y35" s="205"/>
      <c r="Z35" s="204"/>
      <c r="AA35" s="205"/>
      <c r="AB35" s="206"/>
      <c r="AC35" s="207"/>
      <c r="AD35" s="301" t="s">
        <v>26</v>
      </c>
    </row>
    <row r="36" spans="1:67" s="209" customFormat="1" ht="28.5" customHeight="1" x14ac:dyDescent="0.25">
      <c r="A36" s="111" t="s">
        <v>1014</v>
      </c>
      <c r="B36" s="210">
        <v>43025</v>
      </c>
      <c r="C36" s="101" t="s">
        <v>1009</v>
      </c>
      <c r="D36" s="44" t="s">
        <v>1009</v>
      </c>
      <c r="E36" s="212">
        <v>43180</v>
      </c>
      <c r="F36" s="212">
        <v>43182</v>
      </c>
      <c r="G36" s="200">
        <f>F36-E36</f>
        <v>2</v>
      </c>
      <c r="H36" s="200">
        <v>53</v>
      </c>
      <c r="I36" s="252">
        <v>43160</v>
      </c>
      <c r="J36" s="253"/>
      <c r="K36" s="253"/>
      <c r="L36" s="253"/>
      <c r="M36" s="253"/>
      <c r="N36" s="253"/>
      <c r="O36" s="253"/>
      <c r="P36" s="253"/>
      <c r="Q36" s="253"/>
      <c r="R36" s="253"/>
      <c r="S36" s="253"/>
      <c r="T36" s="253"/>
      <c r="U36" s="253"/>
      <c r="V36" s="253"/>
      <c r="W36" s="260">
        <v>2998</v>
      </c>
      <c r="X36" s="261"/>
      <c r="Y36" s="262">
        <v>43062</v>
      </c>
      <c r="Z36" s="261"/>
      <c r="AA36" s="262"/>
      <c r="AB36" s="257"/>
      <c r="AC36" s="242"/>
      <c r="AD36" s="301" t="s">
        <v>26</v>
      </c>
      <c r="AE36" s="270"/>
      <c r="AF36" s="270"/>
      <c r="AG36" s="270"/>
      <c r="AH36" s="270"/>
      <c r="AI36" s="270"/>
      <c r="AJ36" s="270"/>
      <c r="AK36" s="270"/>
      <c r="AL36" s="270"/>
      <c r="AM36" s="270"/>
      <c r="AN36" s="270"/>
      <c r="AO36" s="270"/>
      <c r="AP36" s="270"/>
      <c r="AQ36" s="270"/>
      <c r="AR36" s="270"/>
      <c r="AS36" s="270"/>
      <c r="AT36" s="270"/>
      <c r="AU36" s="270"/>
      <c r="AV36" s="270"/>
      <c r="AW36" s="270"/>
      <c r="AX36" s="270"/>
      <c r="AY36" s="270"/>
      <c r="AZ36" s="270"/>
      <c r="BA36" s="270"/>
      <c r="BB36" s="270"/>
      <c r="BC36" s="270"/>
      <c r="BD36" s="270"/>
      <c r="BE36" s="270"/>
      <c r="BF36" s="270"/>
      <c r="BG36" s="270"/>
      <c r="BH36" s="270"/>
      <c r="BI36" s="270"/>
      <c r="BJ36" s="270"/>
      <c r="BK36" s="270"/>
      <c r="BL36" s="270"/>
      <c r="BM36" s="270"/>
      <c r="BN36" s="270"/>
      <c r="BO36" s="270"/>
    </row>
    <row r="37" spans="1:67" s="209" customFormat="1" ht="28.5" customHeight="1" x14ac:dyDescent="0.25">
      <c r="A37" s="111" t="s">
        <v>1014</v>
      </c>
      <c r="B37" s="197">
        <v>42887</v>
      </c>
      <c r="C37" s="101" t="s">
        <v>1009</v>
      </c>
      <c r="D37" s="44" t="s">
        <v>1009</v>
      </c>
      <c r="E37" s="215">
        <v>43179</v>
      </c>
      <c r="F37" s="215">
        <v>43182</v>
      </c>
      <c r="G37" s="200">
        <f>F37-E37</f>
        <v>3</v>
      </c>
      <c r="H37" s="200">
        <v>100</v>
      </c>
      <c r="I37" s="201"/>
      <c r="J37" s="201"/>
      <c r="K37" s="202">
        <v>43160</v>
      </c>
      <c r="L37" s="201"/>
      <c r="M37" s="201"/>
      <c r="N37" s="201"/>
      <c r="O37" s="201"/>
      <c r="P37" s="201"/>
      <c r="Q37" s="201"/>
      <c r="R37" s="201"/>
      <c r="S37" s="201"/>
      <c r="T37" s="201"/>
      <c r="U37" s="201"/>
      <c r="V37" s="201"/>
      <c r="W37" s="203"/>
      <c r="X37" s="204"/>
      <c r="Y37" s="205"/>
      <c r="Z37" s="204"/>
      <c r="AA37" s="205"/>
      <c r="AB37" s="206"/>
      <c r="AC37" s="207"/>
      <c r="AD37" s="301" t="s">
        <v>26</v>
      </c>
      <c r="AE37" s="230"/>
      <c r="AF37" s="230"/>
      <c r="AG37" s="230"/>
      <c r="AH37" s="230"/>
      <c r="AI37" s="230"/>
      <c r="AJ37" s="230"/>
      <c r="AK37" s="230"/>
      <c r="AL37" s="230"/>
      <c r="AM37" s="230"/>
      <c r="AN37" s="230"/>
      <c r="AO37" s="230"/>
      <c r="AP37" s="230"/>
      <c r="AQ37" s="230"/>
      <c r="AR37" s="230"/>
      <c r="AS37" s="230"/>
      <c r="AT37" s="230"/>
      <c r="AU37" s="230"/>
      <c r="AV37" s="230"/>
      <c r="AW37" s="230"/>
      <c r="AX37" s="230"/>
      <c r="AY37" s="230"/>
      <c r="AZ37" s="230"/>
      <c r="BA37" s="230"/>
      <c r="BB37" s="230"/>
      <c r="BC37" s="230"/>
      <c r="BD37" s="230"/>
      <c r="BE37" s="230"/>
      <c r="BF37" s="230"/>
      <c r="BG37" s="230"/>
      <c r="BH37" s="230"/>
      <c r="BI37" s="230"/>
      <c r="BJ37" s="230"/>
      <c r="BK37" s="230"/>
      <c r="BL37" s="230"/>
      <c r="BM37" s="230"/>
      <c r="BN37" s="230"/>
      <c r="BO37" s="230"/>
    </row>
    <row r="38" spans="1:67" s="209" customFormat="1" ht="28.5" customHeight="1" x14ac:dyDescent="0.25">
      <c r="A38" s="111" t="s">
        <v>1014</v>
      </c>
      <c r="B38" s="197">
        <v>42828</v>
      </c>
      <c r="C38" s="101" t="s">
        <v>1009</v>
      </c>
      <c r="D38" s="44" t="s">
        <v>1009</v>
      </c>
      <c r="E38" s="215">
        <v>43178</v>
      </c>
      <c r="F38" s="215">
        <v>43179</v>
      </c>
      <c r="G38" s="200">
        <f>F38-E38</f>
        <v>1</v>
      </c>
      <c r="H38" s="200"/>
      <c r="I38" s="201"/>
      <c r="J38" s="201"/>
      <c r="K38" s="201"/>
      <c r="L38" s="245"/>
      <c r="M38" s="201"/>
      <c r="N38" s="201"/>
      <c r="O38" s="201"/>
      <c r="P38" s="202">
        <v>43160</v>
      </c>
      <c r="Q38" s="201"/>
      <c r="R38" s="201"/>
      <c r="S38" s="201"/>
      <c r="T38" s="201"/>
      <c r="U38" s="201"/>
      <c r="V38" s="201"/>
      <c r="W38" s="244"/>
      <c r="X38" s="220"/>
      <c r="Y38" s="221"/>
      <c r="Z38" s="220"/>
      <c r="AA38" s="221"/>
      <c r="AB38" s="242"/>
      <c r="AC38" s="243"/>
      <c r="AD38" s="301" t="s">
        <v>26</v>
      </c>
      <c r="AE38" s="230"/>
      <c r="AF38" s="230"/>
      <c r="AG38" s="230"/>
      <c r="AH38" s="230"/>
      <c r="AI38" s="230"/>
      <c r="AJ38" s="230"/>
      <c r="AK38" s="230"/>
      <c r="AL38" s="230"/>
      <c r="AM38" s="230"/>
      <c r="AN38" s="230"/>
      <c r="AO38" s="230"/>
      <c r="AP38" s="230"/>
      <c r="AQ38" s="230"/>
      <c r="AR38" s="230"/>
      <c r="AS38" s="230"/>
      <c r="AT38" s="230"/>
      <c r="AU38" s="230"/>
      <c r="AV38" s="230"/>
      <c r="AW38" s="230"/>
      <c r="AX38" s="230"/>
      <c r="AY38" s="230"/>
      <c r="AZ38" s="230"/>
      <c r="BA38" s="230"/>
      <c r="BB38" s="230"/>
      <c r="BC38" s="230"/>
      <c r="BD38" s="230"/>
      <c r="BE38" s="230"/>
      <c r="BF38" s="230"/>
      <c r="BG38" s="230"/>
      <c r="BH38" s="230"/>
      <c r="BI38" s="230"/>
      <c r="BJ38" s="230"/>
      <c r="BK38" s="230"/>
      <c r="BL38" s="230"/>
      <c r="BM38" s="230"/>
      <c r="BN38" s="230"/>
      <c r="BO38" s="230"/>
    </row>
    <row r="39" spans="1:67" s="209" customFormat="1" ht="28.5" customHeight="1" x14ac:dyDescent="0.25">
      <c r="A39" s="111" t="s">
        <v>1014</v>
      </c>
      <c r="B39" s="536">
        <v>42998</v>
      </c>
      <c r="C39" s="101" t="s">
        <v>1009</v>
      </c>
      <c r="D39" s="44" t="s">
        <v>1009</v>
      </c>
      <c r="E39" s="537">
        <v>43178</v>
      </c>
      <c r="F39" s="537">
        <v>43182</v>
      </c>
      <c r="G39" s="528">
        <f>F39-E39</f>
        <v>4</v>
      </c>
      <c r="H39" s="538">
        <v>100</v>
      </c>
      <c r="I39" s="529">
        <v>43160</v>
      </c>
      <c r="J39" s="529"/>
      <c r="K39" s="529"/>
      <c r="L39" s="529"/>
      <c r="M39" s="529"/>
      <c r="N39" s="529"/>
      <c r="O39" s="529"/>
      <c r="P39" s="529"/>
      <c r="Q39" s="529"/>
      <c r="R39" s="529"/>
      <c r="S39" s="529"/>
      <c r="T39" s="529"/>
      <c r="U39" s="529"/>
      <c r="V39" s="529"/>
      <c r="W39" s="530">
        <v>0</v>
      </c>
      <c r="X39" s="531"/>
      <c r="Y39" s="532"/>
      <c r="Z39" s="531"/>
      <c r="AA39" s="532"/>
      <c r="AB39" s="533"/>
      <c r="AC39" s="534"/>
      <c r="AD39" s="301" t="s">
        <v>26</v>
      </c>
      <c r="AE39" s="535"/>
      <c r="AF39" s="535"/>
      <c r="AG39" s="535"/>
      <c r="AH39" s="535"/>
      <c r="AI39" s="535"/>
      <c r="AJ39" s="535"/>
      <c r="AK39" s="535"/>
      <c r="AL39" s="535"/>
      <c r="AM39" s="535"/>
      <c r="AN39" s="535"/>
      <c r="AO39" s="535"/>
      <c r="AP39" s="535"/>
      <c r="AQ39" s="535"/>
      <c r="AR39" s="535"/>
      <c r="AS39" s="535"/>
      <c r="AT39" s="535"/>
      <c r="AU39" s="535"/>
      <c r="AV39" s="535"/>
      <c r="AW39" s="535"/>
      <c r="AX39" s="535"/>
      <c r="AY39" s="535"/>
      <c r="AZ39" s="535"/>
      <c r="BA39" s="535"/>
      <c r="BB39" s="535"/>
      <c r="BC39" s="535"/>
      <c r="BD39" s="535"/>
      <c r="BE39" s="535"/>
      <c r="BF39" s="535"/>
      <c r="BG39" s="535"/>
      <c r="BH39" s="535"/>
      <c r="BI39" s="535"/>
      <c r="BJ39" s="535"/>
      <c r="BK39" s="535"/>
      <c r="BL39" s="535"/>
      <c r="BM39" s="535"/>
      <c r="BN39" s="535"/>
      <c r="BO39" s="535"/>
    </row>
    <row r="40" spans="1:67" s="209" customFormat="1" ht="28.5" customHeight="1" x14ac:dyDescent="0.25">
      <c r="A40" s="111" t="s">
        <v>1014</v>
      </c>
      <c r="B40" s="210">
        <v>42976</v>
      </c>
      <c r="C40" s="101" t="s">
        <v>1009</v>
      </c>
      <c r="D40" s="44" t="s">
        <v>1009</v>
      </c>
      <c r="E40" s="212">
        <v>43174</v>
      </c>
      <c r="F40" s="212">
        <v>43175</v>
      </c>
      <c r="G40" s="200">
        <f>F40-E40</f>
        <v>1</v>
      </c>
      <c r="H40" s="200">
        <v>60</v>
      </c>
      <c r="I40" s="249"/>
      <c r="J40" s="249"/>
      <c r="K40" s="202">
        <v>43160</v>
      </c>
      <c r="L40" s="249"/>
      <c r="M40" s="249"/>
      <c r="N40" s="249"/>
      <c r="O40" s="249"/>
      <c r="P40" s="249"/>
      <c r="Q40" s="249"/>
      <c r="R40" s="249"/>
      <c r="S40" s="249"/>
      <c r="T40" s="249"/>
      <c r="U40" s="201"/>
      <c r="V40" s="201"/>
      <c r="W40" s="244"/>
      <c r="X40" s="220"/>
      <c r="Y40" s="221"/>
      <c r="Z40" s="220"/>
      <c r="AA40" s="221"/>
      <c r="AB40" s="242"/>
      <c r="AC40" s="243"/>
      <c r="AD40" s="301" t="s">
        <v>26</v>
      </c>
      <c r="AE40" s="230"/>
      <c r="AF40" s="230"/>
      <c r="AG40" s="230"/>
      <c r="AH40" s="230"/>
      <c r="AI40" s="230"/>
      <c r="AJ40" s="230"/>
      <c r="AK40" s="230"/>
      <c r="AL40" s="230"/>
      <c r="AM40" s="230"/>
      <c r="AN40" s="230"/>
      <c r="AO40" s="230"/>
      <c r="AP40" s="230"/>
      <c r="AQ40" s="230"/>
      <c r="AR40" s="230"/>
      <c r="AS40" s="230"/>
      <c r="AT40" s="230"/>
      <c r="AU40" s="230"/>
      <c r="AV40" s="230"/>
      <c r="AW40" s="230"/>
      <c r="AX40" s="230"/>
      <c r="AY40" s="230"/>
      <c r="AZ40" s="230"/>
      <c r="BA40" s="230"/>
      <c r="BB40" s="230"/>
      <c r="BC40" s="230"/>
      <c r="BD40" s="230"/>
      <c r="BE40" s="230"/>
      <c r="BF40" s="230"/>
      <c r="BG40" s="230"/>
      <c r="BH40" s="230"/>
      <c r="BI40" s="230"/>
      <c r="BJ40" s="230"/>
      <c r="BK40" s="230"/>
      <c r="BL40" s="230"/>
      <c r="BM40" s="230"/>
      <c r="BN40" s="230"/>
      <c r="BO40" s="230"/>
    </row>
    <row r="41" spans="1:67" s="209" customFormat="1" ht="28.5" customHeight="1" x14ac:dyDescent="0.25">
      <c r="A41" s="111" t="s">
        <v>1014</v>
      </c>
      <c r="B41" s="197">
        <v>42815</v>
      </c>
      <c r="C41" s="101" t="s">
        <v>1009</v>
      </c>
      <c r="D41" s="44" t="s">
        <v>1009</v>
      </c>
      <c r="E41" s="215">
        <v>43125</v>
      </c>
      <c r="F41" s="215">
        <v>43127</v>
      </c>
      <c r="G41" s="200">
        <f>F41-E41</f>
        <v>2</v>
      </c>
      <c r="H41" s="200">
        <v>50</v>
      </c>
      <c r="I41" s="201"/>
      <c r="J41" s="201"/>
      <c r="K41" s="201"/>
      <c r="L41" s="201"/>
      <c r="M41" s="202">
        <v>43101</v>
      </c>
      <c r="N41" s="201"/>
      <c r="O41" s="201"/>
      <c r="P41" s="201"/>
      <c r="Q41" s="201"/>
      <c r="R41" s="201"/>
      <c r="S41" s="201"/>
      <c r="T41" s="201"/>
      <c r="U41" s="201"/>
      <c r="V41" s="201"/>
      <c r="W41" s="203"/>
      <c r="X41" s="204"/>
      <c r="Y41" s="205"/>
      <c r="Z41" s="204"/>
      <c r="AA41" s="205"/>
      <c r="AB41" s="206"/>
      <c r="AC41" s="207"/>
      <c r="AD41" s="301" t="s">
        <v>26</v>
      </c>
    </row>
    <row r="42" spans="1:67" s="209" customFormat="1" ht="28.5" customHeight="1" x14ac:dyDescent="0.25">
      <c r="A42" s="140" t="s">
        <v>1009</v>
      </c>
      <c r="B42" s="597">
        <v>43048</v>
      </c>
      <c r="C42" s="101" t="s">
        <v>1009</v>
      </c>
      <c r="D42" s="44" t="s">
        <v>1009</v>
      </c>
      <c r="E42" s="598">
        <v>43109</v>
      </c>
      <c r="F42" s="598">
        <v>43110</v>
      </c>
      <c r="G42" s="574">
        <f>F42-E42</f>
        <v>1</v>
      </c>
      <c r="H42" s="599">
        <v>85</v>
      </c>
      <c r="I42" s="576"/>
      <c r="J42" s="576"/>
      <c r="K42" s="576">
        <v>43101</v>
      </c>
      <c r="L42" s="576"/>
      <c r="M42" s="576"/>
      <c r="N42" s="576"/>
      <c r="O42" s="576"/>
      <c r="P42" s="576"/>
      <c r="Q42" s="576"/>
      <c r="R42" s="576"/>
      <c r="S42" s="576"/>
      <c r="T42" s="576"/>
      <c r="U42" s="576"/>
      <c r="V42" s="576"/>
      <c r="W42" s="577">
        <v>0</v>
      </c>
      <c r="X42" s="578"/>
      <c r="Y42" s="579">
        <v>43063</v>
      </c>
      <c r="Z42" s="578"/>
      <c r="AA42" s="579">
        <v>43080</v>
      </c>
      <c r="AB42" s="581"/>
      <c r="AC42" s="582"/>
      <c r="AD42" s="301" t="s">
        <v>26</v>
      </c>
      <c r="AE42" s="584"/>
      <c r="AF42" s="584"/>
      <c r="AG42" s="632" t="str">
        <f>C42</f>
        <v>xxx</v>
      </c>
      <c r="AH42" s="634" t="str">
        <f>IF((AL42-AJ42)&lt;=1,"Nuitée :","Période :")</f>
        <v>Nuitée :</v>
      </c>
      <c r="AI42" s="634" t="s">
        <v>48</v>
      </c>
      <c r="AJ42" s="636">
        <f>AS42</f>
        <v>43109</v>
      </c>
      <c r="AK42" s="592" t="s">
        <v>49</v>
      </c>
      <c r="AL42" s="637">
        <f>AU42</f>
        <v>43110</v>
      </c>
      <c r="AM42" s="638" t="s">
        <v>1017</v>
      </c>
      <c r="AN42" s="639" t="s">
        <v>1009</v>
      </c>
      <c r="AO42" s="592"/>
      <c r="AP42" s="641" t="s">
        <v>44</v>
      </c>
      <c r="AQ42" s="643" t="str">
        <f>D42</f>
        <v>xxx</v>
      </c>
      <c r="AR42" s="634" t="s">
        <v>48</v>
      </c>
      <c r="AS42" s="636">
        <f>E42</f>
        <v>43109</v>
      </c>
      <c r="AT42" s="592" t="s">
        <v>49</v>
      </c>
      <c r="AU42" s="637">
        <f>F42</f>
        <v>43110</v>
      </c>
      <c r="AV42" s="638" t="s">
        <v>1017</v>
      </c>
      <c r="AW42" s="639" t="s">
        <v>1009</v>
      </c>
      <c r="AX42" s="592"/>
      <c r="AY42" s="632" t="str">
        <f>AG42</f>
        <v>xxx</v>
      </c>
      <c r="AZ42" s="634" t="str">
        <f>IF((BD42-BB42)&lt;=1,"Night :","Period :")</f>
        <v>Night :</v>
      </c>
      <c r="BA42" s="592" t="s">
        <v>50</v>
      </c>
      <c r="BB42" s="636">
        <f>AS42</f>
        <v>43109</v>
      </c>
      <c r="BC42" s="644" t="s">
        <v>51</v>
      </c>
      <c r="BD42" s="644">
        <f>AU42</f>
        <v>43110</v>
      </c>
      <c r="BE42" s="638" t="s">
        <v>1016</v>
      </c>
      <c r="BF42" s="639" t="s">
        <v>1009</v>
      </c>
      <c r="BG42" s="592"/>
      <c r="BH42" s="641" t="s">
        <v>44</v>
      </c>
      <c r="BI42" s="632" t="str">
        <f>AQ42</f>
        <v>xxx</v>
      </c>
      <c r="BJ42" s="634" t="s">
        <v>50</v>
      </c>
      <c r="BK42" s="636">
        <f>BB42</f>
        <v>43109</v>
      </c>
      <c r="BL42" s="644" t="s">
        <v>51</v>
      </c>
      <c r="BM42" s="637">
        <f>BD42</f>
        <v>43110</v>
      </c>
      <c r="BN42" s="638" t="s">
        <v>1016</v>
      </c>
      <c r="BO42" s="639" t="s">
        <v>1009</v>
      </c>
    </row>
    <row r="43" spans="1:67" s="209" customFormat="1" ht="28.5" customHeight="1" x14ac:dyDescent="0.25">
      <c r="A43" s="111" t="s">
        <v>1014</v>
      </c>
      <c r="B43" s="197">
        <v>42907</v>
      </c>
      <c r="C43" s="101" t="s">
        <v>1009</v>
      </c>
      <c r="D43" s="44" t="s">
        <v>1009</v>
      </c>
      <c r="E43" s="215">
        <v>43103</v>
      </c>
      <c r="F43" s="215">
        <v>43104</v>
      </c>
      <c r="G43" s="200">
        <f>F43-E43</f>
        <v>1</v>
      </c>
      <c r="H43" s="200">
        <v>40</v>
      </c>
      <c r="I43" s="202">
        <v>43101</v>
      </c>
      <c r="J43" s="201"/>
      <c r="K43" s="201"/>
      <c r="L43" s="201"/>
      <c r="M43" s="201"/>
      <c r="N43" s="201"/>
      <c r="O43" s="201"/>
      <c r="P43" s="201"/>
      <c r="Q43" s="201"/>
      <c r="R43" s="201"/>
      <c r="S43" s="201"/>
      <c r="T43" s="201"/>
      <c r="U43" s="201"/>
      <c r="V43" s="201"/>
      <c r="W43" s="244"/>
      <c r="X43" s="220"/>
      <c r="Y43" s="221"/>
      <c r="Z43" s="220"/>
      <c r="AA43" s="221"/>
      <c r="AB43" s="242"/>
      <c r="AC43" s="243"/>
      <c r="AD43" s="301" t="s">
        <v>26</v>
      </c>
      <c r="AE43" s="230"/>
      <c r="AF43" s="230"/>
      <c r="AG43" s="230"/>
      <c r="AH43" s="230"/>
      <c r="AI43" s="230"/>
      <c r="AJ43" s="230"/>
      <c r="AK43" s="230"/>
      <c r="AL43" s="230"/>
      <c r="AM43" s="230"/>
      <c r="AN43" s="230"/>
      <c r="AO43" s="230"/>
      <c r="AP43" s="230"/>
      <c r="AQ43" s="230"/>
      <c r="AR43" s="230"/>
      <c r="AS43" s="230"/>
      <c r="AT43" s="230"/>
      <c r="AU43" s="230"/>
      <c r="AV43" s="230"/>
      <c r="AW43" s="230"/>
      <c r="AX43" s="230"/>
      <c r="AY43" s="230"/>
      <c r="AZ43" s="230"/>
      <c r="BA43" s="230"/>
      <c r="BB43" s="230"/>
      <c r="BC43" s="230"/>
      <c r="BD43" s="230"/>
      <c r="BE43" s="230"/>
      <c r="BF43" s="230"/>
      <c r="BG43" s="230"/>
      <c r="BH43" s="230"/>
      <c r="BI43" s="230"/>
      <c r="BJ43" s="230"/>
      <c r="BK43" s="230"/>
      <c r="BL43" s="230"/>
      <c r="BM43" s="230"/>
      <c r="BN43" s="230"/>
      <c r="BO43" s="230"/>
    </row>
    <row r="44" spans="1:67" s="209" customFormat="1" ht="28.5" customHeight="1" x14ac:dyDescent="0.25">
      <c r="A44" s="111" t="s">
        <v>1014</v>
      </c>
      <c r="B44" s="547">
        <v>43047</v>
      </c>
      <c r="C44" s="101" t="s">
        <v>1009</v>
      </c>
      <c r="D44" s="44" t="s">
        <v>1009</v>
      </c>
      <c r="E44" s="548">
        <v>43101</v>
      </c>
      <c r="F44" s="548">
        <v>43465</v>
      </c>
      <c r="G44" s="539">
        <f>F44-E44</f>
        <v>364</v>
      </c>
      <c r="H44" s="549">
        <v>20</v>
      </c>
      <c r="I44" s="540"/>
      <c r="J44" s="540"/>
      <c r="K44" s="540"/>
      <c r="L44" s="540"/>
      <c r="M44" s="540">
        <v>43160</v>
      </c>
      <c r="N44" s="540"/>
      <c r="O44" s="540"/>
      <c r="P44" s="540"/>
      <c r="Q44" s="540"/>
      <c r="R44" s="540"/>
      <c r="S44" s="540"/>
      <c r="T44" s="540"/>
      <c r="U44" s="540"/>
      <c r="V44" s="540"/>
      <c r="W44" s="541">
        <v>0</v>
      </c>
      <c r="X44" s="542"/>
      <c r="Y44" s="543">
        <v>43063</v>
      </c>
      <c r="Z44" s="542"/>
      <c r="AA44" s="543"/>
      <c r="AB44" s="544"/>
      <c r="AC44" s="545"/>
      <c r="AD44" s="301" t="s">
        <v>26</v>
      </c>
      <c r="AE44" s="546"/>
      <c r="AF44" s="546"/>
      <c r="AG44" s="546"/>
      <c r="AH44" s="546"/>
      <c r="AI44" s="546"/>
      <c r="AJ44" s="546"/>
      <c r="AK44" s="546"/>
      <c r="AL44" s="546"/>
      <c r="AM44" s="546"/>
      <c r="AN44" s="546"/>
      <c r="AO44" s="546"/>
      <c r="AP44" s="546"/>
      <c r="AQ44" s="546"/>
      <c r="AR44" s="546"/>
      <c r="AS44" s="546"/>
      <c r="AT44" s="546"/>
      <c r="AU44" s="546"/>
      <c r="AV44" s="546"/>
      <c r="AW44" s="546"/>
      <c r="AX44" s="546"/>
      <c r="AY44" s="546"/>
      <c r="AZ44" s="546"/>
      <c r="BA44" s="546"/>
      <c r="BB44" s="546"/>
      <c r="BC44" s="546"/>
      <c r="BD44" s="546"/>
      <c r="BE44" s="546"/>
      <c r="BF44" s="546"/>
      <c r="BG44" s="546"/>
      <c r="BH44" s="546"/>
      <c r="BI44" s="546"/>
      <c r="BJ44" s="546"/>
      <c r="BK44" s="546"/>
      <c r="BL44" s="546"/>
      <c r="BM44" s="546"/>
      <c r="BN44" s="546"/>
      <c r="BO44" s="546"/>
    </row>
    <row r="45" spans="1:67" s="584" customFormat="1" ht="28.5" customHeight="1" x14ac:dyDescent="0.25">
      <c r="A45" s="111" t="s">
        <v>1014</v>
      </c>
      <c r="B45" s="560" t="s">
        <v>1009</v>
      </c>
      <c r="C45" s="101" t="s">
        <v>1009</v>
      </c>
      <c r="D45" s="44" t="s">
        <v>1009</v>
      </c>
      <c r="E45" s="548">
        <v>43101</v>
      </c>
      <c r="F45" s="548">
        <v>43465</v>
      </c>
      <c r="G45" s="539">
        <f>F45-E45</f>
        <v>364</v>
      </c>
      <c r="H45" s="549">
        <v>20</v>
      </c>
      <c r="I45" s="540"/>
      <c r="J45" s="540"/>
      <c r="K45" s="540"/>
      <c r="L45" s="540"/>
      <c r="M45" s="540"/>
      <c r="N45" s="540"/>
      <c r="O45" s="540"/>
      <c r="P45" s="540">
        <v>43160</v>
      </c>
      <c r="Q45" s="540"/>
      <c r="R45" s="540"/>
      <c r="S45" s="540"/>
      <c r="T45" s="540"/>
      <c r="U45" s="540"/>
      <c r="V45" s="540"/>
      <c r="W45" s="541">
        <v>0</v>
      </c>
      <c r="X45" s="542"/>
      <c r="Y45" s="543" t="str">
        <f>B45</f>
        <v>xxx</v>
      </c>
      <c r="Z45" s="701"/>
      <c r="AA45" s="543"/>
      <c r="AB45" s="544"/>
      <c r="AC45" s="545"/>
      <c r="AD45" s="301" t="s">
        <v>26</v>
      </c>
      <c r="AE45" s="546"/>
      <c r="AF45" s="546"/>
      <c r="AG45" s="702"/>
      <c r="AH45" s="703"/>
      <c r="AI45" s="703"/>
      <c r="AJ45" s="703"/>
      <c r="AK45" s="703"/>
      <c r="AL45" s="703"/>
      <c r="AM45" s="703"/>
      <c r="AN45" s="704"/>
      <c r="AO45" s="546"/>
      <c r="AP45" s="705"/>
      <c r="AQ45" s="704"/>
      <c r="AR45" s="703"/>
      <c r="AS45" s="703"/>
      <c r="AT45" s="703"/>
      <c r="AU45" s="703"/>
      <c r="AV45" s="703"/>
      <c r="AW45" s="704"/>
      <c r="AX45" s="546"/>
      <c r="AY45" s="702"/>
      <c r="AZ45" s="703"/>
      <c r="BA45" s="703"/>
      <c r="BB45" s="703"/>
      <c r="BC45" s="703"/>
      <c r="BD45" s="703"/>
      <c r="BE45" s="703"/>
      <c r="BF45" s="704"/>
      <c r="BG45" s="546"/>
      <c r="BH45" s="705"/>
      <c r="BI45" s="706"/>
      <c r="BJ45" s="703"/>
      <c r="BK45" s="707"/>
      <c r="BL45" s="703"/>
      <c r="BM45" s="707"/>
      <c r="BN45" s="703"/>
      <c r="BO45" s="704"/>
    </row>
    <row r="334" spans="1:30" s="209" customFormat="1" ht="28.5" customHeight="1" x14ac:dyDescent="0.25">
      <c r="A334" s="228"/>
      <c r="B334" s="210"/>
      <c r="C334" s="211"/>
      <c r="D334" s="211"/>
      <c r="E334" s="272"/>
      <c r="F334" s="272"/>
      <c r="G334" s="273"/>
      <c r="H334" s="273"/>
      <c r="I334" s="218"/>
      <c r="J334" s="218"/>
      <c r="K334" s="218"/>
      <c r="L334" s="218"/>
      <c r="M334" s="218"/>
      <c r="N334" s="218"/>
      <c r="O334" s="218"/>
      <c r="P334" s="218"/>
      <c r="Q334" s="218"/>
      <c r="R334" s="218"/>
      <c r="S334" s="218"/>
      <c r="T334" s="218"/>
      <c r="U334" s="218"/>
      <c r="V334" s="218"/>
      <c r="W334" s="219"/>
      <c r="X334" s="220"/>
      <c r="Y334" s="221"/>
      <c r="Z334" s="220"/>
      <c r="AA334" s="221"/>
      <c r="AB334" s="222"/>
      <c r="AC334" s="223"/>
      <c r="AD334" s="675" t="s">
        <v>26</v>
      </c>
    </row>
    <row r="335" spans="1:30" s="209" customFormat="1" ht="28.5" customHeight="1" x14ac:dyDescent="0.25">
      <c r="A335" s="228"/>
      <c r="B335" s="210"/>
      <c r="C335" s="211"/>
      <c r="D335" s="211"/>
      <c r="E335" s="272"/>
      <c r="F335" s="272"/>
      <c r="G335" s="273"/>
      <c r="H335" s="273"/>
      <c r="I335" s="218"/>
      <c r="J335" s="218"/>
      <c r="K335" s="218"/>
      <c r="L335" s="218"/>
      <c r="M335" s="218"/>
      <c r="N335" s="218"/>
      <c r="O335" s="218"/>
      <c r="P335" s="218"/>
      <c r="Q335" s="218"/>
      <c r="R335" s="218"/>
      <c r="S335" s="218"/>
      <c r="T335" s="218"/>
      <c r="U335" s="218"/>
      <c r="V335" s="218"/>
      <c r="W335" s="219"/>
      <c r="X335" s="220"/>
      <c r="Y335" s="221"/>
      <c r="Z335" s="220"/>
      <c r="AA335" s="221"/>
      <c r="AB335" s="222"/>
      <c r="AC335" s="223"/>
      <c r="AD335" s="675" t="s">
        <v>26</v>
      </c>
    </row>
    <row r="336" spans="1:30" s="209" customFormat="1" ht="28.5" customHeight="1" x14ac:dyDescent="0.25">
      <c r="A336" s="228"/>
      <c r="B336" s="210"/>
      <c r="C336" s="211"/>
      <c r="D336" s="211"/>
      <c r="E336" s="272"/>
      <c r="F336" s="272"/>
      <c r="G336" s="273"/>
      <c r="H336" s="273"/>
      <c r="I336" s="218"/>
      <c r="J336" s="218"/>
      <c r="K336" s="218"/>
      <c r="L336" s="218"/>
      <c r="M336" s="218"/>
      <c r="N336" s="218"/>
      <c r="O336" s="218"/>
      <c r="P336" s="218"/>
      <c r="Q336" s="218"/>
      <c r="R336" s="218"/>
      <c r="S336" s="218"/>
      <c r="T336" s="218"/>
      <c r="U336" s="218"/>
      <c r="V336" s="218"/>
      <c r="W336" s="219"/>
      <c r="X336" s="220"/>
      <c r="Y336" s="221"/>
      <c r="Z336" s="220"/>
      <c r="AA336" s="221"/>
      <c r="AB336" s="222"/>
      <c r="AC336" s="223"/>
      <c r="AD336" s="675" t="s">
        <v>26</v>
      </c>
    </row>
    <row r="337" spans="1:30" s="209" customFormat="1" ht="28.5" customHeight="1" x14ac:dyDescent="0.25">
      <c r="A337" s="228"/>
      <c r="B337" s="210"/>
      <c r="C337" s="211"/>
      <c r="D337" s="211"/>
      <c r="E337" s="272"/>
      <c r="F337" s="272"/>
      <c r="G337" s="273"/>
      <c r="H337" s="273"/>
      <c r="I337" s="218"/>
      <c r="J337" s="218"/>
      <c r="K337" s="218"/>
      <c r="L337" s="218"/>
      <c r="M337" s="218"/>
      <c r="N337" s="218"/>
      <c r="O337" s="218"/>
      <c r="P337" s="218"/>
      <c r="Q337" s="218"/>
      <c r="R337" s="218"/>
      <c r="S337" s="218"/>
      <c r="T337" s="218"/>
      <c r="U337" s="218"/>
      <c r="V337" s="218"/>
      <c r="W337" s="219"/>
      <c r="X337" s="220"/>
      <c r="Y337" s="221"/>
      <c r="Z337" s="220"/>
      <c r="AA337" s="221"/>
      <c r="AB337" s="222"/>
      <c r="AC337" s="223"/>
      <c r="AD337" s="675" t="s">
        <v>26</v>
      </c>
    </row>
    <row r="338" spans="1:30" s="209" customFormat="1" ht="28.5" customHeight="1" x14ac:dyDescent="0.25">
      <c r="A338" s="228"/>
      <c r="B338" s="210"/>
      <c r="C338" s="211"/>
      <c r="D338" s="211"/>
      <c r="E338" s="272"/>
      <c r="F338" s="272"/>
      <c r="G338" s="273"/>
      <c r="H338" s="273"/>
      <c r="I338" s="218"/>
      <c r="J338" s="218"/>
      <c r="K338" s="218"/>
      <c r="L338" s="218"/>
      <c r="M338" s="218"/>
      <c r="N338" s="218"/>
      <c r="O338" s="218"/>
      <c r="P338" s="218"/>
      <c r="Q338" s="218"/>
      <c r="R338" s="218"/>
      <c r="S338" s="218"/>
      <c r="T338" s="218"/>
      <c r="U338" s="218"/>
      <c r="V338" s="218"/>
      <c r="W338" s="219"/>
      <c r="X338" s="220"/>
      <c r="Y338" s="221"/>
      <c r="Z338" s="220"/>
      <c r="AA338" s="221"/>
      <c r="AB338" s="222"/>
      <c r="AC338" s="223"/>
      <c r="AD338" s="675" t="s">
        <v>26</v>
      </c>
    </row>
    <row r="339" spans="1:30" s="209" customFormat="1" ht="28.5" customHeight="1" x14ac:dyDescent="0.25">
      <c r="A339" s="228"/>
      <c r="B339" s="210"/>
      <c r="C339" s="211"/>
      <c r="D339" s="211"/>
      <c r="E339" s="272"/>
      <c r="F339" s="272"/>
      <c r="G339" s="273"/>
      <c r="H339" s="273"/>
      <c r="I339" s="218"/>
      <c r="J339" s="218"/>
      <c r="K339" s="218"/>
      <c r="L339" s="218"/>
      <c r="M339" s="218"/>
      <c r="N339" s="218"/>
      <c r="O339" s="218"/>
      <c r="P339" s="218"/>
      <c r="Q339" s="218"/>
      <c r="R339" s="218"/>
      <c r="S339" s="218"/>
      <c r="T339" s="218"/>
      <c r="U339" s="218"/>
      <c r="V339" s="218"/>
      <c r="W339" s="219"/>
      <c r="X339" s="220"/>
      <c r="Y339" s="221"/>
      <c r="Z339" s="220"/>
      <c r="AA339" s="221"/>
      <c r="AB339" s="222"/>
      <c r="AC339" s="223"/>
      <c r="AD339" s="675" t="s">
        <v>26</v>
      </c>
    </row>
    <row r="340" spans="1:30" s="209" customFormat="1" ht="28.5" customHeight="1" x14ac:dyDescent="0.25">
      <c r="A340" s="228"/>
      <c r="B340" s="210"/>
      <c r="C340" s="211"/>
      <c r="D340" s="211"/>
      <c r="E340" s="272"/>
      <c r="F340" s="272"/>
      <c r="G340" s="273"/>
      <c r="H340" s="273"/>
      <c r="I340" s="218"/>
      <c r="J340" s="218"/>
      <c r="K340" s="218"/>
      <c r="L340" s="218"/>
      <c r="M340" s="218"/>
      <c r="N340" s="218"/>
      <c r="O340" s="218"/>
      <c r="P340" s="218"/>
      <c r="Q340" s="218"/>
      <c r="R340" s="218"/>
      <c r="S340" s="218"/>
      <c r="T340" s="218"/>
      <c r="U340" s="218"/>
      <c r="V340" s="218"/>
      <c r="W340" s="219"/>
      <c r="X340" s="220"/>
      <c r="Y340" s="221"/>
      <c r="Z340" s="220"/>
      <c r="AA340" s="221"/>
      <c r="AB340" s="222"/>
      <c r="AC340" s="223"/>
      <c r="AD340" s="675" t="s">
        <v>26</v>
      </c>
    </row>
    <row r="341" spans="1:30" s="209" customFormat="1" ht="28.5" customHeight="1" x14ac:dyDescent="0.25">
      <c r="A341" s="228"/>
      <c r="B341" s="210"/>
      <c r="C341" s="211"/>
      <c r="D341" s="211"/>
      <c r="E341" s="272"/>
      <c r="F341" s="272"/>
      <c r="G341" s="273"/>
      <c r="H341" s="273"/>
      <c r="I341" s="218"/>
      <c r="J341" s="218"/>
      <c r="K341" s="218"/>
      <c r="L341" s="218"/>
      <c r="M341" s="218"/>
      <c r="N341" s="218"/>
      <c r="O341" s="218"/>
      <c r="P341" s="218"/>
      <c r="Q341" s="218"/>
      <c r="R341" s="218"/>
      <c r="S341" s="218"/>
      <c r="T341" s="218"/>
      <c r="U341" s="218"/>
      <c r="V341" s="218"/>
      <c r="W341" s="219"/>
      <c r="X341" s="220"/>
      <c r="Y341" s="221"/>
      <c r="Z341" s="220"/>
      <c r="AA341" s="221"/>
      <c r="AB341" s="222"/>
      <c r="AC341" s="223"/>
      <c r="AD341" s="675" t="s">
        <v>26</v>
      </c>
    </row>
    <row r="342" spans="1:30" s="209" customFormat="1" ht="28.5" customHeight="1" x14ac:dyDescent="0.25">
      <c r="A342" s="228"/>
      <c r="B342" s="210"/>
      <c r="C342" s="211"/>
      <c r="D342" s="211"/>
      <c r="E342" s="272"/>
      <c r="F342" s="272"/>
      <c r="G342" s="273"/>
      <c r="H342" s="273"/>
      <c r="I342" s="218"/>
      <c r="J342" s="218"/>
      <c r="K342" s="218"/>
      <c r="L342" s="218"/>
      <c r="M342" s="218"/>
      <c r="N342" s="218"/>
      <c r="O342" s="218"/>
      <c r="P342" s="218"/>
      <c r="Q342" s="218"/>
      <c r="R342" s="218"/>
      <c r="S342" s="218"/>
      <c r="T342" s="218"/>
      <c r="U342" s="218"/>
      <c r="V342" s="218"/>
      <c r="W342" s="219"/>
      <c r="X342" s="220"/>
      <c r="Y342" s="221"/>
      <c r="Z342" s="220"/>
      <c r="AA342" s="221"/>
      <c r="AB342" s="222"/>
      <c r="AC342" s="223"/>
      <c r="AD342" s="675" t="s">
        <v>26</v>
      </c>
    </row>
    <row r="343" spans="1:30" s="209" customFormat="1" ht="28.5" customHeight="1" x14ac:dyDescent="0.25">
      <c r="A343" s="228"/>
      <c r="B343" s="210"/>
      <c r="C343" s="211"/>
      <c r="D343" s="211"/>
      <c r="E343" s="272"/>
      <c r="F343" s="272"/>
      <c r="G343" s="273"/>
      <c r="H343" s="273"/>
      <c r="I343" s="218"/>
      <c r="J343" s="218"/>
      <c r="K343" s="218"/>
      <c r="L343" s="218"/>
      <c r="M343" s="218"/>
      <c r="N343" s="218"/>
      <c r="O343" s="218"/>
      <c r="P343" s="218"/>
      <c r="Q343" s="218"/>
      <c r="R343" s="218"/>
      <c r="S343" s="218"/>
      <c r="T343" s="218"/>
      <c r="U343" s="218"/>
      <c r="V343" s="218"/>
      <c r="W343" s="219"/>
      <c r="X343" s="220"/>
      <c r="Y343" s="221"/>
      <c r="Z343" s="220"/>
      <c r="AA343" s="221"/>
      <c r="AB343" s="222"/>
      <c r="AC343" s="223"/>
      <c r="AD343" s="675" t="s">
        <v>26</v>
      </c>
    </row>
    <row r="344" spans="1:30" s="209" customFormat="1" ht="28.5" customHeight="1" x14ac:dyDescent="0.25">
      <c r="A344" s="228"/>
      <c r="B344" s="210"/>
      <c r="C344" s="211"/>
      <c r="D344" s="211"/>
      <c r="E344" s="272"/>
      <c r="F344" s="272"/>
      <c r="G344" s="273"/>
      <c r="H344" s="273"/>
      <c r="I344" s="218"/>
      <c r="J344" s="218"/>
      <c r="K344" s="218"/>
      <c r="L344" s="218"/>
      <c r="M344" s="218"/>
      <c r="N344" s="218"/>
      <c r="O344" s="218"/>
      <c r="P344" s="218"/>
      <c r="Q344" s="218"/>
      <c r="R344" s="218"/>
      <c r="S344" s="218"/>
      <c r="T344" s="218"/>
      <c r="U344" s="218"/>
      <c r="V344" s="218"/>
      <c r="W344" s="219"/>
      <c r="X344" s="220"/>
      <c r="Y344" s="221"/>
      <c r="Z344" s="220"/>
      <c r="AA344" s="221"/>
      <c r="AB344" s="222"/>
      <c r="AC344" s="223"/>
      <c r="AD344" s="675" t="s">
        <v>26</v>
      </c>
    </row>
    <row r="345" spans="1:30" s="209" customFormat="1" ht="28.5" customHeight="1" x14ac:dyDescent="0.25">
      <c r="A345" s="228"/>
      <c r="B345" s="210"/>
      <c r="C345" s="211"/>
      <c r="D345" s="211"/>
      <c r="E345" s="272"/>
      <c r="F345" s="272"/>
      <c r="G345" s="273"/>
      <c r="H345" s="273"/>
      <c r="I345" s="218"/>
      <c r="J345" s="218"/>
      <c r="K345" s="218"/>
      <c r="L345" s="218"/>
      <c r="M345" s="218"/>
      <c r="N345" s="218"/>
      <c r="O345" s="218"/>
      <c r="P345" s="218"/>
      <c r="Q345" s="218"/>
      <c r="R345" s="218"/>
      <c r="S345" s="218"/>
      <c r="T345" s="218"/>
      <c r="U345" s="218"/>
      <c r="V345" s="218"/>
      <c r="W345" s="219"/>
      <c r="X345" s="220"/>
      <c r="Y345" s="221"/>
      <c r="Z345" s="220"/>
      <c r="AA345" s="221"/>
      <c r="AB345" s="222"/>
      <c r="AC345" s="223"/>
      <c r="AD345" s="675" t="s">
        <v>26</v>
      </c>
    </row>
    <row r="346" spans="1:30" s="209" customFormat="1" ht="28.5" customHeight="1" x14ac:dyDescent="0.25">
      <c r="A346" s="228"/>
      <c r="B346" s="210"/>
      <c r="C346" s="211"/>
      <c r="D346" s="211"/>
      <c r="E346" s="272"/>
      <c r="F346" s="272"/>
      <c r="G346" s="273"/>
      <c r="H346" s="273"/>
      <c r="I346" s="218"/>
      <c r="J346" s="218"/>
      <c r="K346" s="218"/>
      <c r="L346" s="218"/>
      <c r="M346" s="218"/>
      <c r="N346" s="218"/>
      <c r="O346" s="218"/>
      <c r="P346" s="218"/>
      <c r="Q346" s="218"/>
      <c r="R346" s="218"/>
      <c r="S346" s="218"/>
      <c r="T346" s="218"/>
      <c r="U346" s="218"/>
      <c r="V346" s="218"/>
      <c r="W346" s="219"/>
      <c r="X346" s="220"/>
      <c r="Y346" s="221"/>
      <c r="Z346" s="220"/>
      <c r="AA346" s="221"/>
      <c r="AB346" s="222"/>
      <c r="AC346" s="223"/>
      <c r="AD346" s="675" t="s">
        <v>26</v>
      </c>
    </row>
    <row r="347" spans="1:30" s="209" customFormat="1" ht="28.5" customHeight="1" x14ac:dyDescent="0.25">
      <c r="A347" s="228"/>
      <c r="B347" s="210"/>
      <c r="C347" s="211"/>
      <c r="D347" s="211"/>
      <c r="E347" s="272"/>
      <c r="F347" s="272"/>
      <c r="G347" s="273"/>
      <c r="H347" s="273"/>
      <c r="I347" s="218"/>
      <c r="J347" s="218"/>
      <c r="K347" s="218"/>
      <c r="L347" s="218"/>
      <c r="M347" s="218"/>
      <c r="N347" s="218"/>
      <c r="O347" s="218"/>
      <c r="P347" s="218"/>
      <c r="Q347" s="218"/>
      <c r="R347" s="218"/>
      <c r="S347" s="218"/>
      <c r="T347" s="218"/>
      <c r="U347" s="218"/>
      <c r="V347" s="218"/>
      <c r="W347" s="219"/>
      <c r="X347" s="220"/>
      <c r="Y347" s="221"/>
      <c r="Z347" s="220"/>
      <c r="AA347" s="221"/>
      <c r="AB347" s="222"/>
      <c r="AC347" s="223"/>
      <c r="AD347" s="675" t="s">
        <v>26</v>
      </c>
    </row>
    <row r="348" spans="1:30" s="209" customFormat="1" ht="28.5" customHeight="1" x14ac:dyDescent="0.25">
      <c r="A348" s="228"/>
      <c r="B348" s="210"/>
      <c r="C348" s="211"/>
      <c r="D348" s="211"/>
      <c r="E348" s="272"/>
      <c r="F348" s="272"/>
      <c r="G348" s="273"/>
      <c r="H348" s="273"/>
      <c r="I348" s="218"/>
      <c r="J348" s="218"/>
      <c r="K348" s="218"/>
      <c r="L348" s="218"/>
      <c r="M348" s="218"/>
      <c r="N348" s="218"/>
      <c r="O348" s="218"/>
      <c r="P348" s="218"/>
      <c r="Q348" s="218"/>
      <c r="R348" s="218"/>
      <c r="S348" s="218"/>
      <c r="T348" s="218"/>
      <c r="U348" s="218"/>
      <c r="V348" s="218"/>
      <c r="W348" s="219"/>
      <c r="X348" s="220"/>
      <c r="Y348" s="221"/>
      <c r="Z348" s="220"/>
      <c r="AA348" s="221"/>
      <c r="AB348" s="222"/>
      <c r="AC348" s="223"/>
      <c r="AD348" s="675" t="s">
        <v>26</v>
      </c>
    </row>
    <row r="349" spans="1:30" s="209" customFormat="1" ht="28.5" customHeight="1" x14ac:dyDescent="0.25">
      <c r="A349" s="228"/>
      <c r="B349" s="210"/>
      <c r="C349" s="211"/>
      <c r="D349" s="211"/>
      <c r="E349" s="272"/>
      <c r="F349" s="272"/>
      <c r="G349" s="273"/>
      <c r="H349" s="273"/>
      <c r="I349" s="218"/>
      <c r="J349" s="218"/>
      <c r="K349" s="218"/>
      <c r="L349" s="218"/>
      <c r="M349" s="218"/>
      <c r="N349" s="218"/>
      <c r="O349" s="218"/>
      <c r="P349" s="218"/>
      <c r="Q349" s="218"/>
      <c r="R349" s="218"/>
      <c r="S349" s="218"/>
      <c r="T349" s="218"/>
      <c r="U349" s="218"/>
      <c r="V349" s="218"/>
      <c r="W349" s="219"/>
      <c r="X349" s="220"/>
      <c r="Y349" s="221"/>
      <c r="Z349" s="220"/>
      <c r="AA349" s="221"/>
      <c r="AB349" s="222"/>
      <c r="AC349" s="223"/>
      <c r="AD349" s="675" t="s">
        <v>26</v>
      </c>
    </row>
    <row r="350" spans="1:30" s="209" customFormat="1" ht="28.5" customHeight="1" x14ac:dyDescent="0.25">
      <c r="A350" s="228"/>
      <c r="B350" s="210"/>
      <c r="C350" s="211"/>
      <c r="D350" s="211"/>
      <c r="E350" s="272"/>
      <c r="F350" s="272"/>
      <c r="G350" s="273"/>
      <c r="H350" s="273"/>
      <c r="I350" s="218"/>
      <c r="J350" s="218"/>
      <c r="K350" s="218"/>
      <c r="L350" s="218"/>
      <c r="M350" s="218"/>
      <c r="N350" s="218"/>
      <c r="O350" s="218"/>
      <c r="P350" s="218"/>
      <c r="Q350" s="218"/>
      <c r="R350" s="218"/>
      <c r="S350" s="218"/>
      <c r="T350" s="218"/>
      <c r="U350" s="218"/>
      <c r="V350" s="218"/>
      <c r="W350" s="219"/>
      <c r="X350" s="220"/>
      <c r="Y350" s="221"/>
      <c r="Z350" s="220"/>
      <c r="AA350" s="221"/>
      <c r="AB350" s="222"/>
      <c r="AC350" s="223"/>
      <c r="AD350" s="675" t="s">
        <v>26</v>
      </c>
    </row>
    <row r="351" spans="1:30" s="209" customFormat="1" ht="28.5" customHeight="1" x14ac:dyDescent="0.25">
      <c r="A351" s="228"/>
      <c r="B351" s="210"/>
      <c r="C351" s="211"/>
      <c r="D351" s="211"/>
      <c r="E351" s="272"/>
      <c r="F351" s="272"/>
      <c r="G351" s="273"/>
      <c r="H351" s="273"/>
      <c r="I351" s="218"/>
      <c r="J351" s="218"/>
      <c r="K351" s="218"/>
      <c r="L351" s="218"/>
      <c r="M351" s="218"/>
      <c r="N351" s="218"/>
      <c r="O351" s="218"/>
      <c r="P351" s="218"/>
      <c r="Q351" s="218"/>
      <c r="R351" s="218"/>
      <c r="S351" s="218"/>
      <c r="T351" s="218"/>
      <c r="U351" s="218"/>
      <c r="V351" s="218"/>
      <c r="W351" s="219"/>
      <c r="X351" s="220"/>
      <c r="Y351" s="221"/>
      <c r="Z351" s="220"/>
      <c r="AA351" s="221"/>
      <c r="AB351" s="222"/>
      <c r="AC351" s="223"/>
      <c r="AD351" s="675" t="s">
        <v>26</v>
      </c>
    </row>
    <row r="352" spans="1:30" s="209" customFormat="1" ht="28.5" customHeight="1" x14ac:dyDescent="0.25">
      <c r="A352" s="228"/>
      <c r="B352" s="210"/>
      <c r="C352" s="211"/>
      <c r="D352" s="211"/>
      <c r="E352" s="272"/>
      <c r="F352" s="272"/>
      <c r="G352" s="273"/>
      <c r="H352" s="273"/>
      <c r="I352" s="218"/>
      <c r="J352" s="218"/>
      <c r="K352" s="218"/>
      <c r="L352" s="218"/>
      <c r="M352" s="218"/>
      <c r="N352" s="218"/>
      <c r="O352" s="218"/>
      <c r="P352" s="218"/>
      <c r="Q352" s="218"/>
      <c r="R352" s="218"/>
      <c r="S352" s="218"/>
      <c r="T352" s="218"/>
      <c r="U352" s="218"/>
      <c r="V352" s="218"/>
      <c r="W352" s="219"/>
      <c r="X352" s="220"/>
      <c r="Y352" s="221"/>
      <c r="Z352" s="220"/>
      <c r="AA352" s="221"/>
      <c r="AB352" s="222"/>
      <c r="AC352" s="223"/>
      <c r="AD352" s="675" t="s">
        <v>26</v>
      </c>
    </row>
    <row r="353" spans="1:30" s="209" customFormat="1" ht="28.5" customHeight="1" x14ac:dyDescent="0.25">
      <c r="A353" s="228"/>
      <c r="B353" s="210"/>
      <c r="C353" s="211"/>
      <c r="D353" s="211"/>
      <c r="E353" s="272"/>
      <c r="F353" s="272"/>
      <c r="G353" s="273"/>
      <c r="H353" s="273"/>
      <c r="I353" s="218"/>
      <c r="J353" s="218"/>
      <c r="K353" s="218"/>
      <c r="L353" s="218"/>
      <c r="M353" s="218"/>
      <c r="N353" s="218"/>
      <c r="O353" s="218"/>
      <c r="P353" s="218"/>
      <c r="Q353" s="218"/>
      <c r="R353" s="218"/>
      <c r="S353" s="218"/>
      <c r="T353" s="218"/>
      <c r="U353" s="218"/>
      <c r="V353" s="218"/>
      <c r="W353" s="219"/>
      <c r="X353" s="220"/>
      <c r="Y353" s="221"/>
      <c r="Z353" s="220"/>
      <c r="AA353" s="221"/>
      <c r="AB353" s="222"/>
      <c r="AC353" s="223"/>
      <c r="AD353" s="675" t="s">
        <v>26</v>
      </c>
    </row>
    <row r="354" spans="1:30" s="209" customFormat="1" ht="28.5" customHeight="1" x14ac:dyDescent="0.25">
      <c r="A354" s="228"/>
      <c r="B354" s="210"/>
      <c r="C354" s="211"/>
      <c r="D354" s="211"/>
      <c r="E354" s="272"/>
      <c r="F354" s="272"/>
      <c r="G354" s="273"/>
      <c r="H354" s="273"/>
      <c r="I354" s="218"/>
      <c r="J354" s="218"/>
      <c r="K354" s="218"/>
      <c r="L354" s="218"/>
      <c r="M354" s="218"/>
      <c r="N354" s="218"/>
      <c r="O354" s="218"/>
      <c r="P354" s="218"/>
      <c r="Q354" s="218"/>
      <c r="R354" s="218"/>
      <c r="S354" s="218"/>
      <c r="T354" s="218"/>
      <c r="U354" s="218"/>
      <c r="V354" s="218"/>
      <c r="W354" s="219"/>
      <c r="X354" s="220"/>
      <c r="Y354" s="221"/>
      <c r="Z354" s="220"/>
      <c r="AA354" s="221"/>
      <c r="AB354" s="222"/>
      <c r="AC354" s="223"/>
      <c r="AD354" s="675" t="s">
        <v>26</v>
      </c>
    </row>
    <row r="355" spans="1:30" s="209" customFormat="1" ht="28.5" customHeight="1" x14ac:dyDescent="0.25">
      <c r="A355" s="228"/>
      <c r="B355" s="210"/>
      <c r="C355" s="211"/>
      <c r="D355" s="211"/>
      <c r="E355" s="272"/>
      <c r="F355" s="272"/>
      <c r="G355" s="273"/>
      <c r="H355" s="273"/>
      <c r="I355" s="218"/>
      <c r="J355" s="218"/>
      <c r="K355" s="218"/>
      <c r="L355" s="218"/>
      <c r="M355" s="218"/>
      <c r="N355" s="218"/>
      <c r="O355" s="218"/>
      <c r="P355" s="218"/>
      <c r="Q355" s="218"/>
      <c r="R355" s="218"/>
      <c r="S355" s="218"/>
      <c r="T355" s="218"/>
      <c r="U355" s="218"/>
      <c r="V355" s="218"/>
      <c r="W355" s="219"/>
      <c r="X355" s="220"/>
      <c r="Y355" s="221"/>
      <c r="Z355" s="220"/>
      <c r="AA355" s="221"/>
      <c r="AB355" s="222"/>
      <c r="AC355" s="223"/>
      <c r="AD355" s="675" t="s">
        <v>26</v>
      </c>
    </row>
    <row r="356" spans="1:30" s="209" customFormat="1" ht="28.5" customHeight="1" x14ac:dyDescent="0.25">
      <c r="A356" s="228"/>
      <c r="B356" s="210"/>
      <c r="C356" s="211"/>
      <c r="D356" s="211"/>
      <c r="E356" s="272"/>
      <c r="F356" s="272"/>
      <c r="G356" s="273"/>
      <c r="H356" s="273"/>
      <c r="I356" s="218"/>
      <c r="J356" s="218"/>
      <c r="K356" s="218"/>
      <c r="L356" s="218"/>
      <c r="M356" s="218"/>
      <c r="N356" s="218"/>
      <c r="O356" s="218"/>
      <c r="P356" s="218"/>
      <c r="Q356" s="218"/>
      <c r="R356" s="218"/>
      <c r="S356" s="218"/>
      <c r="T356" s="218"/>
      <c r="U356" s="218"/>
      <c r="V356" s="218"/>
      <c r="W356" s="219"/>
      <c r="X356" s="220"/>
      <c r="Y356" s="221"/>
      <c r="Z356" s="220"/>
      <c r="AA356" s="221"/>
      <c r="AB356" s="222"/>
      <c r="AC356" s="223"/>
      <c r="AD356" s="675" t="s">
        <v>26</v>
      </c>
    </row>
    <row r="357" spans="1:30" s="209" customFormat="1" ht="28.5" customHeight="1" x14ac:dyDescent="0.25">
      <c r="A357" s="228"/>
      <c r="B357" s="210"/>
      <c r="C357" s="211"/>
      <c r="D357" s="211"/>
      <c r="E357" s="272"/>
      <c r="F357" s="272"/>
      <c r="G357" s="273"/>
      <c r="H357" s="273"/>
      <c r="I357" s="218"/>
      <c r="J357" s="218"/>
      <c r="K357" s="218"/>
      <c r="L357" s="218"/>
      <c r="M357" s="218"/>
      <c r="N357" s="218"/>
      <c r="O357" s="218"/>
      <c r="P357" s="218"/>
      <c r="Q357" s="218"/>
      <c r="R357" s="218"/>
      <c r="S357" s="218"/>
      <c r="T357" s="218"/>
      <c r="U357" s="218"/>
      <c r="V357" s="218"/>
      <c r="W357" s="219"/>
      <c r="X357" s="220"/>
      <c r="Y357" s="221"/>
      <c r="Z357" s="220"/>
      <c r="AA357" s="221"/>
      <c r="AB357" s="222"/>
      <c r="AC357" s="223"/>
      <c r="AD357" s="675" t="s">
        <v>26</v>
      </c>
    </row>
    <row r="358" spans="1:30" s="209" customFormat="1" ht="28.5" customHeight="1" x14ac:dyDescent="0.25">
      <c r="A358" s="228"/>
      <c r="B358" s="210"/>
      <c r="C358" s="211"/>
      <c r="D358" s="211"/>
      <c r="E358" s="272"/>
      <c r="F358" s="272"/>
      <c r="G358" s="273"/>
      <c r="H358" s="273"/>
      <c r="I358" s="218"/>
      <c r="J358" s="218"/>
      <c r="K358" s="218"/>
      <c r="L358" s="218"/>
      <c r="M358" s="218"/>
      <c r="N358" s="218"/>
      <c r="O358" s="218"/>
      <c r="P358" s="218"/>
      <c r="Q358" s="218"/>
      <c r="R358" s="218"/>
      <c r="S358" s="218"/>
      <c r="T358" s="218"/>
      <c r="U358" s="218"/>
      <c r="V358" s="218"/>
      <c r="W358" s="219"/>
      <c r="X358" s="220"/>
      <c r="Y358" s="221"/>
      <c r="Z358" s="220"/>
      <c r="AA358" s="221"/>
      <c r="AB358" s="222"/>
      <c r="AC358" s="223"/>
      <c r="AD358" s="675" t="s">
        <v>26</v>
      </c>
    </row>
    <row r="359" spans="1:30" s="209" customFormat="1" ht="28.5" customHeight="1" x14ac:dyDescent="0.25">
      <c r="A359" s="228"/>
      <c r="B359" s="210"/>
      <c r="C359" s="211"/>
      <c r="D359" s="211"/>
      <c r="E359" s="272"/>
      <c r="F359" s="272"/>
      <c r="G359" s="273"/>
      <c r="H359" s="273"/>
      <c r="I359" s="218"/>
      <c r="J359" s="218"/>
      <c r="K359" s="218"/>
      <c r="L359" s="218"/>
      <c r="M359" s="218"/>
      <c r="N359" s="218"/>
      <c r="O359" s="218"/>
      <c r="P359" s="218"/>
      <c r="Q359" s="218"/>
      <c r="R359" s="218"/>
      <c r="S359" s="218"/>
      <c r="T359" s="218"/>
      <c r="U359" s="218"/>
      <c r="V359" s="218"/>
      <c r="W359" s="219"/>
      <c r="X359" s="220"/>
      <c r="Y359" s="221"/>
      <c r="Z359" s="220"/>
      <c r="AA359" s="221"/>
      <c r="AB359" s="222"/>
      <c r="AC359" s="223"/>
      <c r="AD359" s="675" t="s">
        <v>26</v>
      </c>
    </row>
    <row r="360" spans="1:30" s="209" customFormat="1" ht="28.5" customHeight="1" x14ac:dyDescent="0.25">
      <c r="A360" s="228"/>
      <c r="B360" s="210"/>
      <c r="C360" s="211"/>
      <c r="D360" s="211"/>
      <c r="E360" s="272"/>
      <c r="F360" s="272"/>
      <c r="G360" s="273"/>
      <c r="H360" s="273"/>
      <c r="I360" s="218"/>
      <c r="J360" s="218"/>
      <c r="K360" s="218"/>
      <c r="L360" s="218"/>
      <c r="M360" s="218"/>
      <c r="N360" s="218"/>
      <c r="O360" s="218"/>
      <c r="P360" s="218"/>
      <c r="Q360" s="218"/>
      <c r="R360" s="218"/>
      <c r="S360" s="218"/>
      <c r="T360" s="218"/>
      <c r="U360" s="218"/>
      <c r="V360" s="218"/>
      <c r="W360" s="219"/>
      <c r="X360" s="220"/>
      <c r="Y360" s="221"/>
      <c r="Z360" s="220"/>
      <c r="AA360" s="221"/>
      <c r="AB360" s="222"/>
      <c r="AC360" s="223"/>
      <c r="AD360" s="675" t="s">
        <v>26</v>
      </c>
    </row>
    <row r="361" spans="1:30" s="209" customFormat="1" ht="28.5" customHeight="1" x14ac:dyDescent="0.25">
      <c r="A361" s="228"/>
      <c r="B361" s="210"/>
      <c r="C361" s="211"/>
      <c r="D361" s="211"/>
      <c r="E361" s="272"/>
      <c r="F361" s="272"/>
      <c r="G361" s="273"/>
      <c r="H361" s="273"/>
      <c r="I361" s="218"/>
      <c r="J361" s="218"/>
      <c r="K361" s="218"/>
      <c r="L361" s="218"/>
      <c r="M361" s="218"/>
      <c r="N361" s="218"/>
      <c r="O361" s="218"/>
      <c r="P361" s="218"/>
      <c r="Q361" s="218"/>
      <c r="R361" s="218"/>
      <c r="S361" s="218"/>
      <c r="T361" s="218"/>
      <c r="U361" s="218"/>
      <c r="V361" s="218"/>
      <c r="W361" s="219"/>
      <c r="X361" s="220"/>
      <c r="Y361" s="221"/>
      <c r="Z361" s="220"/>
      <c r="AA361" s="221"/>
      <c r="AB361" s="222"/>
      <c r="AC361" s="223"/>
      <c r="AD361" s="675" t="s">
        <v>26</v>
      </c>
    </row>
    <row r="362" spans="1:30" s="209" customFormat="1" ht="28.5" customHeight="1" x14ac:dyDescent="0.25">
      <c r="A362" s="228"/>
      <c r="B362" s="210"/>
      <c r="C362" s="211"/>
      <c r="D362" s="211"/>
      <c r="E362" s="272"/>
      <c r="F362" s="272"/>
      <c r="G362" s="273"/>
      <c r="H362" s="273"/>
      <c r="I362" s="218"/>
      <c r="J362" s="218"/>
      <c r="K362" s="218"/>
      <c r="L362" s="218"/>
      <c r="M362" s="218"/>
      <c r="N362" s="218"/>
      <c r="O362" s="218"/>
      <c r="P362" s="218"/>
      <c r="Q362" s="218"/>
      <c r="R362" s="218"/>
      <c r="S362" s="218"/>
      <c r="T362" s="218"/>
      <c r="U362" s="218"/>
      <c r="V362" s="218"/>
      <c r="W362" s="219"/>
      <c r="X362" s="220"/>
      <c r="Y362" s="221"/>
      <c r="Z362" s="220"/>
      <c r="AA362" s="221"/>
      <c r="AB362" s="222"/>
      <c r="AC362" s="223"/>
      <c r="AD362" s="675" t="s">
        <v>26</v>
      </c>
    </row>
    <row r="363" spans="1:30" s="209" customFormat="1" ht="28.5" customHeight="1" x14ac:dyDescent="0.25">
      <c r="A363" s="228"/>
      <c r="B363" s="210"/>
      <c r="C363" s="211"/>
      <c r="D363" s="211"/>
      <c r="E363" s="272"/>
      <c r="F363" s="272"/>
      <c r="G363" s="273"/>
      <c r="H363" s="273"/>
      <c r="I363" s="218"/>
      <c r="J363" s="218"/>
      <c r="K363" s="218"/>
      <c r="L363" s="218"/>
      <c r="M363" s="218"/>
      <c r="N363" s="218"/>
      <c r="O363" s="218"/>
      <c r="P363" s="218"/>
      <c r="Q363" s="218"/>
      <c r="R363" s="218"/>
      <c r="S363" s="218"/>
      <c r="T363" s="218"/>
      <c r="U363" s="218"/>
      <c r="V363" s="218"/>
      <c r="W363" s="219"/>
      <c r="X363" s="220"/>
      <c r="Y363" s="221"/>
      <c r="Z363" s="220"/>
      <c r="AA363" s="221"/>
      <c r="AB363" s="222"/>
      <c r="AC363" s="223"/>
      <c r="AD363" s="675" t="s">
        <v>26</v>
      </c>
    </row>
    <row r="364" spans="1:30" s="209" customFormat="1" ht="28.5" customHeight="1" x14ac:dyDescent="0.25">
      <c r="A364" s="228"/>
      <c r="B364" s="210"/>
      <c r="C364" s="211"/>
      <c r="D364" s="211"/>
      <c r="E364" s="272"/>
      <c r="F364" s="272"/>
      <c r="G364" s="273"/>
      <c r="H364" s="273"/>
      <c r="I364" s="218"/>
      <c r="J364" s="218"/>
      <c r="K364" s="218"/>
      <c r="L364" s="218"/>
      <c r="M364" s="218"/>
      <c r="N364" s="218"/>
      <c r="O364" s="218"/>
      <c r="P364" s="218"/>
      <c r="Q364" s="218"/>
      <c r="R364" s="218"/>
      <c r="S364" s="218"/>
      <c r="T364" s="218"/>
      <c r="U364" s="218"/>
      <c r="V364" s="218"/>
      <c r="W364" s="219"/>
      <c r="X364" s="220"/>
      <c r="Y364" s="221"/>
      <c r="Z364" s="220"/>
      <c r="AA364" s="221"/>
      <c r="AB364" s="222"/>
      <c r="AC364" s="223"/>
      <c r="AD364" s="675" t="s">
        <v>26</v>
      </c>
    </row>
    <row r="365" spans="1:30" s="209" customFormat="1" ht="28.5" customHeight="1" x14ac:dyDescent="0.25">
      <c r="A365" s="228"/>
      <c r="B365" s="210"/>
      <c r="C365" s="211"/>
      <c r="D365" s="211"/>
      <c r="E365" s="272"/>
      <c r="F365" s="272"/>
      <c r="G365" s="273"/>
      <c r="H365" s="273"/>
      <c r="I365" s="218"/>
      <c r="J365" s="218"/>
      <c r="K365" s="218"/>
      <c r="L365" s="218"/>
      <c r="M365" s="218"/>
      <c r="N365" s="218"/>
      <c r="O365" s="218"/>
      <c r="P365" s="218"/>
      <c r="Q365" s="218"/>
      <c r="R365" s="218"/>
      <c r="S365" s="218"/>
      <c r="T365" s="218"/>
      <c r="U365" s="218"/>
      <c r="V365" s="218"/>
      <c r="W365" s="219"/>
      <c r="X365" s="220"/>
      <c r="Y365" s="221"/>
      <c r="Z365" s="220"/>
      <c r="AA365" s="221"/>
      <c r="AB365" s="222"/>
      <c r="AC365" s="223"/>
      <c r="AD365" s="675" t="s">
        <v>26</v>
      </c>
    </row>
    <row r="366" spans="1:30" s="209" customFormat="1" ht="28.5" customHeight="1" x14ac:dyDescent="0.25">
      <c r="A366" s="228"/>
      <c r="B366" s="210"/>
      <c r="C366" s="211"/>
      <c r="D366" s="211"/>
      <c r="E366" s="272"/>
      <c r="F366" s="272"/>
      <c r="G366" s="273"/>
      <c r="H366" s="273"/>
      <c r="I366" s="218"/>
      <c r="J366" s="218"/>
      <c r="K366" s="218"/>
      <c r="L366" s="218"/>
      <c r="M366" s="218"/>
      <c r="N366" s="218"/>
      <c r="O366" s="218"/>
      <c r="P366" s="218"/>
      <c r="Q366" s="218"/>
      <c r="R366" s="218"/>
      <c r="S366" s="218"/>
      <c r="T366" s="218"/>
      <c r="U366" s="218"/>
      <c r="V366" s="218"/>
      <c r="W366" s="219"/>
      <c r="X366" s="220"/>
      <c r="Y366" s="221"/>
      <c r="Z366" s="220"/>
      <c r="AA366" s="221"/>
      <c r="AB366" s="222"/>
      <c r="AC366" s="223"/>
      <c r="AD366" s="675" t="s">
        <v>26</v>
      </c>
    </row>
    <row r="367" spans="1:30" s="209" customFormat="1" ht="28.5" customHeight="1" x14ac:dyDescent="0.25">
      <c r="A367" s="228"/>
      <c r="B367" s="210"/>
      <c r="C367" s="211"/>
      <c r="D367" s="211"/>
      <c r="E367" s="272"/>
      <c r="F367" s="272"/>
      <c r="G367" s="273"/>
      <c r="H367" s="273"/>
      <c r="I367" s="218"/>
      <c r="J367" s="218"/>
      <c r="K367" s="218"/>
      <c r="L367" s="218"/>
      <c r="M367" s="218"/>
      <c r="N367" s="218"/>
      <c r="O367" s="218"/>
      <c r="P367" s="218"/>
      <c r="Q367" s="218"/>
      <c r="R367" s="218"/>
      <c r="S367" s="218"/>
      <c r="T367" s="218"/>
      <c r="U367" s="218"/>
      <c r="V367" s="218"/>
      <c r="W367" s="219"/>
      <c r="X367" s="220"/>
      <c r="Y367" s="221"/>
      <c r="Z367" s="220"/>
      <c r="AA367" s="221"/>
      <c r="AB367" s="222"/>
      <c r="AC367" s="223"/>
      <c r="AD367" s="675" t="s">
        <v>26</v>
      </c>
    </row>
    <row r="368" spans="1:30" s="209" customFormat="1" ht="28.5" customHeight="1" x14ac:dyDescent="0.25">
      <c r="A368" s="228"/>
      <c r="B368" s="210"/>
      <c r="C368" s="211"/>
      <c r="D368" s="211"/>
      <c r="E368" s="272"/>
      <c r="F368" s="272"/>
      <c r="G368" s="273"/>
      <c r="H368" s="273"/>
      <c r="I368" s="218"/>
      <c r="J368" s="218"/>
      <c r="K368" s="218"/>
      <c r="L368" s="218"/>
      <c r="M368" s="218"/>
      <c r="N368" s="218"/>
      <c r="O368" s="218"/>
      <c r="P368" s="218"/>
      <c r="Q368" s="218"/>
      <c r="R368" s="218"/>
      <c r="S368" s="218"/>
      <c r="T368" s="218"/>
      <c r="U368" s="218"/>
      <c r="V368" s="218"/>
      <c r="W368" s="219"/>
      <c r="X368" s="220"/>
      <c r="Y368" s="221"/>
      <c r="Z368" s="220"/>
      <c r="AA368" s="221"/>
      <c r="AB368" s="222"/>
      <c r="AC368" s="223"/>
      <c r="AD368" s="675" t="s">
        <v>26</v>
      </c>
    </row>
    <row r="369" spans="1:30" s="209" customFormat="1" ht="28.5" customHeight="1" x14ac:dyDescent="0.25">
      <c r="A369" s="228"/>
      <c r="B369" s="210"/>
      <c r="C369" s="211"/>
      <c r="D369" s="211"/>
      <c r="E369" s="272"/>
      <c r="F369" s="272"/>
      <c r="G369" s="273"/>
      <c r="H369" s="273"/>
      <c r="I369" s="218"/>
      <c r="J369" s="218"/>
      <c r="K369" s="218"/>
      <c r="L369" s="218"/>
      <c r="M369" s="218"/>
      <c r="N369" s="218"/>
      <c r="O369" s="218"/>
      <c r="P369" s="218"/>
      <c r="Q369" s="218"/>
      <c r="R369" s="218"/>
      <c r="S369" s="218"/>
      <c r="T369" s="218"/>
      <c r="U369" s="218"/>
      <c r="V369" s="218"/>
      <c r="W369" s="219"/>
      <c r="X369" s="220"/>
      <c r="Y369" s="221"/>
      <c r="Z369" s="220"/>
      <c r="AA369" s="221"/>
      <c r="AB369" s="222"/>
      <c r="AC369" s="223"/>
      <c r="AD369" s="675" t="s">
        <v>26</v>
      </c>
    </row>
    <row r="370" spans="1:30" s="209" customFormat="1" ht="28.5" customHeight="1" x14ac:dyDescent="0.25">
      <c r="A370" s="228"/>
      <c r="B370" s="210"/>
      <c r="C370" s="211"/>
      <c r="D370" s="211"/>
      <c r="E370" s="272"/>
      <c r="F370" s="272"/>
      <c r="G370" s="273"/>
      <c r="H370" s="273"/>
      <c r="I370" s="218"/>
      <c r="J370" s="218"/>
      <c r="K370" s="218"/>
      <c r="L370" s="218"/>
      <c r="M370" s="218"/>
      <c r="N370" s="218"/>
      <c r="O370" s="218"/>
      <c r="P370" s="218"/>
      <c r="Q370" s="218"/>
      <c r="R370" s="218"/>
      <c r="S370" s="218"/>
      <c r="T370" s="218"/>
      <c r="U370" s="218"/>
      <c r="V370" s="218"/>
      <c r="W370" s="219"/>
      <c r="X370" s="220"/>
      <c r="Y370" s="221"/>
      <c r="Z370" s="220"/>
      <c r="AA370" s="221"/>
      <c r="AB370" s="222"/>
      <c r="AC370" s="223"/>
      <c r="AD370" s="675" t="s">
        <v>26</v>
      </c>
    </row>
    <row r="371" spans="1:30" s="209" customFormat="1" ht="28.5" customHeight="1" x14ac:dyDescent="0.25">
      <c r="A371" s="228"/>
      <c r="B371" s="210"/>
      <c r="C371" s="211"/>
      <c r="D371" s="211"/>
      <c r="E371" s="272"/>
      <c r="F371" s="272"/>
      <c r="G371" s="273"/>
      <c r="H371" s="273"/>
      <c r="I371" s="218"/>
      <c r="J371" s="218"/>
      <c r="K371" s="218"/>
      <c r="L371" s="218"/>
      <c r="M371" s="218"/>
      <c r="N371" s="218"/>
      <c r="O371" s="218"/>
      <c r="P371" s="218"/>
      <c r="Q371" s="218"/>
      <c r="R371" s="218"/>
      <c r="S371" s="218"/>
      <c r="T371" s="218"/>
      <c r="U371" s="218"/>
      <c r="V371" s="218"/>
      <c r="W371" s="219"/>
      <c r="X371" s="220"/>
      <c r="Y371" s="221"/>
      <c r="Z371" s="220"/>
      <c r="AA371" s="221"/>
      <c r="AB371" s="222"/>
      <c r="AC371" s="223"/>
      <c r="AD371" s="675" t="s">
        <v>26</v>
      </c>
    </row>
    <row r="372" spans="1:30" s="209" customFormat="1" ht="28.5" customHeight="1" x14ac:dyDescent="0.25">
      <c r="A372" s="228"/>
      <c r="B372" s="210"/>
      <c r="C372" s="211"/>
      <c r="D372" s="211"/>
      <c r="E372" s="272"/>
      <c r="F372" s="272"/>
      <c r="G372" s="273"/>
      <c r="H372" s="273"/>
      <c r="I372" s="218"/>
      <c r="J372" s="218"/>
      <c r="K372" s="218"/>
      <c r="L372" s="218"/>
      <c r="M372" s="218"/>
      <c r="N372" s="218"/>
      <c r="O372" s="218"/>
      <c r="P372" s="218"/>
      <c r="Q372" s="218"/>
      <c r="R372" s="218"/>
      <c r="S372" s="218"/>
      <c r="T372" s="218"/>
      <c r="U372" s="218"/>
      <c r="V372" s="218"/>
      <c r="W372" s="219"/>
      <c r="X372" s="220"/>
      <c r="Y372" s="221"/>
      <c r="Z372" s="220"/>
      <c r="AA372" s="221"/>
      <c r="AB372" s="222"/>
      <c r="AC372" s="223"/>
      <c r="AD372" s="675" t="s">
        <v>26</v>
      </c>
    </row>
    <row r="373" spans="1:30" s="209" customFormat="1" ht="28.5" customHeight="1" x14ac:dyDescent="0.25">
      <c r="A373" s="228"/>
      <c r="B373" s="210"/>
      <c r="C373" s="211"/>
      <c r="D373" s="211"/>
      <c r="E373" s="272"/>
      <c r="F373" s="272"/>
      <c r="G373" s="273"/>
      <c r="H373" s="273"/>
      <c r="I373" s="218"/>
      <c r="J373" s="218"/>
      <c r="K373" s="218"/>
      <c r="L373" s="218"/>
      <c r="M373" s="218"/>
      <c r="N373" s="218"/>
      <c r="O373" s="218"/>
      <c r="P373" s="218"/>
      <c r="Q373" s="218"/>
      <c r="R373" s="218"/>
      <c r="S373" s="218"/>
      <c r="T373" s="218"/>
      <c r="U373" s="218"/>
      <c r="V373" s="218"/>
      <c r="W373" s="219"/>
      <c r="X373" s="220"/>
      <c r="Y373" s="221"/>
      <c r="Z373" s="220"/>
      <c r="AA373" s="221"/>
      <c r="AB373" s="222"/>
      <c r="AC373" s="223"/>
      <c r="AD373" s="675" t="s">
        <v>26</v>
      </c>
    </row>
    <row r="374" spans="1:30" s="209" customFormat="1" ht="28.5" customHeight="1" x14ac:dyDescent="0.25">
      <c r="A374" s="228"/>
      <c r="B374" s="210"/>
      <c r="C374" s="211"/>
      <c r="D374" s="211"/>
      <c r="E374" s="272"/>
      <c r="F374" s="272"/>
      <c r="G374" s="273"/>
      <c r="H374" s="273"/>
      <c r="I374" s="218"/>
      <c r="J374" s="218"/>
      <c r="K374" s="218"/>
      <c r="L374" s="218"/>
      <c r="M374" s="218"/>
      <c r="N374" s="218"/>
      <c r="O374" s="218"/>
      <c r="P374" s="218"/>
      <c r="Q374" s="218"/>
      <c r="R374" s="218"/>
      <c r="S374" s="218"/>
      <c r="T374" s="218"/>
      <c r="U374" s="218"/>
      <c r="V374" s="218"/>
      <c r="W374" s="219"/>
      <c r="X374" s="220"/>
      <c r="Y374" s="221"/>
      <c r="Z374" s="220"/>
      <c r="AA374" s="221"/>
      <c r="AB374" s="222"/>
      <c r="AC374" s="223"/>
      <c r="AD374" s="675" t="s">
        <v>26</v>
      </c>
    </row>
    <row r="375" spans="1:30" s="209" customFormat="1" ht="28.5" customHeight="1" x14ac:dyDescent="0.25">
      <c r="A375" s="228"/>
      <c r="B375" s="210"/>
      <c r="C375" s="211"/>
      <c r="D375" s="211"/>
      <c r="E375" s="272"/>
      <c r="F375" s="272"/>
      <c r="G375" s="273"/>
      <c r="H375" s="273"/>
      <c r="I375" s="218"/>
      <c r="J375" s="218"/>
      <c r="K375" s="218"/>
      <c r="L375" s="218"/>
      <c r="M375" s="218"/>
      <c r="N375" s="218"/>
      <c r="O375" s="218"/>
      <c r="P375" s="218"/>
      <c r="Q375" s="218"/>
      <c r="R375" s="218"/>
      <c r="S375" s="218"/>
      <c r="T375" s="218"/>
      <c r="U375" s="218"/>
      <c r="V375" s="218"/>
      <c r="W375" s="219"/>
      <c r="X375" s="220"/>
      <c r="Y375" s="221"/>
      <c r="Z375" s="220"/>
      <c r="AA375" s="221"/>
      <c r="AB375" s="222"/>
      <c r="AC375" s="223"/>
      <c r="AD375" s="675" t="s">
        <v>26</v>
      </c>
    </row>
    <row r="376" spans="1:30" s="209" customFormat="1" ht="28.5" customHeight="1" x14ac:dyDescent="0.25">
      <c r="A376" s="228"/>
      <c r="B376" s="210"/>
      <c r="C376" s="211"/>
      <c r="D376" s="211"/>
      <c r="E376" s="272"/>
      <c r="F376" s="272"/>
      <c r="G376" s="273"/>
      <c r="H376" s="273"/>
      <c r="I376" s="218"/>
      <c r="J376" s="218"/>
      <c r="K376" s="218"/>
      <c r="L376" s="218"/>
      <c r="M376" s="218"/>
      <c r="N376" s="218"/>
      <c r="O376" s="218"/>
      <c r="P376" s="218"/>
      <c r="Q376" s="218"/>
      <c r="R376" s="218"/>
      <c r="S376" s="218"/>
      <c r="T376" s="218"/>
      <c r="U376" s="218"/>
      <c r="V376" s="218"/>
      <c r="W376" s="219"/>
      <c r="X376" s="220"/>
      <c r="Y376" s="221"/>
      <c r="Z376" s="220"/>
      <c r="AA376" s="221"/>
      <c r="AB376" s="222"/>
      <c r="AC376" s="223"/>
      <c r="AD376" s="675" t="s">
        <v>26</v>
      </c>
    </row>
    <row r="377" spans="1:30" s="209" customFormat="1" ht="28.5" customHeight="1" x14ac:dyDescent="0.25">
      <c r="A377" s="228"/>
      <c r="B377" s="210"/>
      <c r="C377" s="211"/>
      <c r="D377" s="211"/>
      <c r="E377" s="272"/>
      <c r="F377" s="272"/>
      <c r="G377" s="273"/>
      <c r="H377" s="273"/>
      <c r="I377" s="218"/>
      <c r="J377" s="218"/>
      <c r="K377" s="218"/>
      <c r="L377" s="218"/>
      <c r="M377" s="218"/>
      <c r="N377" s="218"/>
      <c r="O377" s="218"/>
      <c r="P377" s="218"/>
      <c r="Q377" s="218"/>
      <c r="R377" s="218"/>
      <c r="S377" s="218"/>
      <c r="T377" s="218"/>
      <c r="U377" s="218"/>
      <c r="V377" s="218"/>
      <c r="W377" s="219"/>
      <c r="X377" s="220"/>
      <c r="Y377" s="221"/>
      <c r="Z377" s="220"/>
      <c r="AA377" s="221"/>
      <c r="AB377" s="222"/>
      <c r="AC377" s="223"/>
      <c r="AD377" s="675" t="s">
        <v>26</v>
      </c>
    </row>
    <row r="378" spans="1:30" s="209" customFormat="1" ht="28.5" customHeight="1" x14ac:dyDescent="0.25">
      <c r="A378" s="228"/>
      <c r="B378" s="210"/>
      <c r="C378" s="211"/>
      <c r="D378" s="211"/>
      <c r="E378" s="272"/>
      <c r="F378" s="272"/>
      <c r="G378" s="273"/>
      <c r="H378" s="273"/>
      <c r="I378" s="218"/>
      <c r="J378" s="218"/>
      <c r="K378" s="218"/>
      <c r="L378" s="218"/>
      <c r="M378" s="218"/>
      <c r="N378" s="218"/>
      <c r="O378" s="218"/>
      <c r="P378" s="218"/>
      <c r="Q378" s="218"/>
      <c r="R378" s="218"/>
      <c r="S378" s="218"/>
      <c r="T378" s="218"/>
      <c r="U378" s="218"/>
      <c r="V378" s="218"/>
      <c r="W378" s="219"/>
      <c r="X378" s="220"/>
      <c r="Y378" s="221"/>
      <c r="Z378" s="220"/>
      <c r="AA378" s="221"/>
      <c r="AB378" s="222"/>
      <c r="AC378" s="223"/>
      <c r="AD378" s="675" t="s">
        <v>26</v>
      </c>
    </row>
    <row r="379" spans="1:30" s="209" customFormat="1" ht="28.5" customHeight="1" x14ac:dyDescent="0.25">
      <c r="A379" s="228"/>
      <c r="B379" s="210"/>
      <c r="C379" s="211"/>
      <c r="D379" s="211"/>
      <c r="E379" s="272"/>
      <c r="F379" s="272"/>
      <c r="G379" s="273"/>
      <c r="H379" s="273"/>
      <c r="I379" s="218"/>
      <c r="J379" s="218"/>
      <c r="K379" s="218"/>
      <c r="L379" s="218"/>
      <c r="M379" s="218"/>
      <c r="N379" s="218"/>
      <c r="O379" s="218"/>
      <c r="P379" s="218"/>
      <c r="Q379" s="218"/>
      <c r="R379" s="218"/>
      <c r="S379" s="218"/>
      <c r="T379" s="218"/>
      <c r="U379" s="218"/>
      <c r="V379" s="218"/>
      <c r="W379" s="219"/>
      <c r="X379" s="220"/>
      <c r="Y379" s="221"/>
      <c r="Z379" s="220"/>
      <c r="AA379" s="221"/>
      <c r="AB379" s="222"/>
      <c r="AC379" s="223"/>
      <c r="AD379" s="675" t="s">
        <v>26</v>
      </c>
    </row>
    <row r="380" spans="1:30" s="209" customFormat="1" ht="28.5" customHeight="1" x14ac:dyDescent="0.25">
      <c r="A380" s="228"/>
      <c r="B380" s="210"/>
      <c r="C380" s="211"/>
      <c r="D380" s="211"/>
      <c r="E380" s="272"/>
      <c r="F380" s="272"/>
      <c r="G380" s="273"/>
      <c r="H380" s="273"/>
      <c r="I380" s="218"/>
      <c r="J380" s="218"/>
      <c r="K380" s="218"/>
      <c r="L380" s="218"/>
      <c r="M380" s="218"/>
      <c r="N380" s="218"/>
      <c r="O380" s="218"/>
      <c r="P380" s="218"/>
      <c r="Q380" s="218"/>
      <c r="R380" s="218"/>
      <c r="S380" s="218"/>
      <c r="T380" s="218"/>
      <c r="U380" s="218"/>
      <c r="V380" s="218"/>
      <c r="W380" s="219"/>
      <c r="X380" s="220"/>
      <c r="Y380" s="221"/>
      <c r="Z380" s="220"/>
      <c r="AA380" s="221"/>
      <c r="AB380" s="222"/>
      <c r="AC380" s="223"/>
      <c r="AD380" s="675" t="s">
        <v>26</v>
      </c>
    </row>
    <row r="381" spans="1:30" s="209" customFormat="1" ht="28.5" customHeight="1" x14ac:dyDescent="0.25">
      <c r="A381" s="228"/>
      <c r="B381" s="210"/>
      <c r="C381" s="211"/>
      <c r="D381" s="211"/>
      <c r="E381" s="272"/>
      <c r="F381" s="272"/>
      <c r="G381" s="273"/>
      <c r="H381" s="273"/>
      <c r="I381" s="218"/>
      <c r="J381" s="218"/>
      <c r="K381" s="218"/>
      <c r="L381" s="218"/>
      <c r="M381" s="218"/>
      <c r="N381" s="218"/>
      <c r="O381" s="218"/>
      <c r="P381" s="218"/>
      <c r="Q381" s="218"/>
      <c r="R381" s="218"/>
      <c r="S381" s="218"/>
      <c r="T381" s="218"/>
      <c r="U381" s="218"/>
      <c r="V381" s="218"/>
      <c r="W381" s="219"/>
      <c r="X381" s="220"/>
      <c r="Y381" s="221"/>
      <c r="Z381" s="220"/>
      <c r="AA381" s="221"/>
      <c r="AB381" s="222"/>
      <c r="AC381" s="223"/>
      <c r="AD381" s="675" t="s">
        <v>26</v>
      </c>
    </row>
    <row r="382" spans="1:30" s="209" customFormat="1" ht="28.5" customHeight="1" x14ac:dyDescent="0.25">
      <c r="A382" s="228"/>
      <c r="B382" s="210"/>
      <c r="C382" s="211"/>
      <c r="D382" s="211"/>
      <c r="E382" s="272"/>
      <c r="F382" s="272"/>
      <c r="G382" s="273"/>
      <c r="H382" s="273"/>
      <c r="I382" s="218"/>
      <c r="J382" s="218"/>
      <c r="K382" s="218"/>
      <c r="L382" s="218"/>
      <c r="M382" s="218"/>
      <c r="N382" s="218"/>
      <c r="O382" s="218"/>
      <c r="P382" s="218"/>
      <c r="Q382" s="218"/>
      <c r="R382" s="218"/>
      <c r="S382" s="218"/>
      <c r="T382" s="218"/>
      <c r="U382" s="218"/>
      <c r="V382" s="218"/>
      <c r="W382" s="219"/>
      <c r="X382" s="220"/>
      <c r="Y382" s="221"/>
      <c r="Z382" s="220"/>
      <c r="AA382" s="221"/>
      <c r="AB382" s="222"/>
      <c r="AC382" s="223"/>
      <c r="AD382" s="675" t="s">
        <v>26</v>
      </c>
    </row>
    <row r="383" spans="1:30" s="209" customFormat="1" ht="28.5" customHeight="1" x14ac:dyDescent="0.25">
      <c r="A383" s="228"/>
      <c r="B383" s="210"/>
      <c r="C383" s="211"/>
      <c r="D383" s="211"/>
      <c r="E383" s="272"/>
      <c r="F383" s="272"/>
      <c r="G383" s="273"/>
      <c r="H383" s="273"/>
      <c r="I383" s="218"/>
      <c r="J383" s="218"/>
      <c r="K383" s="218"/>
      <c r="L383" s="218"/>
      <c r="M383" s="218"/>
      <c r="N383" s="218"/>
      <c r="O383" s="218"/>
      <c r="P383" s="218"/>
      <c r="Q383" s="218"/>
      <c r="R383" s="218"/>
      <c r="S383" s="218"/>
      <c r="T383" s="218"/>
      <c r="U383" s="218"/>
      <c r="V383" s="218"/>
      <c r="W383" s="219"/>
      <c r="X383" s="220"/>
      <c r="Y383" s="221"/>
      <c r="Z383" s="220"/>
      <c r="AA383" s="221"/>
      <c r="AB383" s="222"/>
      <c r="AC383" s="223"/>
      <c r="AD383" s="675" t="s">
        <v>26</v>
      </c>
    </row>
    <row r="384" spans="1:30" s="209" customFormat="1" ht="28.5" customHeight="1" x14ac:dyDescent="0.25">
      <c r="A384" s="228"/>
      <c r="B384" s="210"/>
      <c r="C384" s="211"/>
      <c r="D384" s="211"/>
      <c r="E384" s="272"/>
      <c r="F384" s="272"/>
      <c r="G384" s="273"/>
      <c r="H384" s="273"/>
      <c r="I384" s="218"/>
      <c r="J384" s="218"/>
      <c r="K384" s="218"/>
      <c r="L384" s="218"/>
      <c r="M384" s="218"/>
      <c r="N384" s="218"/>
      <c r="O384" s="218"/>
      <c r="P384" s="218"/>
      <c r="Q384" s="218"/>
      <c r="R384" s="218"/>
      <c r="S384" s="218"/>
      <c r="T384" s="218"/>
      <c r="U384" s="218"/>
      <c r="V384" s="218"/>
      <c r="W384" s="219"/>
      <c r="X384" s="220"/>
      <c r="Y384" s="221"/>
      <c r="Z384" s="220"/>
      <c r="AA384" s="221"/>
      <c r="AB384" s="222"/>
      <c r="AC384" s="223"/>
      <c r="AD384" s="675" t="s">
        <v>26</v>
      </c>
    </row>
    <row r="385" spans="1:30" s="209" customFormat="1" ht="28.5" customHeight="1" x14ac:dyDescent="0.25">
      <c r="A385" s="228"/>
      <c r="B385" s="210"/>
      <c r="C385" s="211"/>
      <c r="D385" s="211"/>
      <c r="E385" s="272"/>
      <c r="F385" s="272"/>
      <c r="G385" s="273"/>
      <c r="H385" s="273"/>
      <c r="I385" s="218"/>
      <c r="J385" s="218"/>
      <c r="K385" s="218"/>
      <c r="L385" s="218"/>
      <c r="M385" s="218"/>
      <c r="N385" s="218"/>
      <c r="O385" s="218"/>
      <c r="P385" s="218"/>
      <c r="Q385" s="218"/>
      <c r="R385" s="218"/>
      <c r="S385" s="218"/>
      <c r="T385" s="218"/>
      <c r="U385" s="218"/>
      <c r="V385" s="218"/>
      <c r="W385" s="219"/>
      <c r="X385" s="220"/>
      <c r="Y385" s="221"/>
      <c r="Z385" s="220"/>
      <c r="AA385" s="221"/>
      <c r="AB385" s="222"/>
      <c r="AC385" s="223"/>
      <c r="AD385" s="675" t="s">
        <v>26</v>
      </c>
    </row>
    <row r="386" spans="1:30" s="209" customFormat="1" ht="28.5" customHeight="1" x14ac:dyDescent="0.25">
      <c r="A386" s="228"/>
      <c r="B386" s="210"/>
      <c r="C386" s="211"/>
      <c r="D386" s="211"/>
      <c r="E386" s="272"/>
      <c r="F386" s="272"/>
      <c r="G386" s="273"/>
      <c r="H386" s="273"/>
      <c r="I386" s="218"/>
      <c r="J386" s="218"/>
      <c r="K386" s="218"/>
      <c r="L386" s="218"/>
      <c r="M386" s="218"/>
      <c r="N386" s="218"/>
      <c r="O386" s="218"/>
      <c r="P386" s="218"/>
      <c r="Q386" s="218"/>
      <c r="R386" s="218"/>
      <c r="S386" s="218"/>
      <c r="T386" s="218"/>
      <c r="U386" s="218"/>
      <c r="V386" s="218"/>
      <c r="W386" s="219"/>
      <c r="X386" s="220"/>
      <c r="Y386" s="221"/>
      <c r="Z386" s="220"/>
      <c r="AA386" s="221"/>
      <c r="AB386" s="222"/>
      <c r="AC386" s="223"/>
      <c r="AD386" s="675" t="s">
        <v>26</v>
      </c>
    </row>
    <row r="387" spans="1:30" s="209" customFormat="1" ht="28.5" customHeight="1" x14ac:dyDescent="0.25">
      <c r="A387" s="228"/>
      <c r="B387" s="210"/>
      <c r="C387" s="211"/>
      <c r="D387" s="211"/>
      <c r="E387" s="272"/>
      <c r="F387" s="272"/>
      <c r="G387" s="273"/>
      <c r="H387" s="273"/>
      <c r="I387" s="218"/>
      <c r="J387" s="218"/>
      <c r="K387" s="218"/>
      <c r="L387" s="218"/>
      <c r="M387" s="218"/>
      <c r="N387" s="218"/>
      <c r="O387" s="218"/>
      <c r="P387" s="218"/>
      <c r="Q387" s="218"/>
      <c r="R387" s="218"/>
      <c r="S387" s="218"/>
      <c r="T387" s="218"/>
      <c r="U387" s="218"/>
      <c r="V387" s="218"/>
      <c r="W387" s="219"/>
      <c r="X387" s="220"/>
      <c r="Y387" s="221"/>
      <c r="Z387" s="220"/>
      <c r="AA387" s="221"/>
      <c r="AB387" s="222"/>
      <c r="AC387" s="223"/>
      <c r="AD387" s="675" t="s">
        <v>26</v>
      </c>
    </row>
    <row r="388" spans="1:30" s="209" customFormat="1" ht="28.5" customHeight="1" x14ac:dyDescent="0.25">
      <c r="A388" s="228"/>
      <c r="B388" s="210"/>
      <c r="C388" s="211"/>
      <c r="D388" s="211"/>
      <c r="E388" s="272"/>
      <c r="F388" s="272"/>
      <c r="G388" s="273"/>
      <c r="H388" s="273"/>
      <c r="I388" s="218"/>
      <c r="J388" s="218"/>
      <c r="K388" s="218"/>
      <c r="L388" s="218"/>
      <c r="M388" s="218"/>
      <c r="N388" s="218"/>
      <c r="O388" s="218"/>
      <c r="P388" s="218"/>
      <c r="Q388" s="218"/>
      <c r="R388" s="218"/>
      <c r="S388" s="218"/>
      <c r="T388" s="218"/>
      <c r="U388" s="218"/>
      <c r="V388" s="218"/>
      <c r="W388" s="219"/>
      <c r="X388" s="220"/>
      <c r="Y388" s="221"/>
      <c r="Z388" s="220"/>
      <c r="AA388" s="221"/>
      <c r="AB388" s="222"/>
      <c r="AC388" s="223"/>
      <c r="AD388" s="675" t="s">
        <v>26</v>
      </c>
    </row>
    <row r="389" spans="1:30" s="209" customFormat="1" ht="28.5" customHeight="1" x14ac:dyDescent="0.25">
      <c r="A389" s="228"/>
      <c r="B389" s="210"/>
      <c r="C389" s="211"/>
      <c r="D389" s="211"/>
      <c r="E389" s="272"/>
      <c r="F389" s="272"/>
      <c r="G389" s="273"/>
      <c r="H389" s="273"/>
      <c r="I389" s="218"/>
      <c r="J389" s="218"/>
      <c r="K389" s="218"/>
      <c r="L389" s="218"/>
      <c r="M389" s="218"/>
      <c r="N389" s="218"/>
      <c r="O389" s="218"/>
      <c r="P389" s="218"/>
      <c r="Q389" s="218"/>
      <c r="R389" s="218"/>
      <c r="S389" s="218"/>
      <c r="T389" s="218"/>
      <c r="U389" s="218"/>
      <c r="V389" s="218"/>
      <c r="W389" s="219"/>
      <c r="X389" s="220"/>
      <c r="Y389" s="221"/>
      <c r="Z389" s="220"/>
      <c r="AA389" s="221"/>
      <c r="AB389" s="222"/>
      <c r="AC389" s="223"/>
      <c r="AD389" s="675" t="s">
        <v>26</v>
      </c>
    </row>
    <row r="390" spans="1:30" s="209" customFormat="1" ht="28.5" customHeight="1" x14ac:dyDescent="0.25">
      <c r="A390" s="228"/>
      <c r="B390" s="210"/>
      <c r="C390" s="211"/>
      <c r="D390" s="211"/>
      <c r="E390" s="272"/>
      <c r="F390" s="272"/>
      <c r="G390" s="273"/>
      <c r="H390" s="273"/>
      <c r="I390" s="218"/>
      <c r="J390" s="218"/>
      <c r="K390" s="218"/>
      <c r="L390" s="218"/>
      <c r="M390" s="218"/>
      <c r="N390" s="218"/>
      <c r="O390" s="218"/>
      <c r="P390" s="218"/>
      <c r="Q390" s="218"/>
      <c r="R390" s="218"/>
      <c r="S390" s="218"/>
      <c r="T390" s="218"/>
      <c r="U390" s="218"/>
      <c r="V390" s="218"/>
      <c r="W390" s="219"/>
      <c r="X390" s="220"/>
      <c r="Y390" s="221"/>
      <c r="Z390" s="220"/>
      <c r="AA390" s="221"/>
      <c r="AB390" s="222"/>
      <c r="AC390" s="223"/>
      <c r="AD390" s="675" t="s">
        <v>26</v>
      </c>
    </row>
    <row r="391" spans="1:30" s="209" customFormat="1" ht="28.5" customHeight="1" x14ac:dyDescent="0.25">
      <c r="A391" s="228"/>
      <c r="B391" s="210"/>
      <c r="C391" s="211"/>
      <c r="D391" s="211"/>
      <c r="E391" s="272"/>
      <c r="F391" s="272"/>
      <c r="G391" s="273"/>
      <c r="H391" s="273"/>
      <c r="I391" s="218"/>
      <c r="J391" s="218"/>
      <c r="K391" s="218"/>
      <c r="L391" s="218"/>
      <c r="M391" s="218"/>
      <c r="N391" s="218"/>
      <c r="O391" s="218"/>
      <c r="P391" s="218"/>
      <c r="Q391" s="218"/>
      <c r="R391" s="218"/>
      <c r="S391" s="218"/>
      <c r="T391" s="218"/>
      <c r="U391" s="218"/>
      <c r="V391" s="218"/>
      <c r="W391" s="219"/>
      <c r="X391" s="220"/>
      <c r="Y391" s="221"/>
      <c r="Z391" s="220"/>
      <c r="AA391" s="221"/>
      <c r="AB391" s="222"/>
      <c r="AC391" s="223"/>
      <c r="AD391" s="675" t="s">
        <v>26</v>
      </c>
    </row>
    <row r="392" spans="1:30" s="209" customFormat="1" ht="28.5" customHeight="1" x14ac:dyDescent="0.25">
      <c r="A392" s="228"/>
      <c r="B392" s="210"/>
      <c r="C392" s="211"/>
      <c r="D392" s="211"/>
      <c r="E392" s="272"/>
      <c r="F392" s="272"/>
      <c r="G392" s="273"/>
      <c r="H392" s="273"/>
      <c r="I392" s="218"/>
      <c r="J392" s="218"/>
      <c r="K392" s="218"/>
      <c r="L392" s="218"/>
      <c r="M392" s="218"/>
      <c r="N392" s="218"/>
      <c r="O392" s="218"/>
      <c r="P392" s="218"/>
      <c r="Q392" s="218"/>
      <c r="R392" s="218"/>
      <c r="S392" s="218"/>
      <c r="T392" s="218"/>
      <c r="U392" s="218"/>
      <c r="V392" s="218"/>
      <c r="W392" s="219"/>
      <c r="X392" s="220"/>
      <c r="Y392" s="221"/>
      <c r="Z392" s="220"/>
      <c r="AA392" s="221"/>
      <c r="AB392" s="222"/>
      <c r="AC392" s="223"/>
      <c r="AD392" s="675" t="s">
        <v>26</v>
      </c>
    </row>
    <row r="393" spans="1:30" s="209" customFormat="1" ht="28.5" customHeight="1" x14ac:dyDescent="0.25">
      <c r="A393" s="228"/>
      <c r="B393" s="210"/>
      <c r="C393" s="211"/>
      <c r="D393" s="211"/>
      <c r="E393" s="272"/>
      <c r="F393" s="272"/>
      <c r="G393" s="273"/>
      <c r="H393" s="273"/>
      <c r="I393" s="218"/>
      <c r="J393" s="218"/>
      <c r="K393" s="218"/>
      <c r="L393" s="218"/>
      <c r="M393" s="218"/>
      <c r="N393" s="218"/>
      <c r="O393" s="218"/>
      <c r="P393" s="218"/>
      <c r="Q393" s="218"/>
      <c r="R393" s="218"/>
      <c r="S393" s="218"/>
      <c r="T393" s="218"/>
      <c r="U393" s="218"/>
      <c r="V393" s="218"/>
      <c r="W393" s="219"/>
      <c r="X393" s="220"/>
      <c r="Y393" s="221"/>
      <c r="Z393" s="220"/>
      <c r="AA393" s="221"/>
      <c r="AB393" s="222"/>
      <c r="AC393" s="223"/>
      <c r="AD393" s="675" t="s">
        <v>26</v>
      </c>
    </row>
    <row r="394" spans="1:30" s="209" customFormat="1" ht="28.5" customHeight="1" x14ac:dyDescent="0.25">
      <c r="A394" s="228"/>
      <c r="B394" s="210"/>
      <c r="C394" s="211"/>
      <c r="D394" s="211"/>
      <c r="E394" s="272"/>
      <c r="F394" s="272"/>
      <c r="G394" s="273"/>
      <c r="H394" s="273"/>
      <c r="I394" s="218"/>
      <c r="J394" s="218"/>
      <c r="K394" s="218"/>
      <c r="L394" s="218"/>
      <c r="M394" s="218"/>
      <c r="N394" s="218"/>
      <c r="O394" s="218"/>
      <c r="P394" s="218"/>
      <c r="Q394" s="218"/>
      <c r="R394" s="218"/>
      <c r="S394" s="218"/>
      <c r="T394" s="218"/>
      <c r="U394" s="218"/>
      <c r="V394" s="218"/>
      <c r="W394" s="219"/>
      <c r="X394" s="220"/>
      <c r="Y394" s="221"/>
      <c r="Z394" s="220"/>
      <c r="AA394" s="221"/>
      <c r="AB394" s="222"/>
      <c r="AC394" s="223"/>
      <c r="AD394" s="675" t="s">
        <v>26</v>
      </c>
    </row>
    <row r="395" spans="1:30" s="209" customFormat="1" ht="28.5" customHeight="1" x14ac:dyDescent="0.25">
      <c r="A395" s="228"/>
      <c r="B395" s="210"/>
      <c r="C395" s="211"/>
      <c r="D395" s="211"/>
      <c r="E395" s="272"/>
      <c r="F395" s="272"/>
      <c r="G395" s="273"/>
      <c r="H395" s="273"/>
      <c r="I395" s="218"/>
      <c r="J395" s="218"/>
      <c r="K395" s="218"/>
      <c r="L395" s="218"/>
      <c r="M395" s="218"/>
      <c r="N395" s="218"/>
      <c r="O395" s="218"/>
      <c r="P395" s="218"/>
      <c r="Q395" s="218"/>
      <c r="R395" s="218"/>
      <c r="S395" s="218"/>
      <c r="T395" s="218"/>
      <c r="U395" s="218"/>
      <c r="V395" s="218"/>
      <c r="W395" s="219"/>
      <c r="X395" s="220"/>
      <c r="Y395" s="221"/>
      <c r="Z395" s="220"/>
      <c r="AA395" s="221"/>
      <c r="AB395" s="222"/>
      <c r="AC395" s="223"/>
      <c r="AD395" s="675" t="s">
        <v>26</v>
      </c>
    </row>
    <row r="396" spans="1:30" s="209" customFormat="1" ht="28.5" customHeight="1" x14ac:dyDescent="0.25">
      <c r="A396" s="228"/>
      <c r="B396" s="210"/>
      <c r="C396" s="211"/>
      <c r="D396" s="211"/>
      <c r="E396" s="272"/>
      <c r="F396" s="272"/>
      <c r="G396" s="273"/>
      <c r="H396" s="273"/>
      <c r="I396" s="218"/>
      <c r="J396" s="218"/>
      <c r="K396" s="218"/>
      <c r="L396" s="218"/>
      <c r="M396" s="218"/>
      <c r="N396" s="218"/>
      <c r="O396" s="218"/>
      <c r="P396" s="218"/>
      <c r="Q396" s="218"/>
      <c r="R396" s="218"/>
      <c r="S396" s="218"/>
      <c r="T396" s="218"/>
      <c r="U396" s="218"/>
      <c r="V396" s="218"/>
      <c r="W396" s="219"/>
      <c r="X396" s="220"/>
      <c r="Y396" s="221"/>
      <c r="Z396" s="220"/>
      <c r="AA396" s="221"/>
      <c r="AB396" s="222"/>
      <c r="AC396" s="223"/>
      <c r="AD396" s="675" t="s">
        <v>26</v>
      </c>
    </row>
    <row r="397" spans="1:30" s="209" customFormat="1" ht="28.5" customHeight="1" x14ac:dyDescent="0.25">
      <c r="A397" s="228"/>
      <c r="B397" s="210"/>
      <c r="C397" s="211"/>
      <c r="D397" s="211"/>
      <c r="E397" s="272"/>
      <c r="F397" s="272"/>
      <c r="G397" s="273"/>
      <c r="H397" s="273"/>
      <c r="I397" s="218"/>
      <c r="J397" s="218"/>
      <c r="K397" s="218"/>
      <c r="L397" s="218"/>
      <c r="M397" s="218"/>
      <c r="N397" s="218"/>
      <c r="O397" s="218"/>
      <c r="P397" s="218"/>
      <c r="Q397" s="218"/>
      <c r="R397" s="218"/>
      <c r="S397" s="218"/>
      <c r="T397" s="218"/>
      <c r="U397" s="218"/>
      <c r="V397" s="218"/>
      <c r="W397" s="219"/>
      <c r="X397" s="220"/>
      <c r="Y397" s="221"/>
      <c r="Z397" s="220"/>
      <c r="AA397" s="221"/>
      <c r="AB397" s="222"/>
      <c r="AC397" s="223"/>
      <c r="AD397" s="675" t="s">
        <v>26</v>
      </c>
    </row>
    <row r="398" spans="1:30" s="209" customFormat="1" ht="28.5" customHeight="1" x14ac:dyDescent="0.25">
      <c r="A398" s="228"/>
      <c r="B398" s="210"/>
      <c r="C398" s="211"/>
      <c r="D398" s="211"/>
      <c r="E398" s="272"/>
      <c r="F398" s="272"/>
      <c r="G398" s="273"/>
      <c r="H398" s="273"/>
      <c r="I398" s="218"/>
      <c r="J398" s="218"/>
      <c r="K398" s="218"/>
      <c r="L398" s="218"/>
      <c r="M398" s="218"/>
      <c r="N398" s="218"/>
      <c r="O398" s="218"/>
      <c r="P398" s="218"/>
      <c r="Q398" s="218"/>
      <c r="R398" s="218"/>
      <c r="S398" s="218"/>
      <c r="T398" s="218"/>
      <c r="U398" s="218"/>
      <c r="V398" s="218"/>
      <c r="W398" s="219"/>
      <c r="X398" s="220"/>
      <c r="Y398" s="221"/>
      <c r="Z398" s="220"/>
      <c r="AA398" s="221"/>
      <c r="AB398" s="222"/>
      <c r="AC398" s="223"/>
      <c r="AD398" s="675" t="s">
        <v>26</v>
      </c>
    </row>
    <row r="399" spans="1:30" s="209" customFormat="1" ht="28.5" customHeight="1" x14ac:dyDescent="0.25">
      <c r="A399" s="228"/>
      <c r="B399" s="210"/>
      <c r="C399" s="211"/>
      <c r="D399" s="211"/>
      <c r="E399" s="272"/>
      <c r="F399" s="272"/>
      <c r="G399" s="273"/>
      <c r="H399" s="273"/>
      <c r="I399" s="218"/>
      <c r="J399" s="218"/>
      <c r="K399" s="218"/>
      <c r="L399" s="218"/>
      <c r="M399" s="218"/>
      <c r="N399" s="218"/>
      <c r="O399" s="218"/>
      <c r="P399" s="218"/>
      <c r="Q399" s="218"/>
      <c r="R399" s="218"/>
      <c r="S399" s="218"/>
      <c r="T399" s="218"/>
      <c r="U399" s="218"/>
      <c r="V399" s="218"/>
      <c r="W399" s="219"/>
      <c r="X399" s="220"/>
      <c r="Y399" s="221"/>
      <c r="Z399" s="220"/>
      <c r="AA399" s="221"/>
      <c r="AB399" s="222"/>
      <c r="AC399" s="223"/>
      <c r="AD399" s="675" t="s">
        <v>26</v>
      </c>
    </row>
    <row r="400" spans="1:30" s="209" customFormat="1" ht="28.5" customHeight="1" x14ac:dyDescent="0.25">
      <c r="A400" s="228"/>
      <c r="B400" s="210"/>
      <c r="C400" s="211"/>
      <c r="D400" s="211"/>
      <c r="E400" s="272"/>
      <c r="F400" s="272"/>
      <c r="G400" s="273"/>
      <c r="H400" s="273"/>
      <c r="I400" s="218"/>
      <c r="J400" s="218"/>
      <c r="K400" s="218"/>
      <c r="L400" s="218"/>
      <c r="M400" s="218"/>
      <c r="N400" s="218"/>
      <c r="O400" s="218"/>
      <c r="P400" s="218"/>
      <c r="Q400" s="218"/>
      <c r="R400" s="218"/>
      <c r="S400" s="218"/>
      <c r="T400" s="218"/>
      <c r="U400" s="218"/>
      <c r="V400" s="218"/>
      <c r="W400" s="219"/>
      <c r="X400" s="220"/>
      <c r="Y400" s="221"/>
      <c r="Z400" s="220"/>
      <c r="AA400" s="221"/>
      <c r="AB400" s="222"/>
      <c r="AC400" s="223"/>
      <c r="AD400" s="675" t="s">
        <v>26</v>
      </c>
    </row>
    <row r="401" spans="1:30" s="209" customFormat="1" ht="28.5" customHeight="1" x14ac:dyDescent="0.25">
      <c r="A401" s="228"/>
      <c r="B401" s="210"/>
      <c r="C401" s="211"/>
      <c r="D401" s="211"/>
      <c r="E401" s="272"/>
      <c r="F401" s="272"/>
      <c r="G401" s="273"/>
      <c r="H401" s="273"/>
      <c r="I401" s="218"/>
      <c r="J401" s="218"/>
      <c r="K401" s="218"/>
      <c r="L401" s="218"/>
      <c r="M401" s="218"/>
      <c r="N401" s="218"/>
      <c r="O401" s="218"/>
      <c r="P401" s="218"/>
      <c r="Q401" s="218"/>
      <c r="R401" s="218"/>
      <c r="S401" s="218"/>
      <c r="T401" s="218"/>
      <c r="U401" s="218"/>
      <c r="V401" s="218"/>
      <c r="W401" s="219"/>
      <c r="X401" s="220"/>
      <c r="Y401" s="221"/>
      <c r="Z401" s="220"/>
      <c r="AA401" s="221"/>
      <c r="AB401" s="222"/>
      <c r="AC401" s="223"/>
      <c r="AD401" s="675" t="s">
        <v>26</v>
      </c>
    </row>
    <row r="402" spans="1:30" s="209" customFormat="1" ht="28.5" customHeight="1" x14ac:dyDescent="0.25">
      <c r="A402" s="228"/>
      <c r="B402" s="210"/>
      <c r="C402" s="211"/>
      <c r="D402" s="211"/>
      <c r="E402" s="272"/>
      <c r="F402" s="272"/>
      <c r="G402" s="273"/>
      <c r="H402" s="273"/>
      <c r="I402" s="218"/>
      <c r="J402" s="218"/>
      <c r="K402" s="218"/>
      <c r="L402" s="218"/>
      <c r="M402" s="218"/>
      <c r="N402" s="218"/>
      <c r="O402" s="218"/>
      <c r="P402" s="218"/>
      <c r="Q402" s="218"/>
      <c r="R402" s="218"/>
      <c r="S402" s="218"/>
      <c r="T402" s="218"/>
      <c r="U402" s="218"/>
      <c r="V402" s="218"/>
      <c r="W402" s="219"/>
      <c r="X402" s="220"/>
      <c r="Y402" s="221"/>
      <c r="Z402" s="220"/>
      <c r="AA402" s="221"/>
      <c r="AB402" s="222"/>
      <c r="AC402" s="223"/>
      <c r="AD402" s="675" t="s">
        <v>26</v>
      </c>
    </row>
    <row r="403" spans="1:30" s="209" customFormat="1" ht="28.5" customHeight="1" x14ac:dyDescent="0.25">
      <c r="A403" s="228"/>
      <c r="B403" s="210"/>
      <c r="C403" s="211"/>
      <c r="D403" s="211"/>
      <c r="E403" s="272"/>
      <c r="F403" s="272"/>
      <c r="G403" s="273"/>
      <c r="H403" s="273"/>
      <c r="I403" s="218"/>
      <c r="J403" s="218"/>
      <c r="K403" s="218"/>
      <c r="L403" s="218"/>
      <c r="M403" s="218"/>
      <c r="N403" s="218"/>
      <c r="O403" s="218"/>
      <c r="P403" s="218"/>
      <c r="Q403" s="218"/>
      <c r="R403" s="218"/>
      <c r="S403" s="218"/>
      <c r="T403" s="218"/>
      <c r="U403" s="218"/>
      <c r="V403" s="218"/>
      <c r="W403" s="219"/>
      <c r="X403" s="220"/>
      <c r="Y403" s="221"/>
      <c r="Z403" s="220"/>
      <c r="AA403" s="221"/>
      <c r="AB403" s="222"/>
      <c r="AC403" s="223"/>
      <c r="AD403" s="675" t="s">
        <v>26</v>
      </c>
    </row>
    <row r="404" spans="1:30" s="209" customFormat="1" ht="28.5" customHeight="1" x14ac:dyDescent="0.25">
      <c r="A404" s="228"/>
      <c r="B404" s="210"/>
      <c r="C404" s="211"/>
      <c r="D404" s="211"/>
      <c r="E404" s="272"/>
      <c r="F404" s="272"/>
      <c r="G404" s="273"/>
      <c r="H404" s="273"/>
      <c r="I404" s="218"/>
      <c r="J404" s="218"/>
      <c r="K404" s="218"/>
      <c r="L404" s="218"/>
      <c r="M404" s="218"/>
      <c r="N404" s="218"/>
      <c r="O404" s="218"/>
      <c r="P404" s="218"/>
      <c r="Q404" s="218"/>
      <c r="R404" s="218"/>
      <c r="S404" s="218"/>
      <c r="T404" s="218"/>
      <c r="U404" s="218"/>
      <c r="V404" s="218"/>
      <c r="W404" s="219"/>
      <c r="X404" s="220"/>
      <c r="Y404" s="221"/>
      <c r="Z404" s="220"/>
      <c r="AA404" s="221"/>
      <c r="AB404" s="222"/>
      <c r="AC404" s="223"/>
      <c r="AD404" s="675" t="s">
        <v>26</v>
      </c>
    </row>
    <row r="405" spans="1:30" s="209" customFormat="1" ht="28.5" customHeight="1" x14ac:dyDescent="0.25">
      <c r="A405" s="228"/>
      <c r="B405" s="210"/>
      <c r="C405" s="211"/>
      <c r="D405" s="211"/>
      <c r="E405" s="272"/>
      <c r="F405" s="272"/>
      <c r="G405" s="273"/>
      <c r="H405" s="273"/>
      <c r="I405" s="218"/>
      <c r="J405" s="218"/>
      <c r="K405" s="218"/>
      <c r="L405" s="218"/>
      <c r="M405" s="218"/>
      <c r="N405" s="218"/>
      <c r="O405" s="218"/>
      <c r="P405" s="218"/>
      <c r="Q405" s="218"/>
      <c r="R405" s="218"/>
      <c r="S405" s="218"/>
      <c r="T405" s="218"/>
      <c r="U405" s="218"/>
      <c r="V405" s="218"/>
      <c r="W405" s="219"/>
      <c r="X405" s="220"/>
      <c r="Y405" s="221"/>
      <c r="Z405" s="220"/>
      <c r="AA405" s="221"/>
      <c r="AB405" s="222"/>
      <c r="AC405" s="223"/>
      <c r="AD405" s="675" t="s">
        <v>26</v>
      </c>
    </row>
    <row r="406" spans="1:30" s="209" customFormat="1" ht="28.5" customHeight="1" x14ac:dyDescent="0.25">
      <c r="A406" s="228"/>
      <c r="B406" s="210"/>
      <c r="C406" s="211"/>
      <c r="D406" s="211"/>
      <c r="E406" s="272"/>
      <c r="F406" s="272"/>
      <c r="G406" s="273"/>
      <c r="H406" s="273"/>
      <c r="I406" s="218"/>
      <c r="J406" s="218"/>
      <c r="K406" s="218"/>
      <c r="L406" s="218"/>
      <c r="M406" s="218"/>
      <c r="N406" s="218"/>
      <c r="O406" s="218"/>
      <c r="P406" s="218"/>
      <c r="Q406" s="218"/>
      <c r="R406" s="218"/>
      <c r="S406" s="218"/>
      <c r="T406" s="218"/>
      <c r="U406" s="218"/>
      <c r="V406" s="218"/>
      <c r="W406" s="219"/>
      <c r="X406" s="220"/>
      <c r="Y406" s="221"/>
      <c r="Z406" s="220"/>
      <c r="AA406" s="221"/>
      <c r="AB406" s="222"/>
      <c r="AC406" s="223"/>
      <c r="AD406" s="675" t="s">
        <v>26</v>
      </c>
    </row>
    <row r="407" spans="1:30" s="209" customFormat="1" ht="28.5" customHeight="1" x14ac:dyDescent="0.25">
      <c r="A407" s="228"/>
      <c r="B407" s="210"/>
      <c r="C407" s="211"/>
      <c r="D407" s="211"/>
      <c r="E407" s="272"/>
      <c r="F407" s="272"/>
      <c r="G407" s="273"/>
      <c r="H407" s="273"/>
      <c r="I407" s="218"/>
      <c r="J407" s="218"/>
      <c r="K407" s="218"/>
      <c r="L407" s="218"/>
      <c r="M407" s="218"/>
      <c r="N407" s="218"/>
      <c r="O407" s="218"/>
      <c r="P407" s="218"/>
      <c r="Q407" s="218"/>
      <c r="R407" s="218"/>
      <c r="S407" s="218"/>
      <c r="T407" s="218"/>
      <c r="U407" s="218"/>
      <c r="V407" s="218"/>
      <c r="W407" s="219"/>
      <c r="X407" s="220"/>
      <c r="Y407" s="221"/>
      <c r="Z407" s="220"/>
      <c r="AA407" s="221"/>
      <c r="AB407" s="222"/>
      <c r="AC407" s="223"/>
      <c r="AD407" s="675" t="s">
        <v>26</v>
      </c>
    </row>
    <row r="408" spans="1:30" s="209" customFormat="1" ht="28.5" customHeight="1" x14ac:dyDescent="0.25">
      <c r="A408" s="228"/>
      <c r="B408" s="210"/>
      <c r="C408" s="211"/>
      <c r="D408" s="211"/>
      <c r="E408" s="272"/>
      <c r="F408" s="272"/>
      <c r="G408" s="273"/>
      <c r="H408" s="273"/>
      <c r="I408" s="218"/>
      <c r="J408" s="218"/>
      <c r="K408" s="218"/>
      <c r="L408" s="218"/>
      <c r="M408" s="218"/>
      <c r="N408" s="218"/>
      <c r="O408" s="218"/>
      <c r="P408" s="218"/>
      <c r="Q408" s="218"/>
      <c r="R408" s="218"/>
      <c r="S408" s="218"/>
      <c r="T408" s="218"/>
      <c r="U408" s="218"/>
      <c r="V408" s="218"/>
      <c r="W408" s="219"/>
      <c r="X408" s="220"/>
      <c r="Y408" s="221"/>
      <c r="Z408" s="220"/>
      <c r="AA408" s="221"/>
      <c r="AB408" s="222"/>
      <c r="AC408" s="223"/>
      <c r="AD408" s="675" t="s">
        <v>26</v>
      </c>
    </row>
    <row r="409" spans="1:30" s="209" customFormat="1" ht="28.5" customHeight="1" x14ac:dyDescent="0.25">
      <c r="A409" s="228"/>
      <c r="B409" s="210"/>
      <c r="C409" s="211"/>
      <c r="D409" s="211"/>
      <c r="E409" s="272"/>
      <c r="F409" s="272"/>
      <c r="G409" s="273"/>
      <c r="H409" s="273"/>
      <c r="I409" s="218"/>
      <c r="J409" s="218"/>
      <c r="K409" s="218"/>
      <c r="L409" s="218"/>
      <c r="M409" s="218"/>
      <c r="N409" s="218"/>
      <c r="O409" s="218"/>
      <c r="P409" s="218"/>
      <c r="Q409" s="218"/>
      <c r="R409" s="218"/>
      <c r="S409" s="218"/>
      <c r="T409" s="218"/>
      <c r="U409" s="218"/>
      <c r="V409" s="218"/>
      <c r="W409" s="219"/>
      <c r="X409" s="220"/>
      <c r="Y409" s="221"/>
      <c r="Z409" s="220"/>
      <c r="AA409" s="221"/>
      <c r="AB409" s="222"/>
      <c r="AC409" s="223"/>
      <c r="AD409" s="675" t="s">
        <v>26</v>
      </c>
    </row>
    <row r="410" spans="1:30" s="209" customFormat="1" ht="28.5" customHeight="1" x14ac:dyDescent="0.25">
      <c r="A410" s="228"/>
      <c r="B410" s="210"/>
      <c r="C410" s="211"/>
      <c r="D410" s="211"/>
      <c r="E410" s="272"/>
      <c r="F410" s="272"/>
      <c r="G410" s="273"/>
      <c r="H410" s="273"/>
      <c r="I410" s="218"/>
      <c r="J410" s="218"/>
      <c r="K410" s="218"/>
      <c r="L410" s="218"/>
      <c r="M410" s="218"/>
      <c r="N410" s="218"/>
      <c r="O410" s="218"/>
      <c r="P410" s="218"/>
      <c r="Q410" s="218"/>
      <c r="R410" s="218"/>
      <c r="S410" s="218"/>
      <c r="T410" s="218"/>
      <c r="U410" s="218"/>
      <c r="V410" s="218"/>
      <c r="W410" s="219"/>
      <c r="X410" s="220"/>
      <c r="Y410" s="221"/>
      <c r="Z410" s="220"/>
      <c r="AA410" s="221"/>
      <c r="AB410" s="222"/>
      <c r="AC410" s="223"/>
      <c r="AD410" s="675" t="s">
        <v>26</v>
      </c>
    </row>
    <row r="411" spans="1:30" s="209" customFormat="1" ht="28.5" customHeight="1" x14ac:dyDescent="0.25">
      <c r="A411" s="228"/>
      <c r="B411" s="210"/>
      <c r="C411" s="211"/>
      <c r="D411" s="211"/>
      <c r="E411" s="272"/>
      <c r="F411" s="272"/>
      <c r="G411" s="273"/>
      <c r="H411" s="273"/>
      <c r="I411" s="218"/>
      <c r="J411" s="218"/>
      <c r="K411" s="218"/>
      <c r="L411" s="218"/>
      <c r="M411" s="218"/>
      <c r="N411" s="218"/>
      <c r="O411" s="218"/>
      <c r="P411" s="218"/>
      <c r="Q411" s="218"/>
      <c r="R411" s="218"/>
      <c r="S411" s="218"/>
      <c r="T411" s="218"/>
      <c r="U411" s="218"/>
      <c r="V411" s="218"/>
      <c r="W411" s="219"/>
      <c r="X411" s="220"/>
      <c r="Y411" s="221"/>
      <c r="Z411" s="220"/>
      <c r="AA411" s="221"/>
      <c r="AB411" s="222"/>
      <c r="AC411" s="223"/>
      <c r="AD411" s="675" t="s">
        <v>26</v>
      </c>
    </row>
    <row r="412" spans="1:30" s="209" customFormat="1" ht="28.5" customHeight="1" x14ac:dyDescent="0.25">
      <c r="A412" s="228"/>
      <c r="B412" s="210"/>
      <c r="C412" s="211"/>
      <c r="D412" s="211"/>
      <c r="E412" s="272"/>
      <c r="F412" s="272"/>
      <c r="G412" s="273"/>
      <c r="H412" s="273"/>
      <c r="I412" s="218"/>
      <c r="J412" s="218"/>
      <c r="K412" s="218"/>
      <c r="L412" s="218"/>
      <c r="M412" s="218"/>
      <c r="N412" s="218"/>
      <c r="O412" s="218"/>
      <c r="P412" s="218"/>
      <c r="Q412" s="218"/>
      <c r="R412" s="218"/>
      <c r="S412" s="218"/>
      <c r="T412" s="218"/>
      <c r="U412" s="218"/>
      <c r="V412" s="218"/>
      <c r="W412" s="219"/>
      <c r="X412" s="220"/>
      <c r="Y412" s="221"/>
      <c r="Z412" s="220"/>
      <c r="AA412" s="221"/>
      <c r="AB412" s="222"/>
      <c r="AC412" s="223"/>
      <c r="AD412" s="675" t="s">
        <v>26</v>
      </c>
    </row>
    <row r="413" spans="1:30" s="209" customFormat="1" ht="28.5" customHeight="1" x14ac:dyDescent="0.25">
      <c r="A413" s="228"/>
      <c r="B413" s="210"/>
      <c r="C413" s="211"/>
      <c r="D413" s="211"/>
      <c r="E413" s="272"/>
      <c r="F413" s="272"/>
      <c r="G413" s="273"/>
      <c r="H413" s="273"/>
      <c r="I413" s="218"/>
      <c r="J413" s="218"/>
      <c r="K413" s="218"/>
      <c r="L413" s="218"/>
      <c r="M413" s="218"/>
      <c r="N413" s="218"/>
      <c r="O413" s="218"/>
      <c r="P413" s="218"/>
      <c r="Q413" s="218"/>
      <c r="R413" s="218"/>
      <c r="S413" s="218"/>
      <c r="T413" s="218"/>
      <c r="U413" s="218"/>
      <c r="V413" s="218"/>
      <c r="W413" s="219"/>
      <c r="X413" s="220"/>
      <c r="Y413" s="221"/>
      <c r="Z413" s="220"/>
      <c r="AA413" s="221"/>
      <c r="AB413" s="222"/>
      <c r="AC413" s="223"/>
      <c r="AD413" s="675" t="s">
        <v>26</v>
      </c>
    </row>
    <row r="414" spans="1:30" s="209" customFormat="1" ht="28.5" customHeight="1" x14ac:dyDescent="0.25">
      <c r="A414" s="228"/>
      <c r="B414" s="210"/>
      <c r="C414" s="211"/>
      <c r="D414" s="211"/>
      <c r="E414" s="272"/>
      <c r="F414" s="272"/>
      <c r="G414" s="273"/>
      <c r="H414" s="273"/>
      <c r="I414" s="218"/>
      <c r="J414" s="218"/>
      <c r="K414" s="218"/>
      <c r="L414" s="218"/>
      <c r="M414" s="218"/>
      <c r="N414" s="218"/>
      <c r="O414" s="218"/>
      <c r="P414" s="218"/>
      <c r="Q414" s="218"/>
      <c r="R414" s="218"/>
      <c r="S414" s="218"/>
      <c r="T414" s="218"/>
      <c r="U414" s="218"/>
      <c r="V414" s="218"/>
      <c r="W414" s="219"/>
      <c r="X414" s="220"/>
      <c r="Y414" s="221"/>
      <c r="Z414" s="220"/>
      <c r="AA414" s="221"/>
      <c r="AB414" s="222"/>
      <c r="AC414" s="223"/>
      <c r="AD414" s="675" t="s">
        <v>26</v>
      </c>
    </row>
    <row r="415" spans="1:30" s="209" customFormat="1" ht="28.5" customHeight="1" x14ac:dyDescent="0.25">
      <c r="A415" s="228"/>
      <c r="B415" s="210"/>
      <c r="C415" s="211"/>
      <c r="D415" s="211"/>
      <c r="E415" s="272"/>
      <c r="F415" s="272"/>
      <c r="G415" s="273"/>
      <c r="H415" s="273"/>
      <c r="I415" s="218"/>
      <c r="J415" s="218"/>
      <c r="K415" s="218"/>
      <c r="L415" s="218"/>
      <c r="M415" s="218"/>
      <c r="N415" s="218"/>
      <c r="O415" s="218"/>
      <c r="P415" s="218"/>
      <c r="Q415" s="218"/>
      <c r="R415" s="218"/>
      <c r="S415" s="218"/>
      <c r="T415" s="218"/>
      <c r="U415" s="218"/>
      <c r="V415" s="218"/>
      <c r="W415" s="219"/>
      <c r="X415" s="220"/>
      <c r="Y415" s="221"/>
      <c r="Z415" s="220"/>
      <c r="AA415" s="221"/>
      <c r="AB415" s="222"/>
      <c r="AC415" s="223"/>
      <c r="AD415" s="675" t="s">
        <v>26</v>
      </c>
    </row>
    <row r="416" spans="1:30" s="209" customFormat="1" ht="28.5" customHeight="1" x14ac:dyDescent="0.25">
      <c r="A416" s="228"/>
      <c r="B416" s="210"/>
      <c r="C416" s="211"/>
      <c r="D416" s="211"/>
      <c r="E416" s="272"/>
      <c r="F416" s="272"/>
      <c r="G416" s="273"/>
      <c r="H416" s="273"/>
      <c r="I416" s="218"/>
      <c r="J416" s="218"/>
      <c r="K416" s="218"/>
      <c r="L416" s="218"/>
      <c r="M416" s="218"/>
      <c r="N416" s="218"/>
      <c r="O416" s="218"/>
      <c r="P416" s="218"/>
      <c r="Q416" s="218"/>
      <c r="R416" s="218"/>
      <c r="S416" s="218"/>
      <c r="T416" s="218"/>
      <c r="U416" s="218"/>
      <c r="V416" s="218"/>
      <c r="W416" s="219"/>
      <c r="X416" s="220"/>
      <c r="Y416" s="221"/>
      <c r="Z416" s="220"/>
      <c r="AA416" s="221"/>
      <c r="AB416" s="222"/>
      <c r="AC416" s="223"/>
      <c r="AD416" s="675" t="s">
        <v>26</v>
      </c>
    </row>
    <row r="417" spans="1:30" s="209" customFormat="1" ht="28.5" customHeight="1" x14ac:dyDescent="0.25">
      <c r="A417" s="228"/>
      <c r="B417" s="210"/>
      <c r="C417" s="211"/>
      <c r="D417" s="211"/>
      <c r="E417" s="272"/>
      <c r="F417" s="272"/>
      <c r="G417" s="273"/>
      <c r="H417" s="273"/>
      <c r="I417" s="218"/>
      <c r="J417" s="218"/>
      <c r="K417" s="218"/>
      <c r="L417" s="218"/>
      <c r="M417" s="218"/>
      <c r="N417" s="218"/>
      <c r="O417" s="218"/>
      <c r="P417" s="218"/>
      <c r="Q417" s="218"/>
      <c r="R417" s="218"/>
      <c r="S417" s="218"/>
      <c r="T417" s="218"/>
      <c r="U417" s="218"/>
      <c r="V417" s="218"/>
      <c r="W417" s="219"/>
      <c r="X417" s="220"/>
      <c r="Y417" s="221"/>
      <c r="Z417" s="220"/>
      <c r="AA417" s="221"/>
      <c r="AB417" s="222"/>
      <c r="AC417" s="223"/>
      <c r="AD417" s="675" t="s">
        <v>26</v>
      </c>
    </row>
    <row r="418" spans="1:30" s="209" customFormat="1" ht="28.5" customHeight="1" x14ac:dyDescent="0.25">
      <c r="A418" s="228"/>
      <c r="B418" s="210"/>
      <c r="C418" s="211"/>
      <c r="D418" s="211"/>
      <c r="E418" s="272"/>
      <c r="F418" s="272"/>
      <c r="G418" s="273"/>
      <c r="H418" s="273"/>
      <c r="I418" s="218"/>
      <c r="J418" s="218"/>
      <c r="K418" s="218"/>
      <c r="L418" s="218"/>
      <c r="M418" s="218"/>
      <c r="N418" s="218"/>
      <c r="O418" s="218"/>
      <c r="P418" s="218"/>
      <c r="Q418" s="218"/>
      <c r="R418" s="218"/>
      <c r="S418" s="218"/>
      <c r="T418" s="218"/>
      <c r="U418" s="218"/>
      <c r="V418" s="218"/>
      <c r="W418" s="219"/>
      <c r="X418" s="220"/>
      <c r="Y418" s="221"/>
      <c r="Z418" s="220"/>
      <c r="AA418" s="221"/>
      <c r="AB418" s="222"/>
      <c r="AC418" s="223"/>
      <c r="AD418" s="675" t="s">
        <v>26</v>
      </c>
    </row>
    <row r="419" spans="1:30" s="209" customFormat="1" ht="28.5" customHeight="1" x14ac:dyDescent="0.25">
      <c r="A419" s="228"/>
      <c r="B419" s="210"/>
      <c r="C419" s="211"/>
      <c r="D419" s="211"/>
      <c r="E419" s="272"/>
      <c r="F419" s="272"/>
      <c r="G419" s="273"/>
      <c r="H419" s="273"/>
      <c r="I419" s="218"/>
      <c r="J419" s="218"/>
      <c r="K419" s="218"/>
      <c r="L419" s="218"/>
      <c r="M419" s="218"/>
      <c r="N419" s="218"/>
      <c r="O419" s="218"/>
      <c r="P419" s="218"/>
      <c r="Q419" s="218"/>
      <c r="R419" s="218"/>
      <c r="S419" s="218"/>
      <c r="T419" s="218"/>
      <c r="U419" s="218"/>
      <c r="V419" s="218"/>
      <c r="W419" s="219"/>
      <c r="X419" s="220"/>
      <c r="Y419" s="221"/>
      <c r="Z419" s="220"/>
      <c r="AA419" s="221"/>
      <c r="AB419" s="222"/>
      <c r="AC419" s="223"/>
      <c r="AD419" s="675" t="s">
        <v>26</v>
      </c>
    </row>
    <row r="420" spans="1:30" s="209" customFormat="1" ht="28.5" customHeight="1" x14ac:dyDescent="0.25">
      <c r="A420" s="228"/>
      <c r="B420" s="210"/>
      <c r="C420" s="211"/>
      <c r="D420" s="211"/>
      <c r="E420" s="272"/>
      <c r="F420" s="272"/>
      <c r="G420" s="273"/>
      <c r="H420" s="273"/>
      <c r="I420" s="218"/>
      <c r="J420" s="218"/>
      <c r="K420" s="218"/>
      <c r="L420" s="218"/>
      <c r="M420" s="218"/>
      <c r="N420" s="218"/>
      <c r="O420" s="218"/>
      <c r="P420" s="218"/>
      <c r="Q420" s="218"/>
      <c r="R420" s="218"/>
      <c r="S420" s="218"/>
      <c r="T420" s="218"/>
      <c r="U420" s="218"/>
      <c r="V420" s="218"/>
      <c r="W420" s="219"/>
      <c r="X420" s="220"/>
      <c r="Y420" s="221"/>
      <c r="Z420" s="220"/>
      <c r="AA420" s="221"/>
      <c r="AB420" s="222"/>
      <c r="AC420" s="223"/>
      <c r="AD420" s="675" t="s">
        <v>26</v>
      </c>
    </row>
    <row r="421" spans="1:30" s="209" customFormat="1" ht="28.5" customHeight="1" x14ac:dyDescent="0.25">
      <c r="A421" s="228"/>
      <c r="B421" s="210"/>
      <c r="C421" s="211"/>
      <c r="D421" s="211"/>
      <c r="E421" s="272"/>
      <c r="F421" s="272"/>
      <c r="G421" s="273"/>
      <c r="H421" s="273"/>
      <c r="I421" s="218"/>
      <c r="J421" s="218"/>
      <c r="K421" s="218"/>
      <c r="L421" s="218"/>
      <c r="M421" s="218"/>
      <c r="N421" s="218"/>
      <c r="O421" s="218"/>
      <c r="P421" s="218"/>
      <c r="Q421" s="218"/>
      <c r="R421" s="218"/>
      <c r="S421" s="218"/>
      <c r="T421" s="218"/>
      <c r="U421" s="218"/>
      <c r="V421" s="218"/>
      <c r="W421" s="219"/>
      <c r="X421" s="220"/>
      <c r="Y421" s="221"/>
      <c r="Z421" s="220"/>
      <c r="AA421" s="221"/>
      <c r="AB421" s="222"/>
      <c r="AC421" s="223"/>
      <c r="AD421" s="675" t="s">
        <v>26</v>
      </c>
    </row>
    <row r="422" spans="1:30" s="209" customFormat="1" ht="28.5" customHeight="1" x14ac:dyDescent="0.25">
      <c r="A422" s="228"/>
      <c r="B422" s="210"/>
      <c r="C422" s="211"/>
      <c r="D422" s="211"/>
      <c r="E422" s="272"/>
      <c r="F422" s="272"/>
      <c r="G422" s="273"/>
      <c r="H422" s="273"/>
      <c r="I422" s="218"/>
      <c r="J422" s="218"/>
      <c r="K422" s="218"/>
      <c r="L422" s="218"/>
      <c r="M422" s="218"/>
      <c r="N422" s="218"/>
      <c r="O422" s="218"/>
      <c r="P422" s="218"/>
      <c r="Q422" s="218"/>
      <c r="R422" s="218"/>
      <c r="S422" s="218"/>
      <c r="T422" s="218"/>
      <c r="U422" s="218"/>
      <c r="V422" s="218"/>
      <c r="W422" s="219"/>
      <c r="X422" s="220"/>
      <c r="Y422" s="221"/>
      <c r="Z422" s="220"/>
      <c r="AA422" s="221"/>
      <c r="AB422" s="222"/>
      <c r="AC422" s="223"/>
      <c r="AD422" s="675" t="s">
        <v>26</v>
      </c>
    </row>
    <row r="423" spans="1:30" s="209" customFormat="1" ht="28.5" customHeight="1" x14ac:dyDescent="0.25">
      <c r="A423" s="228"/>
      <c r="B423" s="210"/>
      <c r="C423" s="211"/>
      <c r="D423" s="211"/>
      <c r="E423" s="272"/>
      <c r="F423" s="272"/>
      <c r="G423" s="273"/>
      <c r="H423" s="273"/>
      <c r="I423" s="218"/>
      <c r="J423" s="218"/>
      <c r="K423" s="218"/>
      <c r="L423" s="218"/>
      <c r="M423" s="218"/>
      <c r="N423" s="218"/>
      <c r="O423" s="218"/>
      <c r="P423" s="218"/>
      <c r="Q423" s="218"/>
      <c r="R423" s="218"/>
      <c r="S423" s="218"/>
      <c r="T423" s="218"/>
      <c r="U423" s="218"/>
      <c r="V423" s="218"/>
      <c r="W423" s="219"/>
      <c r="X423" s="220"/>
      <c r="Y423" s="221"/>
      <c r="Z423" s="220"/>
      <c r="AA423" s="221"/>
      <c r="AB423" s="222"/>
      <c r="AC423" s="223"/>
      <c r="AD423" s="675" t="s">
        <v>26</v>
      </c>
    </row>
    <row r="424" spans="1:30" s="209" customFormat="1" ht="28.5" customHeight="1" x14ac:dyDescent="0.25">
      <c r="A424" s="228"/>
      <c r="B424" s="210"/>
      <c r="C424" s="211"/>
      <c r="D424" s="211"/>
      <c r="E424" s="272"/>
      <c r="F424" s="272"/>
      <c r="G424" s="273"/>
      <c r="H424" s="273"/>
      <c r="I424" s="218"/>
      <c r="J424" s="218"/>
      <c r="K424" s="218"/>
      <c r="L424" s="218"/>
      <c r="M424" s="218"/>
      <c r="N424" s="218"/>
      <c r="O424" s="218"/>
      <c r="P424" s="218"/>
      <c r="Q424" s="218"/>
      <c r="R424" s="218"/>
      <c r="S424" s="218"/>
      <c r="T424" s="218"/>
      <c r="U424" s="218"/>
      <c r="V424" s="218"/>
      <c r="W424" s="219"/>
      <c r="X424" s="220"/>
      <c r="Y424" s="221"/>
      <c r="Z424" s="220"/>
      <c r="AA424" s="221"/>
      <c r="AB424" s="222"/>
      <c r="AC424" s="223"/>
      <c r="AD424" s="675" t="s">
        <v>26</v>
      </c>
    </row>
    <row r="425" spans="1:30" s="209" customFormat="1" ht="28.5" customHeight="1" x14ac:dyDescent="0.25">
      <c r="A425" s="228"/>
      <c r="B425" s="210"/>
      <c r="C425" s="211"/>
      <c r="D425" s="211"/>
      <c r="E425" s="272"/>
      <c r="F425" s="272"/>
      <c r="G425" s="273"/>
      <c r="H425" s="273"/>
      <c r="I425" s="218"/>
      <c r="J425" s="218"/>
      <c r="K425" s="218"/>
      <c r="L425" s="218"/>
      <c r="M425" s="218"/>
      <c r="N425" s="218"/>
      <c r="O425" s="218"/>
      <c r="P425" s="218"/>
      <c r="Q425" s="218"/>
      <c r="R425" s="218"/>
      <c r="S425" s="218"/>
      <c r="T425" s="218"/>
      <c r="U425" s="218"/>
      <c r="V425" s="218"/>
      <c r="W425" s="219"/>
      <c r="X425" s="220"/>
      <c r="Y425" s="221"/>
      <c r="Z425" s="220"/>
      <c r="AA425" s="221"/>
      <c r="AB425" s="222"/>
      <c r="AC425" s="223"/>
      <c r="AD425" s="675" t="s">
        <v>26</v>
      </c>
    </row>
    <row r="426" spans="1:30" s="209" customFormat="1" ht="28.5" customHeight="1" x14ac:dyDescent="0.25">
      <c r="A426" s="228"/>
      <c r="B426" s="210"/>
      <c r="C426" s="211"/>
      <c r="D426" s="211"/>
      <c r="E426" s="272"/>
      <c r="F426" s="272"/>
      <c r="G426" s="273"/>
      <c r="H426" s="273"/>
      <c r="I426" s="218"/>
      <c r="J426" s="218"/>
      <c r="K426" s="218"/>
      <c r="L426" s="218"/>
      <c r="M426" s="218"/>
      <c r="N426" s="218"/>
      <c r="O426" s="218"/>
      <c r="P426" s="218"/>
      <c r="Q426" s="218"/>
      <c r="R426" s="218"/>
      <c r="S426" s="218"/>
      <c r="T426" s="218"/>
      <c r="U426" s="218"/>
      <c r="V426" s="218"/>
      <c r="W426" s="219"/>
      <c r="X426" s="220"/>
      <c r="Y426" s="221"/>
      <c r="Z426" s="220"/>
      <c r="AA426" s="221"/>
      <c r="AB426" s="222"/>
      <c r="AC426" s="223"/>
      <c r="AD426" s="675" t="s">
        <v>26</v>
      </c>
    </row>
    <row r="427" spans="1:30" s="209" customFormat="1" ht="28.5" customHeight="1" x14ac:dyDescent="0.25">
      <c r="A427" s="228"/>
      <c r="B427" s="210"/>
      <c r="C427" s="211"/>
      <c r="D427" s="211"/>
      <c r="E427" s="272"/>
      <c r="F427" s="272"/>
      <c r="G427" s="273"/>
      <c r="H427" s="273"/>
      <c r="I427" s="218"/>
      <c r="J427" s="218"/>
      <c r="K427" s="218"/>
      <c r="L427" s="218"/>
      <c r="M427" s="218"/>
      <c r="N427" s="218"/>
      <c r="O427" s="218"/>
      <c r="P427" s="218"/>
      <c r="Q427" s="218"/>
      <c r="R427" s="218"/>
      <c r="S427" s="218"/>
      <c r="T427" s="218"/>
      <c r="U427" s="218"/>
      <c r="V427" s="218"/>
      <c r="W427" s="219"/>
      <c r="X427" s="220"/>
      <c r="Y427" s="221"/>
      <c r="Z427" s="220"/>
      <c r="AA427" s="221"/>
      <c r="AB427" s="222"/>
      <c r="AC427" s="223"/>
      <c r="AD427" s="675" t="s">
        <v>26</v>
      </c>
    </row>
    <row r="428" spans="1:30" s="209" customFormat="1" ht="28.5" customHeight="1" x14ac:dyDescent="0.25">
      <c r="A428" s="228"/>
      <c r="B428" s="210"/>
      <c r="C428" s="211"/>
      <c r="D428" s="211"/>
      <c r="E428" s="272"/>
      <c r="F428" s="272"/>
      <c r="G428" s="273"/>
      <c r="H428" s="273"/>
      <c r="I428" s="218"/>
      <c r="J428" s="218"/>
      <c r="K428" s="218"/>
      <c r="L428" s="218"/>
      <c r="M428" s="218"/>
      <c r="N428" s="218"/>
      <c r="O428" s="218"/>
      <c r="P428" s="218"/>
      <c r="Q428" s="218"/>
      <c r="R428" s="218"/>
      <c r="S428" s="218"/>
      <c r="T428" s="218"/>
      <c r="U428" s="218"/>
      <c r="V428" s="218"/>
      <c r="W428" s="219"/>
      <c r="X428" s="220"/>
      <c r="Y428" s="221"/>
      <c r="Z428" s="220"/>
      <c r="AA428" s="221"/>
      <c r="AB428" s="222"/>
      <c r="AC428" s="223"/>
      <c r="AD428" s="675" t="s">
        <v>26</v>
      </c>
    </row>
    <row r="429" spans="1:30" s="209" customFormat="1" ht="28.5" customHeight="1" x14ac:dyDescent="0.25">
      <c r="A429" s="228"/>
      <c r="B429" s="210"/>
      <c r="C429" s="211"/>
      <c r="D429" s="211"/>
      <c r="E429" s="272"/>
      <c r="F429" s="272"/>
      <c r="G429" s="273"/>
      <c r="H429" s="273"/>
      <c r="I429" s="218"/>
      <c r="J429" s="218"/>
      <c r="K429" s="218"/>
      <c r="L429" s="218"/>
      <c r="M429" s="218"/>
      <c r="N429" s="218"/>
      <c r="O429" s="218"/>
      <c r="P429" s="218"/>
      <c r="Q429" s="218"/>
      <c r="R429" s="218"/>
      <c r="S429" s="218"/>
      <c r="T429" s="218"/>
      <c r="U429" s="218"/>
      <c r="V429" s="218"/>
      <c r="W429" s="219"/>
      <c r="X429" s="220"/>
      <c r="Y429" s="221"/>
      <c r="Z429" s="220"/>
      <c r="AA429" s="221"/>
      <c r="AB429" s="222"/>
      <c r="AC429" s="223"/>
      <c r="AD429" s="675" t="s">
        <v>26</v>
      </c>
    </row>
    <row r="430" spans="1:30" s="209" customFormat="1" ht="28.5" customHeight="1" x14ac:dyDescent="0.25">
      <c r="A430" s="228"/>
      <c r="B430" s="210"/>
      <c r="C430" s="211"/>
      <c r="D430" s="211"/>
      <c r="E430" s="272"/>
      <c r="F430" s="272"/>
      <c r="G430" s="273"/>
      <c r="H430" s="273"/>
      <c r="I430" s="218"/>
      <c r="J430" s="218"/>
      <c r="K430" s="218"/>
      <c r="L430" s="218"/>
      <c r="M430" s="218"/>
      <c r="N430" s="218"/>
      <c r="O430" s="218"/>
      <c r="P430" s="218"/>
      <c r="Q430" s="218"/>
      <c r="R430" s="218"/>
      <c r="S430" s="218"/>
      <c r="T430" s="218"/>
      <c r="U430" s="218"/>
      <c r="V430" s="218"/>
      <c r="W430" s="219"/>
      <c r="X430" s="220"/>
      <c r="Y430" s="221"/>
      <c r="Z430" s="220"/>
      <c r="AA430" s="221"/>
      <c r="AB430" s="222"/>
      <c r="AC430" s="223"/>
      <c r="AD430" s="675" t="s">
        <v>26</v>
      </c>
    </row>
    <row r="431" spans="1:30" s="209" customFormat="1" ht="28.5" customHeight="1" x14ac:dyDescent="0.25">
      <c r="A431" s="228"/>
      <c r="B431" s="210"/>
      <c r="C431" s="211"/>
      <c r="D431" s="211"/>
      <c r="E431" s="272"/>
      <c r="F431" s="272"/>
      <c r="G431" s="273"/>
      <c r="H431" s="273"/>
      <c r="I431" s="218"/>
      <c r="J431" s="218"/>
      <c r="K431" s="218"/>
      <c r="L431" s="218"/>
      <c r="M431" s="218"/>
      <c r="N431" s="218"/>
      <c r="O431" s="218"/>
      <c r="P431" s="218"/>
      <c r="Q431" s="218"/>
      <c r="R431" s="218"/>
      <c r="S431" s="218"/>
      <c r="T431" s="218"/>
      <c r="U431" s="218"/>
      <c r="V431" s="218"/>
      <c r="W431" s="219"/>
      <c r="X431" s="220"/>
      <c r="Y431" s="221"/>
      <c r="Z431" s="220"/>
      <c r="AA431" s="221"/>
      <c r="AB431" s="222"/>
      <c r="AC431" s="223"/>
      <c r="AD431" s="675" t="s">
        <v>26</v>
      </c>
    </row>
    <row r="432" spans="1:30" s="209" customFormat="1" ht="28.5" customHeight="1" x14ac:dyDescent="0.25">
      <c r="A432" s="228"/>
      <c r="B432" s="210"/>
      <c r="C432" s="211"/>
      <c r="D432" s="211"/>
      <c r="E432" s="272"/>
      <c r="F432" s="272"/>
      <c r="G432" s="273"/>
      <c r="H432" s="273"/>
      <c r="I432" s="218"/>
      <c r="J432" s="218"/>
      <c r="K432" s="218"/>
      <c r="L432" s="218"/>
      <c r="M432" s="218"/>
      <c r="N432" s="218"/>
      <c r="O432" s="218"/>
      <c r="P432" s="218"/>
      <c r="Q432" s="218"/>
      <c r="R432" s="218"/>
      <c r="S432" s="218"/>
      <c r="T432" s="218"/>
      <c r="U432" s="218"/>
      <c r="V432" s="218"/>
      <c r="W432" s="219"/>
      <c r="X432" s="220"/>
      <c r="Y432" s="221"/>
      <c r="Z432" s="220"/>
      <c r="AA432" s="221"/>
      <c r="AB432" s="222"/>
      <c r="AC432" s="223"/>
      <c r="AD432" s="675" t="s">
        <v>26</v>
      </c>
    </row>
    <row r="433" spans="1:30" s="209" customFormat="1" ht="28.5" customHeight="1" x14ac:dyDescent="0.25">
      <c r="A433" s="228"/>
      <c r="B433" s="210"/>
      <c r="C433" s="211"/>
      <c r="D433" s="211"/>
      <c r="E433" s="272"/>
      <c r="F433" s="272"/>
      <c r="G433" s="273"/>
      <c r="H433" s="273"/>
      <c r="I433" s="218"/>
      <c r="J433" s="218"/>
      <c r="K433" s="218"/>
      <c r="L433" s="218"/>
      <c r="M433" s="218"/>
      <c r="N433" s="218"/>
      <c r="O433" s="218"/>
      <c r="P433" s="218"/>
      <c r="Q433" s="218"/>
      <c r="R433" s="218"/>
      <c r="S433" s="218"/>
      <c r="T433" s="218"/>
      <c r="U433" s="218"/>
      <c r="V433" s="218"/>
      <c r="W433" s="219"/>
      <c r="X433" s="220"/>
      <c r="Y433" s="221"/>
      <c r="Z433" s="220"/>
      <c r="AA433" s="221"/>
      <c r="AB433" s="222"/>
      <c r="AC433" s="223"/>
      <c r="AD433" s="675" t="s">
        <v>26</v>
      </c>
    </row>
    <row r="434" spans="1:30" s="209" customFormat="1" ht="28.5" customHeight="1" x14ac:dyDescent="0.25">
      <c r="A434" s="228"/>
      <c r="B434" s="210"/>
      <c r="C434" s="211"/>
      <c r="D434" s="211"/>
      <c r="E434" s="272"/>
      <c r="F434" s="272"/>
      <c r="G434" s="273"/>
      <c r="H434" s="273"/>
      <c r="I434" s="218"/>
      <c r="J434" s="218"/>
      <c r="K434" s="218"/>
      <c r="L434" s="218"/>
      <c r="M434" s="218"/>
      <c r="N434" s="218"/>
      <c r="O434" s="218"/>
      <c r="P434" s="218"/>
      <c r="Q434" s="218"/>
      <c r="R434" s="218"/>
      <c r="S434" s="218"/>
      <c r="T434" s="218"/>
      <c r="U434" s="218"/>
      <c r="V434" s="218"/>
      <c r="W434" s="219"/>
      <c r="X434" s="220"/>
      <c r="Y434" s="221"/>
      <c r="Z434" s="220"/>
      <c r="AA434" s="221"/>
      <c r="AB434" s="222"/>
      <c r="AC434" s="223"/>
      <c r="AD434" s="675" t="s">
        <v>26</v>
      </c>
    </row>
    <row r="435" spans="1:30" s="209" customFormat="1" ht="28.5" customHeight="1" x14ac:dyDescent="0.25">
      <c r="A435" s="228"/>
      <c r="B435" s="210"/>
      <c r="C435" s="211"/>
      <c r="D435" s="211"/>
      <c r="E435" s="272"/>
      <c r="F435" s="272"/>
      <c r="G435" s="273"/>
      <c r="H435" s="273"/>
      <c r="I435" s="218"/>
      <c r="J435" s="218"/>
      <c r="K435" s="218"/>
      <c r="L435" s="218"/>
      <c r="M435" s="218"/>
      <c r="N435" s="218"/>
      <c r="O435" s="218"/>
      <c r="P435" s="218"/>
      <c r="Q435" s="218"/>
      <c r="R435" s="218"/>
      <c r="S435" s="218"/>
      <c r="T435" s="218"/>
      <c r="U435" s="218"/>
      <c r="V435" s="218"/>
      <c r="W435" s="219"/>
      <c r="X435" s="220"/>
      <c r="Y435" s="221"/>
      <c r="Z435" s="220"/>
      <c r="AA435" s="221"/>
      <c r="AB435" s="222"/>
      <c r="AC435" s="223"/>
      <c r="AD435" s="675" t="s">
        <v>26</v>
      </c>
    </row>
    <row r="436" spans="1:30" s="209" customFormat="1" ht="28.5" customHeight="1" x14ac:dyDescent="0.25">
      <c r="A436" s="228"/>
      <c r="B436" s="210"/>
      <c r="C436" s="211"/>
      <c r="D436" s="211"/>
      <c r="E436" s="272"/>
      <c r="F436" s="272"/>
      <c r="G436" s="273"/>
      <c r="H436" s="273"/>
      <c r="I436" s="218"/>
      <c r="J436" s="218"/>
      <c r="K436" s="218"/>
      <c r="L436" s="218"/>
      <c r="M436" s="218"/>
      <c r="N436" s="218"/>
      <c r="O436" s="218"/>
      <c r="P436" s="218"/>
      <c r="Q436" s="218"/>
      <c r="R436" s="218"/>
      <c r="S436" s="218"/>
      <c r="T436" s="218"/>
      <c r="U436" s="218"/>
      <c r="V436" s="218"/>
      <c r="W436" s="219"/>
      <c r="X436" s="220"/>
      <c r="Y436" s="221"/>
      <c r="Z436" s="220"/>
      <c r="AA436" s="221"/>
      <c r="AB436" s="222"/>
      <c r="AC436" s="223"/>
      <c r="AD436" s="675" t="s">
        <v>26</v>
      </c>
    </row>
    <row r="437" spans="1:30" s="209" customFormat="1" ht="28.5" customHeight="1" x14ac:dyDescent="0.25">
      <c r="A437" s="228"/>
      <c r="B437" s="210"/>
      <c r="C437" s="211"/>
      <c r="D437" s="211"/>
      <c r="E437" s="272"/>
      <c r="F437" s="272"/>
      <c r="G437" s="273"/>
      <c r="H437" s="273"/>
      <c r="I437" s="218"/>
      <c r="J437" s="218"/>
      <c r="K437" s="218"/>
      <c r="L437" s="218"/>
      <c r="M437" s="218"/>
      <c r="N437" s="218"/>
      <c r="O437" s="218"/>
      <c r="P437" s="218"/>
      <c r="Q437" s="218"/>
      <c r="R437" s="218"/>
      <c r="S437" s="218"/>
      <c r="T437" s="218"/>
      <c r="U437" s="218"/>
      <c r="V437" s="218"/>
      <c r="W437" s="219"/>
      <c r="X437" s="220"/>
      <c r="Y437" s="221"/>
      <c r="Z437" s="220"/>
      <c r="AA437" s="221"/>
      <c r="AB437" s="222"/>
      <c r="AC437" s="223"/>
      <c r="AD437" s="675" t="s">
        <v>26</v>
      </c>
    </row>
    <row r="438" spans="1:30" s="209" customFormat="1" ht="28.5" customHeight="1" x14ac:dyDescent="0.25">
      <c r="A438" s="228"/>
      <c r="B438" s="210"/>
      <c r="C438" s="211"/>
      <c r="D438" s="211"/>
      <c r="E438" s="272"/>
      <c r="F438" s="272"/>
      <c r="G438" s="273"/>
      <c r="H438" s="273"/>
      <c r="I438" s="218"/>
      <c r="J438" s="218"/>
      <c r="K438" s="218"/>
      <c r="L438" s="218"/>
      <c r="M438" s="218"/>
      <c r="N438" s="218"/>
      <c r="O438" s="218"/>
      <c r="P438" s="218"/>
      <c r="Q438" s="218"/>
      <c r="R438" s="218"/>
      <c r="S438" s="218"/>
      <c r="T438" s="218"/>
      <c r="U438" s="218"/>
      <c r="V438" s="218"/>
      <c r="W438" s="219"/>
      <c r="X438" s="220"/>
      <c r="Y438" s="221"/>
      <c r="Z438" s="220"/>
      <c r="AA438" s="221"/>
      <c r="AB438" s="222"/>
      <c r="AC438" s="223"/>
      <c r="AD438" s="675" t="s">
        <v>26</v>
      </c>
    </row>
    <row r="439" spans="1:30" s="209" customFormat="1" ht="28.5" customHeight="1" x14ac:dyDescent="0.25">
      <c r="A439" s="228"/>
      <c r="B439" s="210"/>
      <c r="C439" s="211"/>
      <c r="D439" s="211"/>
      <c r="E439" s="272"/>
      <c r="F439" s="272"/>
      <c r="G439" s="273"/>
      <c r="H439" s="273"/>
      <c r="I439" s="218"/>
      <c r="J439" s="218"/>
      <c r="K439" s="218"/>
      <c r="L439" s="218"/>
      <c r="M439" s="218"/>
      <c r="N439" s="218"/>
      <c r="O439" s="218"/>
      <c r="P439" s="218"/>
      <c r="Q439" s="218"/>
      <c r="R439" s="218"/>
      <c r="S439" s="218"/>
      <c r="T439" s="218"/>
      <c r="U439" s="218"/>
      <c r="V439" s="218"/>
      <c r="W439" s="219"/>
      <c r="X439" s="220"/>
      <c r="Y439" s="221"/>
      <c r="Z439" s="220"/>
      <c r="AA439" s="221"/>
      <c r="AB439" s="222"/>
      <c r="AC439" s="223"/>
      <c r="AD439" s="675" t="s">
        <v>26</v>
      </c>
    </row>
    <row r="440" spans="1:30" s="209" customFormat="1" ht="28.5" customHeight="1" x14ac:dyDescent="0.25">
      <c r="A440" s="228"/>
      <c r="B440" s="210"/>
      <c r="C440" s="211"/>
      <c r="D440" s="211"/>
      <c r="E440" s="272"/>
      <c r="F440" s="272"/>
      <c r="G440" s="273"/>
      <c r="H440" s="273"/>
      <c r="I440" s="218"/>
      <c r="J440" s="218"/>
      <c r="K440" s="218"/>
      <c r="L440" s="218"/>
      <c r="M440" s="218"/>
      <c r="N440" s="218"/>
      <c r="O440" s="218"/>
      <c r="P440" s="218"/>
      <c r="Q440" s="218"/>
      <c r="R440" s="218"/>
      <c r="S440" s="218"/>
      <c r="T440" s="218"/>
      <c r="U440" s="218"/>
      <c r="V440" s="218"/>
      <c r="W440" s="219"/>
      <c r="X440" s="220"/>
      <c r="Y440" s="221"/>
      <c r="Z440" s="220"/>
      <c r="AA440" s="221"/>
      <c r="AB440" s="222"/>
      <c r="AC440" s="223"/>
      <c r="AD440" s="675" t="s">
        <v>26</v>
      </c>
    </row>
    <row r="441" spans="1:30" s="209" customFormat="1" ht="28.5" customHeight="1" x14ac:dyDescent="0.25">
      <c r="A441" s="228"/>
      <c r="B441" s="210"/>
      <c r="C441" s="211"/>
      <c r="D441" s="211"/>
      <c r="E441" s="272"/>
      <c r="F441" s="272"/>
      <c r="G441" s="273"/>
      <c r="H441" s="273"/>
      <c r="I441" s="218"/>
      <c r="J441" s="218"/>
      <c r="K441" s="218"/>
      <c r="L441" s="218"/>
      <c r="M441" s="218"/>
      <c r="N441" s="218"/>
      <c r="O441" s="218"/>
      <c r="P441" s="218"/>
      <c r="Q441" s="218"/>
      <c r="R441" s="218"/>
      <c r="S441" s="218"/>
      <c r="T441" s="218"/>
      <c r="U441" s="218"/>
      <c r="V441" s="218"/>
      <c r="W441" s="219"/>
      <c r="X441" s="220"/>
      <c r="Y441" s="221"/>
      <c r="Z441" s="220"/>
      <c r="AA441" s="221"/>
      <c r="AB441" s="222"/>
      <c r="AC441" s="223"/>
      <c r="AD441" s="675" t="s">
        <v>26</v>
      </c>
    </row>
    <row r="442" spans="1:30" s="209" customFormat="1" ht="28.5" customHeight="1" x14ac:dyDescent="0.25">
      <c r="A442" s="228"/>
      <c r="B442" s="210"/>
      <c r="C442" s="211"/>
      <c r="D442" s="211"/>
      <c r="E442" s="272"/>
      <c r="F442" s="272"/>
      <c r="G442" s="273"/>
      <c r="H442" s="273"/>
      <c r="I442" s="218"/>
      <c r="J442" s="218"/>
      <c r="K442" s="218"/>
      <c r="L442" s="218"/>
      <c r="M442" s="218"/>
      <c r="N442" s="218"/>
      <c r="O442" s="218"/>
      <c r="P442" s="218"/>
      <c r="Q442" s="218"/>
      <c r="R442" s="218"/>
      <c r="S442" s="218"/>
      <c r="T442" s="218"/>
      <c r="U442" s="218"/>
      <c r="V442" s="218"/>
      <c r="W442" s="219"/>
      <c r="X442" s="220"/>
      <c r="Y442" s="221"/>
      <c r="Z442" s="220"/>
      <c r="AA442" s="221"/>
      <c r="AB442" s="222"/>
      <c r="AC442" s="223"/>
      <c r="AD442" s="675" t="s">
        <v>26</v>
      </c>
    </row>
    <row r="443" spans="1:30" s="209" customFormat="1" ht="28.5" customHeight="1" x14ac:dyDescent="0.25">
      <c r="A443" s="228"/>
      <c r="B443" s="210"/>
      <c r="C443" s="211"/>
      <c r="D443" s="211"/>
      <c r="E443" s="272"/>
      <c r="F443" s="272"/>
      <c r="G443" s="273"/>
      <c r="H443" s="273"/>
      <c r="I443" s="218"/>
      <c r="J443" s="218"/>
      <c r="K443" s="218"/>
      <c r="L443" s="218"/>
      <c r="M443" s="218"/>
      <c r="N443" s="218"/>
      <c r="O443" s="218"/>
      <c r="P443" s="218"/>
      <c r="Q443" s="218"/>
      <c r="R443" s="218"/>
      <c r="S443" s="218"/>
      <c r="T443" s="218"/>
      <c r="U443" s="218"/>
      <c r="V443" s="218"/>
      <c r="W443" s="219"/>
      <c r="X443" s="220"/>
      <c r="Y443" s="221"/>
      <c r="Z443" s="220"/>
      <c r="AA443" s="221"/>
      <c r="AB443" s="222"/>
      <c r="AC443" s="223"/>
      <c r="AD443" s="675" t="s">
        <v>26</v>
      </c>
    </row>
    <row r="444" spans="1:30" s="209" customFormat="1" ht="28.5" customHeight="1" x14ac:dyDescent="0.25">
      <c r="A444" s="228"/>
      <c r="B444" s="210"/>
      <c r="C444" s="211"/>
      <c r="D444" s="211"/>
      <c r="E444" s="272"/>
      <c r="F444" s="272"/>
      <c r="G444" s="273"/>
      <c r="H444" s="273"/>
      <c r="I444" s="218"/>
      <c r="J444" s="218"/>
      <c r="K444" s="218"/>
      <c r="L444" s="218"/>
      <c r="M444" s="218"/>
      <c r="N444" s="218"/>
      <c r="O444" s="218"/>
      <c r="P444" s="218"/>
      <c r="Q444" s="218"/>
      <c r="R444" s="218"/>
      <c r="S444" s="218"/>
      <c r="T444" s="218"/>
      <c r="U444" s="218"/>
      <c r="V444" s="218"/>
      <c r="W444" s="219"/>
      <c r="X444" s="220"/>
      <c r="Y444" s="221"/>
      <c r="Z444" s="220"/>
      <c r="AA444" s="221"/>
      <c r="AB444" s="222"/>
      <c r="AC444" s="223"/>
      <c r="AD444" s="675" t="s">
        <v>26</v>
      </c>
    </row>
    <row r="445" spans="1:30" s="209" customFormat="1" ht="28.5" customHeight="1" x14ac:dyDescent="0.25">
      <c r="A445" s="228"/>
      <c r="B445" s="210"/>
      <c r="C445" s="211"/>
      <c r="D445" s="211"/>
      <c r="E445" s="272"/>
      <c r="F445" s="272"/>
      <c r="G445" s="273"/>
      <c r="H445" s="273"/>
      <c r="I445" s="218"/>
      <c r="J445" s="218"/>
      <c r="K445" s="218"/>
      <c r="L445" s="218"/>
      <c r="M445" s="218"/>
      <c r="N445" s="218"/>
      <c r="O445" s="218"/>
      <c r="P445" s="218"/>
      <c r="Q445" s="218"/>
      <c r="R445" s="218"/>
      <c r="S445" s="218"/>
      <c r="T445" s="218"/>
      <c r="U445" s="218"/>
      <c r="V445" s="218"/>
      <c r="W445" s="219"/>
      <c r="X445" s="220"/>
      <c r="Y445" s="221"/>
      <c r="Z445" s="220"/>
      <c r="AA445" s="221"/>
      <c r="AB445" s="222"/>
      <c r="AC445" s="223"/>
      <c r="AD445" s="675" t="s">
        <v>26</v>
      </c>
    </row>
    <row r="446" spans="1:30" s="209" customFormat="1" ht="28.5" customHeight="1" x14ac:dyDescent="0.25">
      <c r="A446" s="228"/>
      <c r="B446" s="210"/>
      <c r="C446" s="211"/>
      <c r="D446" s="211"/>
      <c r="E446" s="272"/>
      <c r="F446" s="272"/>
      <c r="G446" s="273"/>
      <c r="H446" s="273"/>
      <c r="I446" s="218"/>
      <c r="J446" s="218"/>
      <c r="K446" s="218"/>
      <c r="L446" s="218"/>
      <c r="M446" s="218"/>
      <c r="N446" s="218"/>
      <c r="O446" s="218"/>
      <c r="P446" s="218"/>
      <c r="Q446" s="218"/>
      <c r="R446" s="218"/>
      <c r="S446" s="218"/>
      <c r="T446" s="218"/>
      <c r="U446" s="218"/>
      <c r="V446" s="218"/>
      <c r="W446" s="219"/>
      <c r="X446" s="220"/>
      <c r="Y446" s="221"/>
      <c r="Z446" s="220"/>
      <c r="AA446" s="221"/>
      <c r="AB446" s="222"/>
      <c r="AC446" s="223"/>
      <c r="AD446" s="675" t="s">
        <v>26</v>
      </c>
    </row>
    <row r="447" spans="1:30" s="209" customFormat="1" ht="28.5" customHeight="1" x14ac:dyDescent="0.25">
      <c r="A447" s="228"/>
      <c r="B447" s="210"/>
      <c r="C447" s="211"/>
      <c r="D447" s="211"/>
      <c r="E447" s="272"/>
      <c r="F447" s="272"/>
      <c r="G447" s="273"/>
      <c r="H447" s="273"/>
      <c r="I447" s="218"/>
      <c r="J447" s="218"/>
      <c r="K447" s="218"/>
      <c r="L447" s="218"/>
      <c r="M447" s="218"/>
      <c r="N447" s="218"/>
      <c r="O447" s="218"/>
      <c r="P447" s="218"/>
      <c r="Q447" s="218"/>
      <c r="R447" s="218"/>
      <c r="S447" s="218"/>
      <c r="T447" s="218"/>
      <c r="U447" s="218"/>
      <c r="V447" s="218"/>
      <c r="W447" s="219"/>
      <c r="X447" s="220"/>
      <c r="Y447" s="221"/>
      <c r="Z447" s="220"/>
      <c r="AA447" s="221"/>
      <c r="AB447" s="222"/>
      <c r="AC447" s="223"/>
      <c r="AD447" s="675" t="s">
        <v>26</v>
      </c>
    </row>
    <row r="448" spans="1:30" s="209" customFormat="1" ht="28.5" customHeight="1" x14ac:dyDescent="0.25">
      <c r="A448" s="228"/>
      <c r="B448" s="210"/>
      <c r="C448" s="211"/>
      <c r="D448" s="211"/>
      <c r="E448" s="272"/>
      <c r="F448" s="272"/>
      <c r="G448" s="273"/>
      <c r="H448" s="273"/>
      <c r="I448" s="218"/>
      <c r="J448" s="218"/>
      <c r="K448" s="218"/>
      <c r="L448" s="218"/>
      <c r="M448" s="218"/>
      <c r="N448" s="218"/>
      <c r="O448" s="218"/>
      <c r="P448" s="218"/>
      <c r="Q448" s="218"/>
      <c r="R448" s="218"/>
      <c r="S448" s="218"/>
      <c r="T448" s="218"/>
      <c r="U448" s="218"/>
      <c r="V448" s="218"/>
      <c r="W448" s="219"/>
      <c r="X448" s="220"/>
      <c r="Y448" s="221"/>
      <c r="Z448" s="220"/>
      <c r="AA448" s="221"/>
      <c r="AB448" s="222"/>
      <c r="AC448" s="223"/>
      <c r="AD448" s="675" t="s">
        <v>26</v>
      </c>
    </row>
    <row r="449" spans="1:30" s="209" customFormat="1" ht="28.5" customHeight="1" x14ac:dyDescent="0.25">
      <c r="A449" s="228"/>
      <c r="B449" s="210"/>
      <c r="C449" s="211"/>
      <c r="D449" s="211"/>
      <c r="E449" s="272"/>
      <c r="F449" s="272"/>
      <c r="G449" s="273"/>
      <c r="H449" s="273"/>
      <c r="I449" s="218"/>
      <c r="J449" s="218"/>
      <c r="K449" s="218"/>
      <c r="L449" s="218"/>
      <c r="M449" s="218"/>
      <c r="N449" s="218"/>
      <c r="O449" s="218"/>
      <c r="P449" s="218"/>
      <c r="Q449" s="218"/>
      <c r="R449" s="218"/>
      <c r="S449" s="218"/>
      <c r="T449" s="218"/>
      <c r="U449" s="218"/>
      <c r="V449" s="218"/>
      <c r="W449" s="219"/>
      <c r="X449" s="220"/>
      <c r="Y449" s="221"/>
      <c r="Z449" s="220"/>
      <c r="AA449" s="221"/>
      <c r="AB449" s="222"/>
      <c r="AC449" s="223"/>
      <c r="AD449" s="675" t="s">
        <v>26</v>
      </c>
    </row>
    <row r="450" spans="1:30" s="209" customFormat="1" ht="28.5" customHeight="1" x14ac:dyDescent="0.25">
      <c r="A450" s="228"/>
      <c r="B450" s="210"/>
      <c r="C450" s="211"/>
      <c r="D450" s="211"/>
      <c r="E450" s="272"/>
      <c r="F450" s="272"/>
      <c r="G450" s="273"/>
      <c r="H450" s="273"/>
      <c r="I450" s="218"/>
      <c r="J450" s="218"/>
      <c r="K450" s="218"/>
      <c r="L450" s="218"/>
      <c r="M450" s="218"/>
      <c r="N450" s="218"/>
      <c r="O450" s="218"/>
      <c r="P450" s="218"/>
      <c r="Q450" s="218"/>
      <c r="R450" s="218"/>
      <c r="S450" s="218"/>
      <c r="T450" s="218"/>
      <c r="U450" s="218"/>
      <c r="V450" s="218"/>
      <c r="W450" s="219"/>
      <c r="X450" s="220"/>
      <c r="Y450" s="221"/>
      <c r="Z450" s="220"/>
      <c r="AA450" s="221"/>
      <c r="AB450" s="222"/>
      <c r="AC450" s="223"/>
      <c r="AD450" s="675" t="s">
        <v>26</v>
      </c>
    </row>
    <row r="451" spans="1:30" s="209" customFormat="1" ht="28.5" customHeight="1" x14ac:dyDescent="0.25">
      <c r="A451" s="228"/>
      <c r="B451" s="210"/>
      <c r="C451" s="211"/>
      <c r="D451" s="211"/>
      <c r="E451" s="272"/>
      <c r="F451" s="272"/>
      <c r="G451" s="273"/>
      <c r="H451" s="273"/>
      <c r="I451" s="218"/>
      <c r="J451" s="218"/>
      <c r="K451" s="218"/>
      <c r="L451" s="218"/>
      <c r="M451" s="218"/>
      <c r="N451" s="218"/>
      <c r="O451" s="218"/>
      <c r="P451" s="218"/>
      <c r="Q451" s="218"/>
      <c r="R451" s="218"/>
      <c r="S451" s="218"/>
      <c r="T451" s="218"/>
      <c r="U451" s="218"/>
      <c r="V451" s="218"/>
      <c r="W451" s="219"/>
      <c r="X451" s="220"/>
      <c r="Y451" s="221"/>
      <c r="Z451" s="220"/>
      <c r="AA451" s="221"/>
      <c r="AB451" s="222"/>
      <c r="AC451" s="223"/>
      <c r="AD451" s="675" t="s">
        <v>26</v>
      </c>
    </row>
    <row r="452" spans="1:30" s="209" customFormat="1" ht="28.5" customHeight="1" x14ac:dyDescent="0.25">
      <c r="A452" s="228"/>
      <c r="B452" s="210"/>
      <c r="C452" s="211"/>
      <c r="D452" s="211"/>
      <c r="E452" s="272"/>
      <c r="F452" s="272"/>
      <c r="G452" s="273"/>
      <c r="H452" s="273"/>
      <c r="I452" s="218"/>
      <c r="J452" s="218"/>
      <c r="K452" s="218"/>
      <c r="L452" s="218"/>
      <c r="M452" s="218"/>
      <c r="N452" s="218"/>
      <c r="O452" s="218"/>
      <c r="P452" s="218"/>
      <c r="Q452" s="218"/>
      <c r="R452" s="218"/>
      <c r="S452" s="218"/>
      <c r="T452" s="218"/>
      <c r="U452" s="218"/>
      <c r="V452" s="218"/>
      <c r="W452" s="219"/>
      <c r="X452" s="220"/>
      <c r="Y452" s="221"/>
      <c r="Z452" s="220"/>
      <c r="AA452" s="221"/>
      <c r="AB452" s="222"/>
      <c r="AC452" s="223"/>
      <c r="AD452" s="675" t="s">
        <v>26</v>
      </c>
    </row>
    <row r="453" spans="1:30" s="209" customFormat="1" ht="28.5" customHeight="1" x14ac:dyDescent="0.25">
      <c r="A453" s="228"/>
      <c r="B453" s="210"/>
      <c r="C453" s="211"/>
      <c r="D453" s="211"/>
      <c r="E453" s="272"/>
      <c r="F453" s="272"/>
      <c r="G453" s="273"/>
      <c r="H453" s="273"/>
      <c r="I453" s="218"/>
      <c r="J453" s="218"/>
      <c r="K453" s="218"/>
      <c r="L453" s="218"/>
      <c r="M453" s="218"/>
      <c r="N453" s="218"/>
      <c r="O453" s="218"/>
      <c r="P453" s="218"/>
      <c r="Q453" s="218"/>
      <c r="R453" s="218"/>
      <c r="S453" s="218"/>
      <c r="T453" s="218"/>
      <c r="U453" s="218"/>
      <c r="V453" s="218"/>
      <c r="W453" s="219"/>
      <c r="X453" s="220"/>
      <c r="Y453" s="221"/>
      <c r="Z453" s="220"/>
      <c r="AA453" s="221"/>
      <c r="AB453" s="222"/>
      <c r="AC453" s="223"/>
      <c r="AD453" s="675" t="s">
        <v>26</v>
      </c>
    </row>
    <row r="454" spans="1:30" s="209" customFormat="1" ht="28.5" customHeight="1" x14ac:dyDescent="0.25">
      <c r="A454" s="228"/>
      <c r="B454" s="210"/>
      <c r="C454" s="211"/>
      <c r="D454" s="211"/>
      <c r="E454" s="272"/>
      <c r="F454" s="272"/>
      <c r="G454" s="273"/>
      <c r="H454" s="273"/>
      <c r="I454" s="218"/>
      <c r="J454" s="218"/>
      <c r="K454" s="218"/>
      <c r="L454" s="218"/>
      <c r="M454" s="218"/>
      <c r="N454" s="218"/>
      <c r="O454" s="218"/>
      <c r="P454" s="218"/>
      <c r="Q454" s="218"/>
      <c r="R454" s="218"/>
      <c r="S454" s="218"/>
      <c r="T454" s="218"/>
      <c r="U454" s="218"/>
      <c r="V454" s="218"/>
      <c r="W454" s="219"/>
      <c r="X454" s="220"/>
      <c r="Y454" s="221"/>
      <c r="Z454" s="220"/>
      <c r="AA454" s="221"/>
      <c r="AB454" s="222"/>
      <c r="AC454" s="223"/>
      <c r="AD454" s="675" t="s">
        <v>26</v>
      </c>
    </row>
    <row r="455" spans="1:30" s="209" customFormat="1" ht="28.5" customHeight="1" x14ac:dyDescent="0.25">
      <c r="A455" s="228"/>
      <c r="B455" s="210"/>
      <c r="C455" s="211"/>
      <c r="D455" s="211"/>
      <c r="E455" s="272"/>
      <c r="F455" s="272"/>
      <c r="G455" s="273"/>
      <c r="H455" s="273"/>
      <c r="I455" s="218"/>
      <c r="J455" s="218"/>
      <c r="K455" s="218"/>
      <c r="L455" s="218"/>
      <c r="M455" s="218"/>
      <c r="N455" s="218"/>
      <c r="O455" s="218"/>
      <c r="P455" s="218"/>
      <c r="Q455" s="218"/>
      <c r="R455" s="218"/>
      <c r="S455" s="218"/>
      <c r="T455" s="218"/>
      <c r="U455" s="218"/>
      <c r="V455" s="218"/>
      <c r="W455" s="219"/>
      <c r="X455" s="220"/>
      <c r="Y455" s="221"/>
      <c r="Z455" s="220"/>
      <c r="AA455" s="221"/>
      <c r="AB455" s="222"/>
      <c r="AC455" s="223"/>
      <c r="AD455" s="675" t="s">
        <v>26</v>
      </c>
    </row>
    <row r="456" spans="1:30" s="209" customFormat="1" ht="28.5" customHeight="1" x14ac:dyDescent="0.25">
      <c r="A456" s="228"/>
      <c r="B456" s="210"/>
      <c r="C456" s="211"/>
      <c r="D456" s="211"/>
      <c r="E456" s="272"/>
      <c r="F456" s="272"/>
      <c r="G456" s="273"/>
      <c r="H456" s="273"/>
      <c r="I456" s="218"/>
      <c r="J456" s="218"/>
      <c r="K456" s="218"/>
      <c r="L456" s="218"/>
      <c r="M456" s="218"/>
      <c r="N456" s="218"/>
      <c r="O456" s="218"/>
      <c r="P456" s="218"/>
      <c r="Q456" s="218"/>
      <c r="R456" s="218"/>
      <c r="S456" s="218"/>
      <c r="T456" s="218"/>
      <c r="U456" s="218"/>
      <c r="V456" s="218"/>
      <c r="W456" s="219"/>
      <c r="X456" s="220"/>
      <c r="Y456" s="221"/>
      <c r="Z456" s="220"/>
      <c r="AA456" s="221"/>
      <c r="AB456" s="222"/>
      <c r="AC456" s="223"/>
      <c r="AD456" s="675" t="s">
        <v>26</v>
      </c>
    </row>
    <row r="457" spans="1:30" s="209" customFormat="1" ht="28.5" customHeight="1" x14ac:dyDescent="0.25">
      <c r="A457" s="228"/>
      <c r="B457" s="210"/>
      <c r="C457" s="211"/>
      <c r="D457" s="211"/>
      <c r="E457" s="272"/>
      <c r="F457" s="272"/>
      <c r="G457" s="273"/>
      <c r="H457" s="273"/>
      <c r="I457" s="218"/>
      <c r="J457" s="218"/>
      <c r="K457" s="218"/>
      <c r="L457" s="218"/>
      <c r="M457" s="218"/>
      <c r="N457" s="218"/>
      <c r="O457" s="218"/>
      <c r="P457" s="218"/>
      <c r="Q457" s="218"/>
      <c r="R457" s="218"/>
      <c r="S457" s="218"/>
      <c r="T457" s="218"/>
      <c r="U457" s="218"/>
      <c r="V457" s="218"/>
      <c r="W457" s="219"/>
      <c r="X457" s="220"/>
      <c r="Y457" s="221"/>
      <c r="Z457" s="220"/>
      <c r="AA457" s="221"/>
      <c r="AB457" s="222"/>
      <c r="AC457" s="223"/>
      <c r="AD457" s="675" t="s">
        <v>26</v>
      </c>
    </row>
    <row r="458" spans="1:30" s="209" customFormat="1" ht="28.5" customHeight="1" x14ac:dyDescent="0.25">
      <c r="A458" s="228"/>
      <c r="B458" s="210"/>
      <c r="C458" s="211"/>
      <c r="D458" s="211"/>
      <c r="E458" s="272"/>
      <c r="F458" s="272"/>
      <c r="G458" s="273"/>
      <c r="H458" s="273"/>
      <c r="I458" s="218"/>
      <c r="J458" s="218"/>
      <c r="K458" s="218"/>
      <c r="L458" s="218"/>
      <c r="M458" s="218"/>
      <c r="N458" s="218"/>
      <c r="O458" s="218"/>
      <c r="P458" s="218"/>
      <c r="Q458" s="218"/>
      <c r="R458" s="218"/>
      <c r="S458" s="218"/>
      <c r="T458" s="218"/>
      <c r="U458" s="218"/>
      <c r="V458" s="218"/>
      <c r="W458" s="219"/>
      <c r="X458" s="220"/>
      <c r="Y458" s="221"/>
      <c r="Z458" s="220"/>
      <c r="AA458" s="221"/>
      <c r="AB458" s="222"/>
      <c r="AC458" s="223"/>
      <c r="AD458" s="675" t="s">
        <v>26</v>
      </c>
    </row>
    <row r="459" spans="1:30" s="209" customFormat="1" ht="28.5" customHeight="1" x14ac:dyDescent="0.25">
      <c r="A459" s="228"/>
      <c r="B459" s="210"/>
      <c r="C459" s="211"/>
      <c r="D459" s="211"/>
      <c r="E459" s="272"/>
      <c r="F459" s="272"/>
      <c r="G459" s="273"/>
      <c r="H459" s="273"/>
      <c r="I459" s="218"/>
      <c r="J459" s="218"/>
      <c r="K459" s="218"/>
      <c r="L459" s="218"/>
      <c r="M459" s="218"/>
      <c r="N459" s="218"/>
      <c r="O459" s="218"/>
      <c r="P459" s="218"/>
      <c r="Q459" s="218"/>
      <c r="R459" s="218"/>
      <c r="S459" s="218"/>
      <c r="T459" s="218"/>
      <c r="U459" s="218"/>
      <c r="V459" s="218"/>
      <c r="W459" s="219"/>
      <c r="X459" s="220"/>
      <c r="Y459" s="221"/>
      <c r="Z459" s="220"/>
      <c r="AA459" s="221"/>
      <c r="AB459" s="222"/>
      <c r="AC459" s="223"/>
      <c r="AD459" s="675" t="s">
        <v>26</v>
      </c>
    </row>
    <row r="460" spans="1:30" s="209" customFormat="1" ht="28.5" customHeight="1" x14ac:dyDescent="0.25">
      <c r="A460" s="228"/>
      <c r="B460" s="210"/>
      <c r="C460" s="211"/>
      <c r="D460" s="211"/>
      <c r="E460" s="272"/>
      <c r="F460" s="272"/>
      <c r="G460" s="273"/>
      <c r="H460" s="273"/>
      <c r="I460" s="218"/>
      <c r="J460" s="218"/>
      <c r="K460" s="218"/>
      <c r="L460" s="218"/>
      <c r="M460" s="218"/>
      <c r="N460" s="218"/>
      <c r="O460" s="218"/>
      <c r="P460" s="218"/>
      <c r="Q460" s="218"/>
      <c r="R460" s="218"/>
      <c r="S460" s="218"/>
      <c r="T460" s="218"/>
      <c r="U460" s="218"/>
      <c r="V460" s="218"/>
      <c r="W460" s="219"/>
      <c r="X460" s="220"/>
      <c r="Y460" s="221"/>
      <c r="Z460" s="220"/>
      <c r="AA460" s="221"/>
      <c r="AB460" s="222"/>
      <c r="AC460" s="223"/>
      <c r="AD460" s="675" t="s">
        <v>26</v>
      </c>
    </row>
    <row r="461" spans="1:30" s="209" customFormat="1" ht="28.5" customHeight="1" x14ac:dyDescent="0.25">
      <c r="A461" s="228"/>
      <c r="B461" s="210"/>
      <c r="C461" s="211"/>
      <c r="D461" s="211"/>
      <c r="E461" s="272"/>
      <c r="F461" s="272"/>
      <c r="G461" s="273"/>
      <c r="H461" s="273"/>
      <c r="I461" s="218"/>
      <c r="J461" s="218"/>
      <c r="K461" s="218"/>
      <c r="L461" s="218"/>
      <c r="M461" s="218"/>
      <c r="N461" s="218"/>
      <c r="O461" s="218"/>
      <c r="P461" s="218"/>
      <c r="Q461" s="218"/>
      <c r="R461" s="218"/>
      <c r="S461" s="218"/>
      <c r="T461" s="218"/>
      <c r="U461" s="218"/>
      <c r="V461" s="218"/>
      <c r="W461" s="219"/>
      <c r="X461" s="220"/>
      <c r="Y461" s="221"/>
      <c r="Z461" s="220"/>
      <c r="AA461" s="221"/>
      <c r="AB461" s="222"/>
      <c r="AC461" s="223"/>
      <c r="AD461" s="675" t="s">
        <v>26</v>
      </c>
    </row>
    <row r="462" spans="1:30" s="209" customFormat="1" ht="28.5" customHeight="1" x14ac:dyDescent="0.25">
      <c r="A462" s="228"/>
      <c r="B462" s="210"/>
      <c r="C462" s="211"/>
      <c r="D462" s="211"/>
      <c r="E462" s="272"/>
      <c r="F462" s="272"/>
      <c r="G462" s="273"/>
      <c r="H462" s="273"/>
      <c r="I462" s="218"/>
      <c r="J462" s="218"/>
      <c r="K462" s="218"/>
      <c r="L462" s="218"/>
      <c r="M462" s="218"/>
      <c r="N462" s="218"/>
      <c r="O462" s="218"/>
      <c r="P462" s="218"/>
      <c r="Q462" s="218"/>
      <c r="R462" s="218"/>
      <c r="S462" s="218"/>
      <c r="T462" s="218"/>
      <c r="U462" s="218"/>
      <c r="V462" s="218"/>
      <c r="W462" s="219"/>
      <c r="X462" s="220"/>
      <c r="Y462" s="221"/>
      <c r="Z462" s="220"/>
      <c r="AA462" s="221"/>
      <c r="AB462" s="222"/>
      <c r="AC462" s="223"/>
      <c r="AD462" s="675" t="s">
        <v>26</v>
      </c>
    </row>
    <row r="463" spans="1:30" s="209" customFormat="1" ht="28.5" customHeight="1" x14ac:dyDescent="0.25">
      <c r="A463" s="228"/>
      <c r="B463" s="210"/>
      <c r="C463" s="211"/>
      <c r="D463" s="211"/>
      <c r="E463" s="272"/>
      <c r="F463" s="272"/>
      <c r="G463" s="273"/>
      <c r="H463" s="273"/>
      <c r="I463" s="218"/>
      <c r="J463" s="218"/>
      <c r="K463" s="218"/>
      <c r="L463" s="218"/>
      <c r="M463" s="218"/>
      <c r="N463" s="218"/>
      <c r="O463" s="218"/>
      <c r="P463" s="218"/>
      <c r="Q463" s="218"/>
      <c r="R463" s="218"/>
      <c r="S463" s="218"/>
      <c r="T463" s="218"/>
      <c r="U463" s="218"/>
      <c r="V463" s="218"/>
      <c r="W463" s="219"/>
      <c r="X463" s="220"/>
      <c r="Y463" s="221"/>
      <c r="Z463" s="220"/>
      <c r="AA463" s="221"/>
      <c r="AB463" s="222"/>
      <c r="AC463" s="223"/>
      <c r="AD463" s="675" t="s">
        <v>26</v>
      </c>
    </row>
    <row r="464" spans="1:30" s="209" customFormat="1" ht="28.5" customHeight="1" x14ac:dyDescent="0.25">
      <c r="A464" s="228"/>
      <c r="B464" s="210"/>
      <c r="C464" s="211"/>
      <c r="D464" s="211"/>
      <c r="E464" s="272"/>
      <c r="F464" s="272"/>
      <c r="G464" s="273"/>
      <c r="H464" s="273"/>
      <c r="I464" s="218"/>
      <c r="J464" s="218"/>
      <c r="K464" s="218"/>
      <c r="L464" s="218"/>
      <c r="M464" s="218"/>
      <c r="N464" s="218"/>
      <c r="O464" s="218"/>
      <c r="P464" s="218"/>
      <c r="Q464" s="218"/>
      <c r="R464" s="218"/>
      <c r="S464" s="218"/>
      <c r="T464" s="218"/>
      <c r="U464" s="218"/>
      <c r="V464" s="218"/>
      <c r="W464" s="219"/>
      <c r="X464" s="220"/>
      <c r="Y464" s="221"/>
      <c r="Z464" s="220"/>
      <c r="AA464" s="221"/>
      <c r="AB464" s="222"/>
      <c r="AC464" s="223"/>
      <c r="AD464" s="675" t="s">
        <v>26</v>
      </c>
    </row>
    <row r="465" spans="1:30" s="209" customFormat="1" ht="28.5" customHeight="1" x14ac:dyDescent="0.25">
      <c r="A465" s="228"/>
      <c r="B465" s="210"/>
      <c r="C465" s="211"/>
      <c r="D465" s="211"/>
      <c r="E465" s="272"/>
      <c r="F465" s="272"/>
      <c r="G465" s="273"/>
      <c r="H465" s="273"/>
      <c r="I465" s="218"/>
      <c r="J465" s="218"/>
      <c r="K465" s="218"/>
      <c r="L465" s="218"/>
      <c r="M465" s="218"/>
      <c r="N465" s="218"/>
      <c r="O465" s="218"/>
      <c r="P465" s="218"/>
      <c r="Q465" s="218"/>
      <c r="R465" s="218"/>
      <c r="S465" s="218"/>
      <c r="T465" s="218"/>
      <c r="U465" s="218"/>
      <c r="V465" s="218"/>
      <c r="W465" s="219"/>
      <c r="X465" s="220"/>
      <c r="Y465" s="221"/>
      <c r="Z465" s="220"/>
      <c r="AA465" s="221"/>
      <c r="AB465" s="222"/>
      <c r="AC465" s="223"/>
      <c r="AD465" s="675" t="s">
        <v>26</v>
      </c>
    </row>
    <row r="466" spans="1:30" s="209" customFormat="1" ht="28.5" customHeight="1" x14ac:dyDescent="0.25">
      <c r="A466" s="228"/>
      <c r="B466" s="210"/>
      <c r="C466" s="211"/>
      <c r="D466" s="211"/>
      <c r="E466" s="272"/>
      <c r="F466" s="272"/>
      <c r="G466" s="273"/>
      <c r="H466" s="273"/>
      <c r="I466" s="218"/>
      <c r="J466" s="218"/>
      <c r="K466" s="218"/>
      <c r="L466" s="218"/>
      <c r="M466" s="218"/>
      <c r="N466" s="218"/>
      <c r="O466" s="218"/>
      <c r="P466" s="218"/>
      <c r="Q466" s="218"/>
      <c r="R466" s="218"/>
      <c r="S466" s="218"/>
      <c r="T466" s="218"/>
      <c r="U466" s="218"/>
      <c r="V466" s="218"/>
      <c r="W466" s="219"/>
      <c r="X466" s="220"/>
      <c r="Y466" s="221"/>
      <c r="Z466" s="220"/>
      <c r="AA466" s="221"/>
      <c r="AB466" s="222"/>
      <c r="AC466" s="223"/>
      <c r="AD466" s="675" t="s">
        <v>26</v>
      </c>
    </row>
    <row r="467" spans="1:30" s="209" customFormat="1" ht="28.5" customHeight="1" x14ac:dyDescent="0.25">
      <c r="A467" s="228"/>
      <c r="B467" s="210"/>
      <c r="C467" s="211"/>
      <c r="D467" s="211"/>
      <c r="E467" s="272"/>
      <c r="F467" s="272"/>
      <c r="G467" s="273"/>
      <c r="H467" s="273"/>
      <c r="I467" s="218"/>
      <c r="J467" s="218"/>
      <c r="K467" s="218"/>
      <c r="L467" s="218"/>
      <c r="M467" s="218"/>
      <c r="N467" s="218"/>
      <c r="O467" s="218"/>
      <c r="P467" s="218"/>
      <c r="Q467" s="218"/>
      <c r="R467" s="218"/>
      <c r="S467" s="218"/>
      <c r="T467" s="218"/>
      <c r="U467" s="218"/>
      <c r="V467" s="218"/>
      <c r="W467" s="219"/>
      <c r="X467" s="220"/>
      <c r="Y467" s="221"/>
      <c r="Z467" s="220"/>
      <c r="AA467" s="221"/>
      <c r="AB467" s="222"/>
      <c r="AC467" s="223"/>
      <c r="AD467" s="675" t="s">
        <v>26</v>
      </c>
    </row>
    <row r="468" spans="1:30" s="209" customFormat="1" ht="28.5" customHeight="1" x14ac:dyDescent="0.25">
      <c r="A468" s="228"/>
      <c r="B468" s="210"/>
      <c r="C468" s="211"/>
      <c r="D468" s="211"/>
      <c r="E468" s="272"/>
      <c r="F468" s="272"/>
      <c r="G468" s="273"/>
      <c r="H468" s="273"/>
      <c r="I468" s="218"/>
      <c r="J468" s="218"/>
      <c r="K468" s="218"/>
      <c r="L468" s="218"/>
      <c r="M468" s="218"/>
      <c r="N468" s="218"/>
      <c r="O468" s="218"/>
      <c r="P468" s="218"/>
      <c r="Q468" s="218"/>
      <c r="R468" s="218"/>
      <c r="S468" s="218"/>
      <c r="T468" s="218"/>
      <c r="U468" s="218"/>
      <c r="V468" s="218"/>
      <c r="W468" s="219"/>
      <c r="X468" s="220"/>
      <c r="Y468" s="221"/>
      <c r="Z468" s="220"/>
      <c r="AA468" s="221"/>
      <c r="AB468" s="222"/>
      <c r="AC468" s="223"/>
      <c r="AD468" s="675" t="s">
        <v>26</v>
      </c>
    </row>
    <row r="469" spans="1:30" s="209" customFormat="1" ht="28.5" customHeight="1" x14ac:dyDescent="0.25">
      <c r="A469" s="228"/>
      <c r="B469" s="210"/>
      <c r="C469" s="211"/>
      <c r="D469" s="211"/>
      <c r="E469" s="272"/>
      <c r="F469" s="272"/>
      <c r="G469" s="273"/>
      <c r="H469" s="273"/>
      <c r="I469" s="218"/>
      <c r="J469" s="218"/>
      <c r="K469" s="218"/>
      <c r="L469" s="218"/>
      <c r="M469" s="218"/>
      <c r="N469" s="218"/>
      <c r="O469" s="218"/>
      <c r="P469" s="218"/>
      <c r="Q469" s="218"/>
      <c r="R469" s="218"/>
      <c r="S469" s="218"/>
      <c r="T469" s="218"/>
      <c r="U469" s="218"/>
      <c r="V469" s="218"/>
      <c r="W469" s="219"/>
      <c r="X469" s="220"/>
      <c r="Y469" s="221"/>
      <c r="Z469" s="220"/>
      <c r="AA469" s="221"/>
      <c r="AB469" s="222"/>
      <c r="AC469" s="223"/>
      <c r="AD469" s="675" t="s">
        <v>26</v>
      </c>
    </row>
    <row r="470" spans="1:30" s="209" customFormat="1" ht="28.5" customHeight="1" x14ac:dyDescent="0.25">
      <c r="A470" s="228"/>
      <c r="B470" s="210"/>
      <c r="C470" s="211"/>
      <c r="D470" s="211"/>
      <c r="E470" s="272"/>
      <c r="F470" s="272"/>
      <c r="G470" s="273"/>
      <c r="H470" s="273"/>
      <c r="I470" s="218"/>
      <c r="J470" s="218"/>
      <c r="K470" s="218"/>
      <c r="L470" s="218"/>
      <c r="M470" s="218"/>
      <c r="N470" s="218"/>
      <c r="O470" s="218"/>
      <c r="P470" s="218"/>
      <c r="Q470" s="218"/>
      <c r="R470" s="218"/>
      <c r="S470" s="218"/>
      <c r="T470" s="218"/>
      <c r="U470" s="218"/>
      <c r="V470" s="218"/>
      <c r="W470" s="219"/>
      <c r="X470" s="220"/>
      <c r="Y470" s="221"/>
      <c r="Z470" s="220"/>
      <c r="AA470" s="221"/>
      <c r="AB470" s="222"/>
      <c r="AC470" s="223"/>
      <c r="AD470" s="675" t="s">
        <v>26</v>
      </c>
    </row>
    <row r="471" spans="1:30" s="209" customFormat="1" ht="28.5" customHeight="1" x14ac:dyDescent="0.25">
      <c r="A471" s="228"/>
      <c r="B471" s="210"/>
      <c r="C471" s="211"/>
      <c r="D471" s="211"/>
      <c r="E471" s="272"/>
      <c r="F471" s="272"/>
      <c r="G471" s="273"/>
      <c r="H471" s="273"/>
      <c r="I471" s="218"/>
      <c r="J471" s="218"/>
      <c r="K471" s="218"/>
      <c r="L471" s="218"/>
      <c r="M471" s="218"/>
      <c r="N471" s="218"/>
      <c r="O471" s="218"/>
      <c r="P471" s="218"/>
      <c r="Q471" s="218"/>
      <c r="R471" s="218"/>
      <c r="S471" s="218"/>
      <c r="T471" s="218"/>
      <c r="U471" s="218"/>
      <c r="V471" s="218"/>
      <c r="W471" s="219"/>
      <c r="X471" s="220"/>
      <c r="Y471" s="221"/>
      <c r="Z471" s="220"/>
      <c r="AA471" s="221"/>
      <c r="AB471" s="222"/>
      <c r="AC471" s="223"/>
      <c r="AD471" s="675" t="s">
        <v>26</v>
      </c>
    </row>
    <row r="472" spans="1:30" s="209" customFormat="1" ht="28.5" customHeight="1" x14ac:dyDescent="0.25">
      <c r="A472" s="228"/>
      <c r="B472" s="210"/>
      <c r="C472" s="211"/>
      <c r="D472" s="211"/>
      <c r="E472" s="272"/>
      <c r="F472" s="272"/>
      <c r="G472" s="273"/>
      <c r="H472" s="273"/>
      <c r="I472" s="218"/>
      <c r="J472" s="218"/>
      <c r="K472" s="218"/>
      <c r="L472" s="218"/>
      <c r="M472" s="218"/>
      <c r="N472" s="218"/>
      <c r="O472" s="218"/>
      <c r="P472" s="218"/>
      <c r="Q472" s="218"/>
      <c r="R472" s="218"/>
      <c r="S472" s="218"/>
      <c r="T472" s="218"/>
      <c r="U472" s="218"/>
      <c r="V472" s="218"/>
      <c r="W472" s="219"/>
      <c r="X472" s="220"/>
      <c r="Y472" s="221"/>
      <c r="Z472" s="220"/>
      <c r="AA472" s="221"/>
      <c r="AB472" s="222"/>
      <c r="AC472" s="223"/>
      <c r="AD472" s="675" t="s">
        <v>26</v>
      </c>
    </row>
    <row r="473" spans="1:30" s="209" customFormat="1" ht="28.5" customHeight="1" x14ac:dyDescent="0.25">
      <c r="A473" s="228"/>
      <c r="B473" s="210"/>
      <c r="C473" s="211"/>
      <c r="D473" s="211"/>
      <c r="E473" s="272"/>
      <c r="F473" s="272"/>
      <c r="G473" s="273"/>
      <c r="H473" s="273"/>
      <c r="I473" s="218"/>
      <c r="J473" s="218"/>
      <c r="K473" s="218"/>
      <c r="L473" s="218"/>
      <c r="M473" s="218"/>
      <c r="N473" s="218"/>
      <c r="O473" s="218"/>
      <c r="P473" s="218"/>
      <c r="Q473" s="218"/>
      <c r="R473" s="218"/>
      <c r="S473" s="218"/>
      <c r="T473" s="218"/>
      <c r="U473" s="218"/>
      <c r="V473" s="218"/>
      <c r="W473" s="219"/>
      <c r="X473" s="220"/>
      <c r="Y473" s="221"/>
      <c r="Z473" s="220"/>
      <c r="AA473" s="221"/>
      <c r="AB473" s="222"/>
      <c r="AC473" s="223"/>
      <c r="AD473" s="675" t="s">
        <v>26</v>
      </c>
    </row>
    <row r="474" spans="1:30" s="209" customFormat="1" ht="28.5" customHeight="1" x14ac:dyDescent="0.25">
      <c r="A474" s="228"/>
      <c r="B474" s="210"/>
      <c r="C474" s="211"/>
      <c r="D474" s="211"/>
      <c r="E474" s="272"/>
      <c r="F474" s="272"/>
      <c r="G474" s="273"/>
      <c r="H474" s="273"/>
      <c r="I474" s="218"/>
      <c r="J474" s="218"/>
      <c r="K474" s="218"/>
      <c r="L474" s="218"/>
      <c r="M474" s="218"/>
      <c r="N474" s="218"/>
      <c r="O474" s="218"/>
      <c r="P474" s="218"/>
      <c r="Q474" s="218"/>
      <c r="R474" s="218"/>
      <c r="S474" s="218"/>
      <c r="T474" s="218"/>
      <c r="U474" s="218"/>
      <c r="V474" s="218"/>
      <c r="W474" s="219"/>
      <c r="X474" s="220"/>
      <c r="Y474" s="221"/>
      <c r="Z474" s="220"/>
      <c r="AA474" s="221"/>
      <c r="AB474" s="222"/>
      <c r="AC474" s="223"/>
      <c r="AD474" s="675" t="s">
        <v>26</v>
      </c>
    </row>
    <row r="475" spans="1:30" s="209" customFormat="1" ht="28.5" customHeight="1" x14ac:dyDescent="0.25">
      <c r="A475" s="228"/>
      <c r="B475" s="210"/>
      <c r="C475" s="211"/>
      <c r="D475" s="211"/>
      <c r="E475" s="272"/>
      <c r="F475" s="272"/>
      <c r="G475" s="273"/>
      <c r="H475" s="273"/>
      <c r="I475" s="218"/>
      <c r="J475" s="218"/>
      <c r="K475" s="218"/>
      <c r="L475" s="218"/>
      <c r="M475" s="218"/>
      <c r="N475" s="218"/>
      <c r="O475" s="218"/>
      <c r="P475" s="218"/>
      <c r="Q475" s="218"/>
      <c r="R475" s="218"/>
      <c r="S475" s="218"/>
      <c r="T475" s="218"/>
      <c r="U475" s="218"/>
      <c r="V475" s="218"/>
      <c r="W475" s="219"/>
      <c r="X475" s="220"/>
      <c r="Y475" s="221"/>
      <c r="Z475" s="220"/>
      <c r="AA475" s="221"/>
      <c r="AB475" s="222"/>
      <c r="AC475" s="223"/>
      <c r="AD475" s="675" t="s">
        <v>26</v>
      </c>
    </row>
    <row r="476" spans="1:30" s="209" customFormat="1" ht="28.5" customHeight="1" x14ac:dyDescent="0.25">
      <c r="A476" s="228"/>
      <c r="B476" s="210"/>
      <c r="C476" s="211"/>
      <c r="D476" s="211"/>
      <c r="E476" s="272"/>
      <c r="F476" s="272"/>
      <c r="G476" s="273"/>
      <c r="H476" s="273"/>
      <c r="I476" s="218"/>
      <c r="J476" s="218"/>
      <c r="K476" s="218"/>
      <c r="L476" s="218"/>
      <c r="M476" s="218"/>
      <c r="N476" s="218"/>
      <c r="O476" s="218"/>
      <c r="P476" s="218"/>
      <c r="Q476" s="218"/>
      <c r="R476" s="218"/>
      <c r="S476" s="218"/>
      <c r="T476" s="218"/>
      <c r="U476" s="218"/>
      <c r="V476" s="218"/>
      <c r="W476" s="219"/>
      <c r="X476" s="220"/>
      <c r="Y476" s="221"/>
      <c r="Z476" s="220"/>
      <c r="AA476" s="221"/>
      <c r="AB476" s="222"/>
      <c r="AC476" s="223"/>
      <c r="AD476" s="675" t="s">
        <v>26</v>
      </c>
    </row>
    <row r="477" spans="1:30" s="209" customFormat="1" ht="28.5" customHeight="1" x14ac:dyDescent="0.25">
      <c r="A477" s="228"/>
      <c r="B477" s="210"/>
      <c r="C477" s="211"/>
      <c r="D477" s="211"/>
      <c r="E477" s="272"/>
      <c r="F477" s="272"/>
      <c r="G477" s="273"/>
      <c r="H477" s="273"/>
      <c r="I477" s="218"/>
      <c r="J477" s="218"/>
      <c r="K477" s="218"/>
      <c r="L477" s="218"/>
      <c r="M477" s="218"/>
      <c r="N477" s="218"/>
      <c r="O477" s="218"/>
      <c r="P477" s="218"/>
      <c r="Q477" s="218"/>
      <c r="R477" s="218"/>
      <c r="S477" s="218"/>
      <c r="T477" s="218"/>
      <c r="U477" s="218"/>
      <c r="V477" s="218"/>
      <c r="W477" s="219"/>
      <c r="X477" s="220"/>
      <c r="Y477" s="221"/>
      <c r="Z477" s="220"/>
      <c r="AA477" s="221"/>
      <c r="AB477" s="222"/>
      <c r="AC477" s="223"/>
      <c r="AD477" s="675" t="s">
        <v>26</v>
      </c>
    </row>
    <row r="478" spans="1:30" s="209" customFormat="1" ht="28.5" customHeight="1" x14ac:dyDescent="0.25">
      <c r="A478" s="228"/>
      <c r="B478" s="210"/>
      <c r="C478" s="211"/>
      <c r="D478" s="211"/>
      <c r="E478" s="272"/>
      <c r="F478" s="272"/>
      <c r="G478" s="273"/>
      <c r="H478" s="273"/>
      <c r="I478" s="218"/>
      <c r="J478" s="218"/>
      <c r="K478" s="218"/>
      <c r="L478" s="218"/>
      <c r="M478" s="218"/>
      <c r="N478" s="218"/>
      <c r="O478" s="218"/>
      <c r="P478" s="218"/>
      <c r="Q478" s="218"/>
      <c r="R478" s="218"/>
      <c r="S478" s="218"/>
      <c r="T478" s="218"/>
      <c r="U478" s="218"/>
      <c r="V478" s="218"/>
      <c r="W478" s="219"/>
      <c r="X478" s="220"/>
      <c r="Y478" s="221"/>
      <c r="Z478" s="220"/>
      <c r="AA478" s="221"/>
      <c r="AB478" s="222"/>
      <c r="AC478" s="223"/>
      <c r="AD478" s="675" t="s">
        <v>26</v>
      </c>
    </row>
    <row r="479" spans="1:30" s="209" customFormat="1" ht="28.5" customHeight="1" x14ac:dyDescent="0.25">
      <c r="A479" s="228"/>
      <c r="B479" s="210"/>
      <c r="C479" s="211"/>
      <c r="D479" s="211"/>
      <c r="E479" s="272"/>
      <c r="F479" s="272"/>
      <c r="G479" s="273"/>
      <c r="H479" s="273"/>
      <c r="I479" s="218"/>
      <c r="J479" s="218"/>
      <c r="K479" s="218"/>
      <c r="L479" s="218"/>
      <c r="M479" s="218"/>
      <c r="N479" s="218"/>
      <c r="O479" s="218"/>
      <c r="P479" s="218"/>
      <c r="Q479" s="218"/>
      <c r="R479" s="218"/>
      <c r="S479" s="218"/>
      <c r="T479" s="218"/>
      <c r="U479" s="218"/>
      <c r="V479" s="218"/>
      <c r="W479" s="219"/>
      <c r="X479" s="220"/>
      <c r="Y479" s="221"/>
      <c r="Z479" s="220"/>
      <c r="AA479" s="221"/>
      <c r="AB479" s="222"/>
      <c r="AC479" s="223"/>
      <c r="AD479" s="675" t="s">
        <v>26</v>
      </c>
    </row>
    <row r="480" spans="1:30" s="209" customFormat="1" ht="28.5" customHeight="1" x14ac:dyDescent="0.25">
      <c r="A480" s="228"/>
      <c r="B480" s="210"/>
      <c r="C480" s="211"/>
      <c r="D480" s="211"/>
      <c r="E480" s="272"/>
      <c r="F480" s="272"/>
      <c r="G480" s="273"/>
      <c r="H480" s="273"/>
      <c r="I480" s="218"/>
      <c r="J480" s="218"/>
      <c r="K480" s="218"/>
      <c r="L480" s="218"/>
      <c r="M480" s="218"/>
      <c r="N480" s="218"/>
      <c r="O480" s="218"/>
      <c r="P480" s="218"/>
      <c r="Q480" s="218"/>
      <c r="R480" s="218"/>
      <c r="S480" s="218"/>
      <c r="T480" s="218"/>
      <c r="U480" s="218"/>
      <c r="V480" s="218"/>
      <c r="W480" s="219"/>
      <c r="X480" s="220"/>
      <c r="Y480" s="221"/>
      <c r="Z480" s="220"/>
      <c r="AA480" s="221"/>
      <c r="AB480" s="222"/>
      <c r="AC480" s="223"/>
      <c r="AD480" s="675" t="s">
        <v>26</v>
      </c>
    </row>
    <row r="481" spans="1:30" s="209" customFormat="1" ht="28.5" customHeight="1" x14ac:dyDescent="0.25">
      <c r="A481" s="228"/>
      <c r="B481" s="210"/>
      <c r="C481" s="211"/>
      <c r="D481" s="211"/>
      <c r="E481" s="272"/>
      <c r="F481" s="272"/>
      <c r="G481" s="273"/>
      <c r="H481" s="273"/>
      <c r="I481" s="218"/>
      <c r="J481" s="218"/>
      <c r="K481" s="218"/>
      <c r="L481" s="218"/>
      <c r="M481" s="218"/>
      <c r="N481" s="218"/>
      <c r="O481" s="218"/>
      <c r="P481" s="218"/>
      <c r="Q481" s="218"/>
      <c r="R481" s="218"/>
      <c r="S481" s="218"/>
      <c r="T481" s="218"/>
      <c r="U481" s="218"/>
      <c r="V481" s="218"/>
      <c r="W481" s="219"/>
      <c r="X481" s="220"/>
      <c r="Y481" s="221"/>
      <c r="Z481" s="220"/>
      <c r="AA481" s="221"/>
      <c r="AB481" s="222"/>
      <c r="AC481" s="223"/>
      <c r="AD481" s="675" t="s">
        <v>26</v>
      </c>
    </row>
    <row r="482" spans="1:30" s="209" customFormat="1" ht="28.5" customHeight="1" x14ac:dyDescent="0.25">
      <c r="A482" s="228"/>
      <c r="B482" s="210"/>
      <c r="C482" s="211"/>
      <c r="D482" s="211"/>
      <c r="E482" s="272"/>
      <c r="F482" s="272"/>
      <c r="G482" s="273"/>
      <c r="H482" s="273"/>
      <c r="I482" s="218"/>
      <c r="J482" s="218"/>
      <c r="K482" s="218"/>
      <c r="L482" s="218"/>
      <c r="M482" s="218"/>
      <c r="N482" s="218"/>
      <c r="O482" s="218"/>
      <c r="P482" s="218"/>
      <c r="Q482" s="218"/>
      <c r="R482" s="218"/>
      <c r="S482" s="218"/>
      <c r="T482" s="218"/>
      <c r="U482" s="218"/>
      <c r="V482" s="218"/>
      <c r="W482" s="219"/>
      <c r="X482" s="220"/>
      <c r="Y482" s="221"/>
      <c r="Z482" s="220"/>
      <c r="AA482" s="221"/>
      <c r="AB482" s="222"/>
      <c r="AC482" s="223"/>
      <c r="AD482" s="675" t="s">
        <v>26</v>
      </c>
    </row>
    <row r="483" spans="1:30" s="209" customFormat="1" ht="28.5" customHeight="1" x14ac:dyDescent="0.25">
      <c r="A483" s="228"/>
      <c r="B483" s="210"/>
      <c r="C483" s="211"/>
      <c r="D483" s="211"/>
      <c r="E483" s="272"/>
      <c r="F483" s="272"/>
      <c r="G483" s="273"/>
      <c r="H483" s="273"/>
      <c r="I483" s="218"/>
      <c r="J483" s="218"/>
      <c r="K483" s="218"/>
      <c r="L483" s="218"/>
      <c r="M483" s="218"/>
      <c r="N483" s="218"/>
      <c r="O483" s="218"/>
      <c r="P483" s="218"/>
      <c r="Q483" s="218"/>
      <c r="R483" s="218"/>
      <c r="S483" s="218"/>
      <c r="T483" s="218"/>
      <c r="U483" s="218"/>
      <c r="V483" s="218"/>
      <c r="W483" s="219"/>
      <c r="X483" s="220"/>
      <c r="Y483" s="221"/>
      <c r="Z483" s="220"/>
      <c r="AA483" s="221"/>
      <c r="AB483" s="222"/>
      <c r="AC483" s="223"/>
      <c r="AD483" s="675" t="s">
        <v>26</v>
      </c>
    </row>
    <row r="484" spans="1:30" s="209" customFormat="1" ht="28.5" customHeight="1" x14ac:dyDescent="0.25">
      <c r="A484" s="228"/>
      <c r="B484" s="210"/>
      <c r="C484" s="211"/>
      <c r="D484" s="211"/>
      <c r="E484" s="272"/>
      <c r="F484" s="272"/>
      <c r="G484" s="273"/>
      <c r="H484" s="273"/>
      <c r="I484" s="218"/>
      <c r="J484" s="218"/>
      <c r="K484" s="218"/>
      <c r="L484" s="218"/>
      <c r="M484" s="218"/>
      <c r="N484" s="218"/>
      <c r="O484" s="218"/>
      <c r="P484" s="218"/>
      <c r="Q484" s="218"/>
      <c r="R484" s="218"/>
      <c r="S484" s="218"/>
      <c r="T484" s="218"/>
      <c r="U484" s="218"/>
      <c r="V484" s="218"/>
      <c r="W484" s="219"/>
      <c r="X484" s="220"/>
      <c r="Y484" s="221"/>
      <c r="Z484" s="220"/>
      <c r="AA484" s="221"/>
      <c r="AB484" s="222"/>
      <c r="AC484" s="223"/>
      <c r="AD484" s="675" t="s">
        <v>26</v>
      </c>
    </row>
    <row r="485" spans="1:30" s="209" customFormat="1" ht="28.5" customHeight="1" x14ac:dyDescent="0.25">
      <c r="A485" s="228"/>
      <c r="B485" s="210"/>
      <c r="C485" s="211"/>
      <c r="D485" s="211"/>
      <c r="E485" s="272"/>
      <c r="F485" s="272"/>
      <c r="G485" s="273"/>
      <c r="H485" s="273"/>
      <c r="I485" s="218"/>
      <c r="J485" s="218"/>
      <c r="K485" s="218"/>
      <c r="L485" s="218"/>
      <c r="M485" s="218"/>
      <c r="N485" s="218"/>
      <c r="O485" s="218"/>
      <c r="P485" s="218"/>
      <c r="Q485" s="218"/>
      <c r="R485" s="218"/>
      <c r="S485" s="218"/>
      <c r="T485" s="218"/>
      <c r="U485" s="218"/>
      <c r="V485" s="218"/>
      <c r="W485" s="219"/>
      <c r="X485" s="220"/>
      <c r="Y485" s="221"/>
      <c r="Z485" s="220"/>
      <c r="AA485" s="221"/>
      <c r="AB485" s="222"/>
      <c r="AC485" s="223"/>
      <c r="AD485" s="675" t="s">
        <v>26</v>
      </c>
    </row>
    <row r="486" spans="1:30" s="209" customFormat="1" ht="28.5" customHeight="1" x14ac:dyDescent="0.25">
      <c r="A486" s="228"/>
      <c r="B486" s="210"/>
      <c r="C486" s="211"/>
      <c r="D486" s="211"/>
      <c r="E486" s="272"/>
      <c r="F486" s="272"/>
      <c r="G486" s="273"/>
      <c r="H486" s="273"/>
      <c r="I486" s="218"/>
      <c r="J486" s="218"/>
      <c r="K486" s="218"/>
      <c r="L486" s="218"/>
      <c r="M486" s="218"/>
      <c r="N486" s="218"/>
      <c r="O486" s="218"/>
      <c r="P486" s="218"/>
      <c r="Q486" s="218"/>
      <c r="R486" s="218"/>
      <c r="S486" s="218"/>
      <c r="T486" s="218"/>
      <c r="U486" s="218"/>
      <c r="V486" s="218"/>
      <c r="W486" s="219"/>
      <c r="X486" s="220"/>
      <c r="Y486" s="221"/>
      <c r="Z486" s="220"/>
      <c r="AA486" s="221"/>
      <c r="AB486" s="222"/>
      <c r="AC486" s="223"/>
      <c r="AD486" s="675" t="s">
        <v>26</v>
      </c>
    </row>
    <row r="487" spans="1:30" s="209" customFormat="1" ht="28.5" customHeight="1" x14ac:dyDescent="0.25">
      <c r="A487" s="228"/>
      <c r="B487" s="210"/>
      <c r="C487" s="211"/>
      <c r="D487" s="211"/>
      <c r="E487" s="272"/>
      <c r="F487" s="272"/>
      <c r="G487" s="273"/>
      <c r="H487" s="273"/>
      <c r="I487" s="218"/>
      <c r="J487" s="218"/>
      <c r="K487" s="218"/>
      <c r="L487" s="218"/>
      <c r="M487" s="218"/>
      <c r="N487" s="218"/>
      <c r="O487" s="218"/>
      <c r="P487" s="218"/>
      <c r="Q487" s="218"/>
      <c r="R487" s="218"/>
      <c r="S487" s="218"/>
      <c r="T487" s="218"/>
      <c r="U487" s="218"/>
      <c r="V487" s="218"/>
      <c r="W487" s="219"/>
      <c r="X487" s="220"/>
      <c r="Y487" s="221"/>
      <c r="Z487" s="220"/>
      <c r="AA487" s="221"/>
      <c r="AB487" s="222"/>
      <c r="AC487" s="223"/>
      <c r="AD487" s="675" t="s">
        <v>26</v>
      </c>
    </row>
    <row r="488" spans="1:30" s="209" customFormat="1" ht="28.5" customHeight="1" x14ac:dyDescent="0.25">
      <c r="A488" s="228"/>
      <c r="B488" s="210"/>
      <c r="C488" s="211"/>
      <c r="D488" s="211"/>
      <c r="E488" s="272"/>
      <c r="F488" s="272"/>
      <c r="G488" s="273"/>
      <c r="H488" s="273"/>
      <c r="I488" s="218"/>
      <c r="J488" s="218"/>
      <c r="K488" s="218"/>
      <c r="L488" s="218"/>
      <c r="M488" s="218"/>
      <c r="N488" s="218"/>
      <c r="O488" s="218"/>
      <c r="P488" s="218"/>
      <c r="Q488" s="218"/>
      <c r="R488" s="218"/>
      <c r="S488" s="218"/>
      <c r="T488" s="218"/>
      <c r="U488" s="218"/>
      <c r="V488" s="218"/>
      <c r="W488" s="219"/>
      <c r="X488" s="220"/>
      <c r="Y488" s="221"/>
      <c r="Z488" s="220"/>
      <c r="AA488" s="221"/>
      <c r="AB488" s="222"/>
      <c r="AC488" s="223"/>
      <c r="AD488" s="675" t="s">
        <v>26</v>
      </c>
    </row>
    <row r="489" spans="1:30" s="209" customFormat="1" ht="28.5" customHeight="1" x14ac:dyDescent="0.25">
      <c r="A489" s="228"/>
      <c r="B489" s="210"/>
      <c r="C489" s="211"/>
      <c r="D489" s="211"/>
      <c r="E489" s="272"/>
      <c r="F489" s="272"/>
      <c r="G489" s="273"/>
      <c r="H489" s="273"/>
      <c r="I489" s="218"/>
      <c r="J489" s="218"/>
      <c r="K489" s="218"/>
      <c r="L489" s="218"/>
      <c r="M489" s="218"/>
      <c r="N489" s="218"/>
      <c r="O489" s="218"/>
      <c r="P489" s="218"/>
      <c r="Q489" s="218"/>
      <c r="R489" s="218"/>
      <c r="S489" s="218"/>
      <c r="T489" s="218"/>
      <c r="U489" s="218"/>
      <c r="V489" s="218"/>
      <c r="W489" s="219"/>
      <c r="X489" s="220"/>
      <c r="Y489" s="221"/>
      <c r="Z489" s="220"/>
      <c r="AA489" s="221"/>
      <c r="AB489" s="222"/>
      <c r="AC489" s="223"/>
      <c r="AD489" s="675" t="s">
        <v>26</v>
      </c>
    </row>
    <row r="490" spans="1:30" s="209" customFormat="1" ht="28.5" customHeight="1" x14ac:dyDescent="0.25">
      <c r="A490" s="228"/>
      <c r="B490" s="210"/>
      <c r="C490" s="211"/>
      <c r="D490" s="211"/>
      <c r="E490" s="272"/>
      <c r="F490" s="272"/>
      <c r="G490" s="273"/>
      <c r="H490" s="273"/>
      <c r="I490" s="218"/>
      <c r="J490" s="218"/>
      <c r="K490" s="218"/>
      <c r="L490" s="218"/>
      <c r="M490" s="218"/>
      <c r="N490" s="218"/>
      <c r="O490" s="218"/>
      <c r="P490" s="218"/>
      <c r="Q490" s="218"/>
      <c r="R490" s="218"/>
      <c r="S490" s="218"/>
      <c r="T490" s="218"/>
      <c r="U490" s="218"/>
      <c r="V490" s="218"/>
      <c r="W490" s="219"/>
      <c r="X490" s="220"/>
      <c r="Y490" s="221"/>
      <c r="Z490" s="220"/>
      <c r="AA490" s="221"/>
      <c r="AB490" s="222"/>
      <c r="AC490" s="223"/>
      <c r="AD490" s="675" t="s">
        <v>26</v>
      </c>
    </row>
    <row r="491" spans="1:30" s="209" customFormat="1" ht="28.5" customHeight="1" x14ac:dyDescent="0.25">
      <c r="A491" s="228"/>
      <c r="B491" s="210"/>
      <c r="C491" s="211"/>
      <c r="D491" s="211"/>
      <c r="E491" s="272"/>
      <c r="F491" s="272"/>
      <c r="G491" s="273"/>
      <c r="H491" s="273"/>
      <c r="I491" s="218"/>
      <c r="J491" s="218"/>
      <c r="K491" s="218"/>
      <c r="L491" s="218"/>
      <c r="M491" s="218"/>
      <c r="N491" s="218"/>
      <c r="O491" s="218"/>
      <c r="P491" s="218"/>
      <c r="Q491" s="218"/>
      <c r="R491" s="218"/>
      <c r="S491" s="218"/>
      <c r="T491" s="218"/>
      <c r="U491" s="218"/>
      <c r="V491" s="218"/>
      <c r="W491" s="219"/>
      <c r="X491" s="220"/>
      <c r="Y491" s="221"/>
      <c r="Z491" s="220"/>
      <c r="AA491" s="221"/>
      <c r="AB491" s="222"/>
      <c r="AC491" s="223"/>
      <c r="AD491" s="675" t="s">
        <v>26</v>
      </c>
    </row>
    <row r="492" spans="1:30" s="209" customFormat="1" ht="28.5" customHeight="1" x14ac:dyDescent="0.25">
      <c r="A492" s="228"/>
      <c r="B492" s="210"/>
      <c r="C492" s="211"/>
      <c r="D492" s="211"/>
      <c r="E492" s="272"/>
      <c r="F492" s="272"/>
      <c r="G492" s="273"/>
      <c r="H492" s="273"/>
      <c r="I492" s="218"/>
      <c r="J492" s="218"/>
      <c r="K492" s="218"/>
      <c r="L492" s="218"/>
      <c r="M492" s="218"/>
      <c r="N492" s="218"/>
      <c r="O492" s="218"/>
      <c r="P492" s="218"/>
      <c r="Q492" s="218"/>
      <c r="R492" s="218"/>
      <c r="S492" s="218"/>
      <c r="T492" s="218"/>
      <c r="U492" s="218"/>
      <c r="V492" s="218"/>
      <c r="W492" s="219"/>
      <c r="X492" s="220"/>
      <c r="Y492" s="221"/>
      <c r="Z492" s="220"/>
      <c r="AA492" s="221"/>
      <c r="AB492" s="222"/>
      <c r="AC492" s="223"/>
      <c r="AD492" s="675" t="s">
        <v>26</v>
      </c>
    </row>
    <row r="493" spans="1:30" s="209" customFormat="1" ht="28.5" customHeight="1" x14ac:dyDescent="0.25">
      <c r="A493" s="228"/>
      <c r="B493" s="210"/>
      <c r="C493" s="211"/>
      <c r="D493" s="211"/>
      <c r="E493" s="272"/>
      <c r="F493" s="272"/>
      <c r="G493" s="273"/>
      <c r="H493" s="273"/>
      <c r="I493" s="218"/>
      <c r="J493" s="218"/>
      <c r="K493" s="218"/>
      <c r="L493" s="218"/>
      <c r="M493" s="218"/>
      <c r="N493" s="218"/>
      <c r="O493" s="218"/>
      <c r="P493" s="218"/>
      <c r="Q493" s="218"/>
      <c r="R493" s="218"/>
      <c r="S493" s="218"/>
      <c r="T493" s="218"/>
      <c r="U493" s="218"/>
      <c r="V493" s="218"/>
      <c r="W493" s="219"/>
      <c r="X493" s="220"/>
      <c r="Y493" s="221"/>
      <c r="Z493" s="220"/>
      <c r="AA493" s="221"/>
      <c r="AB493" s="222"/>
      <c r="AC493" s="223"/>
      <c r="AD493" s="675" t="s">
        <v>26</v>
      </c>
    </row>
    <row r="494" spans="1:30" s="209" customFormat="1" ht="28.5" customHeight="1" x14ac:dyDescent="0.25">
      <c r="A494" s="228"/>
      <c r="B494" s="210"/>
      <c r="C494" s="211"/>
      <c r="D494" s="211"/>
      <c r="E494" s="272"/>
      <c r="F494" s="272"/>
      <c r="G494" s="273"/>
      <c r="H494" s="273"/>
      <c r="I494" s="218"/>
      <c r="J494" s="218"/>
      <c r="K494" s="218"/>
      <c r="L494" s="218"/>
      <c r="M494" s="218"/>
      <c r="N494" s="218"/>
      <c r="O494" s="218"/>
      <c r="P494" s="218"/>
      <c r="Q494" s="218"/>
      <c r="R494" s="218"/>
      <c r="S494" s="218"/>
      <c r="T494" s="218"/>
      <c r="U494" s="218"/>
      <c r="V494" s="218"/>
      <c r="W494" s="219"/>
      <c r="X494" s="220"/>
      <c r="Y494" s="221"/>
      <c r="Z494" s="220"/>
      <c r="AA494" s="221"/>
      <c r="AB494" s="222"/>
      <c r="AC494" s="223"/>
      <c r="AD494" s="675" t="s">
        <v>26</v>
      </c>
    </row>
    <row r="495" spans="1:30" s="209" customFormat="1" ht="28.5" customHeight="1" x14ac:dyDescent="0.25">
      <c r="A495" s="228"/>
      <c r="B495" s="210"/>
      <c r="C495" s="211"/>
      <c r="D495" s="211"/>
      <c r="E495" s="272"/>
      <c r="F495" s="272"/>
      <c r="G495" s="273"/>
      <c r="H495" s="273"/>
      <c r="I495" s="218"/>
      <c r="J495" s="218"/>
      <c r="K495" s="218"/>
      <c r="L495" s="218"/>
      <c r="M495" s="218"/>
      <c r="N495" s="218"/>
      <c r="O495" s="218"/>
      <c r="P495" s="218"/>
      <c r="Q495" s="218"/>
      <c r="R495" s="218"/>
      <c r="S495" s="218"/>
      <c r="T495" s="218"/>
      <c r="U495" s="218"/>
      <c r="V495" s="218"/>
      <c r="W495" s="219"/>
      <c r="X495" s="220"/>
      <c r="Y495" s="221"/>
      <c r="Z495" s="220"/>
      <c r="AA495" s="221"/>
      <c r="AB495" s="222"/>
      <c r="AC495" s="223"/>
      <c r="AD495" s="675" t="s">
        <v>26</v>
      </c>
    </row>
    <row r="496" spans="1:30" s="209" customFormat="1" ht="28.5" customHeight="1" x14ac:dyDescent="0.25">
      <c r="A496" s="228"/>
      <c r="B496" s="210"/>
      <c r="C496" s="211"/>
      <c r="D496" s="211"/>
      <c r="E496" s="272"/>
      <c r="F496" s="272"/>
      <c r="G496" s="273"/>
      <c r="H496" s="273"/>
      <c r="I496" s="218"/>
      <c r="J496" s="218"/>
      <c r="K496" s="218"/>
      <c r="L496" s="218"/>
      <c r="M496" s="218"/>
      <c r="N496" s="218"/>
      <c r="O496" s="218"/>
      <c r="P496" s="218"/>
      <c r="Q496" s="218"/>
      <c r="R496" s="218"/>
      <c r="S496" s="218"/>
      <c r="T496" s="218"/>
      <c r="U496" s="218"/>
      <c r="V496" s="218"/>
      <c r="W496" s="219"/>
      <c r="X496" s="220"/>
      <c r="Y496" s="221"/>
      <c r="Z496" s="220"/>
      <c r="AA496" s="221"/>
      <c r="AB496" s="222"/>
      <c r="AC496" s="223"/>
      <c r="AD496" s="675" t="s">
        <v>26</v>
      </c>
    </row>
    <row r="497" spans="1:30" s="209" customFormat="1" ht="28.5" customHeight="1" x14ac:dyDescent="0.25">
      <c r="A497" s="228"/>
      <c r="B497" s="210"/>
      <c r="C497" s="211"/>
      <c r="D497" s="211"/>
      <c r="E497" s="272"/>
      <c r="F497" s="272"/>
      <c r="G497" s="273"/>
      <c r="H497" s="273"/>
      <c r="I497" s="218"/>
      <c r="J497" s="218"/>
      <c r="K497" s="218"/>
      <c r="L497" s="218"/>
      <c r="M497" s="218"/>
      <c r="N497" s="218"/>
      <c r="O497" s="218"/>
      <c r="P497" s="218"/>
      <c r="Q497" s="218"/>
      <c r="R497" s="218"/>
      <c r="S497" s="218"/>
      <c r="T497" s="218"/>
      <c r="U497" s="218"/>
      <c r="V497" s="218"/>
      <c r="W497" s="219"/>
      <c r="X497" s="220"/>
      <c r="Y497" s="221"/>
      <c r="Z497" s="220"/>
      <c r="AA497" s="221"/>
      <c r="AB497" s="222"/>
      <c r="AC497" s="223"/>
      <c r="AD497" s="675" t="s">
        <v>26</v>
      </c>
    </row>
    <row r="498" spans="1:30" s="209" customFormat="1" ht="28.5" customHeight="1" x14ac:dyDescent="0.25">
      <c r="A498" s="228"/>
      <c r="B498" s="210"/>
      <c r="C498" s="211"/>
      <c r="D498" s="211"/>
      <c r="E498" s="272"/>
      <c r="F498" s="272"/>
      <c r="G498" s="273"/>
      <c r="H498" s="273"/>
      <c r="I498" s="218"/>
      <c r="J498" s="218"/>
      <c r="K498" s="218"/>
      <c r="L498" s="218"/>
      <c r="M498" s="218"/>
      <c r="N498" s="218"/>
      <c r="O498" s="218"/>
      <c r="P498" s="218"/>
      <c r="Q498" s="218"/>
      <c r="R498" s="218"/>
      <c r="S498" s="218"/>
      <c r="T498" s="218"/>
      <c r="U498" s="218"/>
      <c r="V498" s="218"/>
      <c r="W498" s="219"/>
      <c r="X498" s="220"/>
      <c r="Y498" s="221"/>
      <c r="Z498" s="220"/>
      <c r="AA498" s="221"/>
      <c r="AB498" s="222"/>
      <c r="AC498" s="223"/>
      <c r="AD498" s="675" t="s">
        <v>26</v>
      </c>
    </row>
    <row r="499" spans="1:30" ht="28.5" customHeight="1" x14ac:dyDescent="0.25">
      <c r="A499" s="274"/>
      <c r="B499" s="275"/>
      <c r="C499" s="276"/>
      <c r="D499" s="276"/>
      <c r="E499" s="277"/>
      <c r="F499" s="277"/>
      <c r="G499" s="278"/>
      <c r="H499" s="278"/>
      <c r="I499" s="279"/>
      <c r="J499" s="279"/>
      <c r="K499" s="279"/>
      <c r="L499" s="279"/>
      <c r="M499" s="279"/>
      <c r="N499" s="279"/>
      <c r="O499" s="279"/>
      <c r="P499" s="279"/>
      <c r="Q499" s="279"/>
      <c r="R499" s="279"/>
      <c r="S499" s="279"/>
      <c r="T499" s="279"/>
      <c r="U499" s="279"/>
      <c r="V499" s="279"/>
      <c r="W499" s="219"/>
      <c r="X499" s="220"/>
      <c r="Y499" s="221"/>
      <c r="Z499" s="220"/>
      <c r="AA499" s="221"/>
      <c r="AB499" s="222"/>
      <c r="AC499" s="222"/>
      <c r="AD499" s="558"/>
    </row>
  </sheetData>
  <autoFilter ref="B1:AD498" xr:uid="{AC5113E1-7386-425B-92D9-1A5B86D6C203}"/>
  <sortState ref="A2:BO45">
    <sortCondition descending="1" ref="E2:E45"/>
  </sortState>
  <mergeCells count="2">
    <mergeCell ref="Z1:AA1"/>
    <mergeCell ref="X1:Y1"/>
  </mergeCells>
  <conditionalFormatting sqref="I2:V44 I334:V498">
    <cfRule type="cellIs" dxfId="132" priority="288" operator="greaterThan">
      <formula>42735</formula>
    </cfRule>
  </conditionalFormatting>
  <conditionalFormatting sqref="AD334:AD1048576 AD2:AD45">
    <cfRule type="cellIs" dxfId="131" priority="278" operator="equal">
      <formula>"-"</formula>
    </cfRule>
    <cfRule type="cellIs" dxfId="130" priority="279" operator="greaterThan">
      <formula>"-"</formula>
    </cfRule>
  </conditionalFormatting>
  <conditionalFormatting sqref="I45:V45">
    <cfRule type="cellIs" dxfId="129" priority="12" operator="greaterThan">
      <formula>42735</formula>
    </cfRule>
  </conditionalFormatting>
  <conditionalFormatting sqref="AC45">
    <cfRule type="cellIs" dxfId="128" priority="11" operator="greaterThan">
      <formula>0</formula>
    </cfRule>
  </conditionalFormatting>
  <conditionalFormatting sqref="AB45">
    <cfRule type="cellIs" dxfId="127" priority="9" operator="greaterThan">
      <formula>0</formula>
    </cfRule>
    <cfRule type="cellIs" dxfId="126" priority="10" operator="equal">
      <formula>0</formula>
    </cfRule>
  </conditionalFormatting>
  <conditionalFormatting sqref="AC45">
    <cfRule type="cellIs" dxfId="125" priority="7" operator="greaterThan">
      <formula>0</formula>
    </cfRule>
    <cfRule type="cellIs" dxfId="124" priority="8" operator="equal">
      <formula>0</formula>
    </cfRule>
  </conditionalFormatting>
  <conditionalFormatting sqref="BO45 BF45 AW45 AN45">
    <cfRule type="cellIs" dxfId="123" priority="3" operator="equal">
      <formula>"xxx"</formula>
    </cfRule>
  </conditionalFormatting>
  <conditionalFormatting sqref="A45:B45 E45:AC45">
    <cfRule type="expression" dxfId="2" priority="1262">
      <formula>$Z45="x"</formula>
    </cfRule>
    <cfRule type="expression" dxfId="1" priority="1263">
      <formula>$X45="x"</formula>
    </cfRule>
    <cfRule type="expression" dxfId="0" priority="1264" stopIfTrue="1">
      <formula>$A45&lt;=TODAY()</formula>
    </cfRule>
  </conditionalFormatting>
  <dataValidations count="2">
    <dataValidation type="list" allowBlank="1" showInputMessage="1" showErrorMessage="1" sqref="AD2:AD45" xr:uid="{DF3DE2DC-8543-499C-A2DC-E302F07A42C2}">
      <formula1>PERDUES</formula1>
    </dataValidation>
    <dataValidation type="list" allowBlank="1" showInputMessage="1" showErrorMessage="1" sqref="C334:C1048576 C2:C45" xr:uid="{F729E020-117A-4409-A0F0-A7D23967E269}">
      <formula1>BDD</formula1>
    </dataValidation>
  </dataValidations>
  <printOptions horizontalCentered="1"/>
  <pageMargins left="0" right="0" top="0.39370078740157483" bottom="0.23622047244094491" header="0.15748031496062992" footer="0.15748031496062992"/>
  <pageSetup paperSize="9" scale="54" orientation="landscape" horizontalDpi="300" verticalDpi="300" r:id="rId1"/>
  <headerFooter>
    <oddHeader>&amp;C&amp;"-,Gras"&amp;18&amp;K0070C0Offres tarifaires perdues au &amp;D à &amp;T</oddHeader>
    <oddFooter>&amp;R&amp;"-,Gras"&amp;9&amp;K0070C0&amp;P/&amp;N</oddFooter>
  </headerFooter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B817B645-D81D-42AF-B16F-BD9B47EE4A5F}">
          <x14:formula1>
            <xm:f>#REF!</xm:f>
          </x14:formula1>
          <xm:sqref>I334:V498 I45:V45</xm:sqref>
        </x14:dataValidation>
        <x14:dataValidation type="list" allowBlank="1" showInputMessage="1" showErrorMessage="1" xr:uid="{56F3CC41-EB82-4EFD-AA54-D0B158420F41}">
          <x14:formula1>
            <xm:f>#REF!</xm:f>
          </x14:formula1>
          <xm:sqref>I2:V44</xm:sqref>
        </x14:dataValidation>
        <x14:dataValidation type="list" allowBlank="1" showInputMessage="1" showErrorMessage="1" xr:uid="{351AC2A8-A94A-4E5F-8853-1B62D83992F8}">
          <x14:formula1>
            <xm:f>#REF!</xm:f>
          </x14:formula1>
          <xm:sqref>BO45 BF45</xm:sqref>
        </x14:dataValidation>
        <x14:dataValidation type="list" allowBlank="1" showInputMessage="1" showErrorMessage="1" xr:uid="{919E8CBF-C787-4AB9-902F-F14118FF0D62}">
          <x14:formula1>
            <xm:f>#REF!</xm:f>
          </x14:formula1>
          <xm:sqref>AN45 AW45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527BA-4165-4AF7-BBA4-9FF82AA226FC}">
  <sheetPr codeName="Feuil12">
    <tabColor rgb="FF00B0F0"/>
  </sheetPr>
  <dimension ref="A1:BQ1550"/>
  <sheetViews>
    <sheetView showGridLines="0" workbookViewId="0">
      <pane ySplit="1" topLeftCell="A2" activePane="bottomLeft" state="frozen"/>
      <selection activeCell="B1" sqref="B1"/>
      <selection pane="bottomLeft" activeCell="BT440" sqref="BT440"/>
    </sheetView>
  </sheetViews>
  <sheetFormatPr baseColWidth="10" defaultRowHeight="33" customHeight="1" x14ac:dyDescent="0.35"/>
  <cols>
    <col min="1" max="1" width="8.7109375" style="15" customWidth="1"/>
    <col min="2" max="2" width="9.5703125" style="16" customWidth="1"/>
    <col min="3" max="3" width="27.42578125" style="14" customWidth="1"/>
    <col min="4" max="4" width="21.7109375" style="14" customWidth="1"/>
    <col min="5" max="6" width="25.85546875" style="18" customWidth="1"/>
    <col min="7" max="7" width="6.85546875" style="15" hidden="1" customWidth="1"/>
    <col min="8" max="8" width="7" style="15" hidden="1" customWidth="1"/>
    <col min="9" max="24" width="7" style="35" customWidth="1"/>
    <col min="25" max="25" width="11.7109375" style="13" customWidth="1"/>
    <col min="26" max="26" width="13.5703125" style="167" hidden="1" customWidth="1"/>
    <col min="27" max="27" width="13.5703125" style="168" hidden="1" customWidth="1"/>
    <col min="28" max="28" width="0" style="169" hidden="1" customWidth="1"/>
    <col min="29" max="29" width="13.5703125" style="168" hidden="1" customWidth="1"/>
    <col min="30" max="31" width="13.5703125" style="170" hidden="1" customWidth="1"/>
    <col min="32" max="32" width="33.28515625" style="19" customWidth="1"/>
    <col min="33" max="69" width="0" style="17" hidden="1" customWidth="1"/>
    <col min="70" max="16384" width="11.42578125" style="17"/>
  </cols>
  <sheetData>
    <row r="1" spans="1:69" s="20" customFormat="1" ht="34.5" customHeight="1" x14ac:dyDescent="0.2">
      <c r="A1" s="127" t="s">
        <v>92</v>
      </c>
      <c r="B1" s="115" t="s">
        <v>0</v>
      </c>
      <c r="C1" s="116" t="s">
        <v>1</v>
      </c>
      <c r="D1" s="116" t="s">
        <v>52</v>
      </c>
      <c r="E1" s="117" t="s">
        <v>2</v>
      </c>
      <c r="F1" s="117" t="s">
        <v>3</v>
      </c>
      <c r="G1" s="127" t="s">
        <v>4</v>
      </c>
      <c r="H1" s="127" t="s">
        <v>5</v>
      </c>
      <c r="I1" s="118" t="s">
        <v>6</v>
      </c>
      <c r="J1" s="118" t="s">
        <v>7</v>
      </c>
      <c r="K1" s="118" t="s">
        <v>8</v>
      </c>
      <c r="L1" s="118" t="s">
        <v>9</v>
      </c>
      <c r="M1" s="118" t="s">
        <v>10</v>
      </c>
      <c r="N1" s="118" t="s">
        <v>11</v>
      </c>
      <c r="O1" s="118" t="s">
        <v>12</v>
      </c>
      <c r="P1" s="118" t="s">
        <v>13</v>
      </c>
      <c r="Q1" s="118" t="s">
        <v>14</v>
      </c>
      <c r="R1" s="118" t="s">
        <v>15</v>
      </c>
      <c r="S1" s="118" t="s">
        <v>16</v>
      </c>
      <c r="T1" s="118" t="s">
        <v>18</v>
      </c>
      <c r="U1" s="118" t="s">
        <v>19</v>
      </c>
      <c r="V1" s="118" t="s">
        <v>20</v>
      </c>
      <c r="W1" s="118" t="s">
        <v>694</v>
      </c>
      <c r="X1" s="118" t="s">
        <v>17</v>
      </c>
      <c r="Y1" s="116" t="s">
        <v>53</v>
      </c>
      <c r="Z1" s="699" t="s">
        <v>661</v>
      </c>
      <c r="AA1" s="700"/>
      <c r="AB1" s="697" t="s">
        <v>662</v>
      </c>
      <c r="AC1" s="698"/>
      <c r="AD1" s="116" t="s">
        <v>983</v>
      </c>
      <c r="AE1" s="116" t="s">
        <v>985</v>
      </c>
      <c r="AF1" s="116" t="s">
        <v>986</v>
      </c>
    </row>
    <row r="2" spans="1:69" s="12" customFormat="1" ht="28.5" customHeight="1" x14ac:dyDescent="0.25">
      <c r="A2" s="111" t="s">
        <v>1014</v>
      </c>
      <c r="B2" s="332">
        <v>43038</v>
      </c>
      <c r="C2" s="333" t="s">
        <v>691</v>
      </c>
      <c r="D2" s="334" t="s">
        <v>26</v>
      </c>
      <c r="E2" s="335">
        <v>43098</v>
      </c>
      <c r="F2" s="335">
        <v>43099</v>
      </c>
      <c r="G2" s="336">
        <f t="shared" ref="G2:G7" si="0">F2-E2</f>
        <v>1</v>
      </c>
      <c r="H2" s="337">
        <v>38</v>
      </c>
      <c r="I2" s="338"/>
      <c r="J2" s="338"/>
      <c r="K2" s="338">
        <v>43070</v>
      </c>
      <c r="L2" s="338"/>
      <c r="M2" s="338"/>
      <c r="N2" s="338"/>
      <c r="O2" s="338"/>
      <c r="P2" s="338"/>
      <c r="Q2" s="338"/>
      <c r="R2" s="338"/>
      <c r="S2" s="338"/>
      <c r="T2" s="338"/>
      <c r="U2" s="338"/>
      <c r="V2" s="338"/>
      <c r="W2" s="338"/>
      <c r="X2" s="338"/>
      <c r="Y2" s="113">
        <v>0</v>
      </c>
      <c r="Z2" s="345"/>
      <c r="AA2" s="341">
        <v>43046</v>
      </c>
      <c r="AB2" s="340"/>
      <c r="AC2" s="341">
        <v>43067</v>
      </c>
      <c r="AD2" s="342"/>
      <c r="AE2" s="343"/>
      <c r="AF2" s="301" t="s">
        <v>1010</v>
      </c>
      <c r="AG2" s="344"/>
      <c r="AH2" s="344"/>
      <c r="AI2" s="344"/>
      <c r="AJ2" s="344"/>
      <c r="AK2" s="344"/>
      <c r="AL2" s="344"/>
      <c r="AM2" s="344"/>
      <c r="AN2" s="344"/>
      <c r="AO2" s="344"/>
      <c r="AP2" s="344"/>
      <c r="AQ2" s="344"/>
      <c r="AR2" s="344"/>
      <c r="AS2" s="344"/>
      <c r="AT2" s="344"/>
      <c r="AU2" s="344"/>
      <c r="AV2" s="344"/>
      <c r="AW2" s="344"/>
      <c r="AX2" s="344"/>
      <c r="AY2" s="344"/>
      <c r="AZ2" s="344"/>
      <c r="BA2" s="344"/>
      <c r="BB2" s="344"/>
      <c r="BC2" s="344"/>
      <c r="BD2" s="344"/>
      <c r="BE2" s="344"/>
      <c r="BF2" s="344"/>
      <c r="BG2" s="344"/>
      <c r="BH2" s="344"/>
      <c r="BI2" s="344"/>
      <c r="BJ2" s="344"/>
      <c r="BK2" s="344"/>
      <c r="BL2" s="344"/>
      <c r="BM2" s="344"/>
      <c r="BN2" s="344"/>
      <c r="BO2" s="344"/>
      <c r="BP2" s="344"/>
      <c r="BQ2" s="344"/>
    </row>
    <row r="3" spans="1:69" s="12" customFormat="1" ht="28.5" customHeight="1" x14ac:dyDescent="0.25">
      <c r="A3" s="111" t="s">
        <v>1014</v>
      </c>
      <c r="B3" s="332">
        <v>43032</v>
      </c>
      <c r="C3" s="333" t="s">
        <v>197</v>
      </c>
      <c r="D3" s="334" t="s">
        <v>685</v>
      </c>
      <c r="E3" s="335">
        <v>43096</v>
      </c>
      <c r="F3" s="335">
        <v>43097</v>
      </c>
      <c r="G3" s="336">
        <f t="shared" si="0"/>
        <v>1</v>
      </c>
      <c r="H3" s="337">
        <v>37</v>
      </c>
      <c r="I3" s="338">
        <v>43070</v>
      </c>
      <c r="J3" s="338"/>
      <c r="K3" s="338"/>
      <c r="L3" s="338"/>
      <c r="M3" s="338"/>
      <c r="N3" s="338"/>
      <c r="O3" s="338"/>
      <c r="P3" s="338"/>
      <c r="Q3" s="338"/>
      <c r="R3" s="338"/>
      <c r="S3" s="338"/>
      <c r="T3" s="338"/>
      <c r="U3" s="338"/>
      <c r="V3" s="338"/>
      <c r="W3" s="338"/>
      <c r="X3" s="338"/>
      <c r="Y3" s="113">
        <v>0</v>
      </c>
      <c r="Z3" s="345"/>
      <c r="AA3" s="341">
        <v>43046</v>
      </c>
      <c r="AB3" s="340"/>
      <c r="AC3" s="341">
        <v>43067</v>
      </c>
      <c r="AD3" s="342"/>
      <c r="AE3" s="343"/>
      <c r="AF3" s="301" t="s">
        <v>1010</v>
      </c>
      <c r="AG3" s="344"/>
      <c r="AH3" s="344"/>
      <c r="AI3" s="344"/>
      <c r="AJ3" s="344"/>
      <c r="AK3" s="344"/>
      <c r="AL3" s="344"/>
      <c r="AM3" s="344"/>
      <c r="AN3" s="344"/>
      <c r="AO3" s="344"/>
      <c r="AP3" s="344"/>
      <c r="AQ3" s="344"/>
      <c r="AR3" s="344"/>
      <c r="AS3" s="344"/>
      <c r="AT3" s="344"/>
      <c r="AU3" s="344"/>
      <c r="AV3" s="344"/>
      <c r="AW3" s="344"/>
      <c r="AX3" s="344"/>
      <c r="AY3" s="344"/>
      <c r="AZ3" s="344"/>
      <c r="BA3" s="344"/>
      <c r="BB3" s="344"/>
      <c r="BC3" s="344"/>
      <c r="BD3" s="344"/>
      <c r="BE3" s="344"/>
      <c r="BF3" s="344"/>
      <c r="BG3" s="344"/>
      <c r="BH3" s="344"/>
      <c r="BI3" s="344"/>
      <c r="BJ3" s="344"/>
      <c r="BK3" s="344"/>
      <c r="BL3" s="344"/>
      <c r="BM3" s="344"/>
      <c r="BN3" s="344"/>
      <c r="BO3" s="344"/>
      <c r="BP3" s="344"/>
      <c r="BQ3" s="344"/>
    </row>
    <row r="4" spans="1:69" s="12" customFormat="1" ht="28.5" customHeight="1" x14ac:dyDescent="0.25">
      <c r="A4" s="111" t="s">
        <v>1014</v>
      </c>
      <c r="B4" s="210">
        <v>42984</v>
      </c>
      <c r="C4" s="211" t="s">
        <v>126</v>
      </c>
      <c r="D4" s="224" t="s">
        <v>649</v>
      </c>
      <c r="E4" s="212">
        <v>43087</v>
      </c>
      <c r="F4" s="212">
        <v>43088</v>
      </c>
      <c r="G4" s="231">
        <f t="shared" si="0"/>
        <v>1</v>
      </c>
      <c r="H4" s="231">
        <v>55</v>
      </c>
      <c r="I4" s="252">
        <v>43070</v>
      </c>
      <c r="J4" s="253"/>
      <c r="K4" s="253"/>
      <c r="L4" s="253"/>
      <c r="M4" s="253"/>
      <c r="N4" s="253"/>
      <c r="O4" s="253"/>
      <c r="P4" s="253"/>
      <c r="Q4" s="253"/>
      <c r="R4" s="253"/>
      <c r="S4" s="253"/>
      <c r="T4" s="338"/>
      <c r="U4" s="338"/>
      <c r="V4" s="338"/>
      <c r="W4" s="338"/>
      <c r="X4" s="338"/>
      <c r="Y4" s="113">
        <v>0</v>
      </c>
      <c r="Z4" s="261"/>
      <c r="AA4" s="262">
        <v>43062</v>
      </c>
      <c r="AB4" s="261"/>
      <c r="AC4" s="262"/>
      <c r="AD4" s="257"/>
      <c r="AE4" s="242"/>
      <c r="AF4" s="301" t="s">
        <v>134</v>
      </c>
      <c r="AG4" s="258"/>
      <c r="AH4" s="258"/>
      <c r="AI4" s="258"/>
      <c r="AJ4" s="258"/>
      <c r="AK4" s="258"/>
      <c r="AL4" s="258"/>
      <c r="AM4" s="258"/>
      <c r="AN4" s="258"/>
      <c r="AO4" s="258"/>
      <c r="AP4" s="258"/>
      <c r="AQ4" s="258"/>
      <c r="AR4" s="258"/>
      <c r="AS4" s="258"/>
      <c r="AT4" s="258"/>
      <c r="AU4" s="258"/>
      <c r="AV4" s="258"/>
      <c r="AW4" s="258"/>
      <c r="AX4" s="258"/>
      <c r="AY4" s="258"/>
      <c r="AZ4" s="258"/>
      <c r="BA4" s="258"/>
      <c r="BB4" s="258"/>
      <c r="BC4" s="258"/>
      <c r="BD4" s="258"/>
      <c r="BE4" s="258"/>
      <c r="BF4" s="258"/>
      <c r="BG4" s="258"/>
      <c r="BH4" s="258"/>
      <c r="BI4" s="258"/>
      <c r="BJ4" s="258"/>
      <c r="BK4" s="258"/>
      <c r="BL4" s="258"/>
      <c r="BM4" s="258"/>
      <c r="BN4" s="258"/>
      <c r="BO4" s="258"/>
      <c r="BP4" s="258"/>
      <c r="BQ4" s="258"/>
    </row>
    <row r="5" spans="1:69" s="12" customFormat="1" ht="28.5" customHeight="1" x14ac:dyDescent="0.25">
      <c r="A5" s="111" t="s">
        <v>1014</v>
      </c>
      <c r="B5" s="315">
        <v>43017</v>
      </c>
      <c r="C5" s="316" t="s">
        <v>667</v>
      </c>
      <c r="D5" s="317" t="s">
        <v>668</v>
      </c>
      <c r="E5" s="318">
        <v>43087</v>
      </c>
      <c r="F5" s="318">
        <v>43089</v>
      </c>
      <c r="G5" s="319">
        <f t="shared" si="0"/>
        <v>2</v>
      </c>
      <c r="H5" s="319">
        <v>25</v>
      </c>
      <c r="I5" s="308">
        <v>43070</v>
      </c>
      <c r="J5" s="307"/>
      <c r="K5" s="307"/>
      <c r="L5" s="307"/>
      <c r="M5" s="307"/>
      <c r="N5" s="307"/>
      <c r="O5" s="307"/>
      <c r="P5" s="307"/>
      <c r="Q5" s="307"/>
      <c r="R5" s="307"/>
      <c r="S5" s="307"/>
      <c r="T5" s="338"/>
      <c r="U5" s="338"/>
      <c r="V5" s="338"/>
      <c r="W5" s="338"/>
      <c r="X5" s="338"/>
      <c r="Y5" s="113">
        <v>0</v>
      </c>
      <c r="Z5" s="311"/>
      <c r="AA5" s="312">
        <v>43061</v>
      </c>
      <c r="AB5" s="326"/>
      <c r="AC5" s="312">
        <v>43067</v>
      </c>
      <c r="AD5" s="454">
        <v>0</v>
      </c>
      <c r="AE5" s="327">
        <f>Y5-AD5</f>
        <v>0</v>
      </c>
      <c r="AF5" s="301" t="s">
        <v>1013</v>
      </c>
      <c r="AG5" s="314"/>
      <c r="AH5" s="314"/>
      <c r="AI5" s="314"/>
      <c r="AJ5" s="314"/>
      <c r="AK5" s="314"/>
      <c r="AL5" s="314"/>
      <c r="AM5" s="314"/>
      <c r="AN5" s="314"/>
      <c r="AO5" s="314"/>
      <c r="AP5" s="314"/>
      <c r="AQ5" s="314"/>
      <c r="AR5" s="314"/>
      <c r="AS5" s="314"/>
      <c r="AT5" s="314"/>
      <c r="AU5" s="314"/>
      <c r="AV5" s="314"/>
      <c r="AW5" s="314"/>
      <c r="AX5" s="314"/>
      <c r="AY5" s="314"/>
      <c r="AZ5" s="314"/>
      <c r="BA5" s="314"/>
      <c r="BB5" s="314"/>
      <c r="BC5" s="314"/>
      <c r="BD5" s="314"/>
      <c r="BE5" s="314"/>
      <c r="BF5" s="314"/>
      <c r="BG5" s="314"/>
      <c r="BH5" s="314"/>
      <c r="BI5" s="314"/>
      <c r="BJ5" s="314"/>
      <c r="BK5" s="314"/>
      <c r="BL5" s="314"/>
      <c r="BM5" s="314"/>
      <c r="BN5" s="314"/>
      <c r="BO5" s="314"/>
      <c r="BP5" s="314"/>
      <c r="BQ5" s="314"/>
    </row>
    <row r="6" spans="1:69" s="12" customFormat="1" ht="28.5" customHeight="1" x14ac:dyDescent="0.25">
      <c r="A6" s="111" t="s">
        <v>1014</v>
      </c>
      <c r="B6" s="47">
        <v>43031</v>
      </c>
      <c r="C6" s="48" t="s">
        <v>995</v>
      </c>
      <c r="D6" s="49" t="s">
        <v>683</v>
      </c>
      <c r="E6" s="50">
        <v>43081</v>
      </c>
      <c r="F6" s="50">
        <v>43082</v>
      </c>
      <c r="G6" s="51">
        <f t="shared" si="0"/>
        <v>1</v>
      </c>
      <c r="H6" s="51">
        <v>25</v>
      </c>
      <c r="I6" s="52"/>
      <c r="J6" s="53">
        <v>43070</v>
      </c>
      <c r="K6" s="52"/>
      <c r="L6" s="52"/>
      <c r="M6" s="52"/>
      <c r="N6" s="52"/>
      <c r="O6" s="52"/>
      <c r="P6" s="52"/>
      <c r="Q6" s="52"/>
      <c r="R6" s="52"/>
      <c r="S6" s="52"/>
      <c r="T6" s="338"/>
      <c r="U6" s="338"/>
      <c r="V6" s="338"/>
      <c r="W6" s="338"/>
      <c r="X6" s="338"/>
      <c r="Y6" s="438">
        <v>920</v>
      </c>
      <c r="Z6" s="147"/>
      <c r="AA6" s="152"/>
      <c r="AB6" s="147"/>
      <c r="AC6" s="152"/>
      <c r="AD6" s="74"/>
      <c r="AE6" s="62">
        <f>Y6-AD6</f>
        <v>920</v>
      </c>
      <c r="AF6" s="75"/>
      <c r="AG6" s="36"/>
    </row>
    <row r="7" spans="1:69" s="12" customFormat="1" ht="28.5" customHeight="1" x14ac:dyDescent="0.25">
      <c r="A7" s="111" t="s">
        <v>1014</v>
      </c>
      <c r="B7" s="197">
        <v>42810</v>
      </c>
      <c r="C7" s="198" t="s">
        <v>36</v>
      </c>
      <c r="D7" s="216" t="s">
        <v>37</v>
      </c>
      <c r="E7" s="215">
        <v>43080</v>
      </c>
      <c r="F7" s="215">
        <v>43081</v>
      </c>
      <c r="G7" s="200">
        <f t="shared" si="0"/>
        <v>1</v>
      </c>
      <c r="H7" s="200">
        <v>60</v>
      </c>
      <c r="I7" s="201"/>
      <c r="J7" s="201"/>
      <c r="K7" s="202">
        <v>43070</v>
      </c>
      <c r="L7" s="201"/>
      <c r="M7" s="201"/>
      <c r="N7" s="201"/>
      <c r="O7" s="201"/>
      <c r="P7" s="201"/>
      <c r="Q7" s="201"/>
      <c r="R7" s="201"/>
      <c r="S7" s="201"/>
      <c r="T7" s="338"/>
      <c r="U7" s="338"/>
      <c r="V7" s="338"/>
      <c r="W7" s="338"/>
      <c r="X7" s="338"/>
      <c r="Y7" s="113">
        <v>0</v>
      </c>
      <c r="Z7" s="220"/>
      <c r="AA7" s="221"/>
      <c r="AB7" s="220"/>
      <c r="AC7" s="221"/>
      <c r="AD7" s="242"/>
      <c r="AE7" s="243"/>
      <c r="AF7" s="301" t="s">
        <v>149</v>
      </c>
      <c r="AG7" s="230"/>
      <c r="AH7" s="230"/>
      <c r="AI7" s="230"/>
      <c r="AJ7" s="230"/>
      <c r="AK7" s="230"/>
      <c r="AL7" s="230"/>
      <c r="AM7" s="230"/>
      <c r="AN7" s="230"/>
      <c r="AO7" s="230"/>
      <c r="AP7" s="230"/>
      <c r="AQ7" s="230"/>
      <c r="AR7" s="230"/>
      <c r="AS7" s="230"/>
      <c r="AT7" s="230"/>
      <c r="AU7" s="230"/>
      <c r="AV7" s="230"/>
      <c r="AW7" s="230"/>
      <c r="AX7" s="230"/>
      <c r="AY7" s="230"/>
      <c r="AZ7" s="230"/>
      <c r="BA7" s="230"/>
      <c r="BB7" s="230"/>
      <c r="BC7" s="230"/>
      <c r="BD7" s="230"/>
      <c r="BE7" s="230"/>
      <c r="BF7" s="230"/>
      <c r="BG7" s="230"/>
      <c r="BH7" s="230"/>
      <c r="BI7" s="230"/>
      <c r="BJ7" s="230"/>
      <c r="BK7" s="230"/>
      <c r="BL7" s="230"/>
      <c r="BM7" s="230"/>
      <c r="BN7" s="230"/>
      <c r="BO7" s="230"/>
      <c r="BP7" s="230"/>
      <c r="BQ7" s="230"/>
    </row>
    <row r="8" spans="1:69" s="12" customFormat="1" ht="28.5" customHeight="1" x14ac:dyDescent="0.25">
      <c r="A8" s="111" t="s">
        <v>1014</v>
      </c>
      <c r="B8" s="302">
        <v>42872</v>
      </c>
      <c r="C8" s="303" t="s">
        <v>64</v>
      </c>
      <c r="D8" s="304" t="s">
        <v>482</v>
      </c>
      <c r="E8" s="305">
        <v>43078</v>
      </c>
      <c r="F8" s="305">
        <v>43079</v>
      </c>
      <c r="G8" s="306">
        <v>3</v>
      </c>
      <c r="H8" s="306">
        <v>30</v>
      </c>
      <c r="I8" s="307"/>
      <c r="J8" s="307"/>
      <c r="K8" s="307"/>
      <c r="L8" s="307"/>
      <c r="M8" s="308">
        <v>43070</v>
      </c>
      <c r="N8" s="307"/>
      <c r="O8" s="307"/>
      <c r="P8" s="307"/>
      <c r="Q8" s="307"/>
      <c r="R8" s="307"/>
      <c r="S8" s="307"/>
      <c r="T8" s="338"/>
      <c r="U8" s="338"/>
      <c r="V8" s="338"/>
      <c r="W8" s="338"/>
      <c r="X8" s="338"/>
      <c r="Y8" s="438">
        <v>583.6</v>
      </c>
      <c r="Z8" s="311"/>
      <c r="AA8" s="312"/>
      <c r="AB8" s="311"/>
      <c r="AC8" s="312"/>
      <c r="AD8" s="454"/>
      <c r="AE8" s="86">
        <f>Y8-AD8</f>
        <v>583.6</v>
      </c>
      <c r="AF8" s="301"/>
      <c r="AG8" s="314"/>
    </row>
    <row r="9" spans="1:69" s="12" customFormat="1" ht="28.5" customHeight="1" x14ac:dyDescent="0.25">
      <c r="A9" s="111" t="s">
        <v>1014</v>
      </c>
      <c r="B9" s="210">
        <v>43061</v>
      </c>
      <c r="C9" s="211" t="s">
        <v>1006</v>
      </c>
      <c r="D9" s="224" t="s">
        <v>1007</v>
      </c>
      <c r="E9" s="212">
        <v>43077</v>
      </c>
      <c r="F9" s="212">
        <v>43079</v>
      </c>
      <c r="G9" s="200">
        <f t="shared" ref="G9:G30" si="1">F9-E9</f>
        <v>2</v>
      </c>
      <c r="H9" s="213">
        <v>19</v>
      </c>
      <c r="I9" s="249"/>
      <c r="J9" s="249"/>
      <c r="K9" s="249"/>
      <c r="L9" s="249"/>
      <c r="M9" s="249"/>
      <c r="N9" s="249"/>
      <c r="O9" s="249"/>
      <c r="P9" s="249"/>
      <c r="Q9" s="249"/>
      <c r="R9" s="249">
        <v>43070</v>
      </c>
      <c r="S9" s="249"/>
      <c r="T9" s="338"/>
      <c r="U9" s="338"/>
      <c r="V9" s="338"/>
      <c r="W9" s="338"/>
      <c r="X9" s="338"/>
      <c r="Y9" s="113">
        <v>0</v>
      </c>
      <c r="Z9" s="220"/>
      <c r="AA9" s="221"/>
      <c r="AB9" s="220"/>
      <c r="AC9" s="221"/>
      <c r="AD9" s="257"/>
      <c r="AE9" s="242"/>
      <c r="AF9" s="301" t="s">
        <v>134</v>
      </c>
      <c r="AG9" s="230"/>
      <c r="AH9" s="230"/>
      <c r="AI9" s="230"/>
      <c r="AJ9" s="230"/>
      <c r="AK9" s="230"/>
      <c r="AL9" s="230"/>
      <c r="AM9" s="230"/>
      <c r="AN9" s="230"/>
      <c r="AO9" s="230"/>
      <c r="AP9" s="230"/>
      <c r="AQ9" s="230"/>
      <c r="AR9" s="230"/>
      <c r="AS9" s="230"/>
      <c r="AT9" s="230"/>
      <c r="AU9" s="230"/>
      <c r="AV9" s="230"/>
      <c r="AW9" s="230"/>
      <c r="AX9" s="230"/>
      <c r="AY9" s="230"/>
      <c r="AZ9" s="230"/>
      <c r="BA9" s="230"/>
      <c r="BB9" s="230"/>
      <c r="BC9" s="230"/>
      <c r="BD9" s="230"/>
      <c r="BE9" s="230"/>
      <c r="BF9" s="230"/>
      <c r="BG9" s="230"/>
      <c r="BH9" s="230"/>
      <c r="BI9" s="230"/>
      <c r="BJ9" s="230"/>
      <c r="BK9" s="230"/>
      <c r="BL9" s="230"/>
      <c r="BM9" s="230"/>
      <c r="BN9" s="230"/>
      <c r="BO9" s="230"/>
      <c r="BP9" s="230"/>
      <c r="BQ9" s="230"/>
    </row>
    <row r="10" spans="1:69" s="12" customFormat="1" ht="28.5" customHeight="1" x14ac:dyDescent="0.25">
      <c r="A10" s="111" t="s">
        <v>1014</v>
      </c>
      <c r="B10" s="263">
        <v>42992</v>
      </c>
      <c r="C10" s="264" t="s">
        <v>658</v>
      </c>
      <c r="D10" s="265" t="s">
        <v>659</v>
      </c>
      <c r="E10" s="266">
        <v>43077</v>
      </c>
      <c r="F10" s="266">
        <v>43079</v>
      </c>
      <c r="G10" s="200">
        <f t="shared" si="1"/>
        <v>2</v>
      </c>
      <c r="H10" s="267">
        <v>48</v>
      </c>
      <c r="I10" s="268">
        <v>43070</v>
      </c>
      <c r="J10" s="268">
        <v>43070</v>
      </c>
      <c r="K10" s="268"/>
      <c r="L10" s="268"/>
      <c r="M10" s="268"/>
      <c r="N10" s="268"/>
      <c r="O10" s="268"/>
      <c r="P10" s="268"/>
      <c r="Q10" s="268"/>
      <c r="R10" s="268"/>
      <c r="S10" s="268"/>
      <c r="T10" s="338"/>
      <c r="U10" s="338"/>
      <c r="V10" s="338"/>
      <c r="W10" s="338"/>
      <c r="X10" s="338"/>
      <c r="Y10" s="113">
        <v>0</v>
      </c>
      <c r="Z10" s="261"/>
      <c r="AA10" s="262">
        <v>43063</v>
      </c>
      <c r="AB10" s="261"/>
      <c r="AC10" s="262"/>
      <c r="AD10" s="257"/>
      <c r="AE10" s="242"/>
      <c r="AF10" s="301" t="s">
        <v>1010</v>
      </c>
      <c r="AG10" s="230"/>
      <c r="AH10" s="230"/>
      <c r="AI10" s="230"/>
      <c r="AJ10" s="230"/>
      <c r="AK10" s="230"/>
      <c r="AL10" s="230"/>
      <c r="AM10" s="230"/>
      <c r="AN10" s="230"/>
      <c r="AO10" s="230"/>
      <c r="AP10" s="230"/>
      <c r="AQ10" s="230"/>
      <c r="AR10" s="230"/>
      <c r="AS10" s="230"/>
      <c r="AT10" s="230"/>
      <c r="AU10" s="230"/>
      <c r="AV10" s="230"/>
      <c r="AW10" s="230"/>
      <c r="AX10" s="230"/>
      <c r="AY10" s="230"/>
      <c r="AZ10" s="230"/>
      <c r="BA10" s="230"/>
      <c r="BB10" s="230"/>
      <c r="BC10" s="230"/>
      <c r="BD10" s="230"/>
      <c r="BE10" s="230"/>
      <c r="BF10" s="230"/>
      <c r="BG10" s="230"/>
      <c r="BH10" s="230"/>
      <c r="BI10" s="230"/>
      <c r="BJ10" s="230"/>
      <c r="BK10" s="230"/>
      <c r="BL10" s="230"/>
      <c r="BM10" s="230"/>
      <c r="BN10" s="230"/>
      <c r="BO10" s="230"/>
      <c r="BP10" s="230"/>
      <c r="BQ10" s="230"/>
    </row>
    <row r="11" spans="1:69" s="12" customFormat="1" ht="28.5" customHeight="1" x14ac:dyDescent="0.25">
      <c r="A11" s="111" t="s">
        <v>1014</v>
      </c>
      <c r="B11" s="332">
        <v>43034</v>
      </c>
      <c r="C11" s="333" t="s">
        <v>197</v>
      </c>
      <c r="D11" s="334" t="s">
        <v>687</v>
      </c>
      <c r="E11" s="335">
        <v>43077</v>
      </c>
      <c r="F11" s="335">
        <v>43079</v>
      </c>
      <c r="G11" s="336">
        <f t="shared" si="1"/>
        <v>2</v>
      </c>
      <c r="H11" s="337">
        <v>35</v>
      </c>
      <c r="I11" s="338">
        <v>43070</v>
      </c>
      <c r="J11" s="338"/>
      <c r="K11" s="338"/>
      <c r="L11" s="338"/>
      <c r="M11" s="338"/>
      <c r="N11" s="338"/>
      <c r="O11" s="338"/>
      <c r="P11" s="338"/>
      <c r="Q11" s="338"/>
      <c r="R11" s="338"/>
      <c r="S11" s="338"/>
      <c r="T11" s="338"/>
      <c r="U11" s="338"/>
      <c r="V11" s="338"/>
      <c r="W11" s="338"/>
      <c r="X11" s="338"/>
      <c r="Y11" s="113">
        <v>0</v>
      </c>
      <c r="Z11" s="345"/>
      <c r="AA11" s="341">
        <v>43046</v>
      </c>
      <c r="AB11" s="340"/>
      <c r="AC11" s="341">
        <v>43067</v>
      </c>
      <c r="AD11" s="342"/>
      <c r="AE11" s="343"/>
      <c r="AF11" s="301" t="s">
        <v>1010</v>
      </c>
      <c r="AG11" s="344"/>
      <c r="AH11" s="344"/>
      <c r="AI11" s="344"/>
      <c r="AJ11" s="344"/>
      <c r="AK11" s="344"/>
      <c r="AL11" s="344"/>
      <c r="AM11" s="344"/>
      <c r="AN11" s="344"/>
      <c r="AO11" s="344"/>
      <c r="AP11" s="344"/>
      <c r="AQ11" s="344"/>
      <c r="AR11" s="344"/>
      <c r="AS11" s="344"/>
      <c r="AT11" s="344"/>
      <c r="AU11" s="344"/>
      <c r="AV11" s="344"/>
      <c r="AW11" s="344"/>
      <c r="AX11" s="344"/>
      <c r="AY11" s="344"/>
      <c r="AZ11" s="344"/>
      <c r="BA11" s="344"/>
      <c r="BB11" s="344"/>
      <c r="BC11" s="344"/>
      <c r="BD11" s="344"/>
      <c r="BE11" s="344"/>
      <c r="BF11" s="344"/>
      <c r="BG11" s="344"/>
      <c r="BH11" s="344"/>
      <c r="BI11" s="344"/>
      <c r="BJ11" s="344"/>
      <c r="BK11" s="344"/>
      <c r="BL11" s="344"/>
      <c r="BM11" s="344"/>
      <c r="BN11" s="344"/>
      <c r="BO11" s="344"/>
      <c r="BP11" s="344"/>
      <c r="BQ11" s="344"/>
    </row>
    <row r="12" spans="1:69" s="12" customFormat="1" ht="28.5" customHeight="1" x14ac:dyDescent="0.25">
      <c r="A12" s="111" t="s">
        <v>1014</v>
      </c>
      <c r="B12" s="332">
        <v>43033</v>
      </c>
      <c r="C12" s="333" t="s">
        <v>686</v>
      </c>
      <c r="D12" s="334" t="s">
        <v>26</v>
      </c>
      <c r="E12" s="335">
        <v>43077</v>
      </c>
      <c r="F12" s="335">
        <v>43079</v>
      </c>
      <c r="G12" s="336">
        <f t="shared" si="1"/>
        <v>2</v>
      </c>
      <c r="H12" s="337">
        <v>35</v>
      </c>
      <c r="I12" s="338">
        <v>43070</v>
      </c>
      <c r="J12" s="338"/>
      <c r="K12" s="338"/>
      <c r="L12" s="338"/>
      <c r="M12" s="338"/>
      <c r="N12" s="338"/>
      <c r="O12" s="338"/>
      <c r="P12" s="338"/>
      <c r="Q12" s="338"/>
      <c r="R12" s="338"/>
      <c r="S12" s="338"/>
      <c r="T12" s="338"/>
      <c r="U12" s="338"/>
      <c r="V12" s="338"/>
      <c r="W12" s="338"/>
      <c r="X12" s="338"/>
      <c r="Y12" s="113">
        <v>0</v>
      </c>
      <c r="Z12" s="345"/>
      <c r="AA12" s="341">
        <v>43046</v>
      </c>
      <c r="AB12" s="340"/>
      <c r="AC12" s="341">
        <v>43067</v>
      </c>
      <c r="AD12" s="342"/>
      <c r="AE12" s="343"/>
      <c r="AF12" s="301" t="s">
        <v>1015</v>
      </c>
      <c r="AG12" s="344"/>
      <c r="AH12" s="344"/>
      <c r="AI12" s="344"/>
      <c r="AJ12" s="344"/>
      <c r="AK12" s="344"/>
      <c r="AL12" s="344"/>
      <c r="AM12" s="344"/>
      <c r="AN12" s="344"/>
      <c r="AO12" s="344"/>
      <c r="AP12" s="344"/>
      <c r="AQ12" s="344"/>
      <c r="AR12" s="344"/>
      <c r="AS12" s="344"/>
      <c r="AT12" s="344"/>
      <c r="AU12" s="344"/>
      <c r="AV12" s="344"/>
      <c r="AW12" s="344"/>
      <c r="AX12" s="344"/>
      <c r="AY12" s="344"/>
      <c r="AZ12" s="344"/>
      <c r="BA12" s="344"/>
      <c r="BB12" s="344"/>
      <c r="BC12" s="344"/>
      <c r="BD12" s="344"/>
      <c r="BE12" s="344"/>
      <c r="BF12" s="344"/>
      <c r="BG12" s="344"/>
      <c r="BH12" s="344"/>
      <c r="BI12" s="344"/>
      <c r="BJ12" s="344"/>
      <c r="BK12" s="344"/>
      <c r="BL12" s="344"/>
      <c r="BM12" s="344"/>
      <c r="BN12" s="344"/>
      <c r="BO12" s="344"/>
      <c r="BP12" s="344"/>
      <c r="BQ12" s="344"/>
    </row>
    <row r="13" spans="1:69" s="12" customFormat="1" ht="28.5" customHeight="1" x14ac:dyDescent="0.25">
      <c r="A13" s="111" t="s">
        <v>1014</v>
      </c>
      <c r="B13" s="210">
        <v>43059</v>
      </c>
      <c r="C13" s="211" t="s">
        <v>1001</v>
      </c>
      <c r="D13" s="224" t="s">
        <v>1002</v>
      </c>
      <c r="E13" s="212">
        <v>43076</v>
      </c>
      <c r="F13" s="212">
        <v>43077</v>
      </c>
      <c r="G13" s="200">
        <f t="shared" si="1"/>
        <v>1</v>
      </c>
      <c r="H13" s="213">
        <v>30</v>
      </c>
      <c r="I13" s="249">
        <v>43070</v>
      </c>
      <c r="J13" s="249"/>
      <c r="K13" s="249"/>
      <c r="L13" s="249"/>
      <c r="M13" s="249"/>
      <c r="N13" s="249"/>
      <c r="O13" s="249"/>
      <c r="P13" s="249"/>
      <c r="Q13" s="249"/>
      <c r="R13" s="249"/>
      <c r="S13" s="249"/>
      <c r="T13" s="249"/>
      <c r="U13" s="249"/>
      <c r="V13" s="249"/>
      <c r="W13" s="256"/>
      <c r="X13" s="256"/>
      <c r="Y13" s="113">
        <v>0</v>
      </c>
      <c r="Z13" s="261"/>
      <c r="AA13" s="262">
        <v>43061</v>
      </c>
      <c r="AB13" s="261"/>
      <c r="AC13" s="262"/>
      <c r="AD13" s="257"/>
      <c r="AE13" s="242"/>
      <c r="AF13" s="301" t="s">
        <v>1003</v>
      </c>
      <c r="AG13" s="269"/>
      <c r="AH13" s="269"/>
      <c r="AI13" s="269"/>
      <c r="AJ13" s="269"/>
      <c r="AK13" s="269"/>
      <c r="AL13" s="269"/>
      <c r="AM13" s="269"/>
      <c r="AN13" s="269"/>
      <c r="AO13" s="269"/>
      <c r="AP13" s="269"/>
      <c r="AQ13" s="269"/>
      <c r="AR13" s="269"/>
      <c r="AS13" s="269"/>
      <c r="AT13" s="269"/>
      <c r="AU13" s="269"/>
      <c r="AV13" s="269"/>
      <c r="AW13" s="269"/>
      <c r="AX13" s="269"/>
      <c r="AY13" s="269"/>
      <c r="AZ13" s="269"/>
      <c r="BA13" s="269"/>
      <c r="BB13" s="269"/>
      <c r="BC13" s="269"/>
      <c r="BD13" s="269"/>
      <c r="BE13" s="269"/>
      <c r="BF13" s="269"/>
      <c r="BG13" s="269"/>
      <c r="BH13" s="269"/>
      <c r="BI13" s="269"/>
      <c r="BJ13" s="269"/>
      <c r="BK13" s="269"/>
      <c r="BL13" s="269"/>
      <c r="BM13" s="269"/>
      <c r="BN13" s="269"/>
      <c r="BO13" s="269"/>
      <c r="BP13" s="269"/>
      <c r="BQ13" s="269"/>
    </row>
    <row r="14" spans="1:69" s="12" customFormat="1" ht="28.5" customHeight="1" x14ac:dyDescent="0.25">
      <c r="A14" s="111" t="s">
        <v>1014</v>
      </c>
      <c r="B14" s="197">
        <v>43060</v>
      </c>
      <c r="C14" s="198" t="s">
        <v>40</v>
      </c>
      <c r="D14" s="216" t="s">
        <v>26</v>
      </c>
      <c r="E14" s="215">
        <v>43075</v>
      </c>
      <c r="F14" s="215">
        <v>43077</v>
      </c>
      <c r="G14" s="200">
        <f t="shared" si="1"/>
        <v>2</v>
      </c>
      <c r="H14" s="200">
        <v>25</v>
      </c>
      <c r="I14" s="249"/>
      <c r="J14" s="249"/>
      <c r="K14" s="249"/>
      <c r="L14" s="249"/>
      <c r="M14" s="249"/>
      <c r="N14" s="249">
        <v>43070</v>
      </c>
      <c r="O14" s="249"/>
      <c r="P14" s="249"/>
      <c r="Q14" s="249"/>
      <c r="R14" s="249"/>
      <c r="S14" s="249"/>
      <c r="T14" s="249"/>
      <c r="U14" s="249"/>
      <c r="V14" s="249"/>
      <c r="W14" s="256"/>
      <c r="X14" s="256"/>
      <c r="Y14" s="113">
        <v>0</v>
      </c>
      <c r="Z14" s="220"/>
      <c r="AA14" s="221"/>
      <c r="AB14" s="220"/>
      <c r="AC14" s="221"/>
      <c r="AD14" s="257"/>
      <c r="AE14" s="242"/>
      <c r="AF14" s="301" t="s">
        <v>1004</v>
      </c>
      <c r="AG14" s="230"/>
      <c r="AH14" s="230"/>
      <c r="AI14" s="230"/>
      <c r="AJ14" s="230"/>
      <c r="AK14" s="230"/>
      <c r="AL14" s="230"/>
      <c r="AM14" s="230"/>
      <c r="AN14" s="230"/>
      <c r="AO14" s="230"/>
      <c r="AP14" s="230"/>
      <c r="AQ14" s="230"/>
      <c r="AR14" s="230"/>
      <c r="AS14" s="230"/>
      <c r="AT14" s="230"/>
      <c r="AU14" s="230"/>
      <c r="AV14" s="230"/>
      <c r="AW14" s="230"/>
      <c r="AX14" s="230"/>
      <c r="AY14" s="230"/>
      <c r="AZ14" s="230"/>
      <c r="BA14" s="230"/>
      <c r="BB14" s="230"/>
      <c r="BC14" s="230"/>
      <c r="BD14" s="230"/>
      <c r="BE14" s="230"/>
      <c r="BF14" s="230"/>
      <c r="BG14" s="230"/>
      <c r="BH14" s="230"/>
      <c r="BI14" s="230"/>
      <c r="BJ14" s="230"/>
      <c r="BK14" s="230"/>
      <c r="BL14" s="230"/>
      <c r="BM14" s="230"/>
      <c r="BN14" s="230"/>
      <c r="BO14" s="230"/>
      <c r="BP14" s="230"/>
      <c r="BQ14" s="230"/>
    </row>
    <row r="15" spans="1:69" s="12" customFormat="1" ht="28.5" customHeight="1" x14ac:dyDescent="0.25">
      <c r="A15" s="111" t="s">
        <v>1014</v>
      </c>
      <c r="B15" s="197">
        <v>42927</v>
      </c>
      <c r="C15" s="198" t="s">
        <v>27</v>
      </c>
      <c r="D15" s="216" t="s">
        <v>35</v>
      </c>
      <c r="E15" s="215">
        <v>43074</v>
      </c>
      <c r="F15" s="215">
        <v>43075</v>
      </c>
      <c r="G15" s="200">
        <f t="shared" si="1"/>
        <v>1</v>
      </c>
      <c r="H15" s="200">
        <v>100</v>
      </c>
      <c r="I15" s="249"/>
      <c r="J15" s="202">
        <v>43070</v>
      </c>
      <c r="K15" s="249"/>
      <c r="L15" s="249"/>
      <c r="M15" s="249"/>
      <c r="N15" s="249"/>
      <c r="O15" s="249"/>
      <c r="P15" s="249"/>
      <c r="Q15" s="249"/>
      <c r="R15" s="249"/>
      <c r="S15" s="249"/>
      <c r="T15" s="249"/>
      <c r="U15" s="201"/>
      <c r="V15" s="201"/>
      <c r="W15" s="201"/>
      <c r="X15" s="249"/>
      <c r="Y15" s="113">
        <v>0</v>
      </c>
      <c r="Z15" s="247"/>
      <c r="AA15" s="248"/>
      <c r="AB15" s="220"/>
      <c r="AC15" s="221"/>
      <c r="AD15" s="242"/>
      <c r="AE15" s="243"/>
      <c r="AF15" s="301" t="s">
        <v>688</v>
      </c>
      <c r="AG15" s="230"/>
      <c r="AH15" s="230"/>
      <c r="AI15" s="230"/>
      <c r="AJ15" s="230"/>
      <c r="AK15" s="230"/>
      <c r="AL15" s="230"/>
      <c r="AM15" s="230"/>
      <c r="AN15" s="230"/>
      <c r="AO15" s="230"/>
      <c r="AP15" s="230"/>
      <c r="AQ15" s="230"/>
      <c r="AR15" s="230"/>
      <c r="AS15" s="230"/>
      <c r="AT15" s="230"/>
      <c r="AU15" s="230"/>
      <c r="AV15" s="230"/>
      <c r="AW15" s="230"/>
      <c r="AX15" s="230"/>
      <c r="AY15" s="230"/>
      <c r="AZ15" s="230"/>
      <c r="BA15" s="230"/>
      <c r="BB15" s="230"/>
      <c r="BC15" s="230"/>
      <c r="BD15" s="230"/>
      <c r="BE15" s="230"/>
      <c r="BF15" s="230"/>
      <c r="BG15" s="230"/>
      <c r="BH15" s="230"/>
      <c r="BI15" s="230"/>
      <c r="BJ15" s="230"/>
      <c r="BK15" s="230"/>
      <c r="BL15" s="230"/>
      <c r="BM15" s="230"/>
      <c r="BN15" s="230"/>
      <c r="BO15" s="230"/>
      <c r="BP15" s="230"/>
      <c r="BQ15" s="230"/>
    </row>
    <row r="16" spans="1:69" s="12" customFormat="1" ht="28.5" customHeight="1" x14ac:dyDescent="0.25">
      <c r="A16" s="111" t="s">
        <v>1014</v>
      </c>
      <c r="B16" s="68">
        <v>43019</v>
      </c>
      <c r="C16" s="69" t="s">
        <v>670</v>
      </c>
      <c r="D16" s="44" t="s">
        <v>998</v>
      </c>
      <c r="E16" s="70">
        <v>43073</v>
      </c>
      <c r="F16" s="70">
        <v>43077</v>
      </c>
      <c r="G16" s="71">
        <f t="shared" si="1"/>
        <v>4</v>
      </c>
      <c r="H16" s="71">
        <v>50</v>
      </c>
      <c r="I16" s="72"/>
      <c r="J16" s="72"/>
      <c r="K16" s="72"/>
      <c r="L16" s="72"/>
      <c r="M16" s="72"/>
      <c r="N16" s="72"/>
      <c r="O16" s="72"/>
      <c r="P16" s="73">
        <v>43070</v>
      </c>
      <c r="Q16" s="72"/>
      <c r="R16" s="72"/>
      <c r="S16" s="72"/>
      <c r="T16" s="72"/>
      <c r="U16" s="72"/>
      <c r="V16" s="72"/>
      <c r="W16" s="309"/>
      <c r="X16" s="310"/>
      <c r="Y16" s="438">
        <v>2301.5500000000002</v>
      </c>
      <c r="Z16" s="147"/>
      <c r="AA16" s="152"/>
      <c r="AB16" s="147"/>
      <c r="AC16" s="152"/>
      <c r="AD16" s="74">
        <v>0</v>
      </c>
      <c r="AE16" s="62">
        <f>Y16-AD16</f>
        <v>2301.5500000000002</v>
      </c>
      <c r="AF16" s="63"/>
      <c r="AG16" s="26"/>
    </row>
    <row r="17" spans="1:69" s="12" customFormat="1" ht="28.5" customHeight="1" x14ac:dyDescent="0.25">
      <c r="A17" s="111" t="s">
        <v>1014</v>
      </c>
      <c r="B17" s="197">
        <v>42689</v>
      </c>
      <c r="C17" s="198" t="s">
        <v>417</v>
      </c>
      <c r="D17" s="216" t="s">
        <v>418</v>
      </c>
      <c r="E17" s="215">
        <v>43070</v>
      </c>
      <c r="F17" s="215">
        <v>43072</v>
      </c>
      <c r="G17" s="200">
        <f t="shared" si="1"/>
        <v>2</v>
      </c>
      <c r="H17" s="200"/>
      <c r="I17" s="201"/>
      <c r="J17" s="201"/>
      <c r="K17" s="202">
        <v>42979</v>
      </c>
      <c r="L17" s="201"/>
      <c r="M17" s="201"/>
      <c r="N17" s="201"/>
      <c r="O17" s="201"/>
      <c r="P17" s="201"/>
      <c r="Q17" s="201"/>
      <c r="R17" s="201"/>
      <c r="S17" s="201"/>
      <c r="T17" s="201"/>
      <c r="U17" s="201"/>
      <c r="V17" s="201"/>
      <c r="W17" s="201"/>
      <c r="X17" s="201"/>
      <c r="Y17" s="113">
        <v>0</v>
      </c>
      <c r="Z17" s="204"/>
      <c r="AA17" s="205"/>
      <c r="AB17" s="204"/>
      <c r="AC17" s="205"/>
      <c r="AD17" s="206"/>
      <c r="AE17" s="207"/>
      <c r="AF17" s="301" t="s">
        <v>137</v>
      </c>
      <c r="AG17" s="209"/>
      <c r="AH17" s="209"/>
      <c r="AI17" s="209"/>
      <c r="AJ17" s="209"/>
      <c r="AK17" s="209"/>
      <c r="AL17" s="209"/>
      <c r="AM17" s="209"/>
      <c r="AN17" s="209"/>
      <c r="AO17" s="209"/>
      <c r="AP17" s="209"/>
      <c r="AQ17" s="209"/>
      <c r="AR17" s="209"/>
      <c r="AS17" s="209"/>
      <c r="AT17" s="209"/>
      <c r="AU17" s="209"/>
      <c r="AV17" s="209"/>
      <c r="AW17" s="209"/>
      <c r="AX17" s="209"/>
      <c r="AY17" s="209"/>
      <c r="AZ17" s="209"/>
      <c r="BA17" s="209"/>
      <c r="BB17" s="209"/>
      <c r="BC17" s="209"/>
      <c r="BD17" s="209"/>
      <c r="BE17" s="209"/>
      <c r="BF17" s="209"/>
      <c r="BG17" s="209"/>
      <c r="BH17" s="209"/>
      <c r="BI17" s="209"/>
      <c r="BJ17" s="209"/>
      <c r="BK17" s="209"/>
      <c r="BL17" s="209"/>
      <c r="BM17" s="209"/>
      <c r="BN17" s="209"/>
      <c r="BO17" s="209"/>
      <c r="BP17" s="209"/>
      <c r="BQ17" s="209"/>
    </row>
    <row r="18" spans="1:69" s="12" customFormat="1" ht="28.5" customHeight="1" x14ac:dyDescent="0.25">
      <c r="A18" s="111" t="s">
        <v>1014</v>
      </c>
      <c r="B18" s="355">
        <v>42950</v>
      </c>
      <c r="C18" s="370" t="s">
        <v>62</v>
      </c>
      <c r="D18" s="371" t="s">
        <v>91</v>
      </c>
      <c r="E18" s="372">
        <v>43064</v>
      </c>
      <c r="F18" s="372">
        <v>43065</v>
      </c>
      <c r="G18" s="359">
        <f t="shared" si="1"/>
        <v>1</v>
      </c>
      <c r="H18" s="359">
        <v>33</v>
      </c>
      <c r="I18" s="361">
        <v>43040</v>
      </c>
      <c r="J18" s="360"/>
      <c r="K18" s="360"/>
      <c r="L18" s="360"/>
      <c r="M18" s="360"/>
      <c r="N18" s="360"/>
      <c r="O18" s="360"/>
      <c r="P18" s="360"/>
      <c r="Q18" s="360"/>
      <c r="R18" s="360"/>
      <c r="S18" s="360"/>
      <c r="T18" s="360"/>
      <c r="U18" s="360"/>
      <c r="V18" s="360"/>
      <c r="W18" s="309"/>
      <c r="X18" s="310"/>
      <c r="Y18" s="434">
        <v>1108</v>
      </c>
      <c r="Z18" s="363"/>
      <c r="AA18" s="364"/>
      <c r="AB18" s="363"/>
      <c r="AC18" s="364"/>
      <c r="AD18" s="393">
        <v>0</v>
      </c>
      <c r="AE18" s="401">
        <f>Y18-AD18</f>
        <v>1108</v>
      </c>
      <c r="AF18" s="398"/>
      <c r="AG18" s="397"/>
    </row>
    <row r="19" spans="1:69" s="12" customFormat="1" ht="28.5" customHeight="1" x14ac:dyDescent="0.25">
      <c r="A19" s="111" t="s">
        <v>1014</v>
      </c>
      <c r="B19" s="394">
        <v>43028</v>
      </c>
      <c r="C19" s="356" t="s">
        <v>984</v>
      </c>
      <c r="D19" s="357" t="s">
        <v>682</v>
      </c>
      <c r="E19" s="358">
        <v>43060</v>
      </c>
      <c r="F19" s="358">
        <v>43061</v>
      </c>
      <c r="G19" s="359">
        <f t="shared" si="1"/>
        <v>1</v>
      </c>
      <c r="H19" s="359">
        <v>18</v>
      </c>
      <c r="I19" s="387"/>
      <c r="J19" s="387"/>
      <c r="K19" s="387"/>
      <c r="L19" s="387"/>
      <c r="M19" s="387"/>
      <c r="N19" s="387"/>
      <c r="O19" s="387"/>
      <c r="P19" s="387"/>
      <c r="Q19" s="361">
        <v>43040</v>
      </c>
      <c r="R19" s="387"/>
      <c r="S19" s="387"/>
      <c r="T19" s="387"/>
      <c r="U19" s="387"/>
      <c r="V19" s="387"/>
      <c r="W19" s="309"/>
      <c r="X19" s="310"/>
      <c r="Y19" s="434">
        <v>338.1</v>
      </c>
      <c r="Z19" s="388"/>
      <c r="AA19" s="389"/>
      <c r="AB19" s="388"/>
      <c r="AC19" s="389"/>
      <c r="AD19" s="403">
        <v>0</v>
      </c>
      <c r="AE19" s="401">
        <f>Y19-AD19</f>
        <v>338.1</v>
      </c>
      <c r="AF19" s="398"/>
      <c r="AG19" s="397"/>
    </row>
    <row r="20" spans="1:69" s="12" customFormat="1" ht="28.5" customHeight="1" x14ac:dyDescent="0.25">
      <c r="A20" s="111" t="s">
        <v>1014</v>
      </c>
      <c r="B20" s="394">
        <v>43028</v>
      </c>
      <c r="C20" s="356" t="s">
        <v>980</v>
      </c>
      <c r="D20" s="357" t="s">
        <v>979</v>
      </c>
      <c r="E20" s="358">
        <v>43060</v>
      </c>
      <c r="F20" s="358">
        <v>43061</v>
      </c>
      <c r="G20" s="359">
        <f t="shared" si="1"/>
        <v>1</v>
      </c>
      <c r="H20" s="359">
        <v>18</v>
      </c>
      <c r="I20" s="387"/>
      <c r="J20" s="387"/>
      <c r="K20" s="387"/>
      <c r="L20" s="387"/>
      <c r="M20" s="387"/>
      <c r="N20" s="387"/>
      <c r="O20" s="387"/>
      <c r="P20" s="387"/>
      <c r="Q20" s="361">
        <v>43040</v>
      </c>
      <c r="R20" s="387"/>
      <c r="S20" s="387"/>
      <c r="T20" s="387"/>
      <c r="U20" s="387"/>
      <c r="V20" s="387"/>
      <c r="W20" s="309"/>
      <c r="X20" s="310"/>
      <c r="Y20" s="434">
        <v>433.8</v>
      </c>
      <c r="Z20" s="388"/>
      <c r="AA20" s="389"/>
      <c r="AB20" s="388"/>
      <c r="AC20" s="389"/>
      <c r="AD20" s="403">
        <v>0</v>
      </c>
      <c r="AE20" s="401">
        <f>Y20-AD20</f>
        <v>433.8</v>
      </c>
      <c r="AF20" s="398"/>
      <c r="AG20" s="397"/>
    </row>
    <row r="21" spans="1:69" s="12" customFormat="1" ht="28.5" customHeight="1" x14ac:dyDescent="0.25">
      <c r="A21" s="111" t="s">
        <v>1014</v>
      </c>
      <c r="B21" s="197">
        <v>42965</v>
      </c>
      <c r="C21" s="198" t="s">
        <v>62</v>
      </c>
      <c r="D21" s="216" t="s">
        <v>63</v>
      </c>
      <c r="E21" s="215">
        <v>43059</v>
      </c>
      <c r="F21" s="215">
        <v>43062</v>
      </c>
      <c r="G21" s="231">
        <f t="shared" si="1"/>
        <v>3</v>
      </c>
      <c r="H21" s="231">
        <v>85</v>
      </c>
      <c r="I21" s="202">
        <v>43040</v>
      </c>
      <c r="J21" s="201"/>
      <c r="K21" s="201"/>
      <c r="L21" s="201"/>
      <c r="M21" s="201"/>
      <c r="N21" s="201"/>
      <c r="O21" s="201"/>
      <c r="P21" s="201"/>
      <c r="Q21" s="201"/>
      <c r="R21" s="201"/>
      <c r="S21" s="201"/>
      <c r="T21" s="201"/>
      <c r="U21" s="201"/>
      <c r="V21" s="201"/>
      <c r="W21" s="201"/>
      <c r="X21" s="201"/>
      <c r="Y21" s="113">
        <v>0</v>
      </c>
      <c r="Z21" s="204"/>
      <c r="AA21" s="205"/>
      <c r="AB21" s="204"/>
      <c r="AC21" s="205"/>
      <c r="AD21" s="206"/>
      <c r="AE21" s="207"/>
      <c r="AF21" s="301" t="s">
        <v>666</v>
      </c>
      <c r="AG21" s="230"/>
      <c r="AH21" s="230"/>
      <c r="AI21" s="230"/>
      <c r="AJ21" s="230"/>
      <c r="AK21" s="230"/>
      <c r="AL21" s="230"/>
      <c r="AM21" s="230"/>
      <c r="AN21" s="230"/>
      <c r="AO21" s="230"/>
      <c r="AP21" s="230"/>
      <c r="AQ21" s="230"/>
      <c r="AR21" s="230"/>
      <c r="AS21" s="230"/>
      <c r="AT21" s="230"/>
      <c r="AU21" s="230"/>
      <c r="AV21" s="230"/>
      <c r="AW21" s="230"/>
      <c r="AX21" s="230"/>
      <c r="AY21" s="230"/>
      <c r="AZ21" s="230"/>
      <c r="BA21" s="230"/>
      <c r="BB21" s="230"/>
      <c r="BC21" s="230"/>
      <c r="BD21" s="230"/>
      <c r="BE21" s="230"/>
      <c r="BF21" s="230"/>
      <c r="BG21" s="230"/>
      <c r="BH21" s="230"/>
      <c r="BI21" s="230"/>
      <c r="BJ21" s="230"/>
      <c r="BK21" s="230"/>
      <c r="BL21" s="230"/>
      <c r="BM21" s="230"/>
      <c r="BN21" s="230"/>
      <c r="BO21" s="230"/>
      <c r="BP21" s="230"/>
      <c r="BQ21" s="230"/>
    </row>
    <row r="22" spans="1:69" s="12" customFormat="1" ht="28.5" customHeight="1" x14ac:dyDescent="0.25">
      <c r="A22" s="111" t="s">
        <v>1014</v>
      </c>
      <c r="B22" s="355">
        <v>43048</v>
      </c>
      <c r="C22" s="370" t="s">
        <v>996</v>
      </c>
      <c r="D22" s="371" t="s">
        <v>26</v>
      </c>
      <c r="E22" s="372">
        <v>43057</v>
      </c>
      <c r="F22" s="372">
        <v>43059</v>
      </c>
      <c r="G22" s="359">
        <f t="shared" si="1"/>
        <v>2</v>
      </c>
      <c r="H22" s="359">
        <v>10</v>
      </c>
      <c r="I22" s="387"/>
      <c r="J22" s="387"/>
      <c r="K22" s="387"/>
      <c r="L22" s="387"/>
      <c r="M22" s="387"/>
      <c r="N22" s="387"/>
      <c r="O22" s="387"/>
      <c r="P22" s="387"/>
      <c r="Q22" s="387">
        <v>43040</v>
      </c>
      <c r="R22" s="387"/>
      <c r="S22" s="387"/>
      <c r="T22" s="387"/>
      <c r="U22" s="387"/>
      <c r="V22" s="387"/>
      <c r="W22" s="309"/>
      <c r="X22" s="310"/>
      <c r="Y22" s="438">
        <v>485.6</v>
      </c>
      <c r="Z22" s="388"/>
      <c r="AA22" s="389"/>
      <c r="AB22" s="388"/>
      <c r="AC22" s="389"/>
      <c r="AD22" s="396">
        <v>0</v>
      </c>
      <c r="AE22" s="401">
        <f>Y22-AD22</f>
        <v>485.6</v>
      </c>
      <c r="AF22" s="398"/>
      <c r="AG22" s="402"/>
    </row>
    <row r="23" spans="1:69" s="12" customFormat="1" ht="28.5" customHeight="1" x14ac:dyDescent="0.25">
      <c r="A23" s="111" t="s">
        <v>1014</v>
      </c>
      <c r="B23" s="355">
        <v>42992</v>
      </c>
      <c r="C23" s="370" t="s">
        <v>657</v>
      </c>
      <c r="D23" s="371" t="s">
        <v>285</v>
      </c>
      <c r="E23" s="372">
        <v>43053</v>
      </c>
      <c r="F23" s="372">
        <v>43054</v>
      </c>
      <c r="G23" s="359">
        <f t="shared" si="1"/>
        <v>1</v>
      </c>
      <c r="H23" s="359">
        <v>61</v>
      </c>
      <c r="I23" s="361">
        <v>43040</v>
      </c>
      <c r="J23" s="360"/>
      <c r="K23" s="360"/>
      <c r="L23" s="360"/>
      <c r="M23" s="360"/>
      <c r="N23" s="360"/>
      <c r="O23" s="360"/>
      <c r="P23" s="360"/>
      <c r="Q23" s="360"/>
      <c r="R23" s="360"/>
      <c r="S23" s="360"/>
      <c r="T23" s="360"/>
      <c r="U23" s="360"/>
      <c r="V23" s="360"/>
      <c r="W23" s="360"/>
      <c r="X23" s="362"/>
      <c r="Y23" s="438">
        <v>1320</v>
      </c>
      <c r="Z23" s="399">
        <v>43032</v>
      </c>
      <c r="AA23" s="400"/>
      <c r="AB23" s="388"/>
      <c r="AC23" s="389"/>
      <c r="AD23" s="396">
        <v>1320</v>
      </c>
      <c r="AE23" s="401">
        <v>0</v>
      </c>
      <c r="AF23" s="398"/>
      <c r="AG23" s="386"/>
    </row>
    <row r="24" spans="1:69" s="12" customFormat="1" ht="28.5" customHeight="1" x14ac:dyDescent="0.25">
      <c r="A24" s="111" t="s">
        <v>1014</v>
      </c>
      <c r="B24" s="355">
        <v>43038</v>
      </c>
      <c r="C24" s="370" t="s">
        <v>692</v>
      </c>
      <c r="D24" s="370" t="s">
        <v>693</v>
      </c>
      <c r="E24" s="358">
        <v>43053</v>
      </c>
      <c r="F24" s="358">
        <v>43055</v>
      </c>
      <c r="G24" s="374">
        <f t="shared" si="1"/>
        <v>2</v>
      </c>
      <c r="H24" s="374">
        <v>13</v>
      </c>
      <c r="I24" s="375"/>
      <c r="J24" s="375"/>
      <c r="K24" s="375"/>
      <c r="L24" s="375"/>
      <c r="M24" s="375"/>
      <c r="N24" s="375"/>
      <c r="O24" s="375"/>
      <c r="P24" s="375"/>
      <c r="Q24" s="375"/>
      <c r="R24" s="375"/>
      <c r="S24" s="375"/>
      <c r="T24" s="375"/>
      <c r="U24" s="375">
        <v>43040</v>
      </c>
      <c r="V24" s="387"/>
      <c r="W24" s="387"/>
      <c r="X24" s="362"/>
      <c r="Y24" s="438">
        <v>3864</v>
      </c>
      <c r="Z24" s="388"/>
      <c r="AA24" s="389"/>
      <c r="AB24" s="388"/>
      <c r="AC24" s="389"/>
      <c r="AD24" s="396">
        <v>0</v>
      </c>
      <c r="AE24" s="401">
        <f>Y24-AD24</f>
        <v>3864</v>
      </c>
      <c r="AF24" s="398"/>
      <c r="AG24" s="386"/>
    </row>
    <row r="25" spans="1:69" s="12" customFormat="1" ht="28.5" customHeight="1" x14ac:dyDescent="0.25">
      <c r="A25" s="111" t="s">
        <v>1014</v>
      </c>
      <c r="B25" s="394">
        <v>43048</v>
      </c>
      <c r="C25" s="356" t="s">
        <v>473</v>
      </c>
      <c r="D25" s="357" t="s">
        <v>909</v>
      </c>
      <c r="E25" s="358">
        <v>43052</v>
      </c>
      <c r="F25" s="358">
        <v>43053</v>
      </c>
      <c r="G25" s="359">
        <f t="shared" si="1"/>
        <v>1</v>
      </c>
      <c r="H25" s="359">
        <v>42</v>
      </c>
      <c r="I25" s="387"/>
      <c r="J25" s="387"/>
      <c r="K25" s="387"/>
      <c r="L25" s="387"/>
      <c r="M25" s="387"/>
      <c r="N25" s="387">
        <v>43040</v>
      </c>
      <c r="O25" s="387"/>
      <c r="P25" s="387"/>
      <c r="Q25" s="387"/>
      <c r="R25" s="387"/>
      <c r="S25" s="387"/>
      <c r="T25" s="387"/>
      <c r="U25" s="387"/>
      <c r="V25" s="387"/>
      <c r="W25" s="387"/>
      <c r="X25" s="362"/>
      <c r="Y25" s="438">
        <v>1291.25</v>
      </c>
      <c r="Z25" s="388"/>
      <c r="AA25" s="389"/>
      <c r="AB25" s="388"/>
      <c r="AC25" s="389"/>
      <c r="AD25" s="396">
        <v>0</v>
      </c>
      <c r="AE25" s="401">
        <f>Y25-AD25</f>
        <v>1291.25</v>
      </c>
      <c r="AF25" s="398"/>
      <c r="AG25" s="386"/>
    </row>
    <row r="26" spans="1:69" s="12" customFormat="1" ht="28.5" customHeight="1" x14ac:dyDescent="0.25">
      <c r="A26" s="111" t="s">
        <v>1014</v>
      </c>
      <c r="B26" s="394">
        <v>43047</v>
      </c>
      <c r="C26" s="356" t="s">
        <v>982</v>
      </c>
      <c r="D26" s="357" t="s">
        <v>981</v>
      </c>
      <c r="E26" s="358">
        <v>43050</v>
      </c>
      <c r="F26" s="358">
        <v>43051</v>
      </c>
      <c r="G26" s="359">
        <f t="shared" si="1"/>
        <v>1</v>
      </c>
      <c r="H26" s="374">
        <v>15</v>
      </c>
      <c r="I26" s="387"/>
      <c r="J26" s="387"/>
      <c r="K26" s="387"/>
      <c r="L26" s="387"/>
      <c r="M26" s="387"/>
      <c r="N26" s="387"/>
      <c r="O26" s="387">
        <v>43040</v>
      </c>
      <c r="P26" s="387"/>
      <c r="Q26" s="387"/>
      <c r="R26" s="387"/>
      <c r="S26" s="387"/>
      <c r="T26" s="387"/>
      <c r="U26" s="387"/>
      <c r="V26" s="387"/>
      <c r="W26" s="387"/>
      <c r="X26" s="362"/>
      <c r="Y26" s="438">
        <v>615.25</v>
      </c>
      <c r="Z26" s="388"/>
      <c r="AA26" s="389"/>
      <c r="AB26" s="388"/>
      <c r="AC26" s="389"/>
      <c r="AD26" s="396"/>
      <c r="AE26" s="393">
        <f>Y26-AD26</f>
        <v>615.25</v>
      </c>
      <c r="AF26" s="398"/>
      <c r="AG26" s="397"/>
    </row>
    <row r="27" spans="1:69" s="12" customFormat="1" ht="28.5" customHeight="1" x14ac:dyDescent="0.25">
      <c r="A27" s="111" t="s">
        <v>1014</v>
      </c>
      <c r="B27" s="197">
        <v>42926</v>
      </c>
      <c r="C27" s="198" t="s">
        <v>42</v>
      </c>
      <c r="D27" s="216" t="s">
        <v>61</v>
      </c>
      <c r="E27" s="215">
        <v>43050</v>
      </c>
      <c r="F27" s="215">
        <v>43051</v>
      </c>
      <c r="G27" s="231">
        <f t="shared" si="1"/>
        <v>1</v>
      </c>
      <c r="H27" s="231">
        <v>40</v>
      </c>
      <c r="I27" s="201"/>
      <c r="J27" s="201"/>
      <c r="K27" s="201"/>
      <c r="L27" s="202">
        <v>43040</v>
      </c>
      <c r="M27" s="201"/>
      <c r="N27" s="201"/>
      <c r="O27" s="201"/>
      <c r="P27" s="201"/>
      <c r="Q27" s="201"/>
      <c r="R27" s="201"/>
      <c r="S27" s="201"/>
      <c r="T27" s="201"/>
      <c r="U27" s="201"/>
      <c r="V27" s="201"/>
      <c r="W27" s="201"/>
      <c r="X27" s="201"/>
      <c r="Y27" s="113">
        <v>0</v>
      </c>
      <c r="Z27" s="232"/>
      <c r="AA27" s="233"/>
      <c r="AB27" s="234"/>
      <c r="AC27" s="235"/>
      <c r="AD27" s="236"/>
      <c r="AE27" s="236">
        <v>0</v>
      </c>
      <c r="AF27" s="301" t="s">
        <v>149</v>
      </c>
      <c r="AG27" s="230"/>
      <c r="AH27" s="230"/>
      <c r="AI27" s="230"/>
      <c r="AJ27" s="230"/>
      <c r="AK27" s="230"/>
      <c r="AL27" s="230"/>
      <c r="AM27" s="230"/>
      <c r="AN27" s="230"/>
      <c r="AO27" s="230"/>
      <c r="AP27" s="230"/>
      <c r="AQ27" s="230"/>
      <c r="AR27" s="230"/>
      <c r="AS27" s="230"/>
      <c r="AT27" s="230"/>
      <c r="AU27" s="230"/>
      <c r="AV27" s="230"/>
      <c r="AW27" s="230"/>
      <c r="AX27" s="230"/>
      <c r="AY27" s="230"/>
      <c r="AZ27" s="230"/>
      <c r="BA27" s="230"/>
      <c r="BB27" s="230"/>
      <c r="BC27" s="230"/>
      <c r="BD27" s="230"/>
      <c r="BE27" s="230"/>
      <c r="BF27" s="230"/>
      <c r="BG27" s="230"/>
      <c r="BH27" s="230"/>
      <c r="BI27" s="230"/>
      <c r="BJ27" s="230"/>
      <c r="BK27" s="230"/>
      <c r="BL27" s="230"/>
      <c r="BM27" s="230"/>
      <c r="BN27" s="230"/>
      <c r="BO27" s="230"/>
      <c r="BP27" s="230"/>
      <c r="BQ27" s="230"/>
    </row>
    <row r="28" spans="1:69" s="12" customFormat="1" ht="28.5" customHeight="1" x14ac:dyDescent="0.25">
      <c r="A28" s="111" t="s">
        <v>1014</v>
      </c>
      <c r="B28" s="210">
        <v>43020</v>
      </c>
      <c r="C28" s="211" t="s">
        <v>675</v>
      </c>
      <c r="D28" s="224" t="s">
        <v>676</v>
      </c>
      <c r="E28" s="212">
        <v>43047</v>
      </c>
      <c r="F28" s="212">
        <v>43048</v>
      </c>
      <c r="G28" s="231">
        <f t="shared" si="1"/>
        <v>1</v>
      </c>
      <c r="H28" s="231">
        <v>38</v>
      </c>
      <c r="I28" s="201"/>
      <c r="J28" s="201"/>
      <c r="K28" s="201"/>
      <c r="L28" s="201"/>
      <c r="M28" s="201"/>
      <c r="N28" s="201"/>
      <c r="O28" s="201"/>
      <c r="P28" s="201"/>
      <c r="Q28" s="201"/>
      <c r="R28" s="202">
        <v>43040</v>
      </c>
      <c r="S28" s="201"/>
      <c r="T28" s="201"/>
      <c r="U28" s="201"/>
      <c r="V28" s="201"/>
      <c r="W28" s="201"/>
      <c r="X28" s="201"/>
      <c r="Y28" s="113">
        <v>0</v>
      </c>
      <c r="Z28" s="232"/>
      <c r="AA28" s="233"/>
      <c r="AB28" s="234"/>
      <c r="AC28" s="235"/>
      <c r="AD28" s="236"/>
      <c r="AE28" s="236"/>
      <c r="AF28" s="301" t="s">
        <v>678</v>
      </c>
      <c r="AG28" s="230"/>
      <c r="AH28" s="230"/>
      <c r="AI28" s="230"/>
      <c r="AJ28" s="230"/>
      <c r="AK28" s="230"/>
      <c r="AL28" s="230"/>
      <c r="AM28" s="230"/>
      <c r="AN28" s="230"/>
      <c r="AO28" s="230"/>
      <c r="AP28" s="230"/>
      <c r="AQ28" s="230"/>
      <c r="AR28" s="230"/>
      <c r="AS28" s="230"/>
      <c r="AT28" s="230"/>
      <c r="AU28" s="230"/>
      <c r="AV28" s="230"/>
      <c r="AW28" s="230"/>
      <c r="AX28" s="230"/>
      <c r="AY28" s="230"/>
      <c r="AZ28" s="230"/>
      <c r="BA28" s="230"/>
      <c r="BB28" s="230"/>
      <c r="BC28" s="230"/>
      <c r="BD28" s="230"/>
      <c r="BE28" s="230"/>
      <c r="BF28" s="230"/>
      <c r="BG28" s="230"/>
      <c r="BH28" s="230"/>
      <c r="BI28" s="230"/>
      <c r="BJ28" s="230"/>
      <c r="BK28" s="230"/>
      <c r="BL28" s="230"/>
      <c r="BM28" s="230"/>
      <c r="BN28" s="230"/>
      <c r="BO28" s="230"/>
      <c r="BP28" s="230"/>
      <c r="BQ28" s="230"/>
    </row>
    <row r="29" spans="1:69" s="12" customFormat="1" ht="28.5" customHeight="1" x14ac:dyDescent="0.25">
      <c r="A29" s="111" t="s">
        <v>1014</v>
      </c>
      <c r="B29" s="210">
        <v>43034</v>
      </c>
      <c r="C29" s="211" t="s">
        <v>690</v>
      </c>
      <c r="D29" s="224" t="s">
        <v>482</v>
      </c>
      <c r="E29" s="212">
        <v>43046</v>
      </c>
      <c r="F29" s="212">
        <v>43048</v>
      </c>
      <c r="G29" s="200">
        <f t="shared" si="1"/>
        <v>2</v>
      </c>
      <c r="H29" s="200">
        <v>9</v>
      </c>
      <c r="I29" s="249"/>
      <c r="J29" s="249"/>
      <c r="K29" s="249"/>
      <c r="L29" s="249"/>
      <c r="M29" s="249"/>
      <c r="N29" s="249"/>
      <c r="O29" s="249"/>
      <c r="P29" s="249"/>
      <c r="Q29" s="249"/>
      <c r="R29" s="202">
        <v>43040</v>
      </c>
      <c r="S29" s="249"/>
      <c r="T29" s="249"/>
      <c r="U29" s="249"/>
      <c r="V29" s="201"/>
      <c r="W29" s="201"/>
      <c r="X29" s="249"/>
      <c r="Y29" s="113">
        <v>0</v>
      </c>
      <c r="Z29" s="220"/>
      <c r="AA29" s="221"/>
      <c r="AB29" s="220"/>
      <c r="AC29" s="221"/>
      <c r="AD29" s="242"/>
      <c r="AE29" s="243"/>
      <c r="AF29" s="301" t="s">
        <v>244</v>
      </c>
      <c r="AG29" s="230"/>
      <c r="AH29" s="230"/>
      <c r="AI29" s="230"/>
      <c r="AJ29" s="230"/>
      <c r="AK29" s="230"/>
      <c r="AL29" s="230"/>
      <c r="AM29" s="230"/>
      <c r="AN29" s="230"/>
      <c r="AO29" s="230"/>
      <c r="AP29" s="230"/>
      <c r="AQ29" s="230"/>
      <c r="AR29" s="230"/>
      <c r="AS29" s="230"/>
      <c r="AT29" s="230"/>
      <c r="AU29" s="230"/>
      <c r="AV29" s="230"/>
      <c r="AW29" s="230"/>
      <c r="AX29" s="230"/>
      <c r="AY29" s="230"/>
      <c r="AZ29" s="230"/>
      <c r="BA29" s="230"/>
      <c r="BB29" s="230"/>
      <c r="BC29" s="230"/>
      <c r="BD29" s="230"/>
      <c r="BE29" s="230"/>
      <c r="BF29" s="230"/>
      <c r="BG29" s="230"/>
      <c r="BH29" s="230"/>
      <c r="BI29" s="230"/>
      <c r="BJ29" s="230"/>
      <c r="BK29" s="230"/>
      <c r="BL29" s="230"/>
      <c r="BM29" s="230"/>
      <c r="BN29" s="230"/>
      <c r="BO29" s="230"/>
      <c r="BP29" s="230"/>
      <c r="BQ29" s="230"/>
    </row>
    <row r="30" spans="1:69" s="12" customFormat="1" ht="28.5" customHeight="1" x14ac:dyDescent="0.25">
      <c r="A30" s="111" t="s">
        <v>1014</v>
      </c>
      <c r="B30" s="210">
        <v>42999</v>
      </c>
      <c r="C30" s="211" t="s">
        <v>58</v>
      </c>
      <c r="D30" s="224" t="s">
        <v>664</v>
      </c>
      <c r="E30" s="212">
        <v>43045</v>
      </c>
      <c r="F30" s="212">
        <v>43049</v>
      </c>
      <c r="G30" s="200">
        <f t="shared" si="1"/>
        <v>4</v>
      </c>
      <c r="H30" s="200">
        <v>15</v>
      </c>
      <c r="I30" s="201"/>
      <c r="J30" s="201"/>
      <c r="K30" s="201"/>
      <c r="L30" s="201"/>
      <c r="M30" s="202">
        <v>43040</v>
      </c>
      <c r="N30" s="201"/>
      <c r="O30" s="201"/>
      <c r="P30" s="201"/>
      <c r="Q30" s="201"/>
      <c r="R30" s="201"/>
      <c r="S30" s="201"/>
      <c r="T30" s="201"/>
      <c r="U30" s="201"/>
      <c r="V30" s="201"/>
      <c r="W30" s="201"/>
      <c r="X30" s="201"/>
      <c r="Y30" s="113">
        <v>0</v>
      </c>
      <c r="Z30" s="232"/>
      <c r="AA30" s="233"/>
      <c r="AB30" s="238"/>
      <c r="AC30" s="239"/>
      <c r="AD30" s="236"/>
      <c r="AE30" s="236"/>
      <c r="AF30" s="301" t="s">
        <v>674</v>
      </c>
      <c r="AG30" s="230"/>
      <c r="AH30" s="230"/>
      <c r="AI30" s="230"/>
      <c r="AJ30" s="230"/>
      <c r="AK30" s="230"/>
      <c r="AL30" s="230"/>
      <c r="AM30" s="230"/>
      <c r="AN30" s="230"/>
      <c r="AO30" s="230"/>
      <c r="AP30" s="230"/>
      <c r="AQ30" s="230"/>
      <c r="AR30" s="230"/>
      <c r="AS30" s="230"/>
      <c r="AT30" s="230"/>
      <c r="AU30" s="230"/>
      <c r="AV30" s="230"/>
      <c r="AW30" s="230"/>
      <c r="AX30" s="230"/>
      <c r="AY30" s="230"/>
      <c r="AZ30" s="230"/>
      <c r="BA30" s="230"/>
      <c r="BB30" s="230"/>
      <c r="BC30" s="230"/>
      <c r="BD30" s="230"/>
      <c r="BE30" s="230"/>
      <c r="BF30" s="230"/>
      <c r="BG30" s="230"/>
      <c r="BH30" s="230"/>
      <c r="BI30" s="230"/>
      <c r="BJ30" s="230"/>
      <c r="BK30" s="230"/>
      <c r="BL30" s="230"/>
      <c r="BM30" s="230"/>
      <c r="BN30" s="230"/>
      <c r="BO30" s="230"/>
      <c r="BP30" s="230"/>
      <c r="BQ30" s="230"/>
    </row>
    <row r="31" spans="1:69" s="12" customFormat="1" ht="28.5" customHeight="1" x14ac:dyDescent="0.25">
      <c r="A31" s="111" t="s">
        <v>1014</v>
      </c>
      <c r="B31" s="197">
        <v>42898</v>
      </c>
      <c r="C31" s="198" t="s">
        <v>69</v>
      </c>
      <c r="D31" s="216" t="s">
        <v>90</v>
      </c>
      <c r="E31" s="215">
        <v>43045</v>
      </c>
      <c r="F31" s="215">
        <v>43046</v>
      </c>
      <c r="G31" s="200">
        <v>1</v>
      </c>
      <c r="H31" s="200">
        <v>26</v>
      </c>
      <c r="I31" s="202">
        <v>43040</v>
      </c>
      <c r="J31" s="201"/>
      <c r="K31" s="201"/>
      <c r="L31" s="201"/>
      <c r="M31" s="201"/>
      <c r="N31" s="201"/>
      <c r="O31" s="201"/>
      <c r="P31" s="201"/>
      <c r="Q31" s="201"/>
      <c r="R31" s="201"/>
      <c r="S31" s="201"/>
      <c r="T31" s="201"/>
      <c r="U31" s="201"/>
      <c r="V31" s="201"/>
      <c r="W31" s="201"/>
      <c r="X31" s="201"/>
      <c r="Y31" s="113">
        <v>0</v>
      </c>
      <c r="Z31" s="234"/>
      <c r="AA31" s="235"/>
      <c r="AB31" s="234"/>
      <c r="AC31" s="235"/>
      <c r="AD31" s="250"/>
      <c r="AE31" s="251">
        <f>Y31-AD31</f>
        <v>0</v>
      </c>
      <c r="AF31" s="301" t="s">
        <v>244</v>
      </c>
      <c r="AG31" s="230"/>
      <c r="AH31" s="230"/>
      <c r="AI31" s="230"/>
      <c r="AJ31" s="230"/>
      <c r="AK31" s="230"/>
      <c r="AL31" s="230"/>
      <c r="AM31" s="230"/>
      <c r="AN31" s="230"/>
      <c r="AO31" s="230"/>
      <c r="AP31" s="230"/>
      <c r="AQ31" s="230"/>
      <c r="AR31" s="230"/>
      <c r="AS31" s="230"/>
      <c r="AT31" s="230"/>
      <c r="AU31" s="230"/>
      <c r="AV31" s="230"/>
      <c r="AW31" s="230"/>
      <c r="AX31" s="230"/>
      <c r="AY31" s="230"/>
      <c r="AZ31" s="230"/>
      <c r="BA31" s="230"/>
      <c r="BB31" s="230"/>
      <c r="BC31" s="230"/>
      <c r="BD31" s="230"/>
      <c r="BE31" s="230"/>
      <c r="BF31" s="230"/>
      <c r="BG31" s="230"/>
      <c r="BH31" s="230"/>
      <c r="BI31" s="230"/>
      <c r="BJ31" s="230"/>
      <c r="BK31" s="230"/>
      <c r="BL31" s="230"/>
      <c r="BM31" s="230"/>
      <c r="BN31" s="230"/>
      <c r="BO31" s="230"/>
      <c r="BP31" s="230"/>
      <c r="BQ31" s="230"/>
    </row>
    <row r="32" spans="1:69" s="12" customFormat="1" ht="28.5" customHeight="1" x14ac:dyDescent="0.25">
      <c r="A32" s="111" t="s">
        <v>1014</v>
      </c>
      <c r="B32" s="197">
        <v>42982</v>
      </c>
      <c r="C32" s="198" t="s">
        <v>33</v>
      </c>
      <c r="D32" s="216" t="s">
        <v>26</v>
      </c>
      <c r="E32" s="215">
        <v>43040</v>
      </c>
      <c r="F32" s="215">
        <v>43041</v>
      </c>
      <c r="G32" s="200">
        <f t="shared" ref="G32:G39" si="2">F32-E32</f>
        <v>1</v>
      </c>
      <c r="H32" s="200">
        <v>10</v>
      </c>
      <c r="I32" s="201"/>
      <c r="J32" s="201"/>
      <c r="K32" s="201"/>
      <c r="L32" s="255">
        <v>43040</v>
      </c>
      <c r="M32" s="201"/>
      <c r="N32" s="201"/>
      <c r="O32" s="201"/>
      <c r="P32" s="201"/>
      <c r="Q32" s="201"/>
      <c r="R32" s="201"/>
      <c r="S32" s="201"/>
      <c r="T32" s="201"/>
      <c r="U32" s="201"/>
      <c r="V32" s="201"/>
      <c r="W32" s="201"/>
      <c r="X32" s="201"/>
      <c r="Y32" s="113">
        <v>0</v>
      </c>
      <c r="Z32" s="247"/>
      <c r="AA32" s="248"/>
      <c r="AB32" s="220"/>
      <c r="AC32" s="221"/>
      <c r="AD32" s="242"/>
      <c r="AE32" s="243"/>
      <c r="AF32" s="301" t="s">
        <v>149</v>
      </c>
      <c r="AG32" s="230"/>
      <c r="AH32" s="230"/>
      <c r="AI32" s="230"/>
      <c r="AJ32" s="230"/>
      <c r="AK32" s="230"/>
      <c r="AL32" s="230"/>
      <c r="AM32" s="230"/>
      <c r="AN32" s="230"/>
      <c r="AO32" s="230"/>
      <c r="AP32" s="230"/>
      <c r="AQ32" s="230"/>
      <c r="AR32" s="230"/>
      <c r="AS32" s="230"/>
      <c r="AT32" s="230"/>
      <c r="AU32" s="230"/>
      <c r="AV32" s="230"/>
      <c r="AW32" s="230"/>
      <c r="AX32" s="230"/>
      <c r="AY32" s="230"/>
      <c r="AZ32" s="230"/>
      <c r="BA32" s="230"/>
      <c r="BB32" s="230"/>
      <c r="BC32" s="230"/>
      <c r="BD32" s="230"/>
      <c r="BE32" s="230"/>
      <c r="BF32" s="230"/>
      <c r="BG32" s="230"/>
      <c r="BH32" s="230"/>
      <c r="BI32" s="230"/>
      <c r="BJ32" s="230"/>
      <c r="BK32" s="230"/>
      <c r="BL32" s="230"/>
      <c r="BM32" s="230"/>
      <c r="BN32" s="230"/>
      <c r="BO32" s="230"/>
      <c r="BP32" s="230"/>
      <c r="BQ32" s="230"/>
    </row>
    <row r="33" spans="1:69" s="12" customFormat="1" ht="28.5" customHeight="1" x14ac:dyDescent="0.25">
      <c r="A33" s="111" t="s">
        <v>1014</v>
      </c>
      <c r="B33" s="210">
        <v>43034</v>
      </c>
      <c r="C33" s="211" t="s">
        <v>34</v>
      </c>
      <c r="D33" s="224" t="s">
        <v>689</v>
      </c>
      <c r="E33" s="212">
        <v>43040</v>
      </c>
      <c r="F33" s="212">
        <v>43041</v>
      </c>
      <c r="G33" s="200">
        <f t="shared" si="2"/>
        <v>1</v>
      </c>
      <c r="H33" s="200">
        <v>30</v>
      </c>
      <c r="I33" s="249"/>
      <c r="J33" s="249"/>
      <c r="K33" s="249"/>
      <c r="L33" s="249"/>
      <c r="M33" s="249"/>
      <c r="N33" s="249"/>
      <c r="O33" s="202">
        <v>43040</v>
      </c>
      <c r="P33" s="249"/>
      <c r="Q33" s="249"/>
      <c r="R33" s="249"/>
      <c r="S33" s="249"/>
      <c r="T33" s="249"/>
      <c r="U33" s="201"/>
      <c r="V33" s="201"/>
      <c r="W33" s="201"/>
      <c r="X33" s="249"/>
      <c r="Y33" s="113">
        <v>0</v>
      </c>
      <c r="Z33" s="220"/>
      <c r="AA33" s="221"/>
      <c r="AB33" s="220"/>
      <c r="AC33" s="221"/>
      <c r="AD33" s="242"/>
      <c r="AE33" s="243"/>
      <c r="AF33" s="301" t="s">
        <v>149</v>
      </c>
      <c r="AG33" s="230"/>
      <c r="AH33" s="230"/>
      <c r="AI33" s="230"/>
      <c r="AJ33" s="230"/>
      <c r="AK33" s="230"/>
      <c r="AL33" s="230"/>
      <c r="AM33" s="230"/>
      <c r="AN33" s="230"/>
      <c r="AO33" s="230"/>
      <c r="AP33" s="230"/>
      <c r="AQ33" s="230"/>
      <c r="AR33" s="230"/>
      <c r="AS33" s="230"/>
      <c r="AT33" s="230"/>
      <c r="AU33" s="230"/>
      <c r="AV33" s="230"/>
      <c r="AW33" s="230"/>
      <c r="AX33" s="230"/>
      <c r="AY33" s="230"/>
      <c r="AZ33" s="230"/>
      <c r="BA33" s="230"/>
      <c r="BB33" s="230"/>
      <c r="BC33" s="230"/>
      <c r="BD33" s="230"/>
      <c r="BE33" s="230"/>
      <c r="BF33" s="230"/>
      <c r="BG33" s="230"/>
      <c r="BH33" s="230"/>
      <c r="BI33" s="230"/>
      <c r="BJ33" s="230"/>
      <c r="BK33" s="230"/>
      <c r="BL33" s="230"/>
      <c r="BM33" s="230"/>
      <c r="BN33" s="230"/>
      <c r="BO33" s="230"/>
      <c r="BP33" s="230"/>
      <c r="BQ33" s="230"/>
    </row>
    <row r="34" spans="1:69" s="12" customFormat="1" ht="28.5" customHeight="1" x14ac:dyDescent="0.25">
      <c r="A34" s="111" t="s">
        <v>1014</v>
      </c>
      <c r="B34" s="197">
        <v>42954</v>
      </c>
      <c r="C34" s="198" t="s">
        <v>60</v>
      </c>
      <c r="D34" s="216" t="s">
        <v>26</v>
      </c>
      <c r="E34" s="215">
        <v>43038</v>
      </c>
      <c r="F34" s="215">
        <f>E34+5</f>
        <v>43043</v>
      </c>
      <c r="G34" s="231">
        <f t="shared" si="2"/>
        <v>5</v>
      </c>
      <c r="H34" s="231">
        <v>10</v>
      </c>
      <c r="I34" s="201"/>
      <c r="J34" s="201"/>
      <c r="K34" s="202">
        <v>43040</v>
      </c>
      <c r="L34" s="201"/>
      <c r="M34" s="201"/>
      <c r="N34" s="201"/>
      <c r="O34" s="201"/>
      <c r="P34" s="201"/>
      <c r="Q34" s="201"/>
      <c r="R34" s="201"/>
      <c r="S34" s="201"/>
      <c r="T34" s="201"/>
      <c r="U34" s="201"/>
      <c r="V34" s="201"/>
      <c r="W34" s="201"/>
      <c r="X34" s="201"/>
      <c r="Y34" s="113">
        <v>0</v>
      </c>
      <c r="Z34" s="232"/>
      <c r="AA34" s="233"/>
      <c r="AB34" s="234"/>
      <c r="AC34" s="235"/>
      <c r="AD34" s="236"/>
      <c r="AE34" s="236">
        <v>0</v>
      </c>
      <c r="AF34" s="301" t="s">
        <v>149</v>
      </c>
      <c r="AG34" s="230"/>
      <c r="AH34" s="230"/>
      <c r="AI34" s="230"/>
      <c r="AJ34" s="230"/>
      <c r="AK34" s="230"/>
      <c r="AL34" s="230"/>
      <c r="AM34" s="230"/>
      <c r="AN34" s="230"/>
      <c r="AO34" s="230"/>
      <c r="AP34" s="230"/>
      <c r="AQ34" s="230"/>
      <c r="AR34" s="230"/>
      <c r="AS34" s="230"/>
      <c r="AT34" s="230"/>
      <c r="AU34" s="230"/>
      <c r="AV34" s="230"/>
      <c r="AW34" s="230"/>
      <c r="AX34" s="230"/>
      <c r="AY34" s="230"/>
      <c r="AZ34" s="230"/>
      <c r="BA34" s="230"/>
      <c r="BB34" s="230"/>
      <c r="BC34" s="230"/>
      <c r="BD34" s="230"/>
      <c r="BE34" s="230"/>
      <c r="BF34" s="230"/>
      <c r="BG34" s="230"/>
      <c r="BH34" s="230"/>
      <c r="BI34" s="230"/>
      <c r="BJ34" s="230"/>
      <c r="BK34" s="230"/>
      <c r="BL34" s="230"/>
      <c r="BM34" s="230"/>
      <c r="BN34" s="230"/>
      <c r="BO34" s="230"/>
      <c r="BP34" s="230"/>
      <c r="BQ34" s="230"/>
    </row>
    <row r="35" spans="1:69" s="12" customFormat="1" ht="28.5" customHeight="1" x14ac:dyDescent="0.25">
      <c r="A35" s="111" t="s">
        <v>1014</v>
      </c>
      <c r="B35" s="355">
        <v>42965</v>
      </c>
      <c r="C35" s="370" t="s">
        <v>264</v>
      </c>
      <c r="D35" s="371" t="s">
        <v>679</v>
      </c>
      <c r="E35" s="372">
        <v>43036</v>
      </c>
      <c r="F35" s="372">
        <v>43037</v>
      </c>
      <c r="G35" s="359">
        <f t="shared" si="2"/>
        <v>1</v>
      </c>
      <c r="H35" s="359">
        <v>34</v>
      </c>
      <c r="I35" s="361">
        <v>43009</v>
      </c>
      <c r="J35" s="360"/>
      <c r="K35" s="360"/>
      <c r="L35" s="360"/>
      <c r="M35" s="360"/>
      <c r="N35" s="360"/>
      <c r="O35" s="360"/>
      <c r="P35" s="360"/>
      <c r="Q35" s="360"/>
      <c r="R35" s="360"/>
      <c r="S35" s="360"/>
      <c r="T35" s="360"/>
      <c r="U35" s="360"/>
      <c r="V35" s="360"/>
      <c r="W35" s="360"/>
      <c r="X35" s="362"/>
      <c r="Y35" s="434">
        <v>1019</v>
      </c>
      <c r="Z35" s="388"/>
      <c r="AA35" s="389"/>
      <c r="AB35" s="388"/>
      <c r="AC35" s="389"/>
      <c r="AD35" s="396"/>
      <c r="AE35" s="393">
        <f>Y35-AD35</f>
        <v>1019</v>
      </c>
      <c r="AF35" s="385"/>
      <c r="AG35" s="397"/>
    </row>
    <row r="36" spans="1:69" s="12" customFormat="1" ht="28.5" customHeight="1" x14ac:dyDescent="0.25">
      <c r="A36" s="111" t="s">
        <v>1014</v>
      </c>
      <c r="B36" s="210">
        <v>43024</v>
      </c>
      <c r="C36" s="211" t="s">
        <v>677</v>
      </c>
      <c r="D36" s="224" t="s">
        <v>26</v>
      </c>
      <c r="E36" s="212">
        <v>43036</v>
      </c>
      <c r="F36" s="212">
        <v>43037</v>
      </c>
      <c r="G36" s="200">
        <f t="shared" si="2"/>
        <v>1</v>
      </c>
      <c r="H36" s="200">
        <v>19</v>
      </c>
      <c r="I36" s="201"/>
      <c r="J36" s="201"/>
      <c r="K36" s="201"/>
      <c r="L36" s="201"/>
      <c r="M36" s="202">
        <v>43009</v>
      </c>
      <c r="N36" s="201"/>
      <c r="O36" s="201"/>
      <c r="P36" s="201"/>
      <c r="Q36" s="201"/>
      <c r="R36" s="201"/>
      <c r="S36" s="201"/>
      <c r="T36" s="201"/>
      <c r="U36" s="201"/>
      <c r="V36" s="201"/>
      <c r="W36" s="201"/>
      <c r="X36" s="201"/>
      <c r="Y36" s="113">
        <v>0</v>
      </c>
      <c r="Z36" s="232"/>
      <c r="AA36" s="233"/>
      <c r="AB36" s="238"/>
      <c r="AC36" s="239"/>
      <c r="AD36" s="236"/>
      <c r="AE36" s="236"/>
      <c r="AF36" s="301" t="s">
        <v>678</v>
      </c>
      <c r="AG36" s="230"/>
      <c r="AH36" s="230"/>
      <c r="AI36" s="230"/>
      <c r="AJ36" s="230"/>
      <c r="AK36" s="230"/>
      <c r="AL36" s="230"/>
      <c r="AM36" s="230"/>
      <c r="AN36" s="230"/>
      <c r="AO36" s="230"/>
      <c r="AP36" s="230"/>
      <c r="AQ36" s="230"/>
      <c r="AR36" s="230"/>
      <c r="AS36" s="230"/>
      <c r="AT36" s="230"/>
      <c r="AU36" s="230"/>
      <c r="AV36" s="230"/>
      <c r="AW36" s="230"/>
      <c r="AX36" s="230"/>
      <c r="AY36" s="230"/>
      <c r="AZ36" s="230"/>
      <c r="BA36" s="230"/>
      <c r="BB36" s="230"/>
      <c r="BC36" s="230"/>
      <c r="BD36" s="230"/>
      <c r="BE36" s="230"/>
      <c r="BF36" s="230"/>
      <c r="BG36" s="230"/>
      <c r="BH36" s="230"/>
      <c r="BI36" s="230"/>
      <c r="BJ36" s="230"/>
      <c r="BK36" s="230"/>
      <c r="BL36" s="230"/>
      <c r="BM36" s="230"/>
      <c r="BN36" s="230"/>
      <c r="BO36" s="230"/>
      <c r="BP36" s="230"/>
      <c r="BQ36" s="230"/>
    </row>
    <row r="37" spans="1:69" s="12" customFormat="1" ht="28.5" customHeight="1" x14ac:dyDescent="0.25">
      <c r="A37" s="111" t="s">
        <v>1014</v>
      </c>
      <c r="B37" s="197">
        <v>42926</v>
      </c>
      <c r="C37" s="198" t="s">
        <v>31</v>
      </c>
      <c r="D37" s="216" t="s">
        <v>32</v>
      </c>
      <c r="E37" s="215">
        <v>43036</v>
      </c>
      <c r="F37" s="215">
        <v>43042</v>
      </c>
      <c r="G37" s="200">
        <f t="shared" si="2"/>
        <v>6</v>
      </c>
      <c r="H37" s="200">
        <v>25</v>
      </c>
      <c r="I37" s="201"/>
      <c r="J37" s="201"/>
      <c r="K37" s="202">
        <v>43040</v>
      </c>
      <c r="L37" s="201"/>
      <c r="M37" s="201"/>
      <c r="N37" s="201"/>
      <c r="O37" s="201"/>
      <c r="P37" s="201"/>
      <c r="Q37" s="201"/>
      <c r="R37" s="201"/>
      <c r="S37" s="201"/>
      <c r="T37" s="201"/>
      <c r="U37" s="201"/>
      <c r="V37" s="201"/>
      <c r="W37" s="201"/>
      <c r="X37" s="201"/>
      <c r="Y37" s="113">
        <v>0</v>
      </c>
      <c r="Z37" s="220"/>
      <c r="AA37" s="221"/>
      <c r="AB37" s="220"/>
      <c r="AC37" s="221"/>
      <c r="AD37" s="242"/>
      <c r="AE37" s="243"/>
      <c r="AF37" s="301" t="s">
        <v>149</v>
      </c>
      <c r="AG37" s="230"/>
      <c r="AH37" s="230"/>
      <c r="AI37" s="230"/>
      <c r="AJ37" s="230"/>
      <c r="AK37" s="230"/>
      <c r="AL37" s="230"/>
      <c r="AM37" s="230"/>
      <c r="AN37" s="230"/>
      <c r="AO37" s="230"/>
      <c r="AP37" s="230"/>
      <c r="AQ37" s="230"/>
      <c r="AR37" s="230"/>
      <c r="AS37" s="230"/>
      <c r="AT37" s="230"/>
      <c r="AU37" s="230"/>
      <c r="AV37" s="230"/>
      <c r="AW37" s="230"/>
      <c r="AX37" s="230"/>
      <c r="AY37" s="230"/>
      <c r="AZ37" s="230"/>
      <c r="BA37" s="230"/>
      <c r="BB37" s="230"/>
      <c r="BC37" s="230"/>
      <c r="BD37" s="230"/>
      <c r="BE37" s="230"/>
      <c r="BF37" s="230"/>
      <c r="BG37" s="230"/>
      <c r="BH37" s="230"/>
      <c r="BI37" s="230"/>
      <c r="BJ37" s="230"/>
      <c r="BK37" s="230"/>
      <c r="BL37" s="230"/>
      <c r="BM37" s="230"/>
      <c r="BN37" s="230"/>
      <c r="BO37" s="230"/>
      <c r="BP37" s="230"/>
      <c r="BQ37" s="230"/>
    </row>
    <row r="38" spans="1:69" s="12" customFormat="1" ht="28.5" customHeight="1" x14ac:dyDescent="0.25">
      <c r="A38" s="111" t="s">
        <v>1014</v>
      </c>
      <c r="B38" s="197">
        <v>42783</v>
      </c>
      <c r="C38" s="198" t="s">
        <v>29</v>
      </c>
      <c r="D38" s="216" t="s">
        <v>30</v>
      </c>
      <c r="E38" s="215">
        <v>43034</v>
      </c>
      <c r="F38" s="215">
        <v>43037</v>
      </c>
      <c r="G38" s="200">
        <f t="shared" si="2"/>
        <v>3</v>
      </c>
      <c r="H38" s="200">
        <v>56</v>
      </c>
      <c r="I38" s="201"/>
      <c r="J38" s="201"/>
      <c r="K38" s="201"/>
      <c r="L38" s="202">
        <v>43009</v>
      </c>
      <c r="M38" s="201"/>
      <c r="N38" s="201"/>
      <c r="O38" s="201"/>
      <c r="P38" s="202">
        <v>43009</v>
      </c>
      <c r="Q38" s="201"/>
      <c r="R38" s="201"/>
      <c r="S38" s="201"/>
      <c r="T38" s="201"/>
      <c r="U38" s="201"/>
      <c r="V38" s="201"/>
      <c r="W38" s="201"/>
      <c r="X38" s="201"/>
      <c r="Y38" s="113">
        <v>0</v>
      </c>
      <c r="Z38" s="232"/>
      <c r="AA38" s="233"/>
      <c r="AB38" s="238"/>
      <c r="AC38" s="239"/>
      <c r="AD38" s="236"/>
      <c r="AE38" s="236"/>
      <c r="AF38" s="301" t="s">
        <v>149</v>
      </c>
      <c r="AG38" s="230"/>
      <c r="AH38" s="230"/>
      <c r="AI38" s="230"/>
      <c r="AJ38" s="230"/>
      <c r="AK38" s="230"/>
      <c r="AL38" s="230"/>
      <c r="AM38" s="230"/>
      <c r="AN38" s="230"/>
      <c r="AO38" s="230"/>
      <c r="AP38" s="230"/>
      <c r="AQ38" s="230"/>
      <c r="AR38" s="230"/>
      <c r="AS38" s="230"/>
      <c r="AT38" s="230"/>
      <c r="AU38" s="230"/>
      <c r="AV38" s="230"/>
      <c r="AW38" s="230"/>
      <c r="AX38" s="230"/>
      <c r="AY38" s="230"/>
      <c r="AZ38" s="230"/>
      <c r="BA38" s="230"/>
      <c r="BB38" s="230"/>
      <c r="BC38" s="230"/>
      <c r="BD38" s="230"/>
      <c r="BE38" s="230"/>
      <c r="BF38" s="230"/>
      <c r="BG38" s="230"/>
      <c r="BH38" s="230"/>
      <c r="BI38" s="230"/>
      <c r="BJ38" s="230"/>
      <c r="BK38" s="230"/>
      <c r="BL38" s="230"/>
      <c r="BM38" s="230"/>
      <c r="BN38" s="230"/>
      <c r="BO38" s="230"/>
      <c r="BP38" s="230"/>
      <c r="BQ38" s="230"/>
    </row>
    <row r="39" spans="1:69" s="12" customFormat="1" ht="28.5" customHeight="1" x14ac:dyDescent="0.25">
      <c r="A39" s="111" t="s">
        <v>1014</v>
      </c>
      <c r="B39" s="197">
        <v>42900</v>
      </c>
      <c r="C39" s="198" t="s">
        <v>27</v>
      </c>
      <c r="D39" s="216" t="s">
        <v>28</v>
      </c>
      <c r="E39" s="215">
        <v>43032</v>
      </c>
      <c r="F39" s="215">
        <v>43035</v>
      </c>
      <c r="G39" s="200">
        <f t="shared" si="2"/>
        <v>3</v>
      </c>
      <c r="H39" s="200">
        <v>140</v>
      </c>
      <c r="I39" s="201"/>
      <c r="J39" s="202">
        <v>43009</v>
      </c>
      <c r="K39" s="201"/>
      <c r="L39" s="201"/>
      <c r="M39" s="201"/>
      <c r="N39" s="201"/>
      <c r="O39" s="201"/>
      <c r="P39" s="201"/>
      <c r="Q39" s="201"/>
      <c r="R39" s="201"/>
      <c r="S39" s="201"/>
      <c r="T39" s="201"/>
      <c r="U39" s="201"/>
      <c r="V39" s="201"/>
      <c r="W39" s="201"/>
      <c r="X39" s="201"/>
      <c r="Y39" s="113">
        <v>0</v>
      </c>
      <c r="Z39" s="220"/>
      <c r="AA39" s="221"/>
      <c r="AB39" s="220"/>
      <c r="AC39" s="221"/>
      <c r="AD39" s="242"/>
      <c r="AE39" s="243"/>
      <c r="AF39" s="301" t="s">
        <v>684</v>
      </c>
      <c r="AG39" s="230"/>
      <c r="AH39" s="230"/>
      <c r="AI39" s="230"/>
      <c r="AJ39" s="230"/>
      <c r="AK39" s="230"/>
      <c r="AL39" s="230"/>
      <c r="AM39" s="230"/>
      <c r="AN39" s="230"/>
      <c r="AO39" s="230"/>
      <c r="AP39" s="230"/>
      <c r="AQ39" s="230"/>
      <c r="AR39" s="230"/>
      <c r="AS39" s="230"/>
      <c r="AT39" s="230"/>
      <c r="AU39" s="230"/>
      <c r="AV39" s="230"/>
      <c r="AW39" s="230"/>
      <c r="AX39" s="230"/>
      <c r="AY39" s="230"/>
      <c r="AZ39" s="230"/>
      <c r="BA39" s="230"/>
      <c r="BB39" s="230"/>
      <c r="BC39" s="230"/>
      <c r="BD39" s="230"/>
      <c r="BE39" s="230"/>
      <c r="BF39" s="230"/>
      <c r="BG39" s="230"/>
      <c r="BH39" s="230"/>
      <c r="BI39" s="230"/>
      <c r="BJ39" s="230"/>
      <c r="BK39" s="230"/>
      <c r="BL39" s="230"/>
      <c r="BM39" s="230"/>
      <c r="BN39" s="230"/>
      <c r="BO39" s="230"/>
      <c r="BP39" s="230"/>
      <c r="BQ39" s="230"/>
    </row>
    <row r="40" spans="1:69" s="12" customFormat="1" ht="28.5" customHeight="1" x14ac:dyDescent="0.25">
      <c r="A40" s="111" t="s">
        <v>1014</v>
      </c>
      <c r="B40" s="355">
        <v>42898</v>
      </c>
      <c r="C40" s="370" t="s">
        <v>69</v>
      </c>
      <c r="D40" s="371" t="s">
        <v>89</v>
      </c>
      <c r="E40" s="372">
        <v>43031</v>
      </c>
      <c r="F40" s="372">
        <v>43032</v>
      </c>
      <c r="G40" s="359">
        <v>1</v>
      </c>
      <c r="H40" s="359">
        <v>26</v>
      </c>
      <c r="I40" s="361">
        <v>43009</v>
      </c>
      <c r="J40" s="360"/>
      <c r="K40" s="360"/>
      <c r="L40" s="360"/>
      <c r="M40" s="360"/>
      <c r="N40" s="360"/>
      <c r="O40" s="360"/>
      <c r="P40" s="360"/>
      <c r="Q40" s="360"/>
      <c r="R40" s="360"/>
      <c r="S40" s="360"/>
      <c r="T40" s="360"/>
      <c r="U40" s="360"/>
      <c r="V40" s="360"/>
      <c r="W40" s="360"/>
      <c r="X40" s="362"/>
      <c r="Y40" s="434">
        <v>472</v>
      </c>
      <c r="Z40" s="363"/>
      <c r="AA40" s="364"/>
      <c r="AB40" s="363"/>
      <c r="AC40" s="364"/>
      <c r="AD40" s="392"/>
      <c r="AE40" s="393">
        <f>Y40-AD40</f>
        <v>472</v>
      </c>
      <c r="AF40" s="385"/>
      <c r="AG40" s="386"/>
    </row>
    <row r="41" spans="1:69" s="12" customFormat="1" ht="28.5" customHeight="1" x14ac:dyDescent="0.25">
      <c r="A41" s="111" t="s">
        <v>1014</v>
      </c>
      <c r="B41" s="210">
        <v>43020</v>
      </c>
      <c r="C41" s="211" t="s">
        <v>673</v>
      </c>
      <c r="D41" s="224" t="s">
        <v>26</v>
      </c>
      <c r="E41" s="212">
        <v>43031</v>
      </c>
      <c r="F41" s="212">
        <v>43035</v>
      </c>
      <c r="G41" s="200">
        <f t="shared" ref="G41:G71" si="3">F41-E41</f>
        <v>4</v>
      </c>
      <c r="H41" s="200">
        <v>35</v>
      </c>
      <c r="I41" s="201"/>
      <c r="J41" s="201"/>
      <c r="K41" s="201"/>
      <c r="L41" s="201"/>
      <c r="M41" s="201"/>
      <c r="N41" s="201"/>
      <c r="O41" s="201"/>
      <c r="P41" s="201"/>
      <c r="Q41" s="201"/>
      <c r="R41" s="202">
        <v>43009</v>
      </c>
      <c r="S41" s="201"/>
      <c r="T41" s="201"/>
      <c r="U41" s="201"/>
      <c r="V41" s="201"/>
      <c r="W41" s="201"/>
      <c r="X41" s="201"/>
      <c r="Y41" s="113">
        <v>0</v>
      </c>
      <c r="Z41" s="220"/>
      <c r="AA41" s="221"/>
      <c r="AB41" s="220"/>
      <c r="AC41" s="221"/>
      <c r="AD41" s="242"/>
      <c r="AE41" s="243"/>
      <c r="AF41" s="301" t="s">
        <v>149</v>
      </c>
      <c r="AG41" s="230"/>
      <c r="AH41" s="230"/>
      <c r="AI41" s="230"/>
      <c r="AJ41" s="230"/>
      <c r="AK41" s="230"/>
      <c r="AL41" s="230"/>
      <c r="AM41" s="230"/>
      <c r="AN41" s="230"/>
      <c r="AO41" s="230"/>
      <c r="AP41" s="230"/>
      <c r="AQ41" s="230"/>
      <c r="AR41" s="230"/>
      <c r="AS41" s="230"/>
      <c r="AT41" s="230"/>
      <c r="AU41" s="230"/>
      <c r="AV41" s="230"/>
      <c r="AW41" s="230"/>
      <c r="AX41" s="230"/>
      <c r="AY41" s="230"/>
      <c r="AZ41" s="230"/>
      <c r="BA41" s="230"/>
      <c r="BB41" s="230"/>
      <c r="BC41" s="230"/>
      <c r="BD41" s="230"/>
      <c r="BE41" s="230"/>
      <c r="BF41" s="230"/>
      <c r="BG41" s="230"/>
      <c r="BH41" s="230"/>
      <c r="BI41" s="230"/>
      <c r="BJ41" s="230"/>
      <c r="BK41" s="230"/>
      <c r="BL41" s="230"/>
      <c r="BM41" s="230"/>
      <c r="BN41" s="230"/>
      <c r="BO41" s="230"/>
      <c r="BP41" s="230"/>
      <c r="BQ41" s="230"/>
    </row>
    <row r="42" spans="1:69" s="12" customFormat="1" ht="28.5" customHeight="1" x14ac:dyDescent="0.25">
      <c r="A42" s="111" t="s">
        <v>1014</v>
      </c>
      <c r="B42" s="355">
        <v>43011</v>
      </c>
      <c r="C42" s="370" t="s">
        <v>330</v>
      </c>
      <c r="D42" s="371" t="s">
        <v>665</v>
      </c>
      <c r="E42" s="372">
        <v>43028</v>
      </c>
      <c r="F42" s="372">
        <v>43030</v>
      </c>
      <c r="G42" s="359">
        <f t="shared" si="3"/>
        <v>2</v>
      </c>
      <c r="H42" s="359">
        <v>20</v>
      </c>
      <c r="I42" s="360"/>
      <c r="J42" s="360"/>
      <c r="K42" s="360"/>
      <c r="L42" s="360"/>
      <c r="M42" s="361">
        <v>43009</v>
      </c>
      <c r="N42" s="360"/>
      <c r="O42" s="360"/>
      <c r="P42" s="360"/>
      <c r="Q42" s="360"/>
      <c r="R42" s="360"/>
      <c r="S42" s="360"/>
      <c r="T42" s="360"/>
      <c r="U42" s="360"/>
      <c r="V42" s="360"/>
      <c r="W42" s="360"/>
      <c r="X42" s="362"/>
      <c r="Y42" s="438">
        <v>974</v>
      </c>
      <c r="Z42" s="388"/>
      <c r="AA42" s="389"/>
      <c r="AB42" s="388"/>
      <c r="AC42" s="389"/>
      <c r="AD42" s="392"/>
      <c r="AE42" s="393">
        <f>Y42-AD42</f>
        <v>974</v>
      </c>
      <c r="AF42" s="385"/>
      <c r="AG42" s="395"/>
    </row>
    <row r="43" spans="1:69" s="12" customFormat="1" ht="28.5" customHeight="1" x14ac:dyDescent="0.25">
      <c r="A43" s="111" t="s">
        <v>1014</v>
      </c>
      <c r="B43" s="210">
        <v>43026</v>
      </c>
      <c r="C43" s="211" t="s">
        <v>680</v>
      </c>
      <c r="D43" s="224" t="s">
        <v>681</v>
      </c>
      <c r="E43" s="212">
        <v>43028</v>
      </c>
      <c r="F43" s="212">
        <v>43036</v>
      </c>
      <c r="G43" s="231">
        <f t="shared" si="3"/>
        <v>8</v>
      </c>
      <c r="H43" s="231">
        <v>5</v>
      </c>
      <c r="I43" s="201"/>
      <c r="J43" s="201"/>
      <c r="K43" s="201"/>
      <c r="L43" s="201"/>
      <c r="M43" s="201"/>
      <c r="N43" s="201"/>
      <c r="O43" s="201"/>
      <c r="P43" s="201"/>
      <c r="Q43" s="201"/>
      <c r="R43" s="202">
        <v>43009</v>
      </c>
      <c r="S43" s="201"/>
      <c r="T43" s="201"/>
      <c r="U43" s="201"/>
      <c r="V43" s="201"/>
      <c r="W43" s="201"/>
      <c r="X43" s="201"/>
      <c r="Y43" s="113">
        <v>0</v>
      </c>
      <c r="Z43" s="220"/>
      <c r="AA43" s="221"/>
      <c r="AB43" s="220"/>
      <c r="AC43" s="221"/>
      <c r="AD43" s="242"/>
      <c r="AE43" s="243"/>
      <c r="AF43" s="301" t="s">
        <v>678</v>
      </c>
      <c r="AG43" s="230"/>
      <c r="AH43" s="230"/>
      <c r="AI43" s="230"/>
      <c r="AJ43" s="230"/>
      <c r="AK43" s="230"/>
      <c r="AL43" s="230"/>
      <c r="AM43" s="230"/>
      <c r="AN43" s="230"/>
      <c r="AO43" s="230"/>
      <c r="AP43" s="230"/>
      <c r="AQ43" s="230"/>
      <c r="AR43" s="230"/>
      <c r="AS43" s="230"/>
      <c r="AT43" s="230"/>
      <c r="AU43" s="230"/>
      <c r="AV43" s="230"/>
      <c r="AW43" s="230"/>
      <c r="AX43" s="230"/>
      <c r="AY43" s="230"/>
      <c r="AZ43" s="230"/>
      <c r="BA43" s="230"/>
      <c r="BB43" s="230"/>
      <c r="BC43" s="230"/>
      <c r="BD43" s="230"/>
      <c r="BE43" s="230"/>
      <c r="BF43" s="230"/>
      <c r="BG43" s="230"/>
      <c r="BH43" s="230"/>
      <c r="BI43" s="230"/>
      <c r="BJ43" s="230"/>
      <c r="BK43" s="230"/>
      <c r="BL43" s="230"/>
      <c r="BM43" s="230"/>
      <c r="BN43" s="230"/>
      <c r="BO43" s="230"/>
      <c r="BP43" s="230"/>
      <c r="BQ43" s="230"/>
    </row>
    <row r="44" spans="1:69" s="12" customFormat="1" ht="28.5" customHeight="1" x14ac:dyDescent="0.25">
      <c r="A44" s="111" t="s">
        <v>1014</v>
      </c>
      <c r="B44" s="394">
        <v>43020</v>
      </c>
      <c r="C44" s="356" t="s">
        <v>669</v>
      </c>
      <c r="D44" s="357" t="s">
        <v>672</v>
      </c>
      <c r="E44" s="358">
        <v>43026</v>
      </c>
      <c r="F44" s="358">
        <v>43027</v>
      </c>
      <c r="G44" s="359">
        <f t="shared" si="3"/>
        <v>1</v>
      </c>
      <c r="H44" s="359">
        <v>52</v>
      </c>
      <c r="I44" s="361">
        <v>43009</v>
      </c>
      <c r="J44" s="360"/>
      <c r="K44" s="360"/>
      <c r="L44" s="360"/>
      <c r="M44" s="360"/>
      <c r="N44" s="360"/>
      <c r="O44" s="360"/>
      <c r="P44" s="360"/>
      <c r="Q44" s="360"/>
      <c r="R44" s="360"/>
      <c r="S44" s="360"/>
      <c r="T44" s="360"/>
      <c r="U44" s="360"/>
      <c r="V44" s="360"/>
      <c r="W44" s="360"/>
      <c r="X44" s="362"/>
      <c r="Y44" s="434">
        <v>188</v>
      </c>
      <c r="Z44" s="388"/>
      <c r="AA44" s="389"/>
      <c r="AB44" s="388"/>
      <c r="AC44" s="389"/>
      <c r="AD44" s="392"/>
      <c r="AE44" s="393">
        <f>Y44-AD44</f>
        <v>188</v>
      </c>
      <c r="AF44" s="385"/>
      <c r="AG44" s="386"/>
    </row>
    <row r="45" spans="1:69" s="12" customFormat="1" ht="28.5" customHeight="1" x14ac:dyDescent="0.25">
      <c r="A45" s="111" t="s">
        <v>1014</v>
      </c>
      <c r="B45" s="394">
        <v>43021</v>
      </c>
      <c r="C45" s="356" t="s">
        <v>669</v>
      </c>
      <c r="D45" s="357" t="s">
        <v>26</v>
      </c>
      <c r="E45" s="358">
        <v>43026</v>
      </c>
      <c r="F45" s="358">
        <v>43027</v>
      </c>
      <c r="G45" s="359">
        <f t="shared" si="3"/>
        <v>1</v>
      </c>
      <c r="H45" s="359">
        <v>52</v>
      </c>
      <c r="I45" s="361">
        <v>43009</v>
      </c>
      <c r="J45" s="360"/>
      <c r="K45" s="360"/>
      <c r="L45" s="360"/>
      <c r="M45" s="360"/>
      <c r="N45" s="360"/>
      <c r="O45" s="360"/>
      <c r="P45" s="360"/>
      <c r="Q45" s="360"/>
      <c r="R45" s="360"/>
      <c r="S45" s="360"/>
      <c r="T45" s="360"/>
      <c r="U45" s="360"/>
      <c r="V45" s="360"/>
      <c r="W45" s="360"/>
      <c r="X45" s="362"/>
      <c r="Y45" s="434">
        <v>188</v>
      </c>
      <c r="Z45" s="388"/>
      <c r="AA45" s="389"/>
      <c r="AB45" s="388"/>
      <c r="AC45" s="389"/>
      <c r="AD45" s="392"/>
      <c r="AE45" s="393">
        <f>Y45-AD45</f>
        <v>188</v>
      </c>
      <c r="AF45" s="385"/>
      <c r="AG45" s="386"/>
    </row>
    <row r="46" spans="1:69" s="12" customFormat="1" ht="28.5" customHeight="1" x14ac:dyDescent="0.25">
      <c r="A46" s="111" t="s">
        <v>1014</v>
      </c>
      <c r="B46" s="355">
        <v>42874</v>
      </c>
      <c r="C46" s="356" t="s">
        <v>88</v>
      </c>
      <c r="D46" s="357" t="s">
        <v>26</v>
      </c>
      <c r="E46" s="358">
        <v>43025</v>
      </c>
      <c r="F46" s="358">
        <v>43026</v>
      </c>
      <c r="G46" s="359">
        <f t="shared" si="3"/>
        <v>1</v>
      </c>
      <c r="H46" s="359">
        <v>16</v>
      </c>
      <c r="I46" s="360"/>
      <c r="J46" s="360"/>
      <c r="K46" s="360"/>
      <c r="L46" s="360"/>
      <c r="M46" s="360"/>
      <c r="N46" s="360"/>
      <c r="O46" s="360"/>
      <c r="P46" s="360"/>
      <c r="Q46" s="361">
        <v>43009</v>
      </c>
      <c r="R46" s="360"/>
      <c r="S46" s="360"/>
      <c r="T46" s="360"/>
      <c r="U46" s="360"/>
      <c r="V46" s="360"/>
      <c r="W46" s="360"/>
      <c r="X46" s="362"/>
      <c r="Y46" s="434">
        <v>274.10000000000002</v>
      </c>
      <c r="Z46" s="363"/>
      <c r="AA46" s="364"/>
      <c r="AB46" s="363"/>
      <c r="AC46" s="364"/>
      <c r="AD46" s="365"/>
      <c r="AE46" s="366"/>
      <c r="AF46" s="367"/>
      <c r="AG46" s="368"/>
    </row>
    <row r="47" spans="1:69" s="12" customFormat="1" ht="28.5" customHeight="1" x14ac:dyDescent="0.25">
      <c r="A47" s="111" t="s">
        <v>1014</v>
      </c>
      <c r="B47" s="394">
        <v>43019</v>
      </c>
      <c r="C47" s="356" t="s">
        <v>669</v>
      </c>
      <c r="D47" s="357" t="s">
        <v>671</v>
      </c>
      <c r="E47" s="358">
        <v>43025</v>
      </c>
      <c r="F47" s="358">
        <v>43027</v>
      </c>
      <c r="G47" s="359">
        <f t="shared" si="3"/>
        <v>2</v>
      </c>
      <c r="H47" s="359">
        <v>52</v>
      </c>
      <c r="I47" s="361">
        <v>43009</v>
      </c>
      <c r="J47" s="360"/>
      <c r="K47" s="360"/>
      <c r="L47" s="360"/>
      <c r="M47" s="360"/>
      <c r="N47" s="360"/>
      <c r="O47" s="360"/>
      <c r="P47" s="360"/>
      <c r="Q47" s="360"/>
      <c r="R47" s="360"/>
      <c r="S47" s="360"/>
      <c r="T47" s="360"/>
      <c r="U47" s="360"/>
      <c r="V47" s="360"/>
      <c r="W47" s="360"/>
      <c r="X47" s="362"/>
      <c r="Y47" s="434">
        <v>3048</v>
      </c>
      <c r="Z47" s="388"/>
      <c r="AA47" s="389"/>
      <c r="AB47" s="388"/>
      <c r="AC47" s="389"/>
      <c r="AD47" s="392"/>
      <c r="AE47" s="393">
        <f>Y47-AD47</f>
        <v>3048</v>
      </c>
      <c r="AF47" s="385"/>
      <c r="AG47" s="386"/>
    </row>
    <row r="48" spans="1:69" s="12" customFormat="1" ht="28.5" customHeight="1" x14ac:dyDescent="0.25">
      <c r="A48" s="111" t="s">
        <v>1014</v>
      </c>
      <c r="B48" s="197">
        <v>42928</v>
      </c>
      <c r="C48" s="198" t="s">
        <v>38</v>
      </c>
      <c r="D48" s="216" t="s">
        <v>498</v>
      </c>
      <c r="E48" s="215">
        <v>43025</v>
      </c>
      <c r="F48" s="215">
        <v>43034</v>
      </c>
      <c r="G48" s="200">
        <f t="shared" si="3"/>
        <v>9</v>
      </c>
      <c r="H48" s="200">
        <v>72</v>
      </c>
      <c r="I48" s="201"/>
      <c r="J48" s="201"/>
      <c r="K48" s="201"/>
      <c r="L48" s="201"/>
      <c r="M48" s="201"/>
      <c r="N48" s="201"/>
      <c r="O48" s="202">
        <v>43009</v>
      </c>
      <c r="P48" s="201"/>
      <c r="Q48" s="201"/>
      <c r="R48" s="201"/>
      <c r="S48" s="201"/>
      <c r="T48" s="201"/>
      <c r="U48" s="201"/>
      <c r="V48" s="201"/>
      <c r="W48" s="201"/>
      <c r="X48" s="201"/>
      <c r="Y48" s="113">
        <v>0</v>
      </c>
      <c r="Z48" s="204"/>
      <c r="AA48" s="205"/>
      <c r="AB48" s="204"/>
      <c r="AC48" s="205"/>
      <c r="AD48" s="206"/>
      <c r="AE48" s="207"/>
      <c r="AF48" s="301" t="s">
        <v>490</v>
      </c>
      <c r="AG48" s="209"/>
      <c r="AH48" s="209"/>
      <c r="AI48" s="209"/>
      <c r="AJ48" s="209"/>
      <c r="AK48" s="209"/>
      <c r="AL48" s="209"/>
      <c r="AM48" s="209"/>
      <c r="AN48" s="209"/>
      <c r="AO48" s="209"/>
      <c r="AP48" s="209"/>
      <c r="AQ48" s="209"/>
      <c r="AR48" s="209"/>
      <c r="AS48" s="209"/>
      <c r="AT48" s="209"/>
      <c r="AU48" s="209"/>
      <c r="AV48" s="209"/>
      <c r="AW48" s="209"/>
      <c r="AX48" s="209"/>
      <c r="AY48" s="209"/>
      <c r="AZ48" s="209"/>
      <c r="BA48" s="209"/>
      <c r="BB48" s="209"/>
      <c r="BC48" s="209"/>
      <c r="BD48" s="209"/>
      <c r="BE48" s="209"/>
      <c r="BF48" s="209"/>
      <c r="BG48" s="209"/>
      <c r="BH48" s="209"/>
      <c r="BI48" s="209"/>
      <c r="BJ48" s="209"/>
      <c r="BK48" s="209"/>
      <c r="BL48" s="209"/>
      <c r="BM48" s="209"/>
      <c r="BN48" s="209"/>
      <c r="BO48" s="209"/>
      <c r="BP48" s="209"/>
      <c r="BQ48" s="209"/>
    </row>
    <row r="49" spans="1:69" s="12" customFormat="1" ht="28.5" customHeight="1" x14ac:dyDescent="0.25">
      <c r="A49" s="111" t="s">
        <v>1014</v>
      </c>
      <c r="B49" s="355">
        <v>42874</v>
      </c>
      <c r="C49" s="356" t="s">
        <v>88</v>
      </c>
      <c r="D49" s="357" t="s">
        <v>26</v>
      </c>
      <c r="E49" s="358">
        <v>43024</v>
      </c>
      <c r="F49" s="358">
        <v>43025</v>
      </c>
      <c r="G49" s="359">
        <f t="shared" si="3"/>
        <v>1</v>
      </c>
      <c r="H49" s="359">
        <v>16</v>
      </c>
      <c r="I49" s="360"/>
      <c r="J49" s="360"/>
      <c r="K49" s="361">
        <v>43009</v>
      </c>
      <c r="L49" s="360"/>
      <c r="M49" s="360"/>
      <c r="N49" s="360"/>
      <c r="O49" s="360"/>
      <c r="P49" s="360"/>
      <c r="Q49" s="360"/>
      <c r="R49" s="360"/>
      <c r="S49" s="360"/>
      <c r="T49" s="360"/>
      <c r="U49" s="360"/>
      <c r="V49" s="360"/>
      <c r="W49" s="360"/>
      <c r="X49" s="362"/>
      <c r="Y49" s="434">
        <v>396.5</v>
      </c>
      <c r="Z49" s="363"/>
      <c r="AA49" s="364"/>
      <c r="AB49" s="363"/>
      <c r="AC49" s="364"/>
      <c r="AD49" s="365"/>
      <c r="AE49" s="366"/>
      <c r="AF49" s="367"/>
      <c r="AG49" s="368"/>
    </row>
    <row r="50" spans="1:69" s="12" customFormat="1" ht="28.5" customHeight="1" x14ac:dyDescent="0.25">
      <c r="A50" s="111" t="s">
        <v>1014</v>
      </c>
      <c r="B50" s="197">
        <v>42972</v>
      </c>
      <c r="C50" s="198" t="s">
        <v>437</v>
      </c>
      <c r="D50" s="216" t="s">
        <v>651</v>
      </c>
      <c r="E50" s="215">
        <v>43021</v>
      </c>
      <c r="F50" s="215">
        <v>43022</v>
      </c>
      <c r="G50" s="200">
        <f t="shared" si="3"/>
        <v>1</v>
      </c>
      <c r="H50" s="200">
        <v>130</v>
      </c>
      <c r="I50" s="201"/>
      <c r="J50" s="201"/>
      <c r="K50" s="201"/>
      <c r="L50" s="201"/>
      <c r="M50" s="201"/>
      <c r="N50" s="201"/>
      <c r="O50" s="201"/>
      <c r="P50" s="201"/>
      <c r="Q50" s="202">
        <v>43009</v>
      </c>
      <c r="R50" s="201"/>
      <c r="S50" s="201"/>
      <c r="T50" s="201"/>
      <c r="U50" s="201"/>
      <c r="V50" s="201"/>
      <c r="W50" s="201"/>
      <c r="X50" s="201"/>
      <c r="Y50" s="113">
        <v>0</v>
      </c>
      <c r="Z50" s="232"/>
      <c r="AA50" s="233"/>
      <c r="AB50" s="240"/>
      <c r="AC50" s="241"/>
      <c r="AD50" s="236"/>
      <c r="AE50" s="236"/>
      <c r="AF50" s="301" t="s">
        <v>149</v>
      </c>
      <c r="AG50" s="230"/>
      <c r="AH50" s="230"/>
      <c r="AI50" s="230"/>
      <c r="AJ50" s="230"/>
      <c r="AK50" s="230"/>
      <c r="AL50" s="230"/>
      <c r="AM50" s="230"/>
      <c r="AN50" s="230"/>
      <c r="AO50" s="230"/>
      <c r="AP50" s="230"/>
      <c r="AQ50" s="230"/>
      <c r="AR50" s="230"/>
      <c r="AS50" s="230"/>
      <c r="AT50" s="230"/>
      <c r="AU50" s="230"/>
      <c r="AV50" s="230"/>
      <c r="AW50" s="230"/>
      <c r="AX50" s="230"/>
      <c r="AY50" s="230"/>
      <c r="AZ50" s="230"/>
      <c r="BA50" s="230"/>
      <c r="BB50" s="230"/>
      <c r="BC50" s="230"/>
      <c r="BD50" s="230"/>
      <c r="BE50" s="230"/>
      <c r="BF50" s="230"/>
      <c r="BG50" s="230"/>
      <c r="BH50" s="230"/>
      <c r="BI50" s="230"/>
      <c r="BJ50" s="230"/>
      <c r="BK50" s="230"/>
      <c r="BL50" s="230"/>
      <c r="BM50" s="230"/>
      <c r="BN50" s="230"/>
      <c r="BO50" s="230"/>
      <c r="BP50" s="230"/>
      <c r="BQ50" s="230"/>
    </row>
    <row r="51" spans="1:69" s="12" customFormat="1" ht="28.5" customHeight="1" x14ac:dyDescent="0.25">
      <c r="A51" s="111" t="s">
        <v>1014</v>
      </c>
      <c r="B51" s="355">
        <v>42684</v>
      </c>
      <c r="C51" s="370" t="s">
        <v>62</v>
      </c>
      <c r="D51" s="371" t="s">
        <v>63</v>
      </c>
      <c r="E51" s="372">
        <v>43020</v>
      </c>
      <c r="F51" s="372">
        <v>43026</v>
      </c>
      <c r="G51" s="359">
        <f t="shared" si="3"/>
        <v>6</v>
      </c>
      <c r="H51" s="359">
        <v>62</v>
      </c>
      <c r="I51" s="360"/>
      <c r="J51" s="360"/>
      <c r="K51" s="360"/>
      <c r="L51" s="360"/>
      <c r="M51" s="360"/>
      <c r="N51" s="360"/>
      <c r="O51" s="361">
        <v>43009</v>
      </c>
      <c r="P51" s="360"/>
      <c r="Q51" s="360"/>
      <c r="R51" s="360"/>
      <c r="S51" s="360"/>
      <c r="T51" s="360"/>
      <c r="U51" s="360"/>
      <c r="V51" s="360"/>
      <c r="W51" s="360"/>
      <c r="X51" s="362"/>
      <c r="Y51" s="434">
        <v>12677.5</v>
      </c>
      <c r="Z51" s="363"/>
      <c r="AA51" s="364"/>
      <c r="AB51" s="363"/>
      <c r="AC51" s="364"/>
      <c r="AD51" s="365"/>
      <c r="AE51" s="366"/>
      <c r="AF51" s="367"/>
      <c r="AG51" s="368"/>
    </row>
    <row r="52" spans="1:69" s="12" customFormat="1" ht="28.5" customHeight="1" x14ac:dyDescent="0.25">
      <c r="A52" s="111" t="s">
        <v>1014</v>
      </c>
      <c r="B52" s="197">
        <v>42885</v>
      </c>
      <c r="C52" s="198" t="s">
        <v>126</v>
      </c>
      <c r="D52" s="216" t="s">
        <v>492</v>
      </c>
      <c r="E52" s="215">
        <v>43019</v>
      </c>
      <c r="F52" s="215">
        <v>43020</v>
      </c>
      <c r="G52" s="200">
        <f t="shared" si="3"/>
        <v>1</v>
      </c>
      <c r="H52" s="200">
        <v>30</v>
      </c>
      <c r="I52" s="202">
        <v>43009</v>
      </c>
      <c r="J52" s="201"/>
      <c r="K52" s="201"/>
      <c r="L52" s="201"/>
      <c r="M52" s="201"/>
      <c r="N52" s="201"/>
      <c r="O52" s="201"/>
      <c r="P52" s="201"/>
      <c r="Q52" s="201"/>
      <c r="R52" s="201"/>
      <c r="S52" s="201"/>
      <c r="T52" s="201"/>
      <c r="U52" s="201"/>
      <c r="V52" s="201"/>
      <c r="W52" s="201"/>
      <c r="X52" s="201"/>
      <c r="Y52" s="113">
        <v>0</v>
      </c>
      <c r="Z52" s="204"/>
      <c r="AA52" s="205"/>
      <c r="AB52" s="204"/>
      <c r="AC52" s="205"/>
      <c r="AD52" s="206"/>
      <c r="AE52" s="207"/>
      <c r="AF52" s="301" t="s">
        <v>490</v>
      </c>
      <c r="AG52" s="209"/>
      <c r="AH52" s="209"/>
      <c r="AI52" s="209"/>
      <c r="AJ52" s="209"/>
      <c r="AK52" s="209"/>
      <c r="AL52" s="209"/>
      <c r="AM52" s="209"/>
      <c r="AN52" s="209"/>
      <c r="AO52" s="209"/>
      <c r="AP52" s="209"/>
      <c r="AQ52" s="209"/>
      <c r="AR52" s="209"/>
      <c r="AS52" s="209"/>
      <c r="AT52" s="209"/>
      <c r="AU52" s="209"/>
      <c r="AV52" s="209"/>
      <c r="AW52" s="209"/>
      <c r="AX52" s="209"/>
      <c r="AY52" s="209"/>
      <c r="AZ52" s="209"/>
      <c r="BA52" s="209"/>
      <c r="BB52" s="209"/>
      <c r="BC52" s="209"/>
      <c r="BD52" s="209"/>
      <c r="BE52" s="209"/>
      <c r="BF52" s="209"/>
      <c r="BG52" s="209"/>
      <c r="BH52" s="209"/>
      <c r="BI52" s="209"/>
      <c r="BJ52" s="209"/>
      <c r="BK52" s="209"/>
      <c r="BL52" s="209"/>
      <c r="BM52" s="209"/>
      <c r="BN52" s="209"/>
      <c r="BO52" s="209"/>
      <c r="BP52" s="209"/>
      <c r="BQ52" s="209"/>
    </row>
    <row r="53" spans="1:69" s="12" customFormat="1" ht="28.5" customHeight="1" x14ac:dyDescent="0.25">
      <c r="A53" s="111" t="s">
        <v>1014</v>
      </c>
      <c r="B53" s="197">
        <v>42789</v>
      </c>
      <c r="C53" s="198" t="s">
        <v>126</v>
      </c>
      <c r="D53" s="216" t="s">
        <v>491</v>
      </c>
      <c r="E53" s="215">
        <v>43018</v>
      </c>
      <c r="F53" s="215">
        <v>43019</v>
      </c>
      <c r="G53" s="200">
        <f t="shared" si="3"/>
        <v>1</v>
      </c>
      <c r="H53" s="200">
        <v>30</v>
      </c>
      <c r="I53" s="202">
        <v>43009</v>
      </c>
      <c r="J53" s="201"/>
      <c r="K53" s="201"/>
      <c r="L53" s="201"/>
      <c r="M53" s="201"/>
      <c r="N53" s="201"/>
      <c r="O53" s="201"/>
      <c r="P53" s="201"/>
      <c r="Q53" s="201"/>
      <c r="R53" s="201"/>
      <c r="S53" s="201"/>
      <c r="T53" s="201"/>
      <c r="U53" s="201"/>
      <c r="V53" s="201"/>
      <c r="W53" s="201"/>
      <c r="X53" s="201"/>
      <c r="Y53" s="113">
        <v>0</v>
      </c>
      <c r="Z53" s="204"/>
      <c r="AA53" s="205"/>
      <c r="AB53" s="204"/>
      <c r="AC53" s="205"/>
      <c r="AD53" s="206"/>
      <c r="AE53" s="207"/>
      <c r="AF53" s="301" t="s">
        <v>490</v>
      </c>
      <c r="AG53" s="209"/>
      <c r="AH53" s="209"/>
      <c r="AI53" s="209"/>
      <c r="AJ53" s="209"/>
      <c r="AK53" s="209"/>
      <c r="AL53" s="209"/>
      <c r="AM53" s="209"/>
      <c r="AN53" s="209"/>
      <c r="AO53" s="209"/>
      <c r="AP53" s="209"/>
      <c r="AQ53" s="209"/>
      <c r="AR53" s="209"/>
      <c r="AS53" s="209"/>
      <c r="AT53" s="209"/>
      <c r="AU53" s="209"/>
      <c r="AV53" s="209"/>
      <c r="AW53" s="209"/>
      <c r="AX53" s="209"/>
      <c r="AY53" s="209"/>
      <c r="AZ53" s="209"/>
      <c r="BA53" s="209"/>
      <c r="BB53" s="209"/>
      <c r="BC53" s="209"/>
      <c r="BD53" s="209"/>
      <c r="BE53" s="209"/>
      <c r="BF53" s="209"/>
      <c r="BG53" s="209"/>
      <c r="BH53" s="209"/>
      <c r="BI53" s="209"/>
      <c r="BJ53" s="209"/>
      <c r="BK53" s="209"/>
      <c r="BL53" s="209"/>
      <c r="BM53" s="209"/>
      <c r="BN53" s="209"/>
      <c r="BO53" s="209"/>
      <c r="BP53" s="209"/>
      <c r="BQ53" s="209"/>
    </row>
    <row r="54" spans="1:69" s="12" customFormat="1" ht="28.5" customHeight="1" x14ac:dyDescent="0.25">
      <c r="A54" s="111" t="s">
        <v>1014</v>
      </c>
      <c r="B54" s="197">
        <v>42878</v>
      </c>
      <c r="C54" s="198" t="s">
        <v>25</v>
      </c>
      <c r="D54" s="216" t="s">
        <v>26</v>
      </c>
      <c r="E54" s="215">
        <v>43018</v>
      </c>
      <c r="F54" s="215">
        <v>43022</v>
      </c>
      <c r="G54" s="200">
        <f t="shared" si="3"/>
        <v>4</v>
      </c>
      <c r="H54" s="200">
        <v>55</v>
      </c>
      <c r="I54" s="202">
        <v>43009</v>
      </c>
      <c r="J54" s="202">
        <v>43009</v>
      </c>
      <c r="K54" s="201"/>
      <c r="L54" s="201"/>
      <c r="M54" s="201"/>
      <c r="N54" s="201"/>
      <c r="O54" s="201"/>
      <c r="P54" s="201"/>
      <c r="Q54" s="201"/>
      <c r="R54" s="201"/>
      <c r="S54" s="201"/>
      <c r="T54" s="201"/>
      <c r="U54" s="201"/>
      <c r="V54" s="201"/>
      <c r="W54" s="201"/>
      <c r="X54" s="201"/>
      <c r="Y54" s="113">
        <v>0</v>
      </c>
      <c r="Z54" s="204"/>
      <c r="AA54" s="205"/>
      <c r="AB54" s="204"/>
      <c r="AC54" s="205"/>
      <c r="AD54" s="206"/>
      <c r="AE54" s="207"/>
      <c r="AF54" s="301" t="s">
        <v>136</v>
      </c>
      <c r="AG54" s="230"/>
      <c r="AH54" s="230"/>
      <c r="AI54" s="230"/>
      <c r="AJ54" s="230"/>
      <c r="AK54" s="230"/>
      <c r="AL54" s="230"/>
      <c r="AM54" s="230"/>
      <c r="AN54" s="230"/>
      <c r="AO54" s="230"/>
      <c r="AP54" s="230"/>
      <c r="AQ54" s="230"/>
      <c r="AR54" s="230"/>
      <c r="AS54" s="230"/>
      <c r="AT54" s="230"/>
      <c r="AU54" s="230"/>
      <c r="AV54" s="230"/>
      <c r="AW54" s="230"/>
      <c r="AX54" s="230"/>
      <c r="AY54" s="230"/>
      <c r="AZ54" s="230"/>
      <c r="BA54" s="230"/>
      <c r="BB54" s="230"/>
      <c r="BC54" s="230"/>
      <c r="BD54" s="230"/>
      <c r="BE54" s="230"/>
      <c r="BF54" s="230"/>
      <c r="BG54" s="230"/>
      <c r="BH54" s="230"/>
      <c r="BI54" s="230"/>
      <c r="BJ54" s="230"/>
      <c r="BK54" s="230"/>
      <c r="BL54" s="230"/>
      <c r="BM54" s="230"/>
      <c r="BN54" s="230"/>
      <c r="BO54" s="230"/>
      <c r="BP54" s="230"/>
      <c r="BQ54" s="230"/>
    </row>
    <row r="55" spans="1:69" s="12" customFormat="1" ht="28.5" customHeight="1" x14ac:dyDescent="0.25">
      <c r="A55" s="111" t="s">
        <v>1014</v>
      </c>
      <c r="B55" s="197">
        <v>42985</v>
      </c>
      <c r="C55" s="198" t="s">
        <v>652</v>
      </c>
      <c r="D55" s="216" t="s">
        <v>26</v>
      </c>
      <c r="E55" s="215">
        <v>43018</v>
      </c>
      <c r="F55" s="215">
        <v>43020</v>
      </c>
      <c r="G55" s="200">
        <f t="shared" si="3"/>
        <v>2</v>
      </c>
      <c r="H55" s="200">
        <v>40</v>
      </c>
      <c r="I55" s="202">
        <v>43009</v>
      </c>
      <c r="J55" s="201"/>
      <c r="K55" s="201"/>
      <c r="L55" s="201"/>
      <c r="M55" s="201"/>
      <c r="N55" s="201"/>
      <c r="O55" s="201"/>
      <c r="P55" s="201"/>
      <c r="Q55" s="201"/>
      <c r="R55" s="201"/>
      <c r="S55" s="201"/>
      <c r="T55" s="201"/>
      <c r="U55" s="201"/>
      <c r="V55" s="201"/>
      <c r="W55" s="201"/>
      <c r="X55" s="201"/>
      <c r="Y55" s="113">
        <v>0</v>
      </c>
      <c r="Z55" s="232"/>
      <c r="AA55" s="233"/>
      <c r="AB55" s="238"/>
      <c r="AC55" s="239"/>
      <c r="AD55" s="236"/>
      <c r="AE55" s="236"/>
      <c r="AF55" s="301" t="s">
        <v>149</v>
      </c>
      <c r="AG55" s="230"/>
      <c r="AH55" s="230"/>
      <c r="AI55" s="230"/>
      <c r="AJ55" s="230"/>
      <c r="AK55" s="230"/>
      <c r="AL55" s="230"/>
      <c r="AM55" s="230"/>
      <c r="AN55" s="230"/>
      <c r="AO55" s="230"/>
      <c r="AP55" s="230"/>
      <c r="AQ55" s="230"/>
      <c r="AR55" s="230"/>
      <c r="AS55" s="230"/>
      <c r="AT55" s="230"/>
      <c r="AU55" s="230"/>
      <c r="AV55" s="230"/>
      <c r="AW55" s="230"/>
      <c r="AX55" s="230"/>
      <c r="AY55" s="230"/>
      <c r="AZ55" s="230"/>
      <c r="BA55" s="230"/>
      <c r="BB55" s="230"/>
      <c r="BC55" s="230"/>
      <c r="BD55" s="230"/>
      <c r="BE55" s="230"/>
      <c r="BF55" s="230"/>
      <c r="BG55" s="230"/>
      <c r="BH55" s="230"/>
      <c r="BI55" s="230"/>
      <c r="BJ55" s="230"/>
      <c r="BK55" s="230"/>
      <c r="BL55" s="230"/>
      <c r="BM55" s="230"/>
      <c r="BN55" s="230"/>
      <c r="BO55" s="230"/>
      <c r="BP55" s="230"/>
      <c r="BQ55" s="230"/>
    </row>
    <row r="56" spans="1:69" s="12" customFormat="1" ht="28.5" customHeight="1" x14ac:dyDescent="0.25">
      <c r="A56" s="111" t="s">
        <v>1014</v>
      </c>
      <c r="B56" s="210">
        <v>42936</v>
      </c>
      <c r="C56" s="211" t="s">
        <v>506</v>
      </c>
      <c r="D56" s="224" t="s">
        <v>507</v>
      </c>
      <c r="E56" s="212">
        <v>43017</v>
      </c>
      <c r="F56" s="212">
        <v>43018</v>
      </c>
      <c r="G56" s="200">
        <f t="shared" si="3"/>
        <v>1</v>
      </c>
      <c r="H56" s="200">
        <v>67</v>
      </c>
      <c r="I56" s="201"/>
      <c r="J56" s="201"/>
      <c r="K56" s="201"/>
      <c r="L56" s="201"/>
      <c r="M56" s="201"/>
      <c r="N56" s="201"/>
      <c r="O56" s="201"/>
      <c r="P56" s="201"/>
      <c r="Q56" s="201"/>
      <c r="R56" s="201"/>
      <c r="S56" s="202">
        <v>43009</v>
      </c>
      <c r="T56" s="201"/>
      <c r="U56" s="201"/>
      <c r="V56" s="201"/>
      <c r="W56" s="201"/>
      <c r="X56" s="201"/>
      <c r="Y56" s="113">
        <v>0</v>
      </c>
      <c r="Z56" s="204"/>
      <c r="AA56" s="205"/>
      <c r="AB56" s="204"/>
      <c r="AC56" s="205"/>
      <c r="AD56" s="206"/>
      <c r="AE56" s="207"/>
      <c r="AF56" s="301" t="s">
        <v>387</v>
      </c>
      <c r="AG56" s="209"/>
      <c r="AH56" s="209"/>
      <c r="AI56" s="209"/>
      <c r="AJ56" s="209"/>
      <c r="AK56" s="209"/>
      <c r="AL56" s="209"/>
      <c r="AM56" s="209"/>
      <c r="AN56" s="209"/>
      <c r="AO56" s="209"/>
      <c r="AP56" s="209"/>
      <c r="AQ56" s="209"/>
      <c r="AR56" s="209"/>
      <c r="AS56" s="209"/>
      <c r="AT56" s="209"/>
      <c r="AU56" s="209"/>
      <c r="AV56" s="209"/>
      <c r="AW56" s="209"/>
      <c r="AX56" s="209"/>
      <c r="AY56" s="209"/>
      <c r="AZ56" s="209"/>
      <c r="BA56" s="209"/>
      <c r="BB56" s="209"/>
      <c r="BC56" s="209"/>
      <c r="BD56" s="209"/>
      <c r="BE56" s="209"/>
      <c r="BF56" s="209"/>
      <c r="BG56" s="209"/>
      <c r="BH56" s="209"/>
      <c r="BI56" s="209"/>
      <c r="BJ56" s="209"/>
      <c r="BK56" s="209"/>
      <c r="BL56" s="209"/>
      <c r="BM56" s="209"/>
      <c r="BN56" s="209"/>
      <c r="BO56" s="209"/>
      <c r="BP56" s="209"/>
      <c r="BQ56" s="209"/>
    </row>
    <row r="57" spans="1:69" s="12" customFormat="1" ht="28.5" customHeight="1" x14ac:dyDescent="0.25">
      <c r="A57" s="111" t="s">
        <v>1014</v>
      </c>
      <c r="B57" s="210">
        <v>42936</v>
      </c>
      <c r="C57" s="211" t="s">
        <v>506</v>
      </c>
      <c r="D57" s="224" t="s">
        <v>508</v>
      </c>
      <c r="E57" s="212">
        <v>43017</v>
      </c>
      <c r="F57" s="212">
        <v>43018</v>
      </c>
      <c r="G57" s="200">
        <f t="shared" si="3"/>
        <v>1</v>
      </c>
      <c r="H57" s="200">
        <v>67</v>
      </c>
      <c r="I57" s="201"/>
      <c r="J57" s="201"/>
      <c r="K57" s="201"/>
      <c r="L57" s="201"/>
      <c r="M57" s="201"/>
      <c r="N57" s="201"/>
      <c r="O57" s="201"/>
      <c r="P57" s="201"/>
      <c r="Q57" s="201"/>
      <c r="R57" s="201"/>
      <c r="S57" s="202">
        <v>43009</v>
      </c>
      <c r="T57" s="201"/>
      <c r="U57" s="201"/>
      <c r="V57" s="201"/>
      <c r="W57" s="201"/>
      <c r="X57" s="201"/>
      <c r="Y57" s="113">
        <v>0</v>
      </c>
      <c r="Z57" s="204"/>
      <c r="AA57" s="205"/>
      <c r="AB57" s="204"/>
      <c r="AC57" s="205"/>
      <c r="AD57" s="206"/>
      <c r="AE57" s="207"/>
      <c r="AF57" s="301" t="s">
        <v>387</v>
      </c>
      <c r="AG57" s="209"/>
      <c r="AH57" s="209"/>
      <c r="AI57" s="209"/>
      <c r="AJ57" s="209"/>
      <c r="AK57" s="209"/>
      <c r="AL57" s="209"/>
      <c r="AM57" s="209"/>
      <c r="AN57" s="209"/>
      <c r="AO57" s="209"/>
      <c r="AP57" s="209"/>
      <c r="AQ57" s="209"/>
      <c r="AR57" s="209"/>
      <c r="AS57" s="209"/>
      <c r="AT57" s="209"/>
      <c r="AU57" s="209"/>
      <c r="AV57" s="209"/>
      <c r="AW57" s="209"/>
      <c r="AX57" s="209"/>
      <c r="AY57" s="209"/>
      <c r="AZ57" s="209"/>
      <c r="BA57" s="209"/>
      <c r="BB57" s="209"/>
      <c r="BC57" s="209"/>
      <c r="BD57" s="209"/>
      <c r="BE57" s="209"/>
      <c r="BF57" s="209"/>
      <c r="BG57" s="209"/>
      <c r="BH57" s="209"/>
      <c r="BI57" s="209"/>
      <c r="BJ57" s="209"/>
      <c r="BK57" s="209"/>
      <c r="BL57" s="209"/>
      <c r="BM57" s="209"/>
      <c r="BN57" s="209"/>
      <c r="BO57" s="209"/>
      <c r="BP57" s="209"/>
      <c r="BQ57" s="209"/>
    </row>
    <row r="58" spans="1:69" s="12" customFormat="1" ht="28.5" customHeight="1" x14ac:dyDescent="0.25">
      <c r="A58" s="111" t="s">
        <v>1014</v>
      </c>
      <c r="B58" s="197">
        <v>42935</v>
      </c>
      <c r="C58" s="198" t="s">
        <v>38</v>
      </c>
      <c r="D58" s="216" t="s">
        <v>509</v>
      </c>
      <c r="E58" s="215">
        <v>43017</v>
      </c>
      <c r="F58" s="215">
        <v>43021</v>
      </c>
      <c r="G58" s="200">
        <f t="shared" si="3"/>
        <v>4</v>
      </c>
      <c r="H58" s="200">
        <v>110</v>
      </c>
      <c r="I58" s="201"/>
      <c r="J58" s="201"/>
      <c r="K58" s="201"/>
      <c r="L58" s="201"/>
      <c r="M58" s="201"/>
      <c r="N58" s="201"/>
      <c r="O58" s="201"/>
      <c r="P58" s="201"/>
      <c r="Q58" s="201"/>
      <c r="R58" s="201"/>
      <c r="S58" s="201"/>
      <c r="T58" s="201"/>
      <c r="U58" s="202">
        <v>43009</v>
      </c>
      <c r="V58" s="201"/>
      <c r="W58" s="201"/>
      <c r="X58" s="201"/>
      <c r="Y58" s="113">
        <v>0</v>
      </c>
      <c r="Z58" s="204"/>
      <c r="AA58" s="205"/>
      <c r="AB58" s="204"/>
      <c r="AC58" s="205"/>
      <c r="AD58" s="206"/>
      <c r="AE58" s="207"/>
      <c r="AF58" s="301" t="s">
        <v>387</v>
      </c>
      <c r="AG58" s="209"/>
      <c r="AH58" s="209"/>
      <c r="AI58" s="209"/>
      <c r="AJ58" s="209"/>
      <c r="AK58" s="209"/>
      <c r="AL58" s="209"/>
      <c r="AM58" s="209"/>
      <c r="AN58" s="209"/>
      <c r="AO58" s="209"/>
      <c r="AP58" s="209"/>
      <c r="AQ58" s="209"/>
      <c r="AR58" s="209"/>
      <c r="AS58" s="209"/>
      <c r="AT58" s="209"/>
      <c r="AU58" s="209"/>
      <c r="AV58" s="209"/>
      <c r="AW58" s="209"/>
      <c r="AX58" s="209"/>
      <c r="AY58" s="209"/>
      <c r="AZ58" s="209"/>
      <c r="BA58" s="209"/>
      <c r="BB58" s="209"/>
      <c r="BC58" s="209"/>
      <c r="BD58" s="209"/>
      <c r="BE58" s="209"/>
      <c r="BF58" s="209"/>
      <c r="BG58" s="209"/>
      <c r="BH58" s="209"/>
      <c r="BI58" s="209"/>
      <c r="BJ58" s="209"/>
      <c r="BK58" s="209"/>
      <c r="BL58" s="209"/>
      <c r="BM58" s="209"/>
      <c r="BN58" s="209"/>
      <c r="BO58" s="209"/>
      <c r="BP58" s="209"/>
      <c r="BQ58" s="209"/>
    </row>
    <row r="59" spans="1:69" s="12" customFormat="1" ht="28.5" customHeight="1" x14ac:dyDescent="0.25">
      <c r="A59" s="111" t="s">
        <v>1014</v>
      </c>
      <c r="B59" s="197">
        <v>42837</v>
      </c>
      <c r="C59" s="198" t="s">
        <v>39</v>
      </c>
      <c r="D59" s="216" t="s">
        <v>26</v>
      </c>
      <c r="E59" s="215">
        <v>43015</v>
      </c>
      <c r="F59" s="215">
        <v>43019</v>
      </c>
      <c r="G59" s="200">
        <f t="shared" si="3"/>
        <v>4</v>
      </c>
      <c r="H59" s="200">
        <v>11</v>
      </c>
      <c r="I59" s="202">
        <v>43009</v>
      </c>
      <c r="J59" s="201"/>
      <c r="K59" s="201"/>
      <c r="L59" s="201"/>
      <c r="M59" s="201"/>
      <c r="N59" s="201"/>
      <c r="O59" s="201"/>
      <c r="P59" s="201"/>
      <c r="Q59" s="201"/>
      <c r="R59" s="201"/>
      <c r="S59" s="201"/>
      <c r="T59" s="201"/>
      <c r="U59" s="201"/>
      <c r="V59" s="201"/>
      <c r="W59" s="201"/>
      <c r="X59" s="201"/>
      <c r="Y59" s="113">
        <v>0</v>
      </c>
      <c r="Z59" s="204"/>
      <c r="AA59" s="205"/>
      <c r="AB59" s="204"/>
      <c r="AC59" s="205"/>
      <c r="AD59" s="206"/>
      <c r="AE59" s="207"/>
      <c r="AF59" s="673" t="s">
        <v>433</v>
      </c>
      <c r="AG59" s="209"/>
      <c r="AH59" s="209"/>
      <c r="AI59" s="209"/>
      <c r="AJ59" s="209"/>
      <c r="AK59" s="209"/>
      <c r="AL59" s="209"/>
      <c r="AM59" s="209"/>
      <c r="AN59" s="209"/>
      <c r="AO59" s="209"/>
      <c r="AP59" s="209"/>
      <c r="AQ59" s="209"/>
      <c r="AR59" s="209"/>
      <c r="AS59" s="209"/>
      <c r="AT59" s="209"/>
      <c r="AU59" s="209"/>
      <c r="AV59" s="209"/>
      <c r="AW59" s="209"/>
      <c r="AX59" s="209"/>
      <c r="AY59" s="209"/>
      <c r="AZ59" s="209"/>
      <c r="BA59" s="209"/>
      <c r="BB59" s="209"/>
      <c r="BC59" s="209"/>
      <c r="BD59" s="209"/>
      <c r="BE59" s="209"/>
      <c r="BF59" s="209"/>
      <c r="BG59" s="209"/>
      <c r="BH59" s="209"/>
      <c r="BI59" s="209"/>
      <c r="BJ59" s="209"/>
      <c r="BK59" s="209"/>
      <c r="BL59" s="209"/>
      <c r="BM59" s="209"/>
      <c r="BN59" s="209"/>
      <c r="BO59" s="209"/>
      <c r="BP59" s="209"/>
      <c r="BQ59" s="209"/>
    </row>
    <row r="60" spans="1:69" s="12" customFormat="1" ht="28.5" customHeight="1" x14ac:dyDescent="0.25">
      <c r="A60" s="111" t="s">
        <v>1014</v>
      </c>
      <c r="B60" s="197">
        <v>42926</v>
      </c>
      <c r="C60" s="198" t="s">
        <v>258</v>
      </c>
      <c r="D60" s="216" t="s">
        <v>488</v>
      </c>
      <c r="E60" s="215">
        <v>43014</v>
      </c>
      <c r="F60" s="215">
        <v>43024</v>
      </c>
      <c r="G60" s="200">
        <f t="shared" si="3"/>
        <v>10</v>
      </c>
      <c r="H60" s="226"/>
      <c r="I60" s="201"/>
      <c r="J60" s="201"/>
      <c r="K60" s="201"/>
      <c r="L60" s="202">
        <v>43009</v>
      </c>
      <c r="M60" s="201"/>
      <c r="N60" s="201"/>
      <c r="O60" s="201"/>
      <c r="P60" s="201"/>
      <c r="Q60" s="201"/>
      <c r="R60" s="201"/>
      <c r="S60" s="201"/>
      <c r="T60" s="201"/>
      <c r="U60" s="201"/>
      <c r="V60" s="201"/>
      <c r="W60" s="201"/>
      <c r="X60" s="201"/>
      <c r="Y60" s="113">
        <v>0</v>
      </c>
      <c r="Z60" s="204"/>
      <c r="AA60" s="205"/>
      <c r="AB60" s="204"/>
      <c r="AC60" s="205"/>
      <c r="AD60" s="206"/>
      <c r="AE60" s="207"/>
      <c r="AF60" s="301" t="s">
        <v>483</v>
      </c>
      <c r="AG60" s="209"/>
      <c r="AH60" s="209"/>
      <c r="AI60" s="209"/>
      <c r="AJ60" s="209"/>
      <c r="AK60" s="209"/>
      <c r="AL60" s="209"/>
      <c r="AM60" s="209"/>
      <c r="AN60" s="209"/>
      <c r="AO60" s="209"/>
      <c r="AP60" s="209"/>
      <c r="AQ60" s="209"/>
      <c r="AR60" s="209"/>
      <c r="AS60" s="209"/>
      <c r="AT60" s="209"/>
      <c r="AU60" s="209"/>
      <c r="AV60" s="209"/>
      <c r="AW60" s="209"/>
      <c r="AX60" s="209"/>
      <c r="AY60" s="209"/>
      <c r="AZ60" s="209"/>
      <c r="BA60" s="209"/>
      <c r="BB60" s="209"/>
      <c r="BC60" s="209"/>
      <c r="BD60" s="209"/>
      <c r="BE60" s="209"/>
      <c r="BF60" s="209"/>
      <c r="BG60" s="209"/>
      <c r="BH60" s="209"/>
      <c r="BI60" s="209"/>
      <c r="BJ60" s="209"/>
      <c r="BK60" s="209"/>
      <c r="BL60" s="209"/>
      <c r="BM60" s="209"/>
      <c r="BN60" s="209"/>
      <c r="BO60" s="209"/>
      <c r="BP60" s="209"/>
      <c r="BQ60" s="209"/>
    </row>
    <row r="61" spans="1:69" s="12" customFormat="1" ht="28.5" customHeight="1" x14ac:dyDescent="0.25">
      <c r="A61" s="111" t="s">
        <v>1014</v>
      </c>
      <c r="B61" s="197">
        <v>42963</v>
      </c>
      <c r="C61" s="198" t="s">
        <v>656</v>
      </c>
      <c r="D61" s="216" t="s">
        <v>24</v>
      </c>
      <c r="E61" s="215">
        <v>43014</v>
      </c>
      <c r="F61" s="215">
        <v>43016</v>
      </c>
      <c r="G61" s="200">
        <f t="shared" si="3"/>
        <v>2</v>
      </c>
      <c r="H61" s="200">
        <v>28</v>
      </c>
      <c r="I61" s="201"/>
      <c r="J61" s="201"/>
      <c r="K61" s="202">
        <v>43009</v>
      </c>
      <c r="L61" s="201"/>
      <c r="M61" s="201"/>
      <c r="N61" s="201"/>
      <c r="O61" s="201"/>
      <c r="P61" s="201"/>
      <c r="Q61" s="201"/>
      <c r="R61" s="201"/>
      <c r="S61" s="201"/>
      <c r="T61" s="201"/>
      <c r="U61" s="201"/>
      <c r="V61" s="201"/>
      <c r="W61" s="201"/>
      <c r="X61" s="201"/>
      <c r="Y61" s="113">
        <v>0</v>
      </c>
      <c r="Z61" s="232"/>
      <c r="AA61" s="233"/>
      <c r="AB61" s="238"/>
      <c r="AC61" s="239"/>
      <c r="AD61" s="236"/>
      <c r="AE61" s="236"/>
      <c r="AF61" s="301" t="s">
        <v>149</v>
      </c>
      <c r="AG61" s="230"/>
      <c r="AH61" s="230"/>
      <c r="AI61" s="230"/>
      <c r="AJ61" s="230"/>
      <c r="AK61" s="230"/>
      <c r="AL61" s="230"/>
      <c r="AM61" s="230"/>
      <c r="AN61" s="230"/>
      <c r="AO61" s="230"/>
      <c r="AP61" s="230"/>
      <c r="AQ61" s="230"/>
      <c r="AR61" s="230"/>
      <c r="AS61" s="230"/>
      <c r="AT61" s="230"/>
      <c r="AU61" s="230"/>
      <c r="AV61" s="230"/>
      <c r="AW61" s="230"/>
      <c r="AX61" s="230"/>
      <c r="AY61" s="230"/>
      <c r="AZ61" s="230"/>
      <c r="BA61" s="230"/>
      <c r="BB61" s="230"/>
      <c r="BC61" s="230"/>
      <c r="BD61" s="230"/>
      <c r="BE61" s="230"/>
      <c r="BF61" s="230"/>
      <c r="BG61" s="230"/>
      <c r="BH61" s="230"/>
      <c r="BI61" s="230"/>
      <c r="BJ61" s="230"/>
      <c r="BK61" s="230"/>
      <c r="BL61" s="230"/>
      <c r="BM61" s="230"/>
      <c r="BN61" s="230"/>
      <c r="BO61" s="230"/>
      <c r="BP61" s="230"/>
      <c r="BQ61" s="230"/>
    </row>
    <row r="62" spans="1:69" s="12" customFormat="1" ht="28.5" customHeight="1" x14ac:dyDescent="0.25">
      <c r="A62" s="111" t="s">
        <v>1014</v>
      </c>
      <c r="B62" s="197">
        <v>42919</v>
      </c>
      <c r="C62" s="198" t="s">
        <v>487</v>
      </c>
      <c r="D62" s="216" t="s">
        <v>26</v>
      </c>
      <c r="E62" s="215">
        <v>43013</v>
      </c>
      <c r="F62" s="215">
        <v>43014</v>
      </c>
      <c r="G62" s="200">
        <f t="shared" si="3"/>
        <v>1</v>
      </c>
      <c r="H62" s="226"/>
      <c r="I62" s="201"/>
      <c r="J62" s="202">
        <v>43009</v>
      </c>
      <c r="K62" s="201"/>
      <c r="L62" s="201"/>
      <c r="M62" s="201"/>
      <c r="N62" s="201"/>
      <c r="O62" s="201"/>
      <c r="P62" s="201"/>
      <c r="Q62" s="201"/>
      <c r="R62" s="201"/>
      <c r="S62" s="201"/>
      <c r="T62" s="201"/>
      <c r="U62" s="201"/>
      <c r="V62" s="201"/>
      <c r="W62" s="201"/>
      <c r="X62" s="201"/>
      <c r="Y62" s="113">
        <v>0</v>
      </c>
      <c r="Z62" s="204"/>
      <c r="AA62" s="205"/>
      <c r="AB62" s="204"/>
      <c r="AC62" s="205"/>
      <c r="AD62" s="206"/>
      <c r="AE62" s="207"/>
      <c r="AF62" s="301" t="s">
        <v>483</v>
      </c>
      <c r="AG62" s="209"/>
      <c r="AH62" s="209"/>
      <c r="AI62" s="209"/>
      <c r="AJ62" s="209"/>
      <c r="AK62" s="209"/>
      <c r="AL62" s="209"/>
      <c r="AM62" s="209"/>
      <c r="AN62" s="209"/>
      <c r="AO62" s="209"/>
      <c r="AP62" s="209"/>
      <c r="AQ62" s="209"/>
      <c r="AR62" s="209"/>
      <c r="AS62" s="209"/>
      <c r="AT62" s="209"/>
      <c r="AU62" s="209"/>
      <c r="AV62" s="209"/>
      <c r="AW62" s="209"/>
      <c r="AX62" s="209"/>
      <c r="AY62" s="209"/>
      <c r="AZ62" s="209"/>
      <c r="BA62" s="209"/>
      <c r="BB62" s="209"/>
      <c r="BC62" s="209"/>
      <c r="BD62" s="209"/>
      <c r="BE62" s="209"/>
      <c r="BF62" s="209"/>
      <c r="BG62" s="209"/>
      <c r="BH62" s="209"/>
      <c r="BI62" s="209"/>
      <c r="BJ62" s="209"/>
      <c r="BK62" s="209"/>
      <c r="BL62" s="209"/>
      <c r="BM62" s="209"/>
      <c r="BN62" s="209"/>
      <c r="BO62" s="209"/>
      <c r="BP62" s="209"/>
      <c r="BQ62" s="209"/>
    </row>
    <row r="63" spans="1:69" s="12" customFormat="1" ht="28.5" customHeight="1" x14ac:dyDescent="0.25">
      <c r="A63" s="111" t="s">
        <v>1014</v>
      </c>
      <c r="B63" s="355">
        <v>42684</v>
      </c>
      <c r="C63" s="370" t="s">
        <v>62</v>
      </c>
      <c r="D63" s="371" t="s">
        <v>63</v>
      </c>
      <c r="E63" s="372">
        <v>43012</v>
      </c>
      <c r="F63" s="372">
        <v>43020</v>
      </c>
      <c r="G63" s="359">
        <f t="shared" si="3"/>
        <v>8</v>
      </c>
      <c r="H63" s="359">
        <v>62</v>
      </c>
      <c r="I63" s="361">
        <v>43009</v>
      </c>
      <c r="J63" s="360"/>
      <c r="K63" s="360"/>
      <c r="L63" s="360"/>
      <c r="M63" s="360"/>
      <c r="N63" s="360"/>
      <c r="O63" s="360"/>
      <c r="P63" s="360"/>
      <c r="Q63" s="360"/>
      <c r="R63" s="360"/>
      <c r="S63" s="360"/>
      <c r="T63" s="360"/>
      <c r="U63" s="360"/>
      <c r="V63" s="360"/>
      <c r="W63" s="360"/>
      <c r="X63" s="362"/>
      <c r="Y63" s="434">
        <v>9874</v>
      </c>
      <c r="Z63" s="363"/>
      <c r="AA63" s="364"/>
      <c r="AB63" s="363"/>
      <c r="AC63" s="364"/>
      <c r="AD63" s="365"/>
      <c r="AE63" s="366"/>
      <c r="AF63" s="367"/>
      <c r="AG63" s="368"/>
    </row>
    <row r="64" spans="1:69" s="12" customFormat="1" ht="28.5" customHeight="1" x14ac:dyDescent="0.25">
      <c r="A64" s="111" t="s">
        <v>1014</v>
      </c>
      <c r="B64" s="197">
        <v>42895</v>
      </c>
      <c r="C64" s="198" t="s">
        <v>470</v>
      </c>
      <c r="D64" s="216" t="s">
        <v>471</v>
      </c>
      <c r="E64" s="215">
        <v>43009</v>
      </c>
      <c r="F64" s="215">
        <v>43012</v>
      </c>
      <c r="G64" s="200">
        <f t="shared" si="3"/>
        <v>3</v>
      </c>
      <c r="H64" s="200">
        <v>61</v>
      </c>
      <c r="I64" s="201"/>
      <c r="J64" s="201"/>
      <c r="K64" s="201"/>
      <c r="L64" s="201"/>
      <c r="M64" s="202">
        <v>43009</v>
      </c>
      <c r="N64" s="201"/>
      <c r="O64" s="201"/>
      <c r="P64" s="201"/>
      <c r="Q64" s="201"/>
      <c r="R64" s="201"/>
      <c r="S64" s="201"/>
      <c r="T64" s="201"/>
      <c r="U64" s="201"/>
      <c r="V64" s="201"/>
      <c r="W64" s="201"/>
      <c r="X64" s="201"/>
      <c r="Y64" s="113">
        <v>0</v>
      </c>
      <c r="Z64" s="204"/>
      <c r="AA64" s="205"/>
      <c r="AB64" s="204"/>
      <c r="AC64" s="205"/>
      <c r="AD64" s="206"/>
      <c r="AE64" s="207"/>
      <c r="AF64" s="301" t="s">
        <v>472</v>
      </c>
      <c r="AG64" s="209"/>
      <c r="AH64" s="209"/>
      <c r="AI64" s="209"/>
      <c r="AJ64" s="209"/>
      <c r="AK64" s="209"/>
      <c r="AL64" s="209"/>
      <c r="AM64" s="209"/>
      <c r="AN64" s="209"/>
      <c r="AO64" s="209"/>
      <c r="AP64" s="209"/>
      <c r="AQ64" s="209"/>
      <c r="AR64" s="209"/>
      <c r="AS64" s="209"/>
      <c r="AT64" s="209"/>
      <c r="AU64" s="209"/>
      <c r="AV64" s="209"/>
      <c r="AW64" s="209"/>
      <c r="AX64" s="209"/>
      <c r="AY64" s="209"/>
      <c r="AZ64" s="209"/>
      <c r="BA64" s="209"/>
      <c r="BB64" s="209"/>
      <c r="BC64" s="209"/>
      <c r="BD64" s="209"/>
      <c r="BE64" s="209"/>
      <c r="BF64" s="209"/>
      <c r="BG64" s="209"/>
      <c r="BH64" s="209"/>
      <c r="BI64" s="209"/>
      <c r="BJ64" s="209"/>
      <c r="BK64" s="209"/>
      <c r="BL64" s="209"/>
      <c r="BM64" s="209"/>
      <c r="BN64" s="209"/>
      <c r="BO64" s="209"/>
      <c r="BP64" s="209"/>
      <c r="BQ64" s="209"/>
    </row>
    <row r="65" spans="1:69" s="12" customFormat="1" ht="28.5" customHeight="1" x14ac:dyDescent="0.25">
      <c r="A65" s="111" t="s">
        <v>1014</v>
      </c>
      <c r="B65" s="197">
        <v>42874</v>
      </c>
      <c r="C65" s="198" t="s">
        <v>504</v>
      </c>
      <c r="D65" s="216" t="s">
        <v>253</v>
      </c>
      <c r="E65" s="215">
        <v>43009</v>
      </c>
      <c r="F65" s="215">
        <v>43010</v>
      </c>
      <c r="G65" s="200">
        <f t="shared" si="3"/>
        <v>1</v>
      </c>
      <c r="H65" s="200">
        <v>29</v>
      </c>
      <c r="I65" s="201"/>
      <c r="J65" s="201"/>
      <c r="K65" s="202">
        <v>43009</v>
      </c>
      <c r="L65" s="201"/>
      <c r="M65" s="201"/>
      <c r="N65" s="201"/>
      <c r="O65" s="201"/>
      <c r="P65" s="201"/>
      <c r="Q65" s="201"/>
      <c r="R65" s="201"/>
      <c r="S65" s="201"/>
      <c r="T65" s="201"/>
      <c r="U65" s="201"/>
      <c r="V65" s="201"/>
      <c r="W65" s="201"/>
      <c r="X65" s="201"/>
      <c r="Y65" s="113">
        <v>0</v>
      </c>
      <c r="Z65" s="204"/>
      <c r="AA65" s="205"/>
      <c r="AB65" s="204"/>
      <c r="AC65" s="205"/>
      <c r="AD65" s="206"/>
      <c r="AE65" s="207"/>
      <c r="AF65" s="301" t="s">
        <v>505</v>
      </c>
      <c r="AG65" s="209"/>
      <c r="AH65" s="209"/>
      <c r="AI65" s="209"/>
      <c r="AJ65" s="209"/>
      <c r="AK65" s="209"/>
      <c r="AL65" s="209"/>
      <c r="AM65" s="209"/>
      <c r="AN65" s="209"/>
      <c r="AO65" s="209"/>
      <c r="AP65" s="209"/>
      <c r="AQ65" s="209"/>
      <c r="AR65" s="209"/>
      <c r="AS65" s="209"/>
      <c r="AT65" s="209"/>
      <c r="AU65" s="209"/>
      <c r="AV65" s="209"/>
      <c r="AW65" s="209"/>
      <c r="AX65" s="209"/>
      <c r="AY65" s="209"/>
      <c r="AZ65" s="209"/>
      <c r="BA65" s="209"/>
      <c r="BB65" s="209"/>
      <c r="BC65" s="209"/>
      <c r="BD65" s="209"/>
      <c r="BE65" s="209"/>
      <c r="BF65" s="209"/>
      <c r="BG65" s="209"/>
      <c r="BH65" s="209"/>
      <c r="BI65" s="209"/>
      <c r="BJ65" s="209"/>
      <c r="BK65" s="209"/>
      <c r="BL65" s="209"/>
      <c r="BM65" s="209"/>
      <c r="BN65" s="209"/>
      <c r="BO65" s="209"/>
      <c r="BP65" s="209"/>
      <c r="BQ65" s="209"/>
    </row>
    <row r="66" spans="1:69" s="12" customFormat="1" ht="28.5" customHeight="1" x14ac:dyDescent="0.25">
      <c r="A66" s="111" t="s">
        <v>1014</v>
      </c>
      <c r="B66" s="332">
        <v>42942</v>
      </c>
      <c r="C66" s="333" t="s">
        <v>21</v>
      </c>
      <c r="D66" s="334" t="s">
        <v>22</v>
      </c>
      <c r="E66" s="335">
        <v>43009</v>
      </c>
      <c r="F66" s="335">
        <v>43011</v>
      </c>
      <c r="G66" s="336">
        <f t="shared" si="3"/>
        <v>2</v>
      </c>
      <c r="H66" s="337">
        <v>30</v>
      </c>
      <c r="I66" s="338">
        <v>43009</v>
      </c>
      <c r="J66" s="338"/>
      <c r="K66" s="338"/>
      <c r="L66" s="338"/>
      <c r="M66" s="338"/>
      <c r="N66" s="338"/>
      <c r="O66" s="338"/>
      <c r="P66" s="338"/>
      <c r="Q66" s="338"/>
      <c r="R66" s="338"/>
      <c r="S66" s="338"/>
      <c r="T66" s="338"/>
      <c r="U66" s="338"/>
      <c r="V66" s="338"/>
      <c r="W66" s="339"/>
      <c r="X66" s="339"/>
      <c r="Y66" s="113">
        <v>0</v>
      </c>
      <c r="Z66" s="340"/>
      <c r="AA66" s="341">
        <f>B66</f>
        <v>42942</v>
      </c>
      <c r="AB66" s="340"/>
      <c r="AC66" s="341"/>
      <c r="AD66" s="342"/>
      <c r="AE66" s="343"/>
      <c r="AF66" s="301" t="s">
        <v>1010</v>
      </c>
      <c r="AG66" s="344"/>
      <c r="AH66" s="344"/>
      <c r="AI66" s="344"/>
      <c r="AJ66" s="344"/>
      <c r="AK66" s="344"/>
      <c r="AL66" s="344"/>
      <c r="AM66" s="344"/>
      <c r="AN66" s="344"/>
      <c r="AO66" s="344"/>
      <c r="AP66" s="344"/>
      <c r="AQ66" s="344"/>
      <c r="AR66" s="344"/>
      <c r="AS66" s="344"/>
      <c r="AT66" s="344"/>
      <c r="AU66" s="344"/>
      <c r="AV66" s="344"/>
      <c r="AW66" s="344"/>
      <c r="AX66" s="344"/>
      <c r="AY66" s="344"/>
      <c r="AZ66" s="344"/>
      <c r="BA66" s="344"/>
      <c r="BB66" s="344"/>
      <c r="BC66" s="344"/>
      <c r="BD66" s="344"/>
      <c r="BE66" s="344"/>
      <c r="BF66" s="344"/>
      <c r="BG66" s="344"/>
      <c r="BH66" s="344"/>
      <c r="BI66" s="344"/>
      <c r="BJ66" s="344"/>
      <c r="BK66" s="344"/>
      <c r="BL66" s="344"/>
      <c r="BM66" s="344"/>
      <c r="BN66" s="344"/>
      <c r="BO66" s="344"/>
      <c r="BP66" s="344"/>
      <c r="BQ66" s="344"/>
    </row>
    <row r="67" spans="1:69" s="12" customFormat="1" ht="28.5" customHeight="1" x14ac:dyDescent="0.25">
      <c r="A67" s="111" t="s">
        <v>1014</v>
      </c>
      <c r="B67" s="355">
        <v>42852</v>
      </c>
      <c r="C67" s="370" t="s">
        <v>87</v>
      </c>
      <c r="D67" s="371" t="s">
        <v>26</v>
      </c>
      <c r="E67" s="372">
        <v>43007</v>
      </c>
      <c r="F67" s="372">
        <v>43009</v>
      </c>
      <c r="G67" s="359">
        <f t="shared" si="3"/>
        <v>2</v>
      </c>
      <c r="H67" s="359">
        <v>26</v>
      </c>
      <c r="I67" s="360"/>
      <c r="J67" s="360"/>
      <c r="K67" s="360"/>
      <c r="L67" s="360"/>
      <c r="M67" s="360"/>
      <c r="N67" s="360"/>
      <c r="O67" s="360"/>
      <c r="P67" s="360"/>
      <c r="Q67" s="360"/>
      <c r="R67" s="361">
        <v>42979</v>
      </c>
      <c r="S67" s="360"/>
      <c r="T67" s="360"/>
      <c r="U67" s="360"/>
      <c r="V67" s="360"/>
      <c r="W67" s="360"/>
      <c r="X67" s="362"/>
      <c r="Y67" s="434">
        <v>1772</v>
      </c>
      <c r="Z67" s="363"/>
      <c r="AA67" s="364"/>
      <c r="AB67" s="363"/>
      <c r="AC67" s="364"/>
      <c r="AD67" s="365"/>
      <c r="AE67" s="366"/>
      <c r="AF67" s="367"/>
      <c r="AG67" s="368"/>
    </row>
    <row r="68" spans="1:69" s="12" customFormat="1" ht="28.5" customHeight="1" x14ac:dyDescent="0.25">
      <c r="A68" s="111" t="s">
        <v>1014</v>
      </c>
      <c r="B68" s="197">
        <v>42816</v>
      </c>
      <c r="C68" s="198" t="s">
        <v>485</v>
      </c>
      <c r="D68" s="216" t="s">
        <v>26</v>
      </c>
      <c r="E68" s="215">
        <v>43007</v>
      </c>
      <c r="F68" s="215">
        <v>43011</v>
      </c>
      <c r="G68" s="200">
        <f t="shared" si="3"/>
        <v>4</v>
      </c>
      <c r="H68" s="200" t="s">
        <v>486</v>
      </c>
      <c r="I68" s="201"/>
      <c r="J68" s="201"/>
      <c r="K68" s="201"/>
      <c r="L68" s="201"/>
      <c r="M68" s="201"/>
      <c r="N68" s="201"/>
      <c r="O68" s="201"/>
      <c r="P68" s="201"/>
      <c r="Q68" s="201"/>
      <c r="R68" s="201"/>
      <c r="S68" s="202">
        <v>43009</v>
      </c>
      <c r="T68" s="201"/>
      <c r="U68" s="201"/>
      <c r="V68" s="201"/>
      <c r="W68" s="201"/>
      <c r="X68" s="201"/>
      <c r="Y68" s="113">
        <v>0</v>
      </c>
      <c r="Z68" s="204"/>
      <c r="AA68" s="205"/>
      <c r="AB68" s="204"/>
      <c r="AC68" s="205"/>
      <c r="AD68" s="206"/>
      <c r="AE68" s="207"/>
      <c r="AF68" s="301" t="s">
        <v>483</v>
      </c>
      <c r="AG68" s="209"/>
      <c r="AH68" s="209"/>
      <c r="AI68" s="209"/>
      <c r="AJ68" s="209"/>
      <c r="AK68" s="209"/>
      <c r="AL68" s="209"/>
      <c r="AM68" s="209"/>
      <c r="AN68" s="209"/>
      <c r="AO68" s="209"/>
      <c r="AP68" s="209"/>
      <c r="AQ68" s="209"/>
      <c r="AR68" s="209"/>
      <c r="AS68" s="209"/>
      <c r="AT68" s="209"/>
      <c r="AU68" s="209"/>
      <c r="AV68" s="209"/>
      <c r="AW68" s="209"/>
      <c r="AX68" s="209"/>
      <c r="AY68" s="209"/>
      <c r="AZ68" s="209"/>
      <c r="BA68" s="209"/>
      <c r="BB68" s="209"/>
      <c r="BC68" s="209"/>
      <c r="BD68" s="209"/>
      <c r="BE68" s="209"/>
      <c r="BF68" s="209"/>
      <c r="BG68" s="209"/>
      <c r="BH68" s="209"/>
      <c r="BI68" s="209"/>
      <c r="BJ68" s="209"/>
      <c r="BK68" s="209"/>
      <c r="BL68" s="209"/>
      <c r="BM68" s="209"/>
      <c r="BN68" s="209"/>
      <c r="BO68" s="209"/>
      <c r="BP68" s="209"/>
      <c r="BQ68" s="209"/>
    </row>
    <row r="69" spans="1:69" s="12" customFormat="1" ht="28.5" customHeight="1" x14ac:dyDescent="0.25">
      <c r="A69" s="111" t="s">
        <v>1014</v>
      </c>
      <c r="B69" s="197">
        <v>42973</v>
      </c>
      <c r="C69" s="198" t="s">
        <v>23</v>
      </c>
      <c r="D69" s="216" t="s">
        <v>26</v>
      </c>
      <c r="E69" s="215">
        <v>43006</v>
      </c>
      <c r="F69" s="215">
        <v>43007</v>
      </c>
      <c r="G69" s="200">
        <f t="shared" si="3"/>
        <v>1</v>
      </c>
      <c r="H69" s="200">
        <v>52</v>
      </c>
      <c r="I69" s="201"/>
      <c r="J69" s="201"/>
      <c r="K69" s="202">
        <v>42979</v>
      </c>
      <c r="L69" s="201"/>
      <c r="M69" s="201"/>
      <c r="N69" s="201"/>
      <c r="O69" s="201"/>
      <c r="P69" s="201"/>
      <c r="Q69" s="201"/>
      <c r="R69" s="201"/>
      <c r="S69" s="201"/>
      <c r="T69" s="201"/>
      <c r="U69" s="201"/>
      <c r="V69" s="201"/>
      <c r="W69" s="201"/>
      <c r="X69" s="201"/>
      <c r="Y69" s="113">
        <v>0</v>
      </c>
      <c r="Z69" s="204"/>
      <c r="AA69" s="205"/>
      <c r="AB69" s="204"/>
      <c r="AC69" s="205"/>
      <c r="AD69" s="206"/>
      <c r="AE69" s="207"/>
      <c r="AF69" s="301" t="s">
        <v>136</v>
      </c>
      <c r="AG69" s="230"/>
      <c r="AH69" s="230"/>
      <c r="AI69" s="230"/>
      <c r="AJ69" s="230"/>
      <c r="AK69" s="230"/>
      <c r="AL69" s="230"/>
      <c r="AM69" s="230"/>
      <c r="AN69" s="230"/>
      <c r="AO69" s="230"/>
      <c r="AP69" s="230"/>
      <c r="AQ69" s="230"/>
      <c r="AR69" s="230"/>
      <c r="AS69" s="230"/>
      <c r="AT69" s="230"/>
      <c r="AU69" s="230"/>
      <c r="AV69" s="230"/>
      <c r="AW69" s="230"/>
      <c r="AX69" s="230"/>
      <c r="AY69" s="230"/>
      <c r="AZ69" s="230"/>
      <c r="BA69" s="230"/>
      <c r="BB69" s="230"/>
      <c r="BC69" s="230"/>
      <c r="BD69" s="230"/>
      <c r="BE69" s="230"/>
      <c r="BF69" s="230"/>
      <c r="BG69" s="230"/>
      <c r="BH69" s="230"/>
      <c r="BI69" s="230"/>
      <c r="BJ69" s="230"/>
      <c r="BK69" s="230"/>
      <c r="BL69" s="230"/>
      <c r="BM69" s="230"/>
      <c r="BN69" s="230"/>
      <c r="BO69" s="230"/>
      <c r="BP69" s="230"/>
      <c r="BQ69" s="230"/>
    </row>
    <row r="70" spans="1:69" s="12" customFormat="1" ht="28.5" customHeight="1" x14ac:dyDescent="0.25">
      <c r="A70" s="111" t="s">
        <v>1014</v>
      </c>
      <c r="B70" s="210">
        <v>42892</v>
      </c>
      <c r="C70" s="211" t="s">
        <v>452</v>
      </c>
      <c r="D70" s="224" t="s">
        <v>26</v>
      </c>
      <c r="E70" s="212">
        <v>43005</v>
      </c>
      <c r="F70" s="212">
        <v>43006</v>
      </c>
      <c r="G70" s="200">
        <f t="shared" si="3"/>
        <v>1</v>
      </c>
      <c r="H70" s="200">
        <v>40</v>
      </c>
      <c r="I70" s="201"/>
      <c r="J70" s="201"/>
      <c r="K70" s="201"/>
      <c r="L70" s="201"/>
      <c r="M70" s="201"/>
      <c r="N70" s="201"/>
      <c r="O70" s="201"/>
      <c r="P70" s="201"/>
      <c r="Q70" s="201"/>
      <c r="R70" s="201"/>
      <c r="S70" s="201"/>
      <c r="T70" s="202">
        <v>42979</v>
      </c>
      <c r="U70" s="201"/>
      <c r="V70" s="201"/>
      <c r="W70" s="201"/>
      <c r="X70" s="201"/>
      <c r="Y70" s="113">
        <v>0</v>
      </c>
      <c r="Z70" s="204"/>
      <c r="AA70" s="205"/>
      <c r="AB70" s="204"/>
      <c r="AC70" s="205"/>
      <c r="AD70" s="206"/>
      <c r="AE70" s="207"/>
      <c r="AF70" s="301" t="s">
        <v>104</v>
      </c>
      <c r="AG70" s="209"/>
      <c r="AH70" s="209"/>
      <c r="AI70" s="209"/>
      <c r="AJ70" s="209"/>
      <c r="AK70" s="209"/>
      <c r="AL70" s="209"/>
      <c r="AM70" s="209"/>
      <c r="AN70" s="209"/>
      <c r="AO70" s="209"/>
      <c r="AP70" s="209"/>
      <c r="AQ70" s="209"/>
      <c r="AR70" s="209"/>
      <c r="AS70" s="209"/>
      <c r="AT70" s="209"/>
      <c r="AU70" s="209"/>
      <c r="AV70" s="209"/>
      <c r="AW70" s="209"/>
      <c r="AX70" s="209"/>
      <c r="AY70" s="209"/>
      <c r="AZ70" s="209"/>
      <c r="BA70" s="209"/>
      <c r="BB70" s="209"/>
      <c r="BC70" s="209"/>
      <c r="BD70" s="209"/>
      <c r="BE70" s="209"/>
      <c r="BF70" s="209"/>
      <c r="BG70" s="209"/>
      <c r="BH70" s="209"/>
      <c r="BI70" s="209"/>
      <c r="BJ70" s="209"/>
      <c r="BK70" s="209"/>
      <c r="BL70" s="209"/>
      <c r="BM70" s="209"/>
      <c r="BN70" s="209"/>
      <c r="BO70" s="209"/>
      <c r="BP70" s="209"/>
      <c r="BQ70" s="209"/>
    </row>
    <row r="71" spans="1:69" s="12" customFormat="1" ht="28.5" customHeight="1" x14ac:dyDescent="0.25">
      <c r="A71" s="111" t="s">
        <v>1014</v>
      </c>
      <c r="B71" s="355">
        <v>42656</v>
      </c>
      <c r="C71" s="370" t="s">
        <v>78</v>
      </c>
      <c r="D71" s="371" t="s">
        <v>85</v>
      </c>
      <c r="E71" s="372">
        <v>43003</v>
      </c>
      <c r="F71" s="372">
        <v>43004</v>
      </c>
      <c r="G71" s="359">
        <f t="shared" si="3"/>
        <v>1</v>
      </c>
      <c r="H71" s="359">
        <v>36</v>
      </c>
      <c r="I71" s="360"/>
      <c r="J71" s="361">
        <v>42979</v>
      </c>
      <c r="K71" s="360"/>
      <c r="L71" s="360"/>
      <c r="M71" s="360"/>
      <c r="N71" s="360"/>
      <c r="O71" s="360"/>
      <c r="P71" s="360"/>
      <c r="Q71" s="360"/>
      <c r="R71" s="360"/>
      <c r="S71" s="360"/>
      <c r="T71" s="360"/>
      <c r="U71" s="360"/>
      <c r="V71" s="360"/>
      <c r="W71" s="360"/>
      <c r="X71" s="362"/>
      <c r="Y71" s="434">
        <v>1155</v>
      </c>
      <c r="Z71" s="363"/>
      <c r="AA71" s="364"/>
      <c r="AB71" s="363"/>
      <c r="AC71" s="364"/>
      <c r="AD71" s="365"/>
      <c r="AE71" s="366"/>
      <c r="AF71" s="367"/>
      <c r="AG71" s="368"/>
    </row>
    <row r="72" spans="1:69" s="12" customFormat="1" ht="28.5" customHeight="1" x14ac:dyDescent="0.25">
      <c r="A72" s="111" t="s">
        <v>1014</v>
      </c>
      <c r="B72" s="355">
        <v>42898</v>
      </c>
      <c r="C72" s="370" t="s">
        <v>69</v>
      </c>
      <c r="D72" s="371" t="s">
        <v>86</v>
      </c>
      <c r="E72" s="372">
        <v>43003</v>
      </c>
      <c r="F72" s="372">
        <v>43004</v>
      </c>
      <c r="G72" s="359">
        <v>1</v>
      </c>
      <c r="H72" s="359">
        <v>26</v>
      </c>
      <c r="I72" s="361">
        <v>42979</v>
      </c>
      <c r="J72" s="360"/>
      <c r="K72" s="360"/>
      <c r="L72" s="360"/>
      <c r="M72" s="360"/>
      <c r="N72" s="360"/>
      <c r="O72" s="360"/>
      <c r="P72" s="360"/>
      <c r="Q72" s="360"/>
      <c r="R72" s="360"/>
      <c r="S72" s="360"/>
      <c r="T72" s="360"/>
      <c r="U72" s="360"/>
      <c r="V72" s="360"/>
      <c r="W72" s="360"/>
      <c r="X72" s="362"/>
      <c r="Y72" s="434">
        <v>978</v>
      </c>
      <c r="Z72" s="363"/>
      <c r="AA72" s="364"/>
      <c r="AB72" s="363"/>
      <c r="AC72" s="364"/>
      <c r="AD72" s="365"/>
      <c r="AE72" s="366"/>
      <c r="AF72" s="367"/>
      <c r="AG72" s="368"/>
    </row>
    <row r="73" spans="1:69" s="12" customFormat="1" ht="28.5" customHeight="1" x14ac:dyDescent="0.25">
      <c r="A73" s="111" t="s">
        <v>1014</v>
      </c>
      <c r="B73" s="197">
        <v>42942</v>
      </c>
      <c r="C73" s="198" t="s">
        <v>493</v>
      </c>
      <c r="D73" s="216" t="s">
        <v>494</v>
      </c>
      <c r="E73" s="215">
        <v>43003</v>
      </c>
      <c r="F73" s="215">
        <v>43007</v>
      </c>
      <c r="G73" s="200">
        <f t="shared" ref="G73:G99" si="4">F73-E73</f>
        <v>4</v>
      </c>
      <c r="H73" s="200">
        <v>13</v>
      </c>
      <c r="I73" s="201"/>
      <c r="J73" s="201"/>
      <c r="K73" s="201"/>
      <c r="L73" s="201"/>
      <c r="M73" s="201"/>
      <c r="N73" s="201"/>
      <c r="O73" s="201"/>
      <c r="P73" s="201"/>
      <c r="Q73" s="201"/>
      <c r="R73" s="202">
        <v>43009</v>
      </c>
      <c r="S73" s="201"/>
      <c r="T73" s="201"/>
      <c r="U73" s="201"/>
      <c r="V73" s="201"/>
      <c r="W73" s="201"/>
      <c r="X73" s="201"/>
      <c r="Y73" s="113">
        <v>0</v>
      </c>
      <c r="Z73" s="204"/>
      <c r="AA73" s="205"/>
      <c r="AB73" s="204"/>
      <c r="AC73" s="205"/>
      <c r="AD73" s="206"/>
      <c r="AE73" s="207"/>
      <c r="AF73" s="301" t="s">
        <v>136</v>
      </c>
      <c r="AG73" s="209"/>
      <c r="AH73" s="209"/>
      <c r="AI73" s="209"/>
      <c r="AJ73" s="209"/>
      <c r="AK73" s="209"/>
      <c r="AL73" s="209"/>
      <c r="AM73" s="209"/>
      <c r="AN73" s="209"/>
      <c r="AO73" s="209"/>
      <c r="AP73" s="209"/>
      <c r="AQ73" s="209"/>
      <c r="AR73" s="209"/>
      <c r="AS73" s="209"/>
      <c r="AT73" s="209"/>
      <c r="AU73" s="209"/>
      <c r="AV73" s="209"/>
      <c r="AW73" s="209"/>
      <c r="AX73" s="209"/>
      <c r="AY73" s="209"/>
      <c r="AZ73" s="209"/>
      <c r="BA73" s="209"/>
      <c r="BB73" s="209"/>
      <c r="BC73" s="209"/>
      <c r="BD73" s="209"/>
      <c r="BE73" s="209"/>
      <c r="BF73" s="209"/>
      <c r="BG73" s="209"/>
      <c r="BH73" s="209"/>
      <c r="BI73" s="209"/>
      <c r="BJ73" s="209"/>
      <c r="BK73" s="209"/>
      <c r="BL73" s="209"/>
      <c r="BM73" s="209"/>
      <c r="BN73" s="209"/>
      <c r="BO73" s="209"/>
      <c r="BP73" s="209"/>
      <c r="BQ73" s="209"/>
    </row>
    <row r="74" spans="1:69" s="12" customFormat="1" ht="28.5" customHeight="1" x14ac:dyDescent="0.25">
      <c r="A74" s="111" t="s">
        <v>1014</v>
      </c>
      <c r="B74" s="355">
        <v>42999</v>
      </c>
      <c r="C74" s="373" t="s">
        <v>45</v>
      </c>
      <c r="D74" s="373" t="s">
        <v>663</v>
      </c>
      <c r="E74" s="358">
        <v>43002</v>
      </c>
      <c r="F74" s="358">
        <v>43005</v>
      </c>
      <c r="G74" s="374">
        <f t="shared" si="4"/>
        <v>3</v>
      </c>
      <c r="H74" s="374">
        <v>42</v>
      </c>
      <c r="I74" s="375"/>
      <c r="J74" s="375"/>
      <c r="K74" s="375"/>
      <c r="L74" s="375"/>
      <c r="M74" s="375"/>
      <c r="N74" s="375"/>
      <c r="O74" s="361">
        <v>42979</v>
      </c>
      <c r="P74" s="375"/>
      <c r="Q74" s="375"/>
      <c r="R74" s="375"/>
      <c r="S74" s="375"/>
      <c r="T74" s="375"/>
      <c r="U74" s="375"/>
      <c r="V74" s="375"/>
      <c r="W74" s="375"/>
      <c r="X74" s="362"/>
      <c r="Y74" s="434">
        <v>3639</v>
      </c>
      <c r="Z74" s="363"/>
      <c r="AA74" s="364"/>
      <c r="AB74" s="363"/>
      <c r="AC74" s="364"/>
      <c r="AD74" s="365"/>
      <c r="AE74" s="366"/>
      <c r="AF74" s="367"/>
      <c r="AG74" s="368"/>
    </row>
    <row r="75" spans="1:69" s="12" customFormat="1" ht="28.5" customHeight="1" x14ac:dyDescent="0.25">
      <c r="A75" s="111" t="s">
        <v>1014</v>
      </c>
      <c r="B75" s="355">
        <v>42788</v>
      </c>
      <c r="C75" s="370" t="s">
        <v>78</v>
      </c>
      <c r="D75" s="370" t="s">
        <v>84</v>
      </c>
      <c r="E75" s="372">
        <v>43002</v>
      </c>
      <c r="F75" s="372">
        <v>43003</v>
      </c>
      <c r="G75" s="359">
        <f t="shared" si="4"/>
        <v>1</v>
      </c>
      <c r="H75" s="359">
        <v>6</v>
      </c>
      <c r="I75" s="360"/>
      <c r="J75" s="361">
        <v>42979</v>
      </c>
      <c r="K75" s="360"/>
      <c r="L75" s="360"/>
      <c r="M75" s="360"/>
      <c r="N75" s="360"/>
      <c r="O75" s="360"/>
      <c r="P75" s="360"/>
      <c r="Q75" s="360"/>
      <c r="R75" s="360"/>
      <c r="S75" s="360"/>
      <c r="T75" s="360"/>
      <c r="U75" s="360"/>
      <c r="V75" s="360"/>
      <c r="W75" s="360"/>
      <c r="X75" s="362"/>
      <c r="Y75" s="434">
        <v>165</v>
      </c>
      <c r="Z75" s="363"/>
      <c r="AA75" s="364"/>
      <c r="AB75" s="363"/>
      <c r="AC75" s="364"/>
      <c r="AD75" s="365"/>
      <c r="AE75" s="366"/>
      <c r="AF75" s="367"/>
      <c r="AG75" s="368"/>
    </row>
    <row r="76" spans="1:69" s="12" customFormat="1" ht="28.5" customHeight="1" x14ac:dyDescent="0.25">
      <c r="A76" s="111" t="s">
        <v>1014</v>
      </c>
      <c r="B76" s="355">
        <v>42765</v>
      </c>
      <c r="C76" s="370" t="s">
        <v>82</v>
      </c>
      <c r="D76" s="371" t="s">
        <v>83</v>
      </c>
      <c r="E76" s="372">
        <v>43001</v>
      </c>
      <c r="F76" s="372">
        <v>43002</v>
      </c>
      <c r="G76" s="359">
        <f t="shared" si="4"/>
        <v>1</v>
      </c>
      <c r="H76" s="374">
        <v>60</v>
      </c>
      <c r="I76" s="360"/>
      <c r="J76" s="360"/>
      <c r="K76" s="360"/>
      <c r="L76" s="360"/>
      <c r="M76" s="360"/>
      <c r="N76" s="360"/>
      <c r="O76" s="360"/>
      <c r="P76" s="360"/>
      <c r="Q76" s="360"/>
      <c r="R76" s="360"/>
      <c r="S76" s="361">
        <v>42979</v>
      </c>
      <c r="T76" s="360"/>
      <c r="U76" s="360"/>
      <c r="V76" s="360"/>
      <c r="W76" s="360"/>
      <c r="X76" s="362"/>
      <c r="Y76" s="434">
        <v>2012.95</v>
      </c>
      <c r="Z76" s="363"/>
      <c r="AA76" s="364"/>
      <c r="AB76" s="363"/>
      <c r="AC76" s="364"/>
      <c r="AD76" s="365"/>
      <c r="AE76" s="366"/>
      <c r="AF76" s="367"/>
      <c r="AG76" s="368"/>
    </row>
    <row r="77" spans="1:69" s="12" customFormat="1" ht="28.5" customHeight="1" x14ac:dyDescent="0.25">
      <c r="A77" s="111" t="s">
        <v>1014</v>
      </c>
      <c r="B77" s="197">
        <v>42529</v>
      </c>
      <c r="C77" s="198" t="s">
        <v>41</v>
      </c>
      <c r="D77" s="198" t="s">
        <v>416</v>
      </c>
      <c r="E77" s="199">
        <v>43000</v>
      </c>
      <c r="F77" s="199">
        <v>43002</v>
      </c>
      <c r="G77" s="200">
        <f t="shared" si="4"/>
        <v>2</v>
      </c>
      <c r="H77" s="200">
        <v>30</v>
      </c>
      <c r="I77" s="201"/>
      <c r="J77" s="202">
        <v>42979</v>
      </c>
      <c r="K77" s="201"/>
      <c r="L77" s="201"/>
      <c r="M77" s="201"/>
      <c r="N77" s="201"/>
      <c r="O77" s="201"/>
      <c r="P77" s="201"/>
      <c r="Q77" s="201"/>
      <c r="R77" s="201"/>
      <c r="S77" s="201"/>
      <c r="T77" s="201"/>
      <c r="U77" s="201"/>
      <c r="V77" s="201"/>
      <c r="W77" s="201"/>
      <c r="X77" s="201"/>
      <c r="Y77" s="113">
        <v>0</v>
      </c>
      <c r="Z77" s="204"/>
      <c r="AA77" s="205"/>
      <c r="AB77" s="204"/>
      <c r="AC77" s="205"/>
      <c r="AD77" s="206"/>
      <c r="AE77" s="207"/>
      <c r="AF77" s="301" t="s">
        <v>134</v>
      </c>
      <c r="AG77" s="209"/>
      <c r="AH77" s="209"/>
      <c r="AI77" s="209"/>
      <c r="AJ77" s="209"/>
      <c r="AK77" s="209"/>
      <c r="AL77" s="209"/>
      <c r="AM77" s="209"/>
      <c r="AN77" s="209"/>
      <c r="AO77" s="209"/>
      <c r="AP77" s="209"/>
      <c r="AQ77" s="209"/>
      <c r="AR77" s="209"/>
      <c r="AS77" s="209"/>
      <c r="AT77" s="209"/>
      <c r="AU77" s="209"/>
      <c r="AV77" s="209"/>
      <c r="AW77" s="209"/>
      <c r="AX77" s="209"/>
      <c r="AY77" s="209"/>
      <c r="AZ77" s="209"/>
      <c r="BA77" s="209"/>
      <c r="BB77" s="209"/>
      <c r="BC77" s="209"/>
      <c r="BD77" s="209"/>
      <c r="BE77" s="209"/>
      <c r="BF77" s="209"/>
      <c r="BG77" s="209"/>
      <c r="BH77" s="209"/>
      <c r="BI77" s="209"/>
      <c r="BJ77" s="209"/>
      <c r="BK77" s="209"/>
      <c r="BL77" s="209"/>
      <c r="BM77" s="209"/>
      <c r="BN77" s="209"/>
      <c r="BO77" s="209"/>
      <c r="BP77" s="209"/>
      <c r="BQ77" s="209"/>
    </row>
    <row r="78" spans="1:69" s="12" customFormat="1" ht="28.5" customHeight="1" x14ac:dyDescent="0.25">
      <c r="A78" s="111" t="s">
        <v>1014</v>
      </c>
      <c r="B78" s="197">
        <v>42703</v>
      </c>
      <c r="C78" s="198" t="s">
        <v>64</v>
      </c>
      <c r="D78" s="216" t="s">
        <v>26</v>
      </c>
      <c r="E78" s="215">
        <v>43000</v>
      </c>
      <c r="F78" s="215">
        <v>43001</v>
      </c>
      <c r="G78" s="200">
        <f t="shared" si="4"/>
        <v>1</v>
      </c>
      <c r="H78" s="200">
        <v>50</v>
      </c>
      <c r="I78" s="201"/>
      <c r="J78" s="201"/>
      <c r="K78" s="201"/>
      <c r="L78" s="201"/>
      <c r="M78" s="202">
        <v>42979</v>
      </c>
      <c r="N78" s="201"/>
      <c r="O78" s="201"/>
      <c r="P78" s="201"/>
      <c r="Q78" s="201"/>
      <c r="R78" s="201"/>
      <c r="S78" s="201"/>
      <c r="T78" s="201"/>
      <c r="U78" s="201"/>
      <c r="V78" s="201"/>
      <c r="W78" s="201"/>
      <c r="X78" s="201"/>
      <c r="Y78" s="113">
        <v>0</v>
      </c>
      <c r="Z78" s="204"/>
      <c r="AA78" s="205"/>
      <c r="AB78" s="204"/>
      <c r="AC78" s="205"/>
      <c r="AD78" s="206"/>
      <c r="AE78" s="207"/>
      <c r="AF78" s="673" t="s">
        <v>429</v>
      </c>
      <c r="AG78" s="209"/>
      <c r="AH78" s="209"/>
      <c r="AI78" s="209"/>
      <c r="AJ78" s="209"/>
      <c r="AK78" s="209"/>
      <c r="AL78" s="209"/>
      <c r="AM78" s="209"/>
      <c r="AN78" s="209"/>
      <c r="AO78" s="209"/>
      <c r="AP78" s="209"/>
      <c r="AQ78" s="209"/>
      <c r="AR78" s="209"/>
      <c r="AS78" s="209"/>
      <c r="AT78" s="209"/>
      <c r="AU78" s="209"/>
      <c r="AV78" s="209"/>
      <c r="AW78" s="209"/>
      <c r="AX78" s="209"/>
      <c r="AY78" s="209"/>
      <c r="AZ78" s="209"/>
      <c r="BA78" s="209"/>
      <c r="BB78" s="209"/>
      <c r="BC78" s="209"/>
      <c r="BD78" s="209"/>
      <c r="BE78" s="209"/>
      <c r="BF78" s="209"/>
      <c r="BG78" s="209"/>
      <c r="BH78" s="209"/>
      <c r="BI78" s="209"/>
      <c r="BJ78" s="209"/>
      <c r="BK78" s="209"/>
      <c r="BL78" s="209"/>
      <c r="BM78" s="209"/>
      <c r="BN78" s="209"/>
      <c r="BO78" s="209"/>
      <c r="BP78" s="209"/>
      <c r="BQ78" s="209"/>
    </row>
    <row r="79" spans="1:69" s="12" customFormat="1" ht="28.5" customHeight="1" x14ac:dyDescent="0.25">
      <c r="A79" s="111" t="s">
        <v>1014</v>
      </c>
      <c r="B79" s="197">
        <v>42970</v>
      </c>
      <c r="C79" s="198" t="s">
        <v>650</v>
      </c>
      <c r="D79" s="216"/>
      <c r="E79" s="215">
        <v>43000</v>
      </c>
      <c r="F79" s="215">
        <v>43001</v>
      </c>
      <c r="G79" s="200">
        <f t="shared" si="4"/>
        <v>1</v>
      </c>
      <c r="H79" s="200">
        <v>22</v>
      </c>
      <c r="I79" s="201"/>
      <c r="J79" s="201"/>
      <c r="K79" s="201"/>
      <c r="L79" s="201"/>
      <c r="M79" s="201"/>
      <c r="N79" s="201"/>
      <c r="O79" s="201"/>
      <c r="P79" s="201"/>
      <c r="Q79" s="201"/>
      <c r="R79" s="201"/>
      <c r="S79" s="201"/>
      <c r="T79" s="201"/>
      <c r="U79" s="202">
        <v>42979</v>
      </c>
      <c r="V79" s="201"/>
      <c r="W79" s="201"/>
      <c r="X79" s="201"/>
      <c r="Y79" s="113">
        <v>0</v>
      </c>
      <c r="Z79" s="204"/>
      <c r="AA79" s="205"/>
      <c r="AB79" s="204"/>
      <c r="AC79" s="205"/>
      <c r="AD79" s="206"/>
      <c r="AE79" s="207"/>
      <c r="AF79" s="301" t="s">
        <v>136</v>
      </c>
      <c r="AG79" s="230"/>
      <c r="AH79" s="230"/>
      <c r="AI79" s="230"/>
      <c r="AJ79" s="230"/>
      <c r="AK79" s="230"/>
      <c r="AL79" s="230"/>
      <c r="AM79" s="230"/>
      <c r="AN79" s="230"/>
      <c r="AO79" s="230"/>
      <c r="AP79" s="230"/>
      <c r="AQ79" s="230"/>
      <c r="AR79" s="230"/>
      <c r="AS79" s="230"/>
      <c r="AT79" s="230"/>
      <c r="AU79" s="230"/>
      <c r="AV79" s="230"/>
      <c r="AW79" s="230"/>
      <c r="AX79" s="230"/>
      <c r="AY79" s="230"/>
      <c r="AZ79" s="230"/>
      <c r="BA79" s="230"/>
      <c r="BB79" s="230"/>
      <c r="BC79" s="230"/>
      <c r="BD79" s="230"/>
      <c r="BE79" s="230"/>
      <c r="BF79" s="230"/>
      <c r="BG79" s="230"/>
      <c r="BH79" s="230"/>
      <c r="BI79" s="230"/>
      <c r="BJ79" s="230"/>
      <c r="BK79" s="230"/>
      <c r="BL79" s="230"/>
      <c r="BM79" s="230"/>
      <c r="BN79" s="230"/>
      <c r="BO79" s="230"/>
      <c r="BP79" s="230"/>
      <c r="BQ79" s="230"/>
    </row>
    <row r="80" spans="1:69" s="12" customFormat="1" ht="28.5" customHeight="1" x14ac:dyDescent="0.35">
      <c r="A80" s="111" t="s">
        <v>1014</v>
      </c>
      <c r="B80" s="355">
        <v>42871</v>
      </c>
      <c r="C80" s="356" t="s">
        <v>81</v>
      </c>
      <c r="D80" s="357" t="s">
        <v>26</v>
      </c>
      <c r="E80" s="358">
        <v>42999</v>
      </c>
      <c r="F80" s="358">
        <v>43000</v>
      </c>
      <c r="G80" s="359">
        <f t="shared" si="4"/>
        <v>1</v>
      </c>
      <c r="H80" s="359">
        <v>29</v>
      </c>
      <c r="I80" s="360"/>
      <c r="J80" s="361">
        <v>42979</v>
      </c>
      <c r="K80" s="360"/>
      <c r="L80" s="360"/>
      <c r="M80" s="360"/>
      <c r="N80" s="360"/>
      <c r="O80" s="360"/>
      <c r="P80" s="360"/>
      <c r="Q80" s="360"/>
      <c r="R80" s="360"/>
      <c r="S80" s="360"/>
      <c r="T80" s="360"/>
      <c r="U80" s="360"/>
      <c r="V80" s="360"/>
      <c r="W80" s="360"/>
      <c r="X80" s="362"/>
      <c r="Y80" s="434">
        <v>1310</v>
      </c>
      <c r="Z80" s="376"/>
      <c r="AA80" s="377"/>
      <c r="AB80" s="376"/>
      <c r="AC80" s="377"/>
      <c r="AD80" s="378"/>
      <c r="AE80" s="379"/>
      <c r="AF80" s="367"/>
      <c r="AG80" s="368"/>
    </row>
    <row r="81" spans="1:69" s="12" customFormat="1" ht="28.5" customHeight="1" x14ac:dyDescent="0.35">
      <c r="A81" s="111" t="s">
        <v>1014</v>
      </c>
      <c r="B81" s="355">
        <v>42983</v>
      </c>
      <c r="C81" s="356" t="s">
        <v>56</v>
      </c>
      <c r="D81" s="357" t="s">
        <v>57</v>
      </c>
      <c r="E81" s="358">
        <v>42999</v>
      </c>
      <c r="F81" s="358">
        <v>43000</v>
      </c>
      <c r="G81" s="359">
        <f t="shared" si="4"/>
        <v>1</v>
      </c>
      <c r="H81" s="359">
        <v>19</v>
      </c>
      <c r="I81" s="360"/>
      <c r="J81" s="360"/>
      <c r="K81" s="360"/>
      <c r="L81" s="360"/>
      <c r="M81" s="360"/>
      <c r="N81" s="360"/>
      <c r="O81" s="360"/>
      <c r="P81" s="360"/>
      <c r="Q81" s="360"/>
      <c r="R81" s="360"/>
      <c r="S81" s="361">
        <v>42979</v>
      </c>
      <c r="T81" s="360"/>
      <c r="U81" s="360"/>
      <c r="V81" s="360"/>
      <c r="W81" s="360"/>
      <c r="X81" s="362"/>
      <c r="Y81" s="434">
        <v>2175.6</v>
      </c>
      <c r="Z81" s="376"/>
      <c r="AA81" s="377"/>
      <c r="AB81" s="376"/>
      <c r="AC81" s="377"/>
      <c r="AD81" s="378"/>
      <c r="AE81" s="379"/>
      <c r="AF81" s="367"/>
      <c r="AG81" s="368"/>
    </row>
    <row r="82" spans="1:69" s="12" customFormat="1" ht="28.5" customHeight="1" x14ac:dyDescent="0.25">
      <c r="A82" s="111" t="s">
        <v>1014</v>
      </c>
      <c r="B82" s="197">
        <v>42747</v>
      </c>
      <c r="C82" s="198" t="s">
        <v>126</v>
      </c>
      <c r="D82" s="216" t="s">
        <v>413</v>
      </c>
      <c r="E82" s="215">
        <v>42998</v>
      </c>
      <c r="F82" s="215">
        <v>42999</v>
      </c>
      <c r="G82" s="200">
        <f t="shared" si="4"/>
        <v>1</v>
      </c>
      <c r="H82" s="213">
        <v>55</v>
      </c>
      <c r="I82" s="202">
        <v>42979</v>
      </c>
      <c r="J82" s="201"/>
      <c r="K82" s="201"/>
      <c r="L82" s="201"/>
      <c r="M82" s="201"/>
      <c r="N82" s="201"/>
      <c r="O82" s="201"/>
      <c r="P82" s="201"/>
      <c r="Q82" s="201"/>
      <c r="R82" s="201"/>
      <c r="S82" s="201"/>
      <c r="T82" s="201"/>
      <c r="U82" s="201"/>
      <c r="V82" s="201"/>
      <c r="W82" s="201"/>
      <c r="X82" s="201"/>
      <c r="Y82" s="113">
        <v>0</v>
      </c>
      <c r="Z82" s="204"/>
      <c r="AA82" s="205"/>
      <c r="AB82" s="204"/>
      <c r="AC82" s="205"/>
      <c r="AD82" s="206"/>
      <c r="AE82" s="207"/>
      <c r="AF82" s="301" t="s">
        <v>128</v>
      </c>
      <c r="AG82" s="209"/>
      <c r="AH82" s="209"/>
      <c r="AI82" s="209"/>
      <c r="AJ82" s="209"/>
      <c r="AK82" s="209"/>
      <c r="AL82" s="209"/>
      <c r="AM82" s="209"/>
      <c r="AN82" s="209"/>
      <c r="AO82" s="209"/>
      <c r="AP82" s="209"/>
      <c r="AQ82" s="209"/>
      <c r="AR82" s="209"/>
      <c r="AS82" s="209"/>
      <c r="AT82" s="209"/>
      <c r="AU82" s="209"/>
      <c r="AV82" s="209"/>
      <c r="AW82" s="209"/>
      <c r="AX82" s="209"/>
      <c r="AY82" s="209"/>
      <c r="AZ82" s="209"/>
      <c r="BA82" s="209"/>
      <c r="BB82" s="209"/>
      <c r="BC82" s="209"/>
      <c r="BD82" s="209"/>
      <c r="BE82" s="209"/>
      <c r="BF82" s="209"/>
      <c r="BG82" s="209"/>
      <c r="BH82" s="209"/>
      <c r="BI82" s="209"/>
      <c r="BJ82" s="209"/>
      <c r="BK82" s="209"/>
      <c r="BL82" s="209"/>
      <c r="BM82" s="209"/>
      <c r="BN82" s="209"/>
      <c r="BO82" s="209"/>
      <c r="BP82" s="209"/>
      <c r="BQ82" s="209"/>
    </row>
    <row r="83" spans="1:69" s="12" customFormat="1" ht="28.5" customHeight="1" x14ac:dyDescent="0.25">
      <c r="A83" s="111" t="s">
        <v>1014</v>
      </c>
      <c r="B83" s="197">
        <v>42632</v>
      </c>
      <c r="C83" s="198" t="s">
        <v>414</v>
      </c>
      <c r="D83" s="216" t="s">
        <v>415</v>
      </c>
      <c r="E83" s="215">
        <v>42998</v>
      </c>
      <c r="F83" s="215">
        <v>43001</v>
      </c>
      <c r="G83" s="200">
        <f t="shared" si="4"/>
        <v>3</v>
      </c>
      <c r="H83" s="200">
        <v>45</v>
      </c>
      <c r="I83" s="201"/>
      <c r="J83" s="202">
        <v>42979</v>
      </c>
      <c r="K83" s="201"/>
      <c r="L83" s="201"/>
      <c r="M83" s="201"/>
      <c r="N83" s="201"/>
      <c r="O83" s="201"/>
      <c r="P83" s="201"/>
      <c r="Q83" s="201"/>
      <c r="R83" s="201"/>
      <c r="S83" s="201"/>
      <c r="T83" s="201"/>
      <c r="U83" s="201"/>
      <c r="V83" s="201"/>
      <c r="W83" s="201"/>
      <c r="X83" s="201"/>
      <c r="Y83" s="113">
        <v>0</v>
      </c>
      <c r="Z83" s="204"/>
      <c r="AA83" s="205"/>
      <c r="AB83" s="204"/>
      <c r="AC83" s="205"/>
      <c r="AD83" s="206"/>
      <c r="AE83" s="207"/>
      <c r="AF83" s="301" t="s">
        <v>131</v>
      </c>
      <c r="AG83" s="209"/>
      <c r="AH83" s="209"/>
      <c r="AI83" s="209"/>
      <c r="AJ83" s="209"/>
      <c r="AK83" s="209"/>
      <c r="AL83" s="209"/>
      <c r="AM83" s="209"/>
      <c r="AN83" s="209"/>
      <c r="AO83" s="209"/>
      <c r="AP83" s="209"/>
      <c r="AQ83" s="209"/>
      <c r="AR83" s="209"/>
      <c r="AS83" s="209"/>
      <c r="AT83" s="209"/>
      <c r="AU83" s="209"/>
      <c r="AV83" s="209"/>
      <c r="AW83" s="209"/>
      <c r="AX83" s="209"/>
      <c r="AY83" s="209"/>
      <c r="AZ83" s="209"/>
      <c r="BA83" s="209"/>
      <c r="BB83" s="209"/>
      <c r="BC83" s="209"/>
      <c r="BD83" s="209"/>
      <c r="BE83" s="209"/>
      <c r="BF83" s="209"/>
      <c r="BG83" s="209"/>
      <c r="BH83" s="209"/>
      <c r="BI83" s="209"/>
      <c r="BJ83" s="209"/>
      <c r="BK83" s="209"/>
      <c r="BL83" s="209"/>
      <c r="BM83" s="209"/>
      <c r="BN83" s="209"/>
      <c r="BO83" s="209"/>
      <c r="BP83" s="209"/>
      <c r="BQ83" s="209"/>
    </row>
    <row r="84" spans="1:69" s="12" customFormat="1" ht="28.5" customHeight="1" x14ac:dyDescent="0.25">
      <c r="A84" s="111" t="s">
        <v>1014</v>
      </c>
      <c r="B84" s="197">
        <v>42915</v>
      </c>
      <c r="C84" s="198" t="s">
        <v>152</v>
      </c>
      <c r="D84" s="216"/>
      <c r="E84" s="215">
        <v>42998</v>
      </c>
      <c r="F84" s="215">
        <v>42999</v>
      </c>
      <c r="G84" s="200">
        <f t="shared" si="4"/>
        <v>1</v>
      </c>
      <c r="H84" s="200">
        <v>17</v>
      </c>
      <c r="I84" s="201"/>
      <c r="J84" s="201"/>
      <c r="K84" s="201"/>
      <c r="L84" s="201"/>
      <c r="M84" s="202">
        <v>42979</v>
      </c>
      <c r="N84" s="201"/>
      <c r="O84" s="201"/>
      <c r="P84" s="201"/>
      <c r="Q84" s="201"/>
      <c r="R84" s="201"/>
      <c r="S84" s="201"/>
      <c r="T84" s="201"/>
      <c r="U84" s="201"/>
      <c r="V84" s="201"/>
      <c r="W84" s="201"/>
      <c r="X84" s="201"/>
      <c r="Y84" s="113">
        <v>0</v>
      </c>
      <c r="Z84" s="204"/>
      <c r="AA84" s="205"/>
      <c r="AB84" s="204"/>
      <c r="AC84" s="205"/>
      <c r="AD84" s="206"/>
      <c r="AE84" s="207"/>
      <c r="AF84" s="301" t="s">
        <v>480</v>
      </c>
      <c r="AG84" s="209"/>
      <c r="AH84" s="209"/>
      <c r="AI84" s="209"/>
      <c r="AJ84" s="209"/>
      <c r="AK84" s="209"/>
      <c r="AL84" s="209"/>
      <c r="AM84" s="209"/>
      <c r="AN84" s="209"/>
      <c r="AO84" s="209"/>
      <c r="AP84" s="209"/>
      <c r="AQ84" s="209"/>
      <c r="AR84" s="209"/>
      <c r="AS84" s="209"/>
      <c r="AT84" s="209"/>
      <c r="AU84" s="209"/>
      <c r="AV84" s="209"/>
      <c r="AW84" s="209"/>
      <c r="AX84" s="209"/>
      <c r="AY84" s="209"/>
      <c r="AZ84" s="209"/>
      <c r="BA84" s="209"/>
      <c r="BB84" s="209"/>
      <c r="BC84" s="209"/>
      <c r="BD84" s="209"/>
      <c r="BE84" s="209"/>
      <c r="BF84" s="209"/>
      <c r="BG84" s="209"/>
      <c r="BH84" s="209"/>
      <c r="BI84" s="209"/>
      <c r="BJ84" s="209"/>
      <c r="BK84" s="209"/>
      <c r="BL84" s="209"/>
      <c r="BM84" s="209"/>
      <c r="BN84" s="209"/>
      <c r="BO84" s="209"/>
      <c r="BP84" s="209"/>
      <c r="BQ84" s="209"/>
    </row>
    <row r="85" spans="1:69" s="12" customFormat="1" ht="28.5" customHeight="1" x14ac:dyDescent="0.35">
      <c r="A85" s="111" t="s">
        <v>1014</v>
      </c>
      <c r="B85" s="355">
        <v>42656</v>
      </c>
      <c r="C85" s="370" t="s">
        <v>78</v>
      </c>
      <c r="D85" s="370" t="s">
        <v>80</v>
      </c>
      <c r="E85" s="372">
        <v>42997</v>
      </c>
      <c r="F85" s="372">
        <v>42998</v>
      </c>
      <c r="G85" s="359">
        <f t="shared" si="4"/>
        <v>1</v>
      </c>
      <c r="H85" s="359">
        <v>36</v>
      </c>
      <c r="I85" s="360"/>
      <c r="J85" s="361">
        <v>42979</v>
      </c>
      <c r="K85" s="360"/>
      <c r="L85" s="360"/>
      <c r="M85" s="360"/>
      <c r="N85" s="360"/>
      <c r="O85" s="360"/>
      <c r="P85" s="360"/>
      <c r="Q85" s="360"/>
      <c r="R85" s="360"/>
      <c r="S85" s="360"/>
      <c r="T85" s="360"/>
      <c r="U85" s="360"/>
      <c r="V85" s="360"/>
      <c r="W85" s="360"/>
      <c r="X85" s="362"/>
      <c r="Y85" s="434">
        <v>1763</v>
      </c>
      <c r="Z85" s="376"/>
      <c r="AA85" s="377"/>
      <c r="AB85" s="376"/>
      <c r="AC85" s="377"/>
      <c r="AD85" s="378"/>
      <c r="AE85" s="379"/>
      <c r="AF85" s="367"/>
      <c r="AG85" s="368"/>
    </row>
    <row r="86" spans="1:69" s="12" customFormat="1" ht="28.5" customHeight="1" x14ac:dyDescent="0.35">
      <c r="A86" s="111" t="s">
        <v>1014</v>
      </c>
      <c r="B86" s="355">
        <v>42982</v>
      </c>
      <c r="C86" s="356" t="s">
        <v>58</v>
      </c>
      <c r="D86" s="357" t="s">
        <v>59</v>
      </c>
      <c r="E86" s="358">
        <v>42997</v>
      </c>
      <c r="F86" s="358">
        <v>42999</v>
      </c>
      <c r="G86" s="359">
        <f t="shared" si="4"/>
        <v>2</v>
      </c>
      <c r="H86" s="359">
        <v>38</v>
      </c>
      <c r="I86" s="360"/>
      <c r="J86" s="360"/>
      <c r="K86" s="360"/>
      <c r="L86" s="360"/>
      <c r="M86" s="361">
        <v>42979</v>
      </c>
      <c r="N86" s="360"/>
      <c r="O86" s="360"/>
      <c r="P86" s="360"/>
      <c r="Q86" s="360"/>
      <c r="R86" s="360"/>
      <c r="S86" s="360"/>
      <c r="T86" s="360"/>
      <c r="U86" s="360"/>
      <c r="V86" s="360"/>
      <c r="W86" s="360"/>
      <c r="X86" s="362"/>
      <c r="Y86" s="434">
        <v>1631.8</v>
      </c>
      <c r="Z86" s="376"/>
      <c r="AA86" s="377"/>
      <c r="AB86" s="376"/>
      <c r="AC86" s="377"/>
      <c r="AD86" s="378"/>
      <c r="AE86" s="379"/>
      <c r="AF86" s="367"/>
      <c r="AG86" s="368"/>
    </row>
    <row r="87" spans="1:69" s="12" customFormat="1" ht="28.5" customHeight="1" x14ac:dyDescent="0.35">
      <c r="A87" s="111" t="s">
        <v>1014</v>
      </c>
      <c r="B87" s="355">
        <v>42657</v>
      </c>
      <c r="C87" s="370" t="s">
        <v>78</v>
      </c>
      <c r="D87" s="371" t="s">
        <v>79</v>
      </c>
      <c r="E87" s="372">
        <v>42996</v>
      </c>
      <c r="F87" s="372">
        <v>42997</v>
      </c>
      <c r="G87" s="359">
        <f t="shared" si="4"/>
        <v>1</v>
      </c>
      <c r="H87" s="359">
        <v>6</v>
      </c>
      <c r="I87" s="360"/>
      <c r="J87" s="361">
        <v>42979</v>
      </c>
      <c r="K87" s="360"/>
      <c r="L87" s="360"/>
      <c r="M87" s="360"/>
      <c r="N87" s="360"/>
      <c r="O87" s="360"/>
      <c r="P87" s="360"/>
      <c r="Q87" s="360"/>
      <c r="R87" s="360"/>
      <c r="S87" s="360"/>
      <c r="T87" s="360"/>
      <c r="U87" s="360"/>
      <c r="V87" s="360"/>
      <c r="W87" s="360"/>
      <c r="X87" s="362"/>
      <c r="Y87" s="434">
        <v>330</v>
      </c>
      <c r="Z87" s="376"/>
      <c r="AA87" s="377"/>
      <c r="AB87" s="376"/>
      <c r="AC87" s="377"/>
      <c r="AD87" s="378"/>
      <c r="AE87" s="379"/>
      <c r="AF87" s="367"/>
      <c r="AG87" s="368"/>
    </row>
    <row r="88" spans="1:69" s="12" customFormat="1" ht="28.5" customHeight="1" x14ac:dyDescent="0.25">
      <c r="A88" s="111" t="s">
        <v>1014</v>
      </c>
      <c r="B88" s="197">
        <v>42485</v>
      </c>
      <c r="C88" s="198" t="s">
        <v>41</v>
      </c>
      <c r="D88" s="198">
        <v>1149</v>
      </c>
      <c r="E88" s="215">
        <v>42995</v>
      </c>
      <c r="F88" s="215">
        <v>42996</v>
      </c>
      <c r="G88" s="200">
        <f t="shared" si="4"/>
        <v>1</v>
      </c>
      <c r="H88" s="200">
        <v>30</v>
      </c>
      <c r="I88" s="202">
        <v>42979</v>
      </c>
      <c r="J88" s="201"/>
      <c r="K88" s="201"/>
      <c r="L88" s="201"/>
      <c r="M88" s="201"/>
      <c r="N88" s="201"/>
      <c r="O88" s="201"/>
      <c r="P88" s="201"/>
      <c r="Q88" s="201"/>
      <c r="R88" s="201"/>
      <c r="S88" s="201"/>
      <c r="T88" s="201"/>
      <c r="U88" s="201"/>
      <c r="V88" s="201"/>
      <c r="W88" s="201"/>
      <c r="X88" s="201"/>
      <c r="Y88" s="113">
        <v>0</v>
      </c>
      <c r="Z88" s="204"/>
      <c r="AA88" s="205"/>
      <c r="AB88" s="204"/>
      <c r="AC88" s="205"/>
      <c r="AD88" s="206"/>
      <c r="AE88" s="207"/>
      <c r="AF88" s="674" t="s">
        <v>106</v>
      </c>
      <c r="AG88" s="209"/>
      <c r="AH88" s="209"/>
      <c r="AI88" s="209"/>
      <c r="AJ88" s="209"/>
      <c r="AK88" s="209"/>
      <c r="AL88" s="209"/>
      <c r="AM88" s="209"/>
      <c r="AN88" s="209"/>
      <c r="AO88" s="209"/>
      <c r="AP88" s="209"/>
      <c r="AQ88" s="209"/>
      <c r="AR88" s="209"/>
      <c r="AS88" s="209"/>
      <c r="AT88" s="209"/>
      <c r="AU88" s="209"/>
      <c r="AV88" s="209"/>
      <c r="AW88" s="209"/>
      <c r="AX88" s="209"/>
      <c r="AY88" s="209"/>
      <c r="AZ88" s="209"/>
      <c r="BA88" s="209"/>
      <c r="BB88" s="209"/>
      <c r="BC88" s="209"/>
      <c r="BD88" s="209"/>
      <c r="BE88" s="209"/>
      <c r="BF88" s="209"/>
      <c r="BG88" s="209"/>
      <c r="BH88" s="209"/>
      <c r="BI88" s="209"/>
      <c r="BJ88" s="209"/>
      <c r="BK88" s="209"/>
      <c r="BL88" s="209"/>
      <c r="BM88" s="209"/>
      <c r="BN88" s="209"/>
      <c r="BO88" s="209"/>
      <c r="BP88" s="209"/>
      <c r="BQ88" s="209"/>
    </row>
    <row r="89" spans="1:69" s="12" customFormat="1" ht="28.5" customHeight="1" x14ac:dyDescent="0.35">
      <c r="A89" s="111" t="s">
        <v>1014</v>
      </c>
      <c r="B89" s="355">
        <v>42920</v>
      </c>
      <c r="C89" s="356" t="s">
        <v>76</v>
      </c>
      <c r="D89" s="357" t="s">
        <v>77</v>
      </c>
      <c r="E89" s="358">
        <v>42994</v>
      </c>
      <c r="F89" s="358">
        <v>42995</v>
      </c>
      <c r="G89" s="359">
        <f t="shared" si="4"/>
        <v>1</v>
      </c>
      <c r="H89" s="359">
        <v>34</v>
      </c>
      <c r="I89" s="360"/>
      <c r="J89" s="360"/>
      <c r="K89" s="360"/>
      <c r="L89" s="360"/>
      <c r="M89" s="360"/>
      <c r="N89" s="360"/>
      <c r="O89" s="360"/>
      <c r="P89" s="360"/>
      <c r="Q89" s="361">
        <v>42979</v>
      </c>
      <c r="R89" s="360"/>
      <c r="S89" s="360"/>
      <c r="T89" s="360"/>
      <c r="U89" s="360"/>
      <c r="V89" s="360"/>
      <c r="W89" s="360"/>
      <c r="X89" s="362"/>
      <c r="Y89" s="434">
        <v>626.79999999999995</v>
      </c>
      <c r="Z89" s="376"/>
      <c r="AA89" s="377"/>
      <c r="AB89" s="376"/>
      <c r="AC89" s="377"/>
      <c r="AD89" s="378"/>
      <c r="AE89" s="379"/>
      <c r="AF89" s="367"/>
      <c r="AG89" s="368"/>
    </row>
    <row r="90" spans="1:69" s="12" customFormat="1" ht="28.5" customHeight="1" x14ac:dyDescent="0.35">
      <c r="A90" s="111" t="s">
        <v>1014</v>
      </c>
      <c r="B90" s="355">
        <v>42961</v>
      </c>
      <c r="C90" s="356" t="s">
        <v>74</v>
      </c>
      <c r="D90" s="357" t="s">
        <v>75</v>
      </c>
      <c r="E90" s="358">
        <v>42993</v>
      </c>
      <c r="F90" s="358">
        <v>42994</v>
      </c>
      <c r="G90" s="359">
        <f t="shared" si="4"/>
        <v>1</v>
      </c>
      <c r="H90" s="359">
        <v>28</v>
      </c>
      <c r="I90" s="361">
        <v>42979</v>
      </c>
      <c r="J90" s="360"/>
      <c r="K90" s="360"/>
      <c r="L90" s="360"/>
      <c r="M90" s="360"/>
      <c r="N90" s="360"/>
      <c r="O90" s="360"/>
      <c r="P90" s="360"/>
      <c r="Q90" s="360"/>
      <c r="R90" s="360"/>
      <c r="S90" s="360"/>
      <c r="T90" s="360"/>
      <c r="U90" s="360"/>
      <c r="V90" s="360"/>
      <c r="W90" s="360"/>
      <c r="X90" s="362"/>
      <c r="Y90" s="434">
        <v>796</v>
      </c>
      <c r="Z90" s="376"/>
      <c r="AA90" s="377"/>
      <c r="AB90" s="376"/>
      <c r="AC90" s="377"/>
      <c r="AD90" s="378"/>
      <c r="AE90" s="379"/>
      <c r="AF90" s="367"/>
      <c r="AG90" s="368"/>
    </row>
    <row r="91" spans="1:69" s="12" customFormat="1" ht="28.5" customHeight="1" x14ac:dyDescent="0.25">
      <c r="A91" s="111" t="s">
        <v>1014</v>
      </c>
      <c r="B91" s="210">
        <v>42957</v>
      </c>
      <c r="C91" s="211" t="s">
        <v>499</v>
      </c>
      <c r="D91" s="224" t="s">
        <v>500</v>
      </c>
      <c r="E91" s="212">
        <v>42993</v>
      </c>
      <c r="F91" s="212">
        <v>42994</v>
      </c>
      <c r="G91" s="200">
        <f t="shared" si="4"/>
        <v>1</v>
      </c>
      <c r="H91" s="200">
        <v>50</v>
      </c>
      <c r="I91" s="202">
        <v>42979</v>
      </c>
      <c r="J91" s="201"/>
      <c r="K91" s="201"/>
      <c r="L91" s="201"/>
      <c r="M91" s="201"/>
      <c r="N91" s="201"/>
      <c r="O91" s="201"/>
      <c r="P91" s="201"/>
      <c r="Q91" s="201"/>
      <c r="R91" s="201"/>
      <c r="S91" s="201"/>
      <c r="T91" s="201"/>
      <c r="U91" s="201"/>
      <c r="V91" s="201"/>
      <c r="W91" s="201"/>
      <c r="X91" s="201"/>
      <c r="Y91" s="113">
        <v>0</v>
      </c>
      <c r="Z91" s="204"/>
      <c r="AA91" s="205"/>
      <c r="AB91" s="204"/>
      <c r="AC91" s="205"/>
      <c r="AD91" s="206"/>
      <c r="AE91" s="207"/>
      <c r="AF91" s="301" t="s">
        <v>483</v>
      </c>
      <c r="AG91" s="209"/>
      <c r="AH91" s="209"/>
      <c r="AI91" s="209"/>
      <c r="AJ91" s="209"/>
      <c r="AK91" s="209"/>
      <c r="AL91" s="209"/>
      <c r="AM91" s="209"/>
      <c r="AN91" s="209"/>
      <c r="AO91" s="209"/>
      <c r="AP91" s="209"/>
      <c r="AQ91" s="209"/>
      <c r="AR91" s="209"/>
      <c r="AS91" s="209"/>
      <c r="AT91" s="209"/>
      <c r="AU91" s="209"/>
      <c r="AV91" s="209"/>
      <c r="AW91" s="209"/>
      <c r="AX91" s="209"/>
      <c r="AY91" s="209"/>
      <c r="AZ91" s="209"/>
      <c r="BA91" s="209"/>
      <c r="BB91" s="209"/>
      <c r="BC91" s="209"/>
      <c r="BD91" s="209"/>
      <c r="BE91" s="209"/>
      <c r="BF91" s="209"/>
      <c r="BG91" s="209"/>
      <c r="BH91" s="209"/>
      <c r="BI91" s="209"/>
      <c r="BJ91" s="209"/>
      <c r="BK91" s="209"/>
      <c r="BL91" s="209"/>
      <c r="BM91" s="209"/>
      <c r="BN91" s="209"/>
      <c r="BO91" s="209"/>
      <c r="BP91" s="209"/>
      <c r="BQ91" s="209"/>
    </row>
    <row r="92" spans="1:69" s="12" customFormat="1" ht="28.5" customHeight="1" x14ac:dyDescent="0.25">
      <c r="A92" s="111" t="s">
        <v>1014</v>
      </c>
      <c r="B92" s="210">
        <v>42713</v>
      </c>
      <c r="C92" s="211" t="s">
        <v>411</v>
      </c>
      <c r="D92" s="211" t="s">
        <v>26</v>
      </c>
      <c r="E92" s="212">
        <v>42992</v>
      </c>
      <c r="F92" s="212">
        <v>42994</v>
      </c>
      <c r="G92" s="213">
        <f t="shared" si="4"/>
        <v>2</v>
      </c>
      <c r="H92" s="213"/>
      <c r="I92" s="214"/>
      <c r="J92" s="214"/>
      <c r="K92" s="214"/>
      <c r="L92" s="214"/>
      <c r="M92" s="214"/>
      <c r="N92" s="214"/>
      <c r="O92" s="214"/>
      <c r="P92" s="214"/>
      <c r="Q92" s="214"/>
      <c r="R92" s="214"/>
      <c r="S92" s="214"/>
      <c r="T92" s="214"/>
      <c r="U92" s="202">
        <v>42979</v>
      </c>
      <c r="V92" s="214"/>
      <c r="W92" s="214"/>
      <c r="X92" s="214"/>
      <c r="Y92" s="113">
        <v>0</v>
      </c>
      <c r="Z92" s="204"/>
      <c r="AA92" s="205"/>
      <c r="AB92" s="204"/>
      <c r="AC92" s="205"/>
      <c r="AD92" s="206"/>
      <c r="AE92" s="207"/>
      <c r="AF92" s="301" t="s">
        <v>412</v>
      </c>
      <c r="AG92" s="209"/>
      <c r="AH92" s="209"/>
      <c r="AI92" s="209"/>
      <c r="AJ92" s="209"/>
      <c r="AK92" s="209"/>
      <c r="AL92" s="209"/>
      <c r="AM92" s="209"/>
      <c r="AN92" s="209"/>
      <c r="AO92" s="209"/>
      <c r="AP92" s="209"/>
      <c r="AQ92" s="209"/>
      <c r="AR92" s="209"/>
      <c r="AS92" s="209"/>
      <c r="AT92" s="209"/>
      <c r="AU92" s="209"/>
      <c r="AV92" s="209"/>
      <c r="AW92" s="209"/>
      <c r="AX92" s="209"/>
      <c r="AY92" s="209"/>
      <c r="AZ92" s="209"/>
      <c r="BA92" s="209"/>
      <c r="BB92" s="209"/>
      <c r="BC92" s="209"/>
      <c r="BD92" s="209"/>
      <c r="BE92" s="209"/>
      <c r="BF92" s="209"/>
      <c r="BG92" s="209"/>
      <c r="BH92" s="209"/>
      <c r="BI92" s="209"/>
      <c r="BJ92" s="209"/>
      <c r="BK92" s="209"/>
      <c r="BL92" s="209"/>
      <c r="BM92" s="209"/>
      <c r="BN92" s="209"/>
      <c r="BO92" s="209"/>
      <c r="BP92" s="209"/>
      <c r="BQ92" s="209"/>
    </row>
    <row r="93" spans="1:69" s="12" customFormat="1" ht="28.5" customHeight="1" x14ac:dyDescent="0.25">
      <c r="A93" s="111" t="s">
        <v>1014</v>
      </c>
      <c r="B93" s="197">
        <v>42919</v>
      </c>
      <c r="C93" s="198" t="s">
        <v>479</v>
      </c>
      <c r="D93" s="216" t="s">
        <v>26</v>
      </c>
      <c r="E93" s="215">
        <v>42992</v>
      </c>
      <c r="F93" s="215">
        <v>42993</v>
      </c>
      <c r="G93" s="200">
        <f t="shared" si="4"/>
        <v>1</v>
      </c>
      <c r="H93" s="200">
        <v>40</v>
      </c>
      <c r="I93" s="202">
        <v>42979</v>
      </c>
      <c r="J93" s="202">
        <v>42979</v>
      </c>
      <c r="K93" s="201"/>
      <c r="L93" s="201"/>
      <c r="M93" s="201"/>
      <c r="N93" s="201"/>
      <c r="O93" s="201"/>
      <c r="P93" s="201"/>
      <c r="Q93" s="201"/>
      <c r="R93" s="201"/>
      <c r="S93" s="201"/>
      <c r="T93" s="201"/>
      <c r="U93" s="201"/>
      <c r="V93" s="201"/>
      <c r="W93" s="201"/>
      <c r="X93" s="201"/>
      <c r="Y93" s="113">
        <v>0</v>
      </c>
      <c r="Z93" s="204"/>
      <c r="AA93" s="205"/>
      <c r="AB93" s="204"/>
      <c r="AC93" s="205"/>
      <c r="AD93" s="206"/>
      <c r="AE93" s="207"/>
      <c r="AF93" s="301" t="s">
        <v>104</v>
      </c>
      <c r="AG93" s="209"/>
      <c r="AH93" s="209"/>
      <c r="AI93" s="209"/>
      <c r="AJ93" s="209"/>
      <c r="AK93" s="209"/>
      <c r="AL93" s="209"/>
      <c r="AM93" s="209"/>
      <c r="AN93" s="209"/>
      <c r="AO93" s="209"/>
      <c r="AP93" s="209"/>
      <c r="AQ93" s="209"/>
      <c r="AR93" s="209"/>
      <c r="AS93" s="209"/>
      <c r="AT93" s="209"/>
      <c r="AU93" s="209"/>
      <c r="AV93" s="209"/>
      <c r="AW93" s="209"/>
      <c r="AX93" s="209"/>
      <c r="AY93" s="209"/>
      <c r="AZ93" s="209"/>
      <c r="BA93" s="209"/>
      <c r="BB93" s="209"/>
      <c r="BC93" s="209"/>
      <c r="BD93" s="209"/>
      <c r="BE93" s="209"/>
      <c r="BF93" s="209"/>
      <c r="BG93" s="209"/>
      <c r="BH93" s="209"/>
      <c r="BI93" s="209"/>
      <c r="BJ93" s="209"/>
      <c r="BK93" s="209"/>
      <c r="BL93" s="209"/>
      <c r="BM93" s="209"/>
      <c r="BN93" s="209"/>
      <c r="BO93" s="209"/>
      <c r="BP93" s="209"/>
      <c r="BQ93" s="209"/>
    </row>
    <row r="94" spans="1:69" s="12" customFormat="1" ht="28.5" customHeight="1" x14ac:dyDescent="0.35">
      <c r="A94" s="111" t="s">
        <v>1014</v>
      </c>
      <c r="B94" s="355">
        <v>42892</v>
      </c>
      <c r="C94" s="356" t="s">
        <v>72</v>
      </c>
      <c r="D94" s="357" t="s">
        <v>73</v>
      </c>
      <c r="E94" s="358">
        <v>42991</v>
      </c>
      <c r="F94" s="358">
        <v>42993</v>
      </c>
      <c r="G94" s="359">
        <f t="shared" si="4"/>
        <v>2</v>
      </c>
      <c r="H94" s="359">
        <v>50</v>
      </c>
      <c r="I94" s="360"/>
      <c r="J94" s="360"/>
      <c r="K94" s="361">
        <v>42979</v>
      </c>
      <c r="L94" s="360"/>
      <c r="M94" s="360"/>
      <c r="N94" s="360"/>
      <c r="O94" s="360"/>
      <c r="P94" s="360"/>
      <c r="Q94" s="360"/>
      <c r="R94" s="360"/>
      <c r="S94" s="360"/>
      <c r="T94" s="360"/>
      <c r="U94" s="360"/>
      <c r="V94" s="360"/>
      <c r="W94" s="360"/>
      <c r="X94" s="362"/>
      <c r="Y94" s="434">
        <v>2013</v>
      </c>
      <c r="Z94" s="376"/>
      <c r="AA94" s="377"/>
      <c r="AB94" s="376"/>
      <c r="AC94" s="377"/>
      <c r="AD94" s="378"/>
      <c r="AE94" s="379"/>
      <c r="AF94" s="367"/>
      <c r="AG94" s="368"/>
    </row>
    <row r="95" spans="1:69" s="12" customFormat="1" ht="28.5" customHeight="1" x14ac:dyDescent="0.35">
      <c r="A95" s="111" t="s">
        <v>1014</v>
      </c>
      <c r="B95" s="355">
        <v>42982</v>
      </c>
      <c r="C95" s="356" t="s">
        <v>54</v>
      </c>
      <c r="D95" s="357" t="s">
        <v>55</v>
      </c>
      <c r="E95" s="358">
        <v>42990</v>
      </c>
      <c r="F95" s="358">
        <v>42991</v>
      </c>
      <c r="G95" s="359">
        <f t="shared" si="4"/>
        <v>1</v>
      </c>
      <c r="H95" s="359">
        <v>21</v>
      </c>
      <c r="I95" s="360"/>
      <c r="J95" s="360"/>
      <c r="K95" s="361">
        <v>42979</v>
      </c>
      <c r="L95" s="360"/>
      <c r="M95" s="360"/>
      <c r="N95" s="360"/>
      <c r="O95" s="360"/>
      <c r="P95" s="360"/>
      <c r="Q95" s="360"/>
      <c r="R95" s="360"/>
      <c r="S95" s="360"/>
      <c r="T95" s="360"/>
      <c r="U95" s="360"/>
      <c r="V95" s="360"/>
      <c r="W95" s="360"/>
      <c r="X95" s="362"/>
      <c r="Y95" s="434">
        <v>871.5</v>
      </c>
      <c r="Z95" s="376"/>
      <c r="AA95" s="377"/>
      <c r="AB95" s="376"/>
      <c r="AC95" s="377"/>
      <c r="AD95" s="378"/>
      <c r="AE95" s="379"/>
      <c r="AF95" s="367"/>
      <c r="AG95" s="368"/>
    </row>
    <row r="96" spans="1:69" s="12" customFormat="1" ht="28.5" customHeight="1" x14ac:dyDescent="0.25">
      <c r="A96" s="111" t="s">
        <v>1014</v>
      </c>
      <c r="B96" s="197">
        <v>42836</v>
      </c>
      <c r="C96" s="198" t="s">
        <v>359</v>
      </c>
      <c r="D96" s="216" t="s">
        <v>410</v>
      </c>
      <c r="E96" s="215">
        <v>42990</v>
      </c>
      <c r="F96" s="215">
        <v>42991</v>
      </c>
      <c r="G96" s="200">
        <f t="shared" si="4"/>
        <v>1</v>
      </c>
      <c r="H96" s="200">
        <v>37</v>
      </c>
      <c r="I96" s="202">
        <v>42979</v>
      </c>
      <c r="J96" s="201"/>
      <c r="K96" s="201"/>
      <c r="L96" s="201"/>
      <c r="M96" s="201"/>
      <c r="N96" s="201"/>
      <c r="O96" s="201"/>
      <c r="P96" s="201"/>
      <c r="Q96" s="201"/>
      <c r="R96" s="201"/>
      <c r="S96" s="201"/>
      <c r="T96" s="201"/>
      <c r="U96" s="201"/>
      <c r="V96" s="201"/>
      <c r="W96" s="201"/>
      <c r="X96" s="201"/>
      <c r="Y96" s="113">
        <v>0</v>
      </c>
      <c r="Z96" s="204"/>
      <c r="AA96" s="205"/>
      <c r="AB96" s="204"/>
      <c r="AC96" s="205"/>
      <c r="AD96" s="206"/>
      <c r="AE96" s="207"/>
      <c r="AF96" s="301" t="s">
        <v>296</v>
      </c>
      <c r="AG96" s="209"/>
      <c r="AH96" s="209"/>
      <c r="AI96" s="209"/>
      <c r="AJ96" s="209"/>
      <c r="AK96" s="209"/>
      <c r="AL96" s="209"/>
      <c r="AM96" s="209"/>
      <c r="AN96" s="209"/>
      <c r="AO96" s="209"/>
      <c r="AP96" s="209"/>
      <c r="AQ96" s="209"/>
      <c r="AR96" s="209"/>
      <c r="AS96" s="209"/>
      <c r="AT96" s="209"/>
      <c r="AU96" s="209"/>
      <c r="AV96" s="209"/>
      <c r="AW96" s="209"/>
      <c r="AX96" s="209"/>
      <c r="AY96" s="209"/>
      <c r="AZ96" s="209"/>
      <c r="BA96" s="209"/>
      <c r="BB96" s="209"/>
      <c r="BC96" s="209"/>
      <c r="BD96" s="209"/>
      <c r="BE96" s="209"/>
      <c r="BF96" s="209"/>
      <c r="BG96" s="209"/>
      <c r="BH96" s="209"/>
      <c r="BI96" s="209"/>
      <c r="BJ96" s="209"/>
      <c r="BK96" s="209"/>
      <c r="BL96" s="209"/>
      <c r="BM96" s="209"/>
      <c r="BN96" s="209"/>
      <c r="BO96" s="209"/>
      <c r="BP96" s="209"/>
      <c r="BQ96" s="209"/>
    </row>
    <row r="97" spans="1:69" s="12" customFormat="1" ht="28.5" customHeight="1" x14ac:dyDescent="0.35">
      <c r="A97" s="111" t="s">
        <v>1014</v>
      </c>
      <c r="B97" s="355">
        <v>42963</v>
      </c>
      <c r="C97" s="373" t="s">
        <v>71</v>
      </c>
      <c r="D97" s="373" t="s">
        <v>26</v>
      </c>
      <c r="E97" s="358">
        <v>42989</v>
      </c>
      <c r="F97" s="358">
        <v>42991</v>
      </c>
      <c r="G97" s="374">
        <f t="shared" si="4"/>
        <v>2</v>
      </c>
      <c r="H97" s="374">
        <v>19</v>
      </c>
      <c r="I97" s="375"/>
      <c r="J97" s="375"/>
      <c r="K97" s="375"/>
      <c r="L97" s="375"/>
      <c r="M97" s="361">
        <v>42979</v>
      </c>
      <c r="N97" s="375"/>
      <c r="O97" s="375"/>
      <c r="P97" s="375"/>
      <c r="Q97" s="375"/>
      <c r="R97" s="375"/>
      <c r="S97" s="375"/>
      <c r="T97" s="375"/>
      <c r="U97" s="375"/>
      <c r="V97" s="375"/>
      <c r="W97" s="375"/>
      <c r="X97" s="362"/>
      <c r="Y97" s="434">
        <v>1631.2</v>
      </c>
      <c r="Z97" s="376"/>
      <c r="AA97" s="377"/>
      <c r="AB97" s="376"/>
      <c r="AC97" s="377"/>
      <c r="AD97" s="378"/>
      <c r="AE97" s="379"/>
      <c r="AF97" s="367"/>
      <c r="AG97" s="368"/>
    </row>
    <row r="98" spans="1:69" s="12" customFormat="1" ht="28.5" customHeight="1" x14ac:dyDescent="0.25">
      <c r="A98" s="111" t="s">
        <v>1014</v>
      </c>
      <c r="B98" s="197">
        <v>42690</v>
      </c>
      <c r="C98" s="198" t="s">
        <v>408</v>
      </c>
      <c r="D98" s="198" t="s">
        <v>409</v>
      </c>
      <c r="E98" s="215">
        <v>42989</v>
      </c>
      <c r="F98" s="215">
        <v>42992</v>
      </c>
      <c r="G98" s="200">
        <f t="shared" si="4"/>
        <v>3</v>
      </c>
      <c r="H98" s="200">
        <v>35</v>
      </c>
      <c r="I98" s="201"/>
      <c r="J98" s="202">
        <v>42979</v>
      </c>
      <c r="K98" s="201"/>
      <c r="L98" s="201"/>
      <c r="M98" s="201"/>
      <c r="N98" s="201"/>
      <c r="O98" s="201"/>
      <c r="P98" s="201"/>
      <c r="Q98" s="201"/>
      <c r="R98" s="201"/>
      <c r="S98" s="201"/>
      <c r="T98" s="201"/>
      <c r="U98" s="201"/>
      <c r="V98" s="201"/>
      <c r="W98" s="201"/>
      <c r="X98" s="201"/>
      <c r="Y98" s="113">
        <v>0</v>
      </c>
      <c r="Z98" s="204"/>
      <c r="AA98" s="205"/>
      <c r="AB98" s="204"/>
      <c r="AC98" s="205"/>
      <c r="AD98" s="206"/>
      <c r="AE98" s="207"/>
      <c r="AF98" s="301" t="s">
        <v>249</v>
      </c>
      <c r="AG98" s="209"/>
      <c r="AH98" s="209"/>
      <c r="AI98" s="209"/>
      <c r="AJ98" s="209"/>
      <c r="AK98" s="209"/>
      <c r="AL98" s="209"/>
      <c r="AM98" s="209"/>
      <c r="AN98" s="209"/>
      <c r="AO98" s="209"/>
      <c r="AP98" s="209"/>
      <c r="AQ98" s="209"/>
      <c r="AR98" s="209"/>
      <c r="AS98" s="209"/>
      <c r="AT98" s="209"/>
      <c r="AU98" s="209"/>
      <c r="AV98" s="209"/>
      <c r="AW98" s="209"/>
      <c r="AX98" s="209"/>
      <c r="AY98" s="209"/>
      <c r="AZ98" s="209"/>
      <c r="BA98" s="209"/>
      <c r="BB98" s="209"/>
      <c r="BC98" s="209"/>
      <c r="BD98" s="209"/>
      <c r="BE98" s="209"/>
      <c r="BF98" s="209"/>
      <c r="BG98" s="209"/>
      <c r="BH98" s="209"/>
      <c r="BI98" s="209"/>
      <c r="BJ98" s="209"/>
      <c r="BK98" s="209"/>
      <c r="BL98" s="209"/>
      <c r="BM98" s="209"/>
      <c r="BN98" s="209"/>
      <c r="BO98" s="209"/>
      <c r="BP98" s="209"/>
      <c r="BQ98" s="209"/>
    </row>
    <row r="99" spans="1:69" s="12" customFormat="1" ht="28.5" customHeight="1" x14ac:dyDescent="0.25">
      <c r="A99" s="111" t="s">
        <v>1014</v>
      </c>
      <c r="B99" s="197">
        <v>42956</v>
      </c>
      <c r="C99" s="198" t="s">
        <v>502</v>
      </c>
      <c r="D99" s="216" t="s">
        <v>503</v>
      </c>
      <c r="E99" s="215">
        <v>42989</v>
      </c>
      <c r="F99" s="215">
        <v>42991</v>
      </c>
      <c r="G99" s="200">
        <f t="shared" si="4"/>
        <v>2</v>
      </c>
      <c r="H99" s="200">
        <v>40</v>
      </c>
      <c r="I99" s="201"/>
      <c r="J99" s="201"/>
      <c r="K99" s="201"/>
      <c r="L99" s="201"/>
      <c r="M99" s="202">
        <v>42979</v>
      </c>
      <c r="N99" s="201"/>
      <c r="O99" s="201"/>
      <c r="P99" s="201"/>
      <c r="Q99" s="201"/>
      <c r="R99" s="201"/>
      <c r="S99" s="201"/>
      <c r="T99" s="201"/>
      <c r="U99" s="201"/>
      <c r="V99" s="201"/>
      <c r="W99" s="201"/>
      <c r="X99" s="201"/>
      <c r="Y99" s="113">
        <v>0</v>
      </c>
      <c r="Z99" s="204"/>
      <c r="AA99" s="205"/>
      <c r="AB99" s="204"/>
      <c r="AC99" s="205"/>
      <c r="AD99" s="206"/>
      <c r="AE99" s="207"/>
      <c r="AF99" s="301" t="s">
        <v>136</v>
      </c>
      <c r="AG99" s="209"/>
      <c r="AH99" s="209"/>
      <c r="AI99" s="209"/>
      <c r="AJ99" s="209"/>
      <c r="AK99" s="209"/>
      <c r="AL99" s="209"/>
      <c r="AM99" s="209"/>
      <c r="AN99" s="209"/>
      <c r="AO99" s="209"/>
      <c r="AP99" s="209"/>
      <c r="AQ99" s="209"/>
      <c r="AR99" s="209"/>
      <c r="AS99" s="209"/>
      <c r="AT99" s="209"/>
      <c r="AU99" s="209"/>
      <c r="AV99" s="209"/>
      <c r="AW99" s="209"/>
      <c r="AX99" s="209"/>
      <c r="AY99" s="209"/>
      <c r="AZ99" s="209"/>
      <c r="BA99" s="209"/>
      <c r="BB99" s="209"/>
      <c r="BC99" s="209"/>
      <c r="BD99" s="209"/>
      <c r="BE99" s="209"/>
      <c r="BF99" s="209"/>
      <c r="BG99" s="209"/>
      <c r="BH99" s="209"/>
      <c r="BI99" s="209"/>
      <c r="BJ99" s="209"/>
      <c r="BK99" s="209"/>
      <c r="BL99" s="209"/>
      <c r="BM99" s="209"/>
      <c r="BN99" s="209"/>
      <c r="BO99" s="209"/>
      <c r="BP99" s="209"/>
      <c r="BQ99" s="209"/>
    </row>
    <row r="100" spans="1:69" s="12" customFormat="1" ht="28.5" customHeight="1" x14ac:dyDescent="0.25">
      <c r="A100" s="111" t="s">
        <v>1014</v>
      </c>
      <c r="B100" s="210">
        <v>42898</v>
      </c>
      <c r="C100" s="198" t="s">
        <v>69</v>
      </c>
      <c r="D100" s="216" t="s">
        <v>70</v>
      </c>
      <c r="E100" s="215">
        <v>42989</v>
      </c>
      <c r="F100" s="215">
        <v>42990</v>
      </c>
      <c r="G100" s="200">
        <v>1</v>
      </c>
      <c r="H100" s="200">
        <v>26</v>
      </c>
      <c r="I100" s="202">
        <v>42979</v>
      </c>
      <c r="J100" s="201"/>
      <c r="K100" s="201"/>
      <c r="L100" s="201"/>
      <c r="M100" s="201"/>
      <c r="N100" s="201"/>
      <c r="O100" s="201"/>
      <c r="P100" s="201"/>
      <c r="Q100" s="201"/>
      <c r="R100" s="201"/>
      <c r="S100" s="201"/>
      <c r="T100" s="201"/>
      <c r="U100" s="201"/>
      <c r="V100" s="201"/>
      <c r="W100" s="201"/>
      <c r="X100" s="201"/>
      <c r="Y100" s="113">
        <v>0</v>
      </c>
      <c r="Z100" s="204"/>
      <c r="AA100" s="205"/>
      <c r="AB100" s="204"/>
      <c r="AC100" s="205"/>
      <c r="AD100" s="206"/>
      <c r="AE100" s="207"/>
      <c r="AF100" s="301" t="s">
        <v>387</v>
      </c>
      <c r="AG100" s="230"/>
      <c r="AH100" s="230"/>
      <c r="AI100" s="230"/>
      <c r="AJ100" s="230"/>
      <c r="AK100" s="230"/>
      <c r="AL100" s="230"/>
      <c r="AM100" s="230"/>
      <c r="AN100" s="230"/>
      <c r="AO100" s="230"/>
      <c r="AP100" s="230"/>
      <c r="AQ100" s="230"/>
      <c r="AR100" s="230"/>
      <c r="AS100" s="230"/>
      <c r="AT100" s="230"/>
      <c r="AU100" s="230"/>
      <c r="AV100" s="230"/>
      <c r="AW100" s="230"/>
      <c r="AX100" s="230"/>
      <c r="AY100" s="230"/>
      <c r="AZ100" s="230"/>
      <c r="BA100" s="230"/>
      <c r="BB100" s="230"/>
      <c r="BC100" s="230"/>
      <c r="BD100" s="230"/>
      <c r="BE100" s="230"/>
      <c r="BF100" s="230"/>
      <c r="BG100" s="230"/>
      <c r="BH100" s="230"/>
      <c r="BI100" s="230"/>
      <c r="BJ100" s="230"/>
      <c r="BK100" s="230"/>
      <c r="BL100" s="230"/>
      <c r="BM100" s="230"/>
      <c r="BN100" s="230"/>
      <c r="BO100" s="230"/>
      <c r="BP100" s="230"/>
      <c r="BQ100" s="230"/>
    </row>
    <row r="101" spans="1:69" s="12" customFormat="1" ht="28.5" customHeight="1" x14ac:dyDescent="0.35">
      <c r="A101" s="111" t="s">
        <v>1014</v>
      </c>
      <c r="B101" s="355">
        <v>42909</v>
      </c>
      <c r="C101" s="370" t="s">
        <v>473</v>
      </c>
      <c r="D101" s="371" t="s">
        <v>655</v>
      </c>
      <c r="E101" s="372">
        <v>42988</v>
      </c>
      <c r="F101" s="372">
        <v>42990</v>
      </c>
      <c r="G101" s="359">
        <f>F101-E101</f>
        <v>2</v>
      </c>
      <c r="H101" s="359">
        <v>50</v>
      </c>
      <c r="I101" s="361">
        <v>42979</v>
      </c>
      <c r="J101" s="360"/>
      <c r="K101" s="360"/>
      <c r="L101" s="360"/>
      <c r="M101" s="360"/>
      <c r="N101" s="360"/>
      <c r="O101" s="360"/>
      <c r="P101" s="360"/>
      <c r="Q101" s="360"/>
      <c r="R101" s="360"/>
      <c r="S101" s="360"/>
      <c r="T101" s="360"/>
      <c r="U101" s="360"/>
      <c r="V101" s="360"/>
      <c r="W101" s="360"/>
      <c r="X101" s="362"/>
      <c r="Y101" s="434">
        <v>3600</v>
      </c>
      <c r="Z101" s="376"/>
      <c r="AA101" s="377"/>
      <c r="AB101" s="376"/>
      <c r="AC101" s="377"/>
      <c r="AD101" s="378"/>
      <c r="AE101" s="379"/>
      <c r="AF101" s="367"/>
      <c r="AG101" s="368"/>
    </row>
    <row r="102" spans="1:69" s="12" customFormat="1" ht="28.5" customHeight="1" x14ac:dyDescent="0.25">
      <c r="A102" s="111" t="s">
        <v>1014</v>
      </c>
      <c r="B102" s="197">
        <v>42845</v>
      </c>
      <c r="C102" s="198" t="s">
        <v>333</v>
      </c>
      <c r="D102" s="216" t="s">
        <v>469</v>
      </c>
      <c r="E102" s="215">
        <v>42988</v>
      </c>
      <c r="F102" s="215">
        <v>42994</v>
      </c>
      <c r="G102" s="200">
        <f>F102-E102</f>
        <v>6</v>
      </c>
      <c r="H102" s="200">
        <v>20</v>
      </c>
      <c r="I102" s="201"/>
      <c r="J102" s="201"/>
      <c r="K102" s="201"/>
      <c r="L102" s="201"/>
      <c r="M102" s="201"/>
      <c r="N102" s="201"/>
      <c r="O102" s="201"/>
      <c r="P102" s="201"/>
      <c r="Q102" s="201"/>
      <c r="R102" s="201"/>
      <c r="S102" s="202">
        <v>42979</v>
      </c>
      <c r="T102" s="201"/>
      <c r="U102" s="201"/>
      <c r="V102" s="201"/>
      <c r="W102" s="201"/>
      <c r="X102" s="201"/>
      <c r="Y102" s="113">
        <v>0</v>
      </c>
      <c r="Z102" s="204"/>
      <c r="AA102" s="205"/>
      <c r="AB102" s="204"/>
      <c r="AC102" s="205"/>
      <c r="AD102" s="206"/>
      <c r="AE102" s="207"/>
      <c r="AF102" s="301" t="s">
        <v>163</v>
      </c>
      <c r="AG102" s="209"/>
      <c r="AH102" s="209"/>
      <c r="AI102" s="209"/>
      <c r="AJ102" s="209"/>
      <c r="AK102" s="209"/>
      <c r="AL102" s="209"/>
      <c r="AM102" s="209"/>
      <c r="AN102" s="209"/>
      <c r="AO102" s="209"/>
      <c r="AP102" s="209"/>
      <c r="AQ102" s="209"/>
      <c r="AR102" s="209"/>
      <c r="AS102" s="209"/>
      <c r="AT102" s="209"/>
      <c r="AU102" s="209"/>
      <c r="AV102" s="209"/>
      <c r="AW102" s="209"/>
      <c r="AX102" s="209"/>
      <c r="AY102" s="209"/>
      <c r="AZ102" s="209"/>
      <c r="BA102" s="209"/>
      <c r="BB102" s="209"/>
      <c r="BC102" s="209"/>
      <c r="BD102" s="209"/>
      <c r="BE102" s="209"/>
      <c r="BF102" s="209"/>
      <c r="BG102" s="209"/>
      <c r="BH102" s="209"/>
      <c r="BI102" s="209"/>
      <c r="BJ102" s="209"/>
      <c r="BK102" s="209"/>
      <c r="BL102" s="209"/>
      <c r="BM102" s="209"/>
      <c r="BN102" s="209"/>
      <c r="BO102" s="209"/>
      <c r="BP102" s="209"/>
      <c r="BQ102" s="209"/>
    </row>
    <row r="103" spans="1:69" s="12" customFormat="1" ht="28.5" customHeight="1" x14ac:dyDescent="0.35">
      <c r="A103" s="111" t="s">
        <v>1014</v>
      </c>
      <c r="B103" s="355">
        <v>42926</v>
      </c>
      <c r="C103" s="370" t="s">
        <v>68</v>
      </c>
      <c r="D103" s="371" t="s">
        <v>26</v>
      </c>
      <c r="E103" s="372">
        <v>42987</v>
      </c>
      <c r="F103" s="372">
        <v>42988</v>
      </c>
      <c r="G103" s="359">
        <f>F103-E103</f>
        <v>1</v>
      </c>
      <c r="H103" s="359">
        <v>45</v>
      </c>
      <c r="I103" s="361">
        <v>42979</v>
      </c>
      <c r="J103" s="360"/>
      <c r="K103" s="360"/>
      <c r="L103" s="360"/>
      <c r="M103" s="360"/>
      <c r="N103" s="360"/>
      <c r="O103" s="360"/>
      <c r="P103" s="360"/>
      <c r="Q103" s="360"/>
      <c r="R103" s="360"/>
      <c r="S103" s="360"/>
      <c r="T103" s="360"/>
      <c r="U103" s="360"/>
      <c r="V103" s="360"/>
      <c r="W103" s="360"/>
      <c r="X103" s="362"/>
      <c r="Y103" s="434">
        <v>1270</v>
      </c>
      <c r="Z103" s="376"/>
      <c r="AA103" s="377"/>
      <c r="AB103" s="376"/>
      <c r="AC103" s="377"/>
      <c r="AD103" s="378"/>
      <c r="AE103" s="379"/>
      <c r="AF103" s="367"/>
      <c r="AG103" s="368"/>
    </row>
    <row r="104" spans="1:69" s="12" customFormat="1" ht="28.5" customHeight="1" x14ac:dyDescent="0.25">
      <c r="A104" s="111" t="s">
        <v>1014</v>
      </c>
      <c r="B104" s="197">
        <v>42529</v>
      </c>
      <c r="C104" s="198" t="s">
        <v>41</v>
      </c>
      <c r="D104" s="198" t="s">
        <v>405</v>
      </c>
      <c r="E104" s="199">
        <v>42986</v>
      </c>
      <c r="F104" s="199">
        <v>42988</v>
      </c>
      <c r="G104" s="200">
        <f>F104-E104</f>
        <v>2</v>
      </c>
      <c r="H104" s="200">
        <v>30</v>
      </c>
      <c r="I104" s="201"/>
      <c r="J104" s="202">
        <v>42979</v>
      </c>
      <c r="K104" s="201"/>
      <c r="L104" s="201"/>
      <c r="M104" s="201"/>
      <c r="N104" s="201"/>
      <c r="O104" s="201"/>
      <c r="P104" s="201"/>
      <c r="Q104" s="201"/>
      <c r="R104" s="201"/>
      <c r="S104" s="201"/>
      <c r="T104" s="201"/>
      <c r="U104" s="201"/>
      <c r="V104" s="201"/>
      <c r="W104" s="201"/>
      <c r="X104" s="201"/>
      <c r="Y104" s="113">
        <v>0</v>
      </c>
      <c r="Z104" s="204"/>
      <c r="AA104" s="205"/>
      <c r="AB104" s="204"/>
      <c r="AC104" s="205"/>
      <c r="AD104" s="206"/>
      <c r="AE104" s="207"/>
      <c r="AF104" s="301" t="s">
        <v>134</v>
      </c>
      <c r="AG104" s="209"/>
      <c r="AH104" s="209"/>
      <c r="AI104" s="209"/>
      <c r="AJ104" s="209"/>
      <c r="AK104" s="209"/>
      <c r="AL104" s="209"/>
      <c r="AM104" s="209"/>
      <c r="AN104" s="209"/>
      <c r="AO104" s="209"/>
      <c r="AP104" s="209"/>
      <c r="AQ104" s="209"/>
      <c r="AR104" s="209"/>
      <c r="AS104" s="209"/>
      <c r="AT104" s="209"/>
      <c r="AU104" s="209"/>
      <c r="AV104" s="209"/>
      <c r="AW104" s="209"/>
      <c r="AX104" s="209"/>
      <c r="AY104" s="209"/>
      <c r="AZ104" s="209"/>
      <c r="BA104" s="209"/>
      <c r="BB104" s="209"/>
      <c r="BC104" s="209"/>
      <c r="BD104" s="209"/>
      <c r="BE104" s="209"/>
      <c r="BF104" s="209"/>
      <c r="BG104" s="209"/>
      <c r="BH104" s="209"/>
      <c r="BI104" s="209"/>
      <c r="BJ104" s="209"/>
      <c r="BK104" s="209"/>
      <c r="BL104" s="209"/>
      <c r="BM104" s="209"/>
      <c r="BN104" s="209"/>
      <c r="BO104" s="209"/>
      <c r="BP104" s="209"/>
      <c r="BQ104" s="209"/>
    </row>
    <row r="105" spans="1:69" s="12" customFormat="1" ht="28.5" customHeight="1" x14ac:dyDescent="0.25">
      <c r="A105" s="111" t="s">
        <v>1014</v>
      </c>
      <c r="B105" s="197">
        <v>42754</v>
      </c>
      <c r="C105" s="198" t="s">
        <v>406</v>
      </c>
      <c r="D105" s="216" t="s">
        <v>407</v>
      </c>
      <c r="E105" s="215">
        <v>42986</v>
      </c>
      <c r="F105" s="215">
        <v>42989</v>
      </c>
      <c r="G105" s="228"/>
      <c r="H105" s="229"/>
      <c r="I105" s="202">
        <v>42979</v>
      </c>
      <c r="J105" s="202">
        <v>42979</v>
      </c>
      <c r="K105" s="201"/>
      <c r="L105" s="201"/>
      <c r="M105" s="201"/>
      <c r="N105" s="201"/>
      <c r="O105" s="201"/>
      <c r="P105" s="201"/>
      <c r="Q105" s="201"/>
      <c r="R105" s="201"/>
      <c r="S105" s="201"/>
      <c r="T105" s="201"/>
      <c r="U105" s="201"/>
      <c r="V105" s="201"/>
      <c r="W105" s="201"/>
      <c r="X105" s="201"/>
      <c r="Y105" s="113">
        <v>0</v>
      </c>
      <c r="Z105" s="204"/>
      <c r="AA105" s="205"/>
      <c r="AB105" s="204"/>
      <c r="AC105" s="205"/>
      <c r="AD105" s="206"/>
      <c r="AE105" s="207"/>
      <c r="AF105" s="675"/>
      <c r="AG105" s="209"/>
      <c r="AH105" s="209"/>
      <c r="AI105" s="209"/>
      <c r="AJ105" s="209"/>
      <c r="AK105" s="209"/>
      <c r="AL105" s="209"/>
      <c r="AM105" s="209"/>
      <c r="AN105" s="209"/>
      <c r="AO105" s="209"/>
      <c r="AP105" s="209"/>
      <c r="AQ105" s="209"/>
      <c r="AR105" s="209"/>
      <c r="AS105" s="209"/>
      <c r="AT105" s="209"/>
      <c r="AU105" s="209"/>
      <c r="AV105" s="209"/>
      <c r="AW105" s="209"/>
      <c r="AX105" s="209"/>
      <c r="AY105" s="209"/>
      <c r="AZ105" s="209"/>
      <c r="BA105" s="209"/>
      <c r="BB105" s="209"/>
      <c r="BC105" s="209"/>
      <c r="BD105" s="209"/>
      <c r="BE105" s="209"/>
      <c r="BF105" s="209"/>
      <c r="BG105" s="209"/>
      <c r="BH105" s="209"/>
      <c r="BI105" s="209"/>
      <c r="BJ105" s="209"/>
      <c r="BK105" s="209"/>
      <c r="BL105" s="209"/>
      <c r="BM105" s="209"/>
      <c r="BN105" s="209"/>
      <c r="BO105" s="209"/>
      <c r="BP105" s="209"/>
      <c r="BQ105" s="209"/>
    </row>
    <row r="106" spans="1:69" s="12" customFormat="1" ht="28.5" customHeight="1" x14ac:dyDescent="0.25">
      <c r="A106" s="111" t="s">
        <v>1014</v>
      </c>
      <c r="B106" s="197">
        <v>42921</v>
      </c>
      <c r="C106" s="198" t="s">
        <v>475</v>
      </c>
      <c r="D106" s="216" t="s">
        <v>26</v>
      </c>
      <c r="E106" s="215">
        <v>42985</v>
      </c>
      <c r="F106" s="215">
        <v>42986</v>
      </c>
      <c r="G106" s="200">
        <f t="shared" ref="G106:G117" si="5">F106-E106</f>
        <v>1</v>
      </c>
      <c r="H106" s="200">
        <v>16</v>
      </c>
      <c r="I106" s="202">
        <v>42979</v>
      </c>
      <c r="J106" s="202">
        <v>42979</v>
      </c>
      <c r="K106" s="201"/>
      <c r="L106" s="201"/>
      <c r="M106" s="201"/>
      <c r="N106" s="201"/>
      <c r="O106" s="201"/>
      <c r="P106" s="201"/>
      <c r="Q106" s="201"/>
      <c r="R106" s="201"/>
      <c r="S106" s="201"/>
      <c r="T106" s="201"/>
      <c r="U106" s="201"/>
      <c r="V106" s="201"/>
      <c r="W106" s="201"/>
      <c r="X106" s="201"/>
      <c r="Y106" s="113">
        <v>0</v>
      </c>
      <c r="Z106" s="204"/>
      <c r="AA106" s="205"/>
      <c r="AB106" s="204"/>
      <c r="AC106" s="205"/>
      <c r="AD106" s="206"/>
      <c r="AE106" s="207"/>
      <c r="AF106" s="301" t="s">
        <v>476</v>
      </c>
      <c r="AG106" s="209"/>
      <c r="AH106" s="209"/>
      <c r="AI106" s="209"/>
      <c r="AJ106" s="209"/>
      <c r="AK106" s="209"/>
      <c r="AL106" s="209"/>
      <c r="AM106" s="209"/>
      <c r="AN106" s="209"/>
      <c r="AO106" s="209"/>
      <c r="AP106" s="209"/>
      <c r="AQ106" s="209"/>
      <c r="AR106" s="209"/>
      <c r="AS106" s="209"/>
      <c r="AT106" s="209"/>
      <c r="AU106" s="209"/>
      <c r="AV106" s="209"/>
      <c r="AW106" s="209"/>
      <c r="AX106" s="209"/>
      <c r="AY106" s="209"/>
      <c r="AZ106" s="209"/>
      <c r="BA106" s="209"/>
      <c r="BB106" s="209"/>
      <c r="BC106" s="209"/>
      <c r="BD106" s="209"/>
      <c r="BE106" s="209"/>
      <c r="BF106" s="209"/>
      <c r="BG106" s="209"/>
      <c r="BH106" s="209"/>
      <c r="BI106" s="209"/>
      <c r="BJ106" s="209"/>
      <c r="BK106" s="209"/>
      <c r="BL106" s="209"/>
      <c r="BM106" s="209"/>
      <c r="BN106" s="209"/>
      <c r="BO106" s="209"/>
      <c r="BP106" s="209"/>
      <c r="BQ106" s="209"/>
    </row>
    <row r="107" spans="1:69" s="12" customFormat="1" ht="28.5" customHeight="1" x14ac:dyDescent="0.25">
      <c r="A107" s="111" t="s">
        <v>1014</v>
      </c>
      <c r="B107" s="197">
        <v>42789</v>
      </c>
      <c r="C107" s="198" t="s">
        <v>126</v>
      </c>
      <c r="D107" s="216" t="s">
        <v>430</v>
      </c>
      <c r="E107" s="215">
        <v>42983</v>
      </c>
      <c r="F107" s="215">
        <v>42984</v>
      </c>
      <c r="G107" s="200">
        <f t="shared" si="5"/>
        <v>1</v>
      </c>
      <c r="H107" s="200">
        <v>30</v>
      </c>
      <c r="I107" s="202">
        <v>42979</v>
      </c>
      <c r="J107" s="201"/>
      <c r="K107" s="201"/>
      <c r="L107" s="201"/>
      <c r="M107" s="201"/>
      <c r="N107" s="201"/>
      <c r="O107" s="201"/>
      <c r="P107" s="201"/>
      <c r="Q107" s="201"/>
      <c r="R107" s="201"/>
      <c r="S107" s="201"/>
      <c r="T107" s="201"/>
      <c r="U107" s="201"/>
      <c r="V107" s="201"/>
      <c r="W107" s="201"/>
      <c r="X107" s="201"/>
      <c r="Y107" s="113">
        <v>0</v>
      </c>
      <c r="Z107" s="204"/>
      <c r="AA107" s="205"/>
      <c r="AB107" s="204"/>
      <c r="AC107" s="205"/>
      <c r="AD107" s="206"/>
      <c r="AE107" s="207"/>
      <c r="AF107" s="301" t="s">
        <v>137</v>
      </c>
      <c r="AG107" s="209"/>
      <c r="AH107" s="209"/>
      <c r="AI107" s="209"/>
      <c r="AJ107" s="209"/>
      <c r="AK107" s="209"/>
      <c r="AL107" s="209"/>
      <c r="AM107" s="209"/>
      <c r="AN107" s="209"/>
      <c r="AO107" s="209"/>
      <c r="AP107" s="209"/>
      <c r="AQ107" s="209"/>
      <c r="AR107" s="209"/>
      <c r="AS107" s="209"/>
      <c r="AT107" s="209"/>
      <c r="AU107" s="209"/>
      <c r="AV107" s="209"/>
      <c r="AW107" s="209"/>
      <c r="AX107" s="209"/>
      <c r="AY107" s="209"/>
      <c r="AZ107" s="209"/>
      <c r="BA107" s="209"/>
      <c r="BB107" s="209"/>
      <c r="BC107" s="209"/>
      <c r="BD107" s="209"/>
      <c r="BE107" s="209"/>
      <c r="BF107" s="209"/>
      <c r="BG107" s="209"/>
      <c r="BH107" s="209"/>
      <c r="BI107" s="209"/>
      <c r="BJ107" s="209"/>
      <c r="BK107" s="209"/>
      <c r="BL107" s="209"/>
      <c r="BM107" s="209"/>
      <c r="BN107" s="209"/>
      <c r="BO107" s="209"/>
      <c r="BP107" s="209"/>
      <c r="BQ107" s="209"/>
    </row>
    <row r="108" spans="1:69" s="12" customFormat="1" ht="28.5" customHeight="1" x14ac:dyDescent="0.25">
      <c r="A108" s="111" t="s">
        <v>1014</v>
      </c>
      <c r="B108" s="197">
        <v>42788</v>
      </c>
      <c r="C108" s="198" t="s">
        <v>197</v>
      </c>
      <c r="D108" s="216" t="s">
        <v>434</v>
      </c>
      <c r="E108" s="215">
        <v>42983</v>
      </c>
      <c r="F108" s="215">
        <v>42985</v>
      </c>
      <c r="G108" s="200">
        <f t="shared" si="5"/>
        <v>2</v>
      </c>
      <c r="H108" s="200">
        <v>35</v>
      </c>
      <c r="I108" s="201"/>
      <c r="J108" s="202">
        <v>42979</v>
      </c>
      <c r="K108" s="201"/>
      <c r="L108" s="201"/>
      <c r="M108" s="201"/>
      <c r="N108" s="201"/>
      <c r="O108" s="201"/>
      <c r="P108" s="201"/>
      <c r="Q108" s="201"/>
      <c r="R108" s="201"/>
      <c r="S108" s="201"/>
      <c r="T108" s="201"/>
      <c r="U108" s="201"/>
      <c r="V108" s="201"/>
      <c r="W108" s="201"/>
      <c r="X108" s="201"/>
      <c r="Y108" s="113">
        <v>0</v>
      </c>
      <c r="Z108" s="204"/>
      <c r="AA108" s="205"/>
      <c r="AB108" s="204"/>
      <c r="AC108" s="205"/>
      <c r="AD108" s="206"/>
      <c r="AE108" s="207"/>
      <c r="AF108" s="673" t="s">
        <v>433</v>
      </c>
      <c r="AG108" s="209"/>
      <c r="AH108" s="209"/>
      <c r="AI108" s="209"/>
      <c r="AJ108" s="209"/>
      <c r="AK108" s="209"/>
      <c r="AL108" s="209"/>
      <c r="AM108" s="209"/>
      <c r="AN108" s="209"/>
      <c r="AO108" s="209"/>
      <c r="AP108" s="209"/>
      <c r="AQ108" s="209"/>
      <c r="AR108" s="209"/>
      <c r="AS108" s="209"/>
      <c r="AT108" s="209"/>
      <c r="AU108" s="209"/>
      <c r="AV108" s="209"/>
      <c r="AW108" s="209"/>
      <c r="AX108" s="209"/>
      <c r="AY108" s="209"/>
      <c r="AZ108" s="209"/>
      <c r="BA108" s="209"/>
      <c r="BB108" s="209"/>
      <c r="BC108" s="209"/>
      <c r="BD108" s="209"/>
      <c r="BE108" s="209"/>
      <c r="BF108" s="209"/>
      <c r="BG108" s="209"/>
      <c r="BH108" s="209"/>
      <c r="BI108" s="209"/>
      <c r="BJ108" s="209"/>
      <c r="BK108" s="209"/>
      <c r="BL108" s="209"/>
      <c r="BM108" s="209"/>
      <c r="BN108" s="209"/>
      <c r="BO108" s="209"/>
      <c r="BP108" s="209"/>
      <c r="BQ108" s="209"/>
    </row>
    <row r="109" spans="1:69" s="12" customFormat="1" ht="28.5" customHeight="1" x14ac:dyDescent="0.35">
      <c r="A109" s="111" t="s">
        <v>1014</v>
      </c>
      <c r="B109" s="355">
        <v>42703</v>
      </c>
      <c r="C109" s="370" t="s">
        <v>644</v>
      </c>
      <c r="D109" s="370" t="s">
        <v>645</v>
      </c>
      <c r="E109" s="372">
        <v>42982</v>
      </c>
      <c r="F109" s="372">
        <v>42983</v>
      </c>
      <c r="G109" s="359">
        <f t="shared" si="5"/>
        <v>1</v>
      </c>
      <c r="H109" s="359">
        <v>30</v>
      </c>
      <c r="I109" s="360"/>
      <c r="J109" s="360"/>
      <c r="K109" s="360"/>
      <c r="L109" s="360"/>
      <c r="M109" s="360"/>
      <c r="N109" s="360"/>
      <c r="O109" s="360"/>
      <c r="P109" s="360"/>
      <c r="Q109" s="361">
        <v>42979</v>
      </c>
      <c r="R109" s="360"/>
      <c r="S109" s="360"/>
      <c r="T109" s="360"/>
      <c r="U109" s="360"/>
      <c r="V109" s="360"/>
      <c r="W109" s="360"/>
      <c r="X109" s="362"/>
      <c r="Y109" s="434">
        <v>601.20000000000005</v>
      </c>
      <c r="Z109" s="376"/>
      <c r="AA109" s="377"/>
      <c r="AB109" s="376"/>
      <c r="AC109" s="377"/>
      <c r="AD109" s="378"/>
      <c r="AE109" s="379"/>
      <c r="AF109" s="367"/>
      <c r="AG109" s="368"/>
    </row>
    <row r="110" spans="1:69" s="12" customFormat="1" ht="28.5" customHeight="1" x14ac:dyDescent="0.25">
      <c r="A110" s="111" t="s">
        <v>1014</v>
      </c>
      <c r="B110" s="197">
        <v>42667</v>
      </c>
      <c r="C110" s="198" t="s">
        <v>65</v>
      </c>
      <c r="D110" s="198" t="s">
        <v>66</v>
      </c>
      <c r="E110" s="215">
        <v>42982</v>
      </c>
      <c r="F110" s="215">
        <v>42985</v>
      </c>
      <c r="G110" s="200">
        <f t="shared" si="5"/>
        <v>3</v>
      </c>
      <c r="H110" s="200">
        <v>7</v>
      </c>
      <c r="I110" s="201"/>
      <c r="J110" s="201"/>
      <c r="K110" s="201"/>
      <c r="L110" s="201"/>
      <c r="M110" s="201"/>
      <c r="N110" s="202">
        <v>42979</v>
      </c>
      <c r="O110" s="201"/>
      <c r="P110" s="201"/>
      <c r="Q110" s="201"/>
      <c r="R110" s="201"/>
      <c r="S110" s="201"/>
      <c r="T110" s="201"/>
      <c r="U110" s="201"/>
      <c r="V110" s="201"/>
      <c r="W110" s="201"/>
      <c r="X110" s="201"/>
      <c r="Y110" s="113">
        <v>0</v>
      </c>
      <c r="Z110" s="204"/>
      <c r="AA110" s="205"/>
      <c r="AB110" s="204"/>
      <c r="AC110" s="205"/>
      <c r="AD110" s="206"/>
      <c r="AE110" s="207"/>
      <c r="AF110" s="301" t="s">
        <v>137</v>
      </c>
      <c r="AG110" s="209"/>
      <c r="AH110" s="209"/>
      <c r="AI110" s="209"/>
      <c r="AJ110" s="209"/>
      <c r="AK110" s="209"/>
      <c r="AL110" s="209"/>
      <c r="AM110" s="209"/>
      <c r="AN110" s="209"/>
      <c r="AO110" s="209"/>
      <c r="AP110" s="209"/>
      <c r="AQ110" s="209"/>
      <c r="AR110" s="209"/>
      <c r="AS110" s="209"/>
      <c r="AT110" s="209"/>
      <c r="AU110" s="209"/>
      <c r="AV110" s="209"/>
      <c r="AW110" s="209"/>
      <c r="AX110" s="209"/>
      <c r="AY110" s="209"/>
      <c r="AZ110" s="209"/>
      <c r="BA110" s="209"/>
      <c r="BB110" s="209"/>
      <c r="BC110" s="209"/>
      <c r="BD110" s="209"/>
      <c r="BE110" s="209"/>
      <c r="BF110" s="209"/>
      <c r="BG110" s="209"/>
      <c r="BH110" s="209"/>
      <c r="BI110" s="209"/>
      <c r="BJ110" s="209"/>
      <c r="BK110" s="209"/>
      <c r="BL110" s="209"/>
      <c r="BM110" s="209"/>
      <c r="BN110" s="209"/>
      <c r="BO110" s="209"/>
      <c r="BP110" s="209"/>
      <c r="BQ110" s="209"/>
    </row>
    <row r="111" spans="1:69" s="12" customFormat="1" ht="28.5" customHeight="1" x14ac:dyDescent="0.25">
      <c r="A111" s="111" t="s">
        <v>1014</v>
      </c>
      <c r="B111" s="197">
        <v>42802</v>
      </c>
      <c r="C111" s="198" t="s">
        <v>402</v>
      </c>
      <c r="D111" s="216" t="s">
        <v>403</v>
      </c>
      <c r="E111" s="215">
        <v>42981</v>
      </c>
      <c r="F111" s="215">
        <v>42987</v>
      </c>
      <c r="G111" s="200">
        <f t="shared" si="5"/>
        <v>6</v>
      </c>
      <c r="H111" s="200">
        <v>25</v>
      </c>
      <c r="I111" s="202">
        <v>42979</v>
      </c>
      <c r="J111" s="202">
        <v>42979</v>
      </c>
      <c r="K111" s="201"/>
      <c r="L111" s="201"/>
      <c r="M111" s="201"/>
      <c r="N111" s="201"/>
      <c r="O111" s="201"/>
      <c r="P111" s="201"/>
      <c r="Q111" s="201"/>
      <c r="R111" s="201"/>
      <c r="S111" s="201"/>
      <c r="T111" s="201"/>
      <c r="U111" s="201"/>
      <c r="V111" s="201"/>
      <c r="W111" s="201"/>
      <c r="X111" s="201"/>
      <c r="Y111" s="113">
        <v>0</v>
      </c>
      <c r="Z111" s="204"/>
      <c r="AA111" s="205"/>
      <c r="AB111" s="204"/>
      <c r="AC111" s="205"/>
      <c r="AD111" s="206"/>
      <c r="AE111" s="207"/>
      <c r="AF111" s="301" t="s">
        <v>244</v>
      </c>
      <c r="AG111" s="209"/>
      <c r="AH111" s="209"/>
      <c r="AI111" s="209"/>
      <c r="AJ111" s="209"/>
      <c r="AK111" s="209"/>
      <c r="AL111" s="209"/>
      <c r="AM111" s="209"/>
      <c r="AN111" s="209"/>
      <c r="AO111" s="209"/>
      <c r="AP111" s="209"/>
      <c r="AQ111" s="209"/>
      <c r="AR111" s="209"/>
      <c r="AS111" s="209"/>
      <c r="AT111" s="209"/>
      <c r="AU111" s="209"/>
      <c r="AV111" s="209"/>
      <c r="AW111" s="209"/>
      <c r="AX111" s="209"/>
      <c r="AY111" s="209"/>
      <c r="AZ111" s="209"/>
      <c r="BA111" s="209"/>
      <c r="BB111" s="209"/>
      <c r="BC111" s="209"/>
      <c r="BD111" s="209"/>
      <c r="BE111" s="209"/>
      <c r="BF111" s="209"/>
      <c r="BG111" s="209"/>
      <c r="BH111" s="209"/>
      <c r="BI111" s="209"/>
      <c r="BJ111" s="209"/>
      <c r="BK111" s="209"/>
      <c r="BL111" s="209"/>
      <c r="BM111" s="209"/>
      <c r="BN111" s="209"/>
      <c r="BO111" s="209"/>
      <c r="BP111" s="209"/>
      <c r="BQ111" s="209"/>
    </row>
    <row r="112" spans="1:69" s="12" customFormat="1" ht="28.5" customHeight="1" x14ac:dyDescent="0.25">
      <c r="A112" s="111" t="s">
        <v>1014</v>
      </c>
      <c r="B112" s="197">
        <v>42741</v>
      </c>
      <c r="C112" s="198" t="s">
        <v>404</v>
      </c>
      <c r="D112" s="216" t="s">
        <v>362</v>
      </c>
      <c r="E112" s="215">
        <v>42981</v>
      </c>
      <c r="F112" s="215">
        <v>42983</v>
      </c>
      <c r="G112" s="200">
        <f t="shared" si="5"/>
        <v>2</v>
      </c>
      <c r="H112" s="200"/>
      <c r="I112" s="202">
        <v>42979</v>
      </c>
      <c r="J112" s="218"/>
      <c r="K112" s="201"/>
      <c r="L112" s="201"/>
      <c r="M112" s="201"/>
      <c r="N112" s="201"/>
      <c r="O112" s="201"/>
      <c r="P112" s="201"/>
      <c r="Q112" s="201"/>
      <c r="R112" s="201"/>
      <c r="S112" s="201"/>
      <c r="T112" s="201"/>
      <c r="U112" s="201"/>
      <c r="V112" s="201"/>
      <c r="W112" s="201"/>
      <c r="X112" s="201"/>
      <c r="Y112" s="113">
        <v>0</v>
      </c>
      <c r="Z112" s="204"/>
      <c r="AA112" s="205"/>
      <c r="AB112" s="204"/>
      <c r="AC112" s="205"/>
      <c r="AD112" s="206"/>
      <c r="AE112" s="207"/>
      <c r="AF112" s="673" t="s">
        <v>288</v>
      </c>
      <c r="AG112" s="209"/>
      <c r="AH112" s="209"/>
      <c r="AI112" s="209"/>
      <c r="AJ112" s="209"/>
      <c r="AK112" s="209"/>
      <c r="AL112" s="209"/>
      <c r="AM112" s="209"/>
      <c r="AN112" s="209"/>
      <c r="AO112" s="209"/>
      <c r="AP112" s="209"/>
      <c r="AQ112" s="209"/>
      <c r="AR112" s="209"/>
      <c r="AS112" s="209"/>
      <c r="AT112" s="209"/>
      <c r="AU112" s="209"/>
      <c r="AV112" s="209"/>
      <c r="AW112" s="209"/>
      <c r="AX112" s="209"/>
      <c r="AY112" s="209"/>
      <c r="AZ112" s="209"/>
      <c r="BA112" s="209"/>
      <c r="BB112" s="209"/>
      <c r="BC112" s="209"/>
      <c r="BD112" s="209"/>
      <c r="BE112" s="209"/>
      <c r="BF112" s="209"/>
      <c r="BG112" s="209"/>
      <c r="BH112" s="209"/>
      <c r="BI112" s="209"/>
      <c r="BJ112" s="209"/>
      <c r="BK112" s="209"/>
      <c r="BL112" s="209"/>
      <c r="BM112" s="209"/>
      <c r="BN112" s="209"/>
      <c r="BO112" s="209"/>
      <c r="BP112" s="209"/>
      <c r="BQ112" s="209"/>
    </row>
    <row r="113" spans="1:69" s="12" customFormat="1" ht="28.5" customHeight="1" x14ac:dyDescent="0.25">
      <c r="A113" s="111" t="s">
        <v>1014</v>
      </c>
      <c r="B113" s="197">
        <v>42845</v>
      </c>
      <c r="C113" s="198" t="s">
        <v>333</v>
      </c>
      <c r="D113" s="216" t="s">
        <v>469</v>
      </c>
      <c r="E113" s="215">
        <v>42981</v>
      </c>
      <c r="F113" s="215">
        <v>42987</v>
      </c>
      <c r="G113" s="200">
        <f t="shared" si="5"/>
        <v>6</v>
      </c>
      <c r="H113" s="200">
        <v>25</v>
      </c>
      <c r="I113" s="201"/>
      <c r="J113" s="201"/>
      <c r="K113" s="201"/>
      <c r="L113" s="201"/>
      <c r="M113" s="201"/>
      <c r="N113" s="201"/>
      <c r="O113" s="201"/>
      <c r="P113" s="201"/>
      <c r="Q113" s="201"/>
      <c r="R113" s="201"/>
      <c r="S113" s="202">
        <v>42979</v>
      </c>
      <c r="T113" s="201"/>
      <c r="U113" s="201"/>
      <c r="V113" s="201"/>
      <c r="W113" s="201"/>
      <c r="X113" s="201"/>
      <c r="Y113" s="113">
        <v>0</v>
      </c>
      <c r="Z113" s="204"/>
      <c r="AA113" s="205"/>
      <c r="AB113" s="204"/>
      <c r="AC113" s="205"/>
      <c r="AD113" s="206"/>
      <c r="AE113" s="207"/>
      <c r="AF113" s="301" t="s">
        <v>163</v>
      </c>
      <c r="AG113" s="209"/>
      <c r="AH113" s="209"/>
      <c r="AI113" s="209"/>
      <c r="AJ113" s="209"/>
      <c r="AK113" s="209"/>
      <c r="AL113" s="209"/>
      <c r="AM113" s="209"/>
      <c r="AN113" s="209"/>
      <c r="AO113" s="209"/>
      <c r="AP113" s="209"/>
      <c r="AQ113" s="209"/>
      <c r="AR113" s="209"/>
      <c r="AS113" s="209"/>
      <c r="AT113" s="209"/>
      <c r="AU113" s="209"/>
      <c r="AV113" s="209"/>
      <c r="AW113" s="209"/>
      <c r="AX113" s="209"/>
      <c r="AY113" s="209"/>
      <c r="AZ113" s="209"/>
      <c r="BA113" s="209"/>
      <c r="BB113" s="209"/>
      <c r="BC113" s="209"/>
      <c r="BD113" s="209"/>
      <c r="BE113" s="209"/>
      <c r="BF113" s="209"/>
      <c r="BG113" s="209"/>
      <c r="BH113" s="209"/>
      <c r="BI113" s="209"/>
      <c r="BJ113" s="209"/>
      <c r="BK113" s="209"/>
      <c r="BL113" s="209"/>
      <c r="BM113" s="209"/>
      <c r="BN113" s="209"/>
      <c r="BO113" s="209"/>
      <c r="BP113" s="209"/>
      <c r="BQ113" s="209"/>
    </row>
    <row r="114" spans="1:69" s="12" customFormat="1" ht="28.5" customHeight="1" x14ac:dyDescent="0.25">
      <c r="A114" s="111" t="s">
        <v>1014</v>
      </c>
      <c r="B114" s="197">
        <v>42928</v>
      </c>
      <c r="C114" s="198" t="s">
        <v>477</v>
      </c>
      <c r="D114" s="216" t="s">
        <v>478</v>
      </c>
      <c r="E114" s="215">
        <v>42980</v>
      </c>
      <c r="F114" s="215">
        <v>42982</v>
      </c>
      <c r="G114" s="200">
        <f t="shared" si="5"/>
        <v>2</v>
      </c>
      <c r="H114" s="200">
        <v>30</v>
      </c>
      <c r="I114" s="202">
        <v>42979</v>
      </c>
      <c r="J114" s="201"/>
      <c r="K114" s="201"/>
      <c r="L114" s="201"/>
      <c r="M114" s="201"/>
      <c r="N114" s="201"/>
      <c r="O114" s="201"/>
      <c r="P114" s="201"/>
      <c r="Q114" s="201"/>
      <c r="R114" s="201"/>
      <c r="S114" s="201"/>
      <c r="T114" s="201"/>
      <c r="U114" s="201"/>
      <c r="V114" s="201"/>
      <c r="W114" s="201"/>
      <c r="X114" s="201"/>
      <c r="Y114" s="113">
        <v>0</v>
      </c>
      <c r="Z114" s="204"/>
      <c r="AA114" s="205"/>
      <c r="AB114" s="204"/>
      <c r="AC114" s="205"/>
      <c r="AD114" s="206"/>
      <c r="AE114" s="207"/>
      <c r="AF114" s="301" t="s">
        <v>134</v>
      </c>
      <c r="AG114" s="209"/>
      <c r="AH114" s="209"/>
      <c r="AI114" s="209"/>
      <c r="AJ114" s="209"/>
      <c r="AK114" s="209"/>
      <c r="AL114" s="209"/>
      <c r="AM114" s="209"/>
      <c r="AN114" s="209"/>
      <c r="AO114" s="209"/>
      <c r="AP114" s="209"/>
      <c r="AQ114" s="209"/>
      <c r="AR114" s="209"/>
      <c r="AS114" s="209"/>
      <c r="AT114" s="209"/>
      <c r="AU114" s="209"/>
      <c r="AV114" s="209"/>
      <c r="AW114" s="209"/>
      <c r="AX114" s="209"/>
      <c r="AY114" s="209"/>
      <c r="AZ114" s="209"/>
      <c r="BA114" s="209"/>
      <c r="BB114" s="209"/>
      <c r="BC114" s="209"/>
      <c r="BD114" s="209"/>
      <c r="BE114" s="209"/>
      <c r="BF114" s="209"/>
      <c r="BG114" s="209"/>
      <c r="BH114" s="209"/>
      <c r="BI114" s="209"/>
      <c r="BJ114" s="209"/>
      <c r="BK114" s="209"/>
      <c r="BL114" s="209"/>
      <c r="BM114" s="209"/>
      <c r="BN114" s="209"/>
      <c r="BO114" s="209"/>
      <c r="BP114" s="209"/>
      <c r="BQ114" s="209"/>
    </row>
    <row r="115" spans="1:69" s="12" customFormat="1" ht="28.5" customHeight="1" x14ac:dyDescent="0.25">
      <c r="A115" s="111" t="s">
        <v>1014</v>
      </c>
      <c r="B115" s="197">
        <v>42767</v>
      </c>
      <c r="C115" s="198" t="s">
        <v>399</v>
      </c>
      <c r="D115" s="216" t="s">
        <v>400</v>
      </c>
      <c r="E115" s="215">
        <v>42979</v>
      </c>
      <c r="F115" s="215">
        <v>42980</v>
      </c>
      <c r="G115" s="213">
        <f t="shared" si="5"/>
        <v>1</v>
      </c>
      <c r="H115" s="213">
        <v>31</v>
      </c>
      <c r="I115" s="201"/>
      <c r="J115" s="201"/>
      <c r="K115" s="202">
        <v>42979</v>
      </c>
      <c r="L115" s="201"/>
      <c r="M115" s="201"/>
      <c r="N115" s="201"/>
      <c r="O115" s="201"/>
      <c r="P115" s="201"/>
      <c r="Q115" s="201"/>
      <c r="R115" s="201"/>
      <c r="S115" s="201"/>
      <c r="T115" s="201"/>
      <c r="U115" s="201"/>
      <c r="V115" s="201"/>
      <c r="W115" s="201"/>
      <c r="X115" s="201"/>
      <c r="Y115" s="113">
        <v>0</v>
      </c>
      <c r="Z115" s="204"/>
      <c r="AA115" s="205"/>
      <c r="AB115" s="204"/>
      <c r="AC115" s="205"/>
      <c r="AD115" s="206"/>
      <c r="AE115" s="207"/>
      <c r="AF115" s="674" t="s">
        <v>401</v>
      </c>
      <c r="AG115" s="209"/>
      <c r="AH115" s="209"/>
      <c r="AI115" s="209"/>
      <c r="AJ115" s="209"/>
      <c r="AK115" s="209"/>
      <c r="AL115" s="209"/>
      <c r="AM115" s="209"/>
      <c r="AN115" s="209"/>
      <c r="AO115" s="209"/>
      <c r="AP115" s="209"/>
      <c r="AQ115" s="209"/>
      <c r="AR115" s="209"/>
      <c r="AS115" s="209"/>
      <c r="AT115" s="209"/>
      <c r="AU115" s="209"/>
      <c r="AV115" s="209"/>
      <c r="AW115" s="209"/>
      <c r="AX115" s="209"/>
      <c r="AY115" s="209"/>
      <c r="AZ115" s="209"/>
      <c r="BA115" s="209"/>
      <c r="BB115" s="209"/>
      <c r="BC115" s="209"/>
      <c r="BD115" s="209"/>
      <c r="BE115" s="209"/>
      <c r="BF115" s="209"/>
      <c r="BG115" s="209"/>
      <c r="BH115" s="209"/>
      <c r="BI115" s="209"/>
      <c r="BJ115" s="209"/>
      <c r="BK115" s="209"/>
      <c r="BL115" s="209"/>
      <c r="BM115" s="209"/>
      <c r="BN115" s="209"/>
      <c r="BO115" s="209"/>
      <c r="BP115" s="209"/>
      <c r="BQ115" s="209"/>
    </row>
    <row r="116" spans="1:69" s="12" customFormat="1" ht="28.5" customHeight="1" x14ac:dyDescent="0.25">
      <c r="A116" s="111" t="s">
        <v>1014</v>
      </c>
      <c r="B116" s="197">
        <v>42934</v>
      </c>
      <c r="C116" s="198" t="s">
        <v>197</v>
      </c>
      <c r="D116" s="216" t="s">
        <v>26</v>
      </c>
      <c r="E116" s="215">
        <v>42976</v>
      </c>
      <c r="F116" s="215">
        <v>42977</v>
      </c>
      <c r="G116" s="200">
        <f t="shared" si="5"/>
        <v>1</v>
      </c>
      <c r="H116" s="200">
        <v>35</v>
      </c>
      <c r="I116" s="202">
        <v>42948</v>
      </c>
      <c r="J116" s="201"/>
      <c r="K116" s="201"/>
      <c r="L116" s="201"/>
      <c r="M116" s="201"/>
      <c r="N116" s="201"/>
      <c r="O116" s="201"/>
      <c r="P116" s="201"/>
      <c r="Q116" s="201"/>
      <c r="R116" s="201"/>
      <c r="S116" s="201"/>
      <c r="T116" s="201"/>
      <c r="U116" s="201"/>
      <c r="V116" s="201"/>
      <c r="W116" s="201"/>
      <c r="X116" s="201"/>
      <c r="Y116" s="113">
        <v>0</v>
      </c>
      <c r="Z116" s="204"/>
      <c r="AA116" s="205"/>
      <c r="AB116" s="204"/>
      <c r="AC116" s="205"/>
      <c r="AD116" s="206"/>
      <c r="AE116" s="207"/>
      <c r="AF116" s="301" t="s">
        <v>134</v>
      </c>
      <c r="AG116" s="209"/>
      <c r="AH116" s="209"/>
      <c r="AI116" s="209"/>
      <c r="AJ116" s="209"/>
      <c r="AK116" s="209"/>
      <c r="AL116" s="209"/>
      <c r="AM116" s="209"/>
      <c r="AN116" s="209"/>
      <c r="AO116" s="209"/>
      <c r="AP116" s="209"/>
      <c r="AQ116" s="209"/>
      <c r="AR116" s="209"/>
      <c r="AS116" s="209"/>
      <c r="AT116" s="209"/>
      <c r="AU116" s="209"/>
      <c r="AV116" s="209"/>
      <c r="AW116" s="209"/>
      <c r="AX116" s="209"/>
      <c r="AY116" s="209"/>
      <c r="AZ116" s="209"/>
      <c r="BA116" s="209"/>
      <c r="BB116" s="209"/>
      <c r="BC116" s="209"/>
      <c r="BD116" s="209"/>
      <c r="BE116" s="209"/>
      <c r="BF116" s="209"/>
      <c r="BG116" s="209"/>
      <c r="BH116" s="209"/>
      <c r="BI116" s="209"/>
      <c r="BJ116" s="209"/>
      <c r="BK116" s="209"/>
      <c r="BL116" s="209"/>
      <c r="BM116" s="209"/>
      <c r="BN116" s="209"/>
      <c r="BO116" s="209"/>
      <c r="BP116" s="209"/>
      <c r="BQ116" s="209"/>
    </row>
    <row r="117" spans="1:69" s="12" customFormat="1" ht="28.5" customHeight="1" x14ac:dyDescent="0.25">
      <c r="A117" s="111" t="s">
        <v>1014</v>
      </c>
      <c r="B117" s="210">
        <v>42965</v>
      </c>
      <c r="C117" s="211" t="s">
        <v>264</v>
      </c>
      <c r="D117" s="224" t="s">
        <v>510</v>
      </c>
      <c r="E117" s="212">
        <v>42976</v>
      </c>
      <c r="F117" s="212">
        <v>42977</v>
      </c>
      <c r="G117" s="200">
        <f t="shared" si="5"/>
        <v>1</v>
      </c>
      <c r="H117" s="200">
        <v>34</v>
      </c>
      <c r="I117" s="202">
        <v>42948</v>
      </c>
      <c r="J117" s="201"/>
      <c r="K117" s="201"/>
      <c r="L117" s="201"/>
      <c r="M117" s="201"/>
      <c r="N117" s="201"/>
      <c r="O117" s="201"/>
      <c r="P117" s="201"/>
      <c r="Q117" s="201"/>
      <c r="R117" s="201"/>
      <c r="S117" s="201"/>
      <c r="T117" s="201"/>
      <c r="U117" s="201"/>
      <c r="V117" s="201"/>
      <c r="W117" s="201"/>
      <c r="X117" s="201"/>
      <c r="Y117" s="113">
        <v>0</v>
      </c>
      <c r="Z117" s="204"/>
      <c r="AA117" s="205"/>
      <c r="AB117" s="204"/>
      <c r="AC117" s="205"/>
      <c r="AD117" s="206"/>
      <c r="AE117" s="207"/>
      <c r="AF117" s="301" t="s">
        <v>387</v>
      </c>
      <c r="AG117" s="209"/>
      <c r="AH117" s="209"/>
      <c r="AI117" s="209"/>
      <c r="AJ117" s="209"/>
      <c r="AK117" s="209"/>
      <c r="AL117" s="209"/>
      <c r="AM117" s="209"/>
      <c r="AN117" s="209"/>
      <c r="AO117" s="209"/>
      <c r="AP117" s="209"/>
      <c r="AQ117" s="209"/>
      <c r="AR117" s="209"/>
      <c r="AS117" s="209"/>
      <c r="AT117" s="209"/>
      <c r="AU117" s="209"/>
      <c r="AV117" s="209"/>
      <c r="AW117" s="209"/>
      <c r="AX117" s="209"/>
      <c r="AY117" s="209"/>
      <c r="AZ117" s="209"/>
      <c r="BA117" s="209"/>
      <c r="BB117" s="209"/>
      <c r="BC117" s="209"/>
      <c r="BD117" s="209"/>
      <c r="BE117" s="209"/>
      <c r="BF117" s="209"/>
      <c r="BG117" s="209"/>
      <c r="BH117" s="209"/>
      <c r="BI117" s="209"/>
      <c r="BJ117" s="209"/>
      <c r="BK117" s="209"/>
      <c r="BL117" s="209"/>
      <c r="BM117" s="209"/>
      <c r="BN117" s="209"/>
      <c r="BO117" s="209"/>
      <c r="BP117" s="209"/>
      <c r="BQ117" s="209"/>
    </row>
    <row r="118" spans="1:69" s="12" customFormat="1" ht="28.5" customHeight="1" x14ac:dyDescent="0.35">
      <c r="A118" s="111" t="s">
        <v>1014</v>
      </c>
      <c r="B118" s="355">
        <v>42898</v>
      </c>
      <c r="C118" s="370" t="s">
        <v>69</v>
      </c>
      <c r="D118" s="371" t="s">
        <v>648</v>
      </c>
      <c r="E118" s="372">
        <v>42975</v>
      </c>
      <c r="F118" s="372">
        <v>42976</v>
      </c>
      <c r="G118" s="359">
        <v>1</v>
      </c>
      <c r="H118" s="359">
        <v>16</v>
      </c>
      <c r="I118" s="361">
        <v>42948</v>
      </c>
      <c r="J118" s="360"/>
      <c r="K118" s="360"/>
      <c r="L118" s="360"/>
      <c r="M118" s="360"/>
      <c r="N118" s="360"/>
      <c r="O118" s="360"/>
      <c r="P118" s="360"/>
      <c r="Q118" s="360"/>
      <c r="R118" s="360"/>
      <c r="S118" s="360"/>
      <c r="T118" s="360"/>
      <c r="U118" s="360"/>
      <c r="V118" s="360"/>
      <c r="W118" s="360"/>
      <c r="X118" s="362"/>
      <c r="Y118" s="434">
        <v>462</v>
      </c>
      <c r="Z118" s="376"/>
      <c r="AA118" s="377"/>
      <c r="AB118" s="376"/>
      <c r="AC118" s="377"/>
      <c r="AD118" s="378"/>
      <c r="AE118" s="379"/>
      <c r="AF118" s="367"/>
      <c r="AG118" s="368"/>
    </row>
    <row r="119" spans="1:69" s="12" customFormat="1" ht="28.5" customHeight="1" x14ac:dyDescent="0.25">
      <c r="A119" s="111" t="s">
        <v>1014</v>
      </c>
      <c r="B119" s="210">
        <v>42950</v>
      </c>
      <c r="C119" s="211" t="s">
        <v>34</v>
      </c>
      <c r="D119" s="224" t="s">
        <v>26</v>
      </c>
      <c r="E119" s="212">
        <v>42975</v>
      </c>
      <c r="F119" s="212">
        <v>42978</v>
      </c>
      <c r="G119" s="200">
        <f t="shared" ref="G119:G135" si="6">F119-E119</f>
        <v>3</v>
      </c>
      <c r="H119" s="200">
        <v>32</v>
      </c>
      <c r="I119" s="201"/>
      <c r="J119" s="201"/>
      <c r="K119" s="201"/>
      <c r="L119" s="201"/>
      <c r="M119" s="201"/>
      <c r="N119" s="201"/>
      <c r="O119" s="202">
        <v>42948</v>
      </c>
      <c r="P119" s="201"/>
      <c r="Q119" s="201"/>
      <c r="R119" s="201"/>
      <c r="S119" s="201"/>
      <c r="T119" s="201"/>
      <c r="U119" s="201"/>
      <c r="V119" s="201"/>
      <c r="W119" s="201"/>
      <c r="X119" s="201"/>
      <c r="Y119" s="113">
        <v>0</v>
      </c>
      <c r="Z119" s="204"/>
      <c r="AA119" s="205"/>
      <c r="AB119" s="204"/>
      <c r="AC119" s="205"/>
      <c r="AD119" s="206"/>
      <c r="AE119" s="207"/>
      <c r="AF119" s="301" t="s">
        <v>501</v>
      </c>
      <c r="AG119" s="209"/>
      <c r="AH119" s="209"/>
      <c r="AI119" s="209"/>
      <c r="AJ119" s="209"/>
      <c r="AK119" s="209"/>
      <c r="AL119" s="209"/>
      <c r="AM119" s="209"/>
      <c r="AN119" s="209"/>
      <c r="AO119" s="209"/>
      <c r="AP119" s="209"/>
      <c r="AQ119" s="209"/>
      <c r="AR119" s="209"/>
      <c r="AS119" s="209"/>
      <c r="AT119" s="209"/>
      <c r="AU119" s="209"/>
      <c r="AV119" s="209"/>
      <c r="AW119" s="209"/>
      <c r="AX119" s="209"/>
      <c r="AY119" s="209"/>
      <c r="AZ119" s="209"/>
      <c r="BA119" s="209"/>
      <c r="BB119" s="209"/>
      <c r="BC119" s="209"/>
      <c r="BD119" s="209"/>
      <c r="BE119" s="209"/>
      <c r="BF119" s="209"/>
      <c r="BG119" s="209"/>
      <c r="BH119" s="209"/>
      <c r="BI119" s="209"/>
      <c r="BJ119" s="209"/>
      <c r="BK119" s="209"/>
      <c r="BL119" s="209"/>
      <c r="BM119" s="209"/>
      <c r="BN119" s="209"/>
      <c r="BO119" s="209"/>
      <c r="BP119" s="209"/>
      <c r="BQ119" s="209"/>
    </row>
    <row r="120" spans="1:69" s="12" customFormat="1" ht="28.5" customHeight="1" x14ac:dyDescent="0.35">
      <c r="A120" s="111" t="s">
        <v>1014</v>
      </c>
      <c r="B120" s="355">
        <v>42844</v>
      </c>
      <c r="C120" s="370" t="s">
        <v>642</v>
      </c>
      <c r="D120" s="371" t="s">
        <v>643</v>
      </c>
      <c r="E120" s="372">
        <v>42972</v>
      </c>
      <c r="F120" s="372">
        <v>42974</v>
      </c>
      <c r="G120" s="359">
        <f t="shared" si="6"/>
        <v>2</v>
      </c>
      <c r="H120" s="359">
        <v>20</v>
      </c>
      <c r="I120" s="360"/>
      <c r="J120" s="360"/>
      <c r="K120" s="360"/>
      <c r="L120" s="360"/>
      <c r="M120" s="360"/>
      <c r="N120" s="360"/>
      <c r="O120" s="360"/>
      <c r="P120" s="360"/>
      <c r="Q120" s="361">
        <v>42948</v>
      </c>
      <c r="R120" s="360"/>
      <c r="S120" s="360"/>
      <c r="T120" s="360"/>
      <c r="U120" s="360"/>
      <c r="V120" s="360"/>
      <c r="W120" s="360"/>
      <c r="X120" s="362"/>
      <c r="Y120" s="434">
        <v>751.2</v>
      </c>
      <c r="Z120" s="376"/>
      <c r="AA120" s="377"/>
      <c r="AB120" s="376"/>
      <c r="AC120" s="377"/>
      <c r="AD120" s="378"/>
      <c r="AE120" s="379"/>
      <c r="AF120" s="367"/>
      <c r="AG120" s="368"/>
    </row>
    <row r="121" spans="1:69" s="12" customFormat="1" ht="28.5" customHeight="1" x14ac:dyDescent="0.35">
      <c r="A121" s="111" t="s">
        <v>1014</v>
      </c>
      <c r="B121" s="355">
        <v>42909</v>
      </c>
      <c r="C121" s="370" t="s">
        <v>473</v>
      </c>
      <c r="D121" s="371" t="s">
        <v>641</v>
      </c>
      <c r="E121" s="372">
        <v>42971</v>
      </c>
      <c r="F121" s="372">
        <v>42975</v>
      </c>
      <c r="G121" s="359">
        <f t="shared" si="6"/>
        <v>4</v>
      </c>
      <c r="H121" s="359">
        <v>50</v>
      </c>
      <c r="I121" s="361">
        <v>42948</v>
      </c>
      <c r="J121" s="360"/>
      <c r="K121" s="360"/>
      <c r="L121" s="360"/>
      <c r="M121" s="360"/>
      <c r="N121" s="360"/>
      <c r="O121" s="360"/>
      <c r="P121" s="360"/>
      <c r="Q121" s="360"/>
      <c r="R121" s="360"/>
      <c r="S121" s="360"/>
      <c r="T121" s="360"/>
      <c r="U121" s="360"/>
      <c r="V121" s="360"/>
      <c r="W121" s="360"/>
      <c r="X121" s="362"/>
      <c r="Y121" s="434">
        <v>5760</v>
      </c>
      <c r="Z121" s="376"/>
      <c r="AA121" s="377"/>
      <c r="AB121" s="376"/>
      <c r="AC121" s="377"/>
      <c r="AD121" s="380"/>
      <c r="AE121" s="381"/>
      <c r="AF121" s="367"/>
      <c r="AG121" s="368"/>
    </row>
    <row r="122" spans="1:69" s="12" customFormat="1" ht="28.5" customHeight="1" x14ac:dyDescent="0.35">
      <c r="A122" s="111" t="s">
        <v>1014</v>
      </c>
      <c r="B122" s="355">
        <v>42788</v>
      </c>
      <c r="C122" s="370" t="s">
        <v>653</v>
      </c>
      <c r="D122" s="371" t="s">
        <v>647</v>
      </c>
      <c r="E122" s="372">
        <v>42971</v>
      </c>
      <c r="F122" s="372">
        <v>42974</v>
      </c>
      <c r="G122" s="359">
        <f t="shared" si="6"/>
        <v>3</v>
      </c>
      <c r="H122" s="359">
        <v>400</v>
      </c>
      <c r="I122" s="360"/>
      <c r="J122" s="360"/>
      <c r="K122" s="360"/>
      <c r="L122" s="361">
        <v>42948</v>
      </c>
      <c r="M122" s="360"/>
      <c r="N122" s="360"/>
      <c r="O122" s="360"/>
      <c r="P122" s="360"/>
      <c r="Q122" s="360"/>
      <c r="R122" s="360"/>
      <c r="S122" s="360"/>
      <c r="T122" s="360"/>
      <c r="U122" s="360"/>
      <c r="V122" s="360"/>
      <c r="W122" s="360"/>
      <c r="X122" s="362"/>
      <c r="Y122" s="434">
        <v>4032.1</v>
      </c>
      <c r="Z122" s="376"/>
      <c r="AA122" s="377"/>
      <c r="AB122" s="376"/>
      <c r="AC122" s="377"/>
      <c r="AD122" s="380"/>
      <c r="AE122" s="381"/>
      <c r="AF122" s="367"/>
      <c r="AG122" s="368"/>
    </row>
    <row r="123" spans="1:69" s="12" customFormat="1" ht="28.5" customHeight="1" x14ac:dyDescent="0.25">
      <c r="A123" s="111" t="s">
        <v>1014</v>
      </c>
      <c r="B123" s="210">
        <v>42908</v>
      </c>
      <c r="C123" s="211" t="s">
        <v>481</v>
      </c>
      <c r="D123" s="224" t="s">
        <v>482</v>
      </c>
      <c r="E123" s="212">
        <v>42971</v>
      </c>
      <c r="F123" s="212">
        <v>42972</v>
      </c>
      <c r="G123" s="200">
        <f t="shared" si="6"/>
        <v>1</v>
      </c>
      <c r="H123" s="200">
        <v>26</v>
      </c>
      <c r="I123" s="201"/>
      <c r="J123" s="201"/>
      <c r="K123" s="201"/>
      <c r="L123" s="201"/>
      <c r="M123" s="201"/>
      <c r="N123" s="202">
        <v>42948</v>
      </c>
      <c r="O123" s="201"/>
      <c r="P123" s="201"/>
      <c r="Q123" s="201"/>
      <c r="R123" s="201"/>
      <c r="S123" s="201"/>
      <c r="T123" s="201"/>
      <c r="U123" s="201"/>
      <c r="V123" s="201"/>
      <c r="W123" s="201"/>
      <c r="X123" s="201"/>
      <c r="Y123" s="113">
        <v>0</v>
      </c>
      <c r="Z123" s="204"/>
      <c r="AA123" s="205"/>
      <c r="AB123" s="204"/>
      <c r="AC123" s="205"/>
      <c r="AD123" s="206"/>
      <c r="AE123" s="207"/>
      <c r="AF123" s="301" t="s">
        <v>483</v>
      </c>
      <c r="AG123" s="209"/>
      <c r="AH123" s="209"/>
      <c r="AI123" s="209"/>
      <c r="AJ123" s="209"/>
      <c r="AK123" s="209"/>
      <c r="AL123" s="209"/>
      <c r="AM123" s="209"/>
      <c r="AN123" s="209"/>
      <c r="AO123" s="209"/>
      <c r="AP123" s="209"/>
      <c r="AQ123" s="209"/>
      <c r="AR123" s="209"/>
      <c r="AS123" s="209"/>
      <c r="AT123" s="209"/>
      <c r="AU123" s="209"/>
      <c r="AV123" s="209"/>
      <c r="AW123" s="209"/>
      <c r="AX123" s="209"/>
      <c r="AY123" s="209"/>
      <c r="AZ123" s="209"/>
      <c r="BA123" s="209"/>
      <c r="BB123" s="209"/>
      <c r="BC123" s="209"/>
      <c r="BD123" s="209"/>
      <c r="BE123" s="209"/>
      <c r="BF123" s="209"/>
      <c r="BG123" s="209"/>
      <c r="BH123" s="209"/>
      <c r="BI123" s="209"/>
      <c r="BJ123" s="209"/>
      <c r="BK123" s="209"/>
      <c r="BL123" s="209"/>
      <c r="BM123" s="209"/>
      <c r="BN123" s="209"/>
      <c r="BO123" s="209"/>
      <c r="BP123" s="209"/>
      <c r="BQ123" s="209"/>
    </row>
    <row r="124" spans="1:69" s="12" customFormat="1" ht="28.5" customHeight="1" x14ac:dyDescent="0.35">
      <c r="A124" s="111" t="s">
        <v>1014</v>
      </c>
      <c r="B124" s="355">
        <v>42895</v>
      </c>
      <c r="C124" s="370" t="s">
        <v>646</v>
      </c>
      <c r="D124" s="371" t="s">
        <v>26</v>
      </c>
      <c r="E124" s="372">
        <v>42970</v>
      </c>
      <c r="F124" s="372">
        <v>42971</v>
      </c>
      <c r="G124" s="359">
        <f t="shared" si="6"/>
        <v>1</v>
      </c>
      <c r="H124" s="359">
        <v>150</v>
      </c>
      <c r="I124" s="360"/>
      <c r="J124" s="360"/>
      <c r="K124" s="361">
        <v>42948</v>
      </c>
      <c r="L124" s="360"/>
      <c r="M124" s="360"/>
      <c r="N124" s="360"/>
      <c r="O124" s="360"/>
      <c r="P124" s="360"/>
      <c r="Q124" s="360"/>
      <c r="R124" s="360"/>
      <c r="S124" s="360"/>
      <c r="T124" s="360"/>
      <c r="U124" s="360"/>
      <c r="V124" s="360"/>
      <c r="W124" s="360"/>
      <c r="X124" s="362"/>
      <c r="Y124" s="434">
        <v>1187</v>
      </c>
      <c r="Z124" s="376"/>
      <c r="AA124" s="377"/>
      <c r="AB124" s="376"/>
      <c r="AC124" s="377"/>
      <c r="AD124" s="380"/>
      <c r="AE124" s="381"/>
      <c r="AF124" s="367"/>
      <c r="AG124" s="368"/>
    </row>
    <row r="125" spans="1:69" s="12" customFormat="1" ht="28.5" customHeight="1" x14ac:dyDescent="0.25">
      <c r="A125" s="111" t="s">
        <v>1014</v>
      </c>
      <c r="B125" s="210">
        <v>42717</v>
      </c>
      <c r="C125" s="211" t="s">
        <v>161</v>
      </c>
      <c r="D125" s="211" t="s">
        <v>398</v>
      </c>
      <c r="E125" s="212">
        <v>42968</v>
      </c>
      <c r="F125" s="212">
        <v>42975</v>
      </c>
      <c r="G125" s="213">
        <f t="shared" si="6"/>
        <v>7</v>
      </c>
      <c r="H125" s="213">
        <v>42</v>
      </c>
      <c r="I125" s="201"/>
      <c r="J125" s="202">
        <v>42948</v>
      </c>
      <c r="K125" s="201"/>
      <c r="L125" s="201"/>
      <c r="M125" s="201"/>
      <c r="N125" s="201"/>
      <c r="O125" s="201"/>
      <c r="P125" s="201"/>
      <c r="Q125" s="201"/>
      <c r="R125" s="201"/>
      <c r="S125" s="201"/>
      <c r="T125" s="201"/>
      <c r="U125" s="201"/>
      <c r="V125" s="201"/>
      <c r="W125" s="201"/>
      <c r="X125" s="201"/>
      <c r="Y125" s="113">
        <v>0</v>
      </c>
      <c r="Z125" s="204"/>
      <c r="AA125" s="205"/>
      <c r="AB125" s="204"/>
      <c r="AC125" s="205"/>
      <c r="AD125" s="206"/>
      <c r="AE125" s="207"/>
      <c r="AF125" s="301" t="s">
        <v>237</v>
      </c>
      <c r="AG125" s="209"/>
      <c r="AH125" s="209"/>
      <c r="AI125" s="209"/>
      <c r="AJ125" s="209"/>
      <c r="AK125" s="209"/>
      <c r="AL125" s="209"/>
      <c r="AM125" s="209"/>
      <c r="AN125" s="209"/>
      <c r="AO125" s="209"/>
      <c r="AP125" s="209"/>
      <c r="AQ125" s="209"/>
      <c r="AR125" s="209"/>
      <c r="AS125" s="209"/>
      <c r="AT125" s="209"/>
      <c r="AU125" s="209"/>
      <c r="AV125" s="209"/>
      <c r="AW125" s="209"/>
      <c r="AX125" s="209"/>
      <c r="AY125" s="209"/>
      <c r="AZ125" s="209"/>
      <c r="BA125" s="209"/>
      <c r="BB125" s="209"/>
      <c r="BC125" s="209"/>
      <c r="BD125" s="209"/>
      <c r="BE125" s="209"/>
      <c r="BF125" s="209"/>
      <c r="BG125" s="209"/>
      <c r="BH125" s="209"/>
      <c r="BI125" s="209"/>
      <c r="BJ125" s="209"/>
      <c r="BK125" s="209"/>
      <c r="BL125" s="209"/>
      <c r="BM125" s="209"/>
      <c r="BN125" s="209"/>
      <c r="BO125" s="209"/>
      <c r="BP125" s="209"/>
      <c r="BQ125" s="209"/>
    </row>
    <row r="126" spans="1:69" s="12" customFormat="1" ht="28.5" customHeight="1" x14ac:dyDescent="0.35">
      <c r="A126" s="111" t="s">
        <v>1014</v>
      </c>
      <c r="B126" s="355">
        <v>42909</v>
      </c>
      <c r="C126" s="370" t="s">
        <v>473</v>
      </c>
      <c r="D126" s="371" t="s">
        <v>523</v>
      </c>
      <c r="E126" s="372">
        <v>42967</v>
      </c>
      <c r="F126" s="372">
        <v>42969</v>
      </c>
      <c r="G126" s="359">
        <f t="shared" si="6"/>
        <v>2</v>
      </c>
      <c r="H126" s="359">
        <v>50</v>
      </c>
      <c r="I126" s="361">
        <v>42948</v>
      </c>
      <c r="J126" s="360"/>
      <c r="K126" s="360"/>
      <c r="L126" s="360"/>
      <c r="M126" s="360"/>
      <c r="N126" s="360"/>
      <c r="O126" s="360"/>
      <c r="P126" s="360"/>
      <c r="Q126" s="360"/>
      <c r="R126" s="360"/>
      <c r="S126" s="360"/>
      <c r="T126" s="360"/>
      <c r="U126" s="360"/>
      <c r="V126" s="360"/>
      <c r="W126" s="360"/>
      <c r="X126" s="362"/>
      <c r="Y126" s="434">
        <v>2448</v>
      </c>
      <c r="Z126" s="376"/>
      <c r="AA126" s="377"/>
      <c r="AB126" s="376"/>
      <c r="AC126" s="377"/>
      <c r="AD126" s="378"/>
      <c r="AE126" s="379"/>
      <c r="AF126" s="367"/>
      <c r="AG126" s="368"/>
    </row>
    <row r="127" spans="1:69" s="12" customFormat="1" ht="28.5" customHeight="1" x14ac:dyDescent="0.35">
      <c r="A127" s="111" t="s">
        <v>1014</v>
      </c>
      <c r="B127" s="355">
        <v>42922</v>
      </c>
      <c r="C127" s="373" t="s">
        <v>638</v>
      </c>
      <c r="D127" s="373" t="s">
        <v>639</v>
      </c>
      <c r="E127" s="358">
        <v>42965</v>
      </c>
      <c r="F127" s="358">
        <v>42966</v>
      </c>
      <c r="G127" s="374">
        <f t="shared" si="6"/>
        <v>1</v>
      </c>
      <c r="H127" s="374">
        <v>6</v>
      </c>
      <c r="I127" s="375"/>
      <c r="J127" s="375"/>
      <c r="K127" s="375"/>
      <c r="L127" s="375"/>
      <c r="M127" s="375"/>
      <c r="N127" s="375"/>
      <c r="O127" s="375"/>
      <c r="P127" s="375"/>
      <c r="Q127" s="361">
        <v>42948</v>
      </c>
      <c r="R127" s="375"/>
      <c r="S127" s="375"/>
      <c r="T127" s="375"/>
      <c r="U127" s="375"/>
      <c r="V127" s="375"/>
      <c r="W127" s="375"/>
      <c r="X127" s="362"/>
      <c r="Y127" s="434">
        <v>163.6</v>
      </c>
      <c r="Z127" s="376"/>
      <c r="AA127" s="377"/>
      <c r="AB127" s="376"/>
      <c r="AC127" s="377"/>
      <c r="AD127" s="378"/>
      <c r="AE127" s="379"/>
      <c r="AF127" s="367"/>
      <c r="AG127" s="368"/>
    </row>
    <row r="128" spans="1:69" s="12" customFormat="1" ht="28.5" customHeight="1" x14ac:dyDescent="0.35">
      <c r="A128" s="111" t="s">
        <v>1014</v>
      </c>
      <c r="B128" s="355">
        <v>42922</v>
      </c>
      <c r="C128" s="373" t="s">
        <v>638</v>
      </c>
      <c r="D128" s="373" t="s">
        <v>640</v>
      </c>
      <c r="E128" s="358">
        <v>42965</v>
      </c>
      <c r="F128" s="358">
        <v>42966</v>
      </c>
      <c r="G128" s="374">
        <f t="shared" si="6"/>
        <v>1</v>
      </c>
      <c r="H128" s="374">
        <v>13</v>
      </c>
      <c r="I128" s="375"/>
      <c r="J128" s="375"/>
      <c r="K128" s="375"/>
      <c r="L128" s="375"/>
      <c r="M128" s="375"/>
      <c r="N128" s="375"/>
      <c r="O128" s="375"/>
      <c r="P128" s="375"/>
      <c r="Q128" s="361">
        <v>42948</v>
      </c>
      <c r="R128" s="375"/>
      <c r="S128" s="375"/>
      <c r="T128" s="375"/>
      <c r="U128" s="375"/>
      <c r="V128" s="375"/>
      <c r="W128" s="375"/>
      <c r="X128" s="362"/>
      <c r="Y128" s="434">
        <v>333.8</v>
      </c>
      <c r="Z128" s="376"/>
      <c r="AA128" s="377"/>
      <c r="AB128" s="376"/>
      <c r="AC128" s="377"/>
      <c r="AD128" s="378"/>
      <c r="AE128" s="379"/>
      <c r="AF128" s="367"/>
      <c r="AG128" s="368"/>
    </row>
    <row r="129" spans="1:69" s="12" customFormat="1" ht="28.5" customHeight="1" x14ac:dyDescent="0.25">
      <c r="A129" s="111" t="s">
        <v>1014</v>
      </c>
      <c r="B129" s="197">
        <v>42727</v>
      </c>
      <c r="C129" s="198" t="s">
        <v>397</v>
      </c>
      <c r="D129" s="216" t="s">
        <v>26</v>
      </c>
      <c r="E129" s="215">
        <v>42963</v>
      </c>
      <c r="F129" s="215">
        <v>42965</v>
      </c>
      <c r="G129" s="200">
        <f t="shared" si="6"/>
        <v>2</v>
      </c>
      <c r="H129" s="213">
        <v>26</v>
      </c>
      <c r="I129" s="201"/>
      <c r="J129" s="202">
        <v>42948</v>
      </c>
      <c r="K129" s="201"/>
      <c r="L129" s="201"/>
      <c r="M129" s="201"/>
      <c r="N129" s="201"/>
      <c r="O129" s="201"/>
      <c r="P129" s="201"/>
      <c r="Q129" s="201"/>
      <c r="R129" s="201"/>
      <c r="S129" s="201"/>
      <c r="T129" s="201"/>
      <c r="U129" s="201"/>
      <c r="V129" s="201"/>
      <c r="W129" s="201"/>
      <c r="X129" s="201"/>
      <c r="Y129" s="113">
        <v>0</v>
      </c>
      <c r="Z129" s="204"/>
      <c r="AA129" s="205"/>
      <c r="AB129" s="204"/>
      <c r="AC129" s="205"/>
      <c r="AD129" s="206"/>
      <c r="AE129" s="207"/>
      <c r="AF129" s="301" t="s">
        <v>137</v>
      </c>
      <c r="AG129" s="209"/>
      <c r="AH129" s="209"/>
      <c r="AI129" s="209"/>
      <c r="AJ129" s="209"/>
      <c r="AK129" s="209"/>
      <c r="AL129" s="209"/>
      <c r="AM129" s="209"/>
      <c r="AN129" s="209"/>
      <c r="AO129" s="209"/>
      <c r="AP129" s="209"/>
      <c r="AQ129" s="209"/>
      <c r="AR129" s="209"/>
      <c r="AS129" s="209"/>
      <c r="AT129" s="209"/>
      <c r="AU129" s="209"/>
      <c r="AV129" s="209"/>
      <c r="AW129" s="209"/>
      <c r="AX129" s="209"/>
      <c r="AY129" s="209"/>
      <c r="AZ129" s="209"/>
      <c r="BA129" s="209"/>
      <c r="BB129" s="209"/>
      <c r="BC129" s="209"/>
      <c r="BD129" s="209"/>
      <c r="BE129" s="209"/>
      <c r="BF129" s="209"/>
      <c r="BG129" s="209"/>
      <c r="BH129" s="209"/>
      <c r="BI129" s="209"/>
      <c r="BJ129" s="209"/>
      <c r="BK129" s="209"/>
      <c r="BL129" s="209"/>
      <c r="BM129" s="209"/>
      <c r="BN129" s="209"/>
      <c r="BO129" s="209"/>
      <c r="BP129" s="209"/>
      <c r="BQ129" s="209"/>
    </row>
    <row r="130" spans="1:69" s="12" customFormat="1" ht="28.5" customHeight="1" x14ac:dyDescent="0.25">
      <c r="A130" s="111" t="s">
        <v>1014</v>
      </c>
      <c r="B130" s="197">
        <v>42839</v>
      </c>
      <c r="C130" s="198" t="s">
        <v>451</v>
      </c>
      <c r="D130" s="216" t="s">
        <v>26</v>
      </c>
      <c r="E130" s="215">
        <v>42963</v>
      </c>
      <c r="F130" s="215">
        <v>42964</v>
      </c>
      <c r="G130" s="200">
        <f t="shared" si="6"/>
        <v>1</v>
      </c>
      <c r="H130" s="200">
        <v>25</v>
      </c>
      <c r="I130" s="202">
        <v>42948</v>
      </c>
      <c r="J130" s="202">
        <v>42948</v>
      </c>
      <c r="K130" s="201"/>
      <c r="L130" s="201"/>
      <c r="M130" s="201"/>
      <c r="N130" s="201"/>
      <c r="O130" s="201"/>
      <c r="P130" s="201"/>
      <c r="Q130" s="201"/>
      <c r="R130" s="201"/>
      <c r="S130" s="201"/>
      <c r="T130" s="201"/>
      <c r="U130" s="201"/>
      <c r="V130" s="201"/>
      <c r="W130" s="201"/>
      <c r="X130" s="201"/>
      <c r="Y130" s="113">
        <v>0</v>
      </c>
      <c r="Z130" s="204"/>
      <c r="AA130" s="205"/>
      <c r="AB130" s="204"/>
      <c r="AC130" s="205"/>
      <c r="AD130" s="206"/>
      <c r="AE130" s="207"/>
      <c r="AF130" s="301" t="s">
        <v>163</v>
      </c>
      <c r="AG130" s="209"/>
      <c r="AH130" s="209"/>
      <c r="AI130" s="209"/>
      <c r="AJ130" s="209"/>
      <c r="AK130" s="209"/>
      <c r="AL130" s="209"/>
      <c r="AM130" s="209"/>
      <c r="AN130" s="209"/>
      <c r="AO130" s="209"/>
      <c r="AP130" s="209"/>
      <c r="AQ130" s="209"/>
      <c r="AR130" s="209"/>
      <c r="AS130" s="209"/>
      <c r="AT130" s="209"/>
      <c r="AU130" s="209"/>
      <c r="AV130" s="209"/>
      <c r="AW130" s="209"/>
      <c r="AX130" s="209"/>
      <c r="AY130" s="209"/>
      <c r="AZ130" s="209"/>
      <c r="BA130" s="209"/>
      <c r="BB130" s="209"/>
      <c r="BC130" s="209"/>
      <c r="BD130" s="209"/>
      <c r="BE130" s="209"/>
      <c r="BF130" s="209"/>
      <c r="BG130" s="209"/>
      <c r="BH130" s="209"/>
      <c r="BI130" s="209"/>
      <c r="BJ130" s="209"/>
      <c r="BK130" s="209"/>
      <c r="BL130" s="209"/>
      <c r="BM130" s="209"/>
      <c r="BN130" s="209"/>
      <c r="BO130" s="209"/>
      <c r="BP130" s="209"/>
      <c r="BQ130" s="209"/>
    </row>
    <row r="131" spans="1:69" s="12" customFormat="1" ht="28.5" customHeight="1" x14ac:dyDescent="0.25">
      <c r="A131" s="111" t="s">
        <v>1014</v>
      </c>
      <c r="B131" s="197">
        <v>42944</v>
      </c>
      <c r="C131" s="198" t="s">
        <v>126</v>
      </c>
      <c r="D131" s="216" t="s">
        <v>489</v>
      </c>
      <c r="E131" s="215">
        <v>42962</v>
      </c>
      <c r="F131" s="215">
        <v>42964</v>
      </c>
      <c r="G131" s="200">
        <f t="shared" si="6"/>
        <v>2</v>
      </c>
      <c r="H131" s="200">
        <v>27</v>
      </c>
      <c r="I131" s="202">
        <v>42948</v>
      </c>
      <c r="J131" s="201"/>
      <c r="K131" s="201"/>
      <c r="L131" s="201"/>
      <c r="M131" s="201"/>
      <c r="N131" s="201"/>
      <c r="O131" s="201"/>
      <c r="P131" s="201"/>
      <c r="Q131" s="201"/>
      <c r="R131" s="201"/>
      <c r="S131" s="201"/>
      <c r="T131" s="201"/>
      <c r="U131" s="201"/>
      <c r="V131" s="201"/>
      <c r="W131" s="201"/>
      <c r="X131" s="201"/>
      <c r="Y131" s="113">
        <v>0</v>
      </c>
      <c r="Z131" s="204"/>
      <c r="AA131" s="205"/>
      <c r="AB131" s="204"/>
      <c r="AC131" s="205"/>
      <c r="AD131" s="206"/>
      <c r="AE131" s="207"/>
      <c r="AF131" s="301" t="s">
        <v>490</v>
      </c>
      <c r="AG131" s="209"/>
      <c r="AH131" s="209"/>
      <c r="AI131" s="209"/>
      <c r="AJ131" s="209"/>
      <c r="AK131" s="209"/>
      <c r="AL131" s="209"/>
      <c r="AM131" s="209"/>
      <c r="AN131" s="209"/>
      <c r="AO131" s="209"/>
      <c r="AP131" s="209"/>
      <c r="AQ131" s="209"/>
      <c r="AR131" s="209"/>
      <c r="AS131" s="209"/>
      <c r="AT131" s="209"/>
      <c r="AU131" s="209"/>
      <c r="AV131" s="209"/>
      <c r="AW131" s="209"/>
      <c r="AX131" s="209"/>
      <c r="AY131" s="209"/>
      <c r="AZ131" s="209"/>
      <c r="BA131" s="209"/>
      <c r="BB131" s="209"/>
      <c r="BC131" s="209"/>
      <c r="BD131" s="209"/>
      <c r="BE131" s="209"/>
      <c r="BF131" s="209"/>
      <c r="BG131" s="209"/>
      <c r="BH131" s="209"/>
      <c r="BI131" s="209"/>
      <c r="BJ131" s="209"/>
      <c r="BK131" s="209"/>
      <c r="BL131" s="209"/>
      <c r="BM131" s="209"/>
      <c r="BN131" s="209"/>
      <c r="BO131" s="209"/>
      <c r="BP131" s="209"/>
      <c r="BQ131" s="209"/>
    </row>
    <row r="132" spans="1:69" s="12" customFormat="1" ht="28.5" customHeight="1" x14ac:dyDescent="0.25">
      <c r="A132" s="111" t="s">
        <v>1014</v>
      </c>
      <c r="B132" s="197">
        <v>42942</v>
      </c>
      <c r="C132" s="198" t="s">
        <v>197</v>
      </c>
      <c r="D132" s="216" t="s">
        <v>495</v>
      </c>
      <c r="E132" s="215">
        <v>42962</v>
      </c>
      <c r="F132" s="215">
        <v>42964</v>
      </c>
      <c r="G132" s="200">
        <f t="shared" si="6"/>
        <v>2</v>
      </c>
      <c r="H132" s="200">
        <v>30</v>
      </c>
      <c r="I132" s="202">
        <v>42948</v>
      </c>
      <c r="J132" s="201"/>
      <c r="K132" s="201"/>
      <c r="L132" s="201"/>
      <c r="M132" s="201"/>
      <c r="N132" s="201"/>
      <c r="O132" s="201"/>
      <c r="P132" s="201"/>
      <c r="Q132" s="201"/>
      <c r="R132" s="201"/>
      <c r="S132" s="201"/>
      <c r="T132" s="201"/>
      <c r="U132" s="201"/>
      <c r="V132" s="201"/>
      <c r="W132" s="201"/>
      <c r="X132" s="201"/>
      <c r="Y132" s="113">
        <v>0</v>
      </c>
      <c r="Z132" s="204"/>
      <c r="AA132" s="205"/>
      <c r="AB132" s="204"/>
      <c r="AC132" s="205"/>
      <c r="AD132" s="206"/>
      <c r="AE132" s="207"/>
      <c r="AF132" s="301" t="s">
        <v>490</v>
      </c>
      <c r="AG132" s="209"/>
      <c r="AH132" s="209"/>
      <c r="AI132" s="209"/>
      <c r="AJ132" s="209"/>
      <c r="AK132" s="209"/>
      <c r="AL132" s="209"/>
      <c r="AM132" s="209"/>
      <c r="AN132" s="209"/>
      <c r="AO132" s="209"/>
      <c r="AP132" s="209"/>
      <c r="AQ132" s="209"/>
      <c r="AR132" s="209"/>
      <c r="AS132" s="209"/>
      <c r="AT132" s="209"/>
      <c r="AU132" s="209"/>
      <c r="AV132" s="209"/>
      <c r="AW132" s="209"/>
      <c r="AX132" s="209"/>
      <c r="AY132" s="209"/>
      <c r="AZ132" s="209"/>
      <c r="BA132" s="209"/>
      <c r="BB132" s="209"/>
      <c r="BC132" s="209"/>
      <c r="BD132" s="209"/>
      <c r="BE132" s="209"/>
      <c r="BF132" s="209"/>
      <c r="BG132" s="209"/>
      <c r="BH132" s="209"/>
      <c r="BI132" s="209"/>
      <c r="BJ132" s="209"/>
      <c r="BK132" s="209"/>
      <c r="BL132" s="209"/>
      <c r="BM132" s="209"/>
      <c r="BN132" s="209"/>
      <c r="BO132" s="209"/>
      <c r="BP132" s="209"/>
      <c r="BQ132" s="209"/>
    </row>
    <row r="133" spans="1:69" s="12" customFormat="1" ht="28.5" customHeight="1" x14ac:dyDescent="0.25">
      <c r="A133" s="111" t="s">
        <v>1014</v>
      </c>
      <c r="B133" s="197">
        <v>42944</v>
      </c>
      <c r="C133" s="198" t="s">
        <v>39</v>
      </c>
      <c r="D133" s="216" t="s">
        <v>496</v>
      </c>
      <c r="E133" s="215">
        <v>42962</v>
      </c>
      <c r="F133" s="215">
        <v>42964</v>
      </c>
      <c r="G133" s="200">
        <f t="shared" si="6"/>
        <v>2</v>
      </c>
      <c r="H133" s="200">
        <v>30</v>
      </c>
      <c r="I133" s="202">
        <v>42948</v>
      </c>
      <c r="J133" s="201"/>
      <c r="K133" s="201"/>
      <c r="L133" s="201"/>
      <c r="M133" s="201"/>
      <c r="N133" s="201"/>
      <c r="O133" s="201"/>
      <c r="P133" s="201"/>
      <c r="Q133" s="201"/>
      <c r="R133" s="201"/>
      <c r="S133" s="201"/>
      <c r="T133" s="201"/>
      <c r="U133" s="201"/>
      <c r="V133" s="201"/>
      <c r="W133" s="201"/>
      <c r="X133" s="201"/>
      <c r="Y133" s="113">
        <v>0</v>
      </c>
      <c r="Z133" s="204"/>
      <c r="AA133" s="205"/>
      <c r="AB133" s="204"/>
      <c r="AC133" s="205"/>
      <c r="AD133" s="206"/>
      <c r="AE133" s="207"/>
      <c r="AF133" s="301" t="s">
        <v>136</v>
      </c>
      <c r="AG133" s="209"/>
      <c r="AH133" s="209"/>
      <c r="AI133" s="209"/>
      <c r="AJ133" s="209"/>
      <c r="AK133" s="209"/>
      <c r="AL133" s="209"/>
      <c r="AM133" s="209"/>
      <c r="AN133" s="209"/>
      <c r="AO133" s="209"/>
      <c r="AP133" s="209"/>
      <c r="AQ133" s="209"/>
      <c r="AR133" s="209"/>
      <c r="AS133" s="209"/>
      <c r="AT133" s="209"/>
      <c r="AU133" s="209"/>
      <c r="AV133" s="209"/>
      <c r="AW133" s="209"/>
      <c r="AX133" s="209"/>
      <c r="AY133" s="209"/>
      <c r="AZ133" s="209"/>
      <c r="BA133" s="209"/>
      <c r="BB133" s="209"/>
      <c r="BC133" s="209"/>
      <c r="BD133" s="209"/>
      <c r="BE133" s="209"/>
      <c r="BF133" s="209"/>
      <c r="BG133" s="209"/>
      <c r="BH133" s="209"/>
      <c r="BI133" s="209"/>
      <c r="BJ133" s="209"/>
      <c r="BK133" s="209"/>
      <c r="BL133" s="209"/>
      <c r="BM133" s="209"/>
      <c r="BN133" s="209"/>
      <c r="BO133" s="209"/>
      <c r="BP133" s="209"/>
      <c r="BQ133" s="209"/>
    </row>
    <row r="134" spans="1:69" s="12" customFormat="1" ht="28.5" customHeight="1" x14ac:dyDescent="0.25">
      <c r="A134" s="111" t="s">
        <v>1014</v>
      </c>
      <c r="B134" s="197">
        <v>42928</v>
      </c>
      <c r="C134" s="198" t="s">
        <v>42</v>
      </c>
      <c r="D134" s="216" t="s">
        <v>497</v>
      </c>
      <c r="E134" s="215">
        <v>42962</v>
      </c>
      <c r="F134" s="215">
        <v>42963</v>
      </c>
      <c r="G134" s="200">
        <f t="shared" si="6"/>
        <v>1</v>
      </c>
      <c r="H134" s="200">
        <v>40</v>
      </c>
      <c r="I134" s="201"/>
      <c r="J134" s="201"/>
      <c r="K134" s="202">
        <v>42948</v>
      </c>
      <c r="L134" s="201"/>
      <c r="M134" s="201"/>
      <c r="N134" s="201"/>
      <c r="O134" s="201"/>
      <c r="P134" s="201"/>
      <c r="Q134" s="201"/>
      <c r="R134" s="201"/>
      <c r="S134" s="201"/>
      <c r="T134" s="201"/>
      <c r="U134" s="201"/>
      <c r="V134" s="201"/>
      <c r="W134" s="201"/>
      <c r="X134" s="201"/>
      <c r="Y134" s="113">
        <v>0</v>
      </c>
      <c r="Z134" s="204"/>
      <c r="AA134" s="205"/>
      <c r="AB134" s="204"/>
      <c r="AC134" s="205"/>
      <c r="AD134" s="206"/>
      <c r="AE134" s="207"/>
      <c r="AF134" s="301" t="s">
        <v>136</v>
      </c>
      <c r="AG134" s="209"/>
      <c r="AH134" s="209"/>
      <c r="AI134" s="209"/>
      <c r="AJ134" s="209"/>
      <c r="AK134" s="209"/>
      <c r="AL134" s="209"/>
      <c r="AM134" s="209"/>
      <c r="AN134" s="209"/>
      <c r="AO134" s="209"/>
      <c r="AP134" s="209"/>
      <c r="AQ134" s="209"/>
      <c r="AR134" s="209"/>
      <c r="AS134" s="209"/>
      <c r="AT134" s="209"/>
      <c r="AU134" s="209"/>
      <c r="AV134" s="209"/>
      <c r="AW134" s="209"/>
      <c r="AX134" s="209"/>
      <c r="AY134" s="209"/>
      <c r="AZ134" s="209"/>
      <c r="BA134" s="209"/>
      <c r="BB134" s="209"/>
      <c r="BC134" s="209"/>
      <c r="BD134" s="209"/>
      <c r="BE134" s="209"/>
      <c r="BF134" s="209"/>
      <c r="BG134" s="209"/>
      <c r="BH134" s="209"/>
      <c r="BI134" s="209"/>
      <c r="BJ134" s="209"/>
      <c r="BK134" s="209"/>
      <c r="BL134" s="209"/>
      <c r="BM134" s="209"/>
      <c r="BN134" s="209"/>
      <c r="BO134" s="209"/>
      <c r="BP134" s="209"/>
      <c r="BQ134" s="209"/>
    </row>
    <row r="135" spans="1:69" s="12" customFormat="1" ht="28.5" customHeight="1" x14ac:dyDescent="0.35">
      <c r="A135" s="111" t="s">
        <v>1014</v>
      </c>
      <c r="B135" s="355">
        <v>42908</v>
      </c>
      <c r="C135" s="356" t="s">
        <v>654</v>
      </c>
      <c r="D135" s="357" t="s">
        <v>637</v>
      </c>
      <c r="E135" s="358">
        <v>42961</v>
      </c>
      <c r="F135" s="358">
        <v>42962</v>
      </c>
      <c r="G135" s="359">
        <f t="shared" si="6"/>
        <v>1</v>
      </c>
      <c r="H135" s="359">
        <v>15</v>
      </c>
      <c r="I135" s="360"/>
      <c r="J135" s="360"/>
      <c r="K135" s="361">
        <v>42948</v>
      </c>
      <c r="L135" s="360"/>
      <c r="M135" s="360"/>
      <c r="N135" s="360"/>
      <c r="O135" s="360"/>
      <c r="P135" s="360"/>
      <c r="Q135" s="360"/>
      <c r="R135" s="360"/>
      <c r="S135" s="360"/>
      <c r="T135" s="360"/>
      <c r="U135" s="360"/>
      <c r="V135" s="360"/>
      <c r="W135" s="360"/>
      <c r="X135" s="362"/>
      <c r="Y135" s="434">
        <v>409.6</v>
      </c>
      <c r="Z135" s="376"/>
      <c r="AA135" s="377"/>
      <c r="AB135" s="376"/>
      <c r="AC135" s="377"/>
      <c r="AD135" s="380"/>
      <c r="AE135" s="381"/>
      <c r="AF135" s="367"/>
      <c r="AG135" s="368"/>
    </row>
    <row r="136" spans="1:69" s="12" customFormat="1" ht="28.5" customHeight="1" x14ac:dyDescent="0.25">
      <c r="A136" s="111" t="s">
        <v>1014</v>
      </c>
      <c r="B136" s="197">
        <v>42824</v>
      </c>
      <c r="C136" s="198" t="s">
        <v>69</v>
      </c>
      <c r="D136" s="216" t="s">
        <v>368</v>
      </c>
      <c r="E136" s="215">
        <v>42961</v>
      </c>
      <c r="F136" s="215">
        <v>42962</v>
      </c>
      <c r="G136" s="200">
        <v>1</v>
      </c>
      <c r="H136" s="200">
        <v>16</v>
      </c>
      <c r="I136" s="202">
        <v>42948</v>
      </c>
      <c r="J136" s="201"/>
      <c r="K136" s="201"/>
      <c r="L136" s="201"/>
      <c r="M136" s="201"/>
      <c r="N136" s="201"/>
      <c r="O136" s="201"/>
      <c r="P136" s="201"/>
      <c r="Q136" s="201"/>
      <c r="R136" s="201"/>
      <c r="S136" s="201"/>
      <c r="T136" s="201"/>
      <c r="U136" s="201"/>
      <c r="V136" s="201"/>
      <c r="W136" s="201"/>
      <c r="X136" s="201"/>
      <c r="Y136" s="113">
        <v>0</v>
      </c>
      <c r="Z136" s="204"/>
      <c r="AA136" s="205"/>
      <c r="AB136" s="204"/>
      <c r="AC136" s="205"/>
      <c r="AD136" s="206"/>
      <c r="AE136" s="207"/>
      <c r="AF136" s="301" t="s">
        <v>244</v>
      </c>
      <c r="AG136" s="209"/>
      <c r="AH136" s="209"/>
      <c r="AI136" s="209"/>
      <c r="AJ136" s="209"/>
      <c r="AK136" s="209"/>
      <c r="AL136" s="209"/>
      <c r="AM136" s="209"/>
      <c r="AN136" s="209"/>
      <c r="AO136" s="209"/>
      <c r="AP136" s="209"/>
      <c r="AQ136" s="209"/>
      <c r="AR136" s="209"/>
      <c r="AS136" s="209"/>
      <c r="AT136" s="209"/>
      <c r="AU136" s="209"/>
      <c r="AV136" s="209"/>
      <c r="AW136" s="209"/>
      <c r="AX136" s="209"/>
      <c r="AY136" s="209"/>
      <c r="AZ136" s="209"/>
      <c r="BA136" s="209"/>
      <c r="BB136" s="209"/>
      <c r="BC136" s="209"/>
      <c r="BD136" s="209"/>
      <c r="BE136" s="209"/>
      <c r="BF136" s="209"/>
      <c r="BG136" s="209"/>
      <c r="BH136" s="209"/>
      <c r="BI136" s="209"/>
      <c r="BJ136" s="209"/>
      <c r="BK136" s="209"/>
      <c r="BL136" s="209"/>
      <c r="BM136" s="209"/>
      <c r="BN136" s="209"/>
      <c r="BO136" s="209"/>
      <c r="BP136" s="209"/>
      <c r="BQ136" s="209"/>
    </row>
    <row r="137" spans="1:69" s="12" customFormat="1" ht="28.5" customHeight="1" x14ac:dyDescent="0.35">
      <c r="A137" s="111" t="s">
        <v>1014</v>
      </c>
      <c r="B137" s="355">
        <v>42940</v>
      </c>
      <c r="C137" s="382" t="s">
        <v>459</v>
      </c>
      <c r="D137" s="382" t="s">
        <v>660</v>
      </c>
      <c r="E137" s="372">
        <v>42959</v>
      </c>
      <c r="F137" s="372">
        <v>42963</v>
      </c>
      <c r="G137" s="359">
        <f t="shared" ref="G137:G145" si="7">F137-E137</f>
        <v>4</v>
      </c>
      <c r="H137" s="359">
        <v>39</v>
      </c>
      <c r="I137" s="360"/>
      <c r="J137" s="360"/>
      <c r="K137" s="360"/>
      <c r="L137" s="360"/>
      <c r="M137" s="360"/>
      <c r="N137" s="360"/>
      <c r="O137" s="361">
        <v>42948</v>
      </c>
      <c r="P137" s="360"/>
      <c r="Q137" s="360"/>
      <c r="R137" s="360"/>
      <c r="S137" s="360"/>
      <c r="T137" s="360"/>
      <c r="U137" s="360"/>
      <c r="V137" s="360"/>
      <c r="W137" s="360"/>
      <c r="X137" s="362"/>
      <c r="Y137" s="434">
        <v>4564</v>
      </c>
      <c r="Z137" s="376"/>
      <c r="AA137" s="377"/>
      <c r="AB137" s="376"/>
      <c r="AC137" s="377"/>
      <c r="AD137" s="378"/>
      <c r="AE137" s="379"/>
      <c r="AF137" s="367"/>
      <c r="AG137" s="368"/>
    </row>
    <row r="138" spans="1:69" s="12" customFormat="1" ht="28.5" customHeight="1" x14ac:dyDescent="0.35">
      <c r="A138" s="111" t="s">
        <v>1014</v>
      </c>
      <c r="B138" s="355">
        <v>42940</v>
      </c>
      <c r="C138" s="382" t="s">
        <v>459</v>
      </c>
      <c r="D138" s="382" t="s">
        <v>46</v>
      </c>
      <c r="E138" s="372">
        <v>42959</v>
      </c>
      <c r="F138" s="372">
        <v>42963</v>
      </c>
      <c r="G138" s="359">
        <f t="shared" si="7"/>
        <v>4</v>
      </c>
      <c r="H138" s="359">
        <v>39</v>
      </c>
      <c r="I138" s="360"/>
      <c r="J138" s="360"/>
      <c r="K138" s="360"/>
      <c r="L138" s="360"/>
      <c r="M138" s="360"/>
      <c r="N138" s="360"/>
      <c r="O138" s="361">
        <v>42948</v>
      </c>
      <c r="P138" s="360"/>
      <c r="Q138" s="360"/>
      <c r="R138" s="360"/>
      <c r="S138" s="360"/>
      <c r="T138" s="360"/>
      <c r="U138" s="360"/>
      <c r="V138" s="360"/>
      <c r="W138" s="360"/>
      <c r="X138" s="362"/>
      <c r="Y138" s="434">
        <v>3666</v>
      </c>
      <c r="Z138" s="376"/>
      <c r="AA138" s="377"/>
      <c r="AB138" s="376"/>
      <c r="AC138" s="377"/>
      <c r="AD138" s="378"/>
      <c r="AE138" s="379"/>
      <c r="AF138" s="367"/>
      <c r="AG138" s="368"/>
    </row>
    <row r="139" spans="1:69" s="12" customFormat="1" ht="28.5" customHeight="1" x14ac:dyDescent="0.25">
      <c r="A139" s="111" t="s">
        <v>1014</v>
      </c>
      <c r="B139" s="197">
        <v>42878</v>
      </c>
      <c r="C139" s="198" t="s">
        <v>395</v>
      </c>
      <c r="D139" s="216" t="s">
        <v>396</v>
      </c>
      <c r="E139" s="215">
        <v>42959</v>
      </c>
      <c r="F139" s="215">
        <v>42960</v>
      </c>
      <c r="G139" s="200">
        <f t="shared" si="7"/>
        <v>1</v>
      </c>
      <c r="H139" s="200">
        <v>30</v>
      </c>
      <c r="I139" s="202">
        <v>42948</v>
      </c>
      <c r="J139" s="202">
        <v>42948</v>
      </c>
      <c r="K139" s="201"/>
      <c r="L139" s="201"/>
      <c r="M139" s="201"/>
      <c r="N139" s="201"/>
      <c r="O139" s="201"/>
      <c r="P139" s="201"/>
      <c r="Q139" s="201"/>
      <c r="R139" s="201"/>
      <c r="S139" s="201"/>
      <c r="T139" s="201"/>
      <c r="U139" s="201"/>
      <c r="V139" s="201"/>
      <c r="W139" s="201"/>
      <c r="X139" s="201"/>
      <c r="Y139" s="113">
        <v>0</v>
      </c>
      <c r="Z139" s="204"/>
      <c r="AA139" s="205"/>
      <c r="AB139" s="204"/>
      <c r="AC139" s="205"/>
      <c r="AD139" s="206"/>
      <c r="AE139" s="207"/>
      <c r="AF139" s="301" t="s">
        <v>249</v>
      </c>
      <c r="AG139" s="209"/>
      <c r="AH139" s="209"/>
      <c r="AI139" s="209"/>
      <c r="AJ139" s="209"/>
      <c r="AK139" s="209"/>
      <c r="AL139" s="209"/>
      <c r="AM139" s="209"/>
      <c r="AN139" s="209"/>
      <c r="AO139" s="209"/>
      <c r="AP139" s="209"/>
      <c r="AQ139" s="209"/>
      <c r="AR139" s="209"/>
      <c r="AS139" s="209"/>
      <c r="AT139" s="209"/>
      <c r="AU139" s="209"/>
      <c r="AV139" s="209"/>
      <c r="AW139" s="209"/>
      <c r="AX139" s="209"/>
      <c r="AY139" s="209"/>
      <c r="AZ139" s="209"/>
      <c r="BA139" s="209"/>
      <c r="BB139" s="209"/>
      <c r="BC139" s="209"/>
      <c r="BD139" s="209"/>
      <c r="BE139" s="209"/>
      <c r="BF139" s="209"/>
      <c r="BG139" s="209"/>
      <c r="BH139" s="209"/>
      <c r="BI139" s="209"/>
      <c r="BJ139" s="209"/>
      <c r="BK139" s="209"/>
      <c r="BL139" s="209"/>
      <c r="BM139" s="209"/>
      <c r="BN139" s="209"/>
      <c r="BO139" s="209"/>
      <c r="BP139" s="209"/>
      <c r="BQ139" s="209"/>
    </row>
    <row r="140" spans="1:69" s="12" customFormat="1" ht="28.5" customHeight="1" x14ac:dyDescent="0.25">
      <c r="A140" s="111" t="s">
        <v>1014</v>
      </c>
      <c r="B140" s="197">
        <v>42642</v>
      </c>
      <c r="C140" s="198" t="s">
        <v>392</v>
      </c>
      <c r="D140" s="198" t="s">
        <v>26</v>
      </c>
      <c r="E140" s="215">
        <v>42955</v>
      </c>
      <c r="F140" s="215">
        <v>42956</v>
      </c>
      <c r="G140" s="200">
        <f t="shared" si="7"/>
        <v>1</v>
      </c>
      <c r="H140" s="200">
        <v>25</v>
      </c>
      <c r="I140" s="201"/>
      <c r="J140" s="201"/>
      <c r="K140" s="201"/>
      <c r="L140" s="201"/>
      <c r="M140" s="202">
        <v>42948</v>
      </c>
      <c r="N140" s="201"/>
      <c r="O140" s="201"/>
      <c r="P140" s="201"/>
      <c r="Q140" s="201"/>
      <c r="R140" s="201"/>
      <c r="S140" s="201"/>
      <c r="T140" s="201"/>
      <c r="U140" s="201"/>
      <c r="V140" s="201"/>
      <c r="W140" s="201"/>
      <c r="X140" s="201"/>
      <c r="Y140" s="113">
        <v>0</v>
      </c>
      <c r="Z140" s="204"/>
      <c r="AA140" s="205"/>
      <c r="AB140" s="204"/>
      <c r="AC140" s="205"/>
      <c r="AD140" s="206"/>
      <c r="AE140" s="207"/>
      <c r="AF140" s="301" t="s">
        <v>202</v>
      </c>
      <c r="AG140" s="209"/>
      <c r="AH140" s="209"/>
      <c r="AI140" s="209"/>
      <c r="AJ140" s="209"/>
      <c r="AK140" s="209"/>
      <c r="AL140" s="209"/>
      <c r="AM140" s="209"/>
      <c r="AN140" s="209"/>
      <c r="AO140" s="209"/>
      <c r="AP140" s="209"/>
      <c r="AQ140" s="209"/>
      <c r="AR140" s="209"/>
      <c r="AS140" s="209"/>
      <c r="AT140" s="209"/>
      <c r="AU140" s="209"/>
      <c r="AV140" s="209"/>
      <c r="AW140" s="209"/>
      <c r="AX140" s="209"/>
      <c r="AY140" s="209"/>
      <c r="AZ140" s="209"/>
      <c r="BA140" s="209"/>
      <c r="BB140" s="209"/>
      <c r="BC140" s="209"/>
      <c r="BD140" s="209"/>
      <c r="BE140" s="209"/>
      <c r="BF140" s="209"/>
      <c r="BG140" s="209"/>
      <c r="BH140" s="209"/>
      <c r="BI140" s="209"/>
      <c r="BJ140" s="209"/>
      <c r="BK140" s="209"/>
      <c r="BL140" s="209"/>
      <c r="BM140" s="209"/>
      <c r="BN140" s="209"/>
      <c r="BO140" s="209"/>
      <c r="BP140" s="209"/>
      <c r="BQ140" s="209"/>
    </row>
    <row r="141" spans="1:69" s="12" customFormat="1" ht="28.5" customHeight="1" x14ac:dyDescent="0.35">
      <c r="A141" s="111" t="s">
        <v>1014</v>
      </c>
      <c r="B141" s="355">
        <v>42940</v>
      </c>
      <c r="C141" s="382" t="s">
        <v>459</v>
      </c>
      <c r="D141" s="382" t="s">
        <v>634</v>
      </c>
      <c r="E141" s="372">
        <v>42953</v>
      </c>
      <c r="F141" s="372">
        <v>42956</v>
      </c>
      <c r="G141" s="359">
        <f t="shared" si="7"/>
        <v>3</v>
      </c>
      <c r="H141" s="359">
        <v>33</v>
      </c>
      <c r="I141" s="375"/>
      <c r="J141" s="375"/>
      <c r="K141" s="375"/>
      <c r="L141" s="375"/>
      <c r="M141" s="375"/>
      <c r="N141" s="375"/>
      <c r="O141" s="361">
        <v>42948</v>
      </c>
      <c r="P141" s="375"/>
      <c r="Q141" s="375"/>
      <c r="R141" s="375"/>
      <c r="S141" s="375"/>
      <c r="T141" s="375"/>
      <c r="U141" s="375"/>
      <c r="V141" s="375"/>
      <c r="W141" s="375"/>
      <c r="X141" s="362"/>
      <c r="Y141" s="434">
        <v>3825</v>
      </c>
      <c r="Z141" s="376"/>
      <c r="AA141" s="377"/>
      <c r="AB141" s="376"/>
      <c r="AC141" s="377"/>
      <c r="AD141" s="378"/>
      <c r="AE141" s="379"/>
      <c r="AF141" s="367"/>
      <c r="AG141" s="368"/>
    </row>
    <row r="142" spans="1:69" s="12" customFormat="1" ht="28.5" customHeight="1" x14ac:dyDescent="0.25">
      <c r="A142" s="111" t="s">
        <v>1014</v>
      </c>
      <c r="B142" s="197">
        <v>42871</v>
      </c>
      <c r="C142" s="198" t="s">
        <v>431</v>
      </c>
      <c r="D142" s="216" t="s">
        <v>432</v>
      </c>
      <c r="E142" s="215">
        <v>42953</v>
      </c>
      <c r="F142" s="215">
        <v>42954</v>
      </c>
      <c r="G142" s="200">
        <f t="shared" si="7"/>
        <v>1</v>
      </c>
      <c r="H142" s="200">
        <v>57</v>
      </c>
      <c r="I142" s="201"/>
      <c r="J142" s="201"/>
      <c r="K142" s="202">
        <v>42948</v>
      </c>
      <c r="L142" s="201"/>
      <c r="M142" s="201"/>
      <c r="N142" s="201"/>
      <c r="O142" s="201"/>
      <c r="P142" s="201"/>
      <c r="Q142" s="201"/>
      <c r="R142" s="201"/>
      <c r="S142" s="201"/>
      <c r="T142" s="201"/>
      <c r="U142" s="201"/>
      <c r="V142" s="201"/>
      <c r="W142" s="201"/>
      <c r="X142" s="201"/>
      <c r="Y142" s="113">
        <v>0</v>
      </c>
      <c r="Z142" s="204"/>
      <c r="AA142" s="205"/>
      <c r="AB142" s="204"/>
      <c r="AC142" s="205"/>
      <c r="AD142" s="206"/>
      <c r="AE142" s="207"/>
      <c r="AF142" s="673" t="s">
        <v>433</v>
      </c>
      <c r="AG142" s="209"/>
      <c r="AH142" s="209"/>
      <c r="AI142" s="209"/>
      <c r="AJ142" s="209"/>
      <c r="AK142" s="209"/>
      <c r="AL142" s="209"/>
      <c r="AM142" s="209"/>
      <c r="AN142" s="209"/>
      <c r="AO142" s="209"/>
      <c r="AP142" s="209"/>
      <c r="AQ142" s="209"/>
      <c r="AR142" s="209"/>
      <c r="AS142" s="209"/>
      <c r="AT142" s="209"/>
      <c r="AU142" s="209"/>
      <c r="AV142" s="209"/>
      <c r="AW142" s="209"/>
      <c r="AX142" s="209"/>
      <c r="AY142" s="209"/>
      <c r="AZ142" s="209"/>
      <c r="BA142" s="209"/>
      <c r="BB142" s="209"/>
      <c r="BC142" s="209"/>
      <c r="BD142" s="209"/>
      <c r="BE142" s="209"/>
      <c r="BF142" s="209"/>
      <c r="BG142" s="209"/>
      <c r="BH142" s="209"/>
      <c r="BI142" s="209"/>
      <c r="BJ142" s="209"/>
      <c r="BK142" s="209"/>
      <c r="BL142" s="209"/>
      <c r="BM142" s="209"/>
      <c r="BN142" s="209"/>
      <c r="BO142" s="209"/>
      <c r="BP142" s="209"/>
      <c r="BQ142" s="209"/>
    </row>
    <row r="143" spans="1:69" s="12" customFormat="1" ht="28.5" customHeight="1" x14ac:dyDescent="0.25">
      <c r="A143" s="111" t="s">
        <v>1014</v>
      </c>
      <c r="B143" s="197">
        <v>42676</v>
      </c>
      <c r="C143" s="198" t="s">
        <v>393</v>
      </c>
      <c r="D143" s="198" t="s">
        <v>26</v>
      </c>
      <c r="E143" s="215">
        <v>42950</v>
      </c>
      <c r="F143" s="215">
        <v>42957</v>
      </c>
      <c r="G143" s="200">
        <f t="shared" si="7"/>
        <v>7</v>
      </c>
      <c r="H143" s="200">
        <v>30</v>
      </c>
      <c r="I143" s="202">
        <v>42948</v>
      </c>
      <c r="J143" s="201"/>
      <c r="K143" s="201"/>
      <c r="L143" s="201"/>
      <c r="M143" s="201"/>
      <c r="N143" s="201"/>
      <c r="O143" s="201"/>
      <c r="P143" s="201"/>
      <c r="Q143" s="201"/>
      <c r="R143" s="201"/>
      <c r="S143" s="201"/>
      <c r="T143" s="201"/>
      <c r="U143" s="201"/>
      <c r="V143" s="201"/>
      <c r="W143" s="201"/>
      <c r="X143" s="201"/>
      <c r="Y143" s="113">
        <v>0</v>
      </c>
      <c r="Z143" s="204"/>
      <c r="AA143" s="205"/>
      <c r="AB143" s="204"/>
      <c r="AC143" s="205"/>
      <c r="AD143" s="206"/>
      <c r="AE143" s="207"/>
      <c r="AF143" s="301" t="s">
        <v>394</v>
      </c>
      <c r="AG143" s="209"/>
      <c r="AH143" s="209"/>
      <c r="AI143" s="209"/>
      <c r="AJ143" s="209"/>
      <c r="AK143" s="209"/>
      <c r="AL143" s="209"/>
      <c r="AM143" s="209"/>
      <c r="AN143" s="209"/>
      <c r="AO143" s="209"/>
      <c r="AP143" s="209"/>
      <c r="AQ143" s="209"/>
      <c r="AR143" s="209"/>
      <c r="AS143" s="209"/>
      <c r="AT143" s="209"/>
      <c r="AU143" s="209"/>
      <c r="AV143" s="209"/>
      <c r="AW143" s="209"/>
      <c r="AX143" s="209"/>
      <c r="AY143" s="209"/>
      <c r="AZ143" s="209"/>
      <c r="BA143" s="209"/>
      <c r="BB143" s="209"/>
      <c r="BC143" s="209"/>
      <c r="BD143" s="209"/>
      <c r="BE143" s="209"/>
      <c r="BF143" s="209"/>
      <c r="BG143" s="209"/>
      <c r="BH143" s="209"/>
      <c r="BI143" s="209"/>
      <c r="BJ143" s="209"/>
      <c r="BK143" s="209"/>
      <c r="BL143" s="209"/>
      <c r="BM143" s="209"/>
      <c r="BN143" s="209"/>
      <c r="BO143" s="209"/>
      <c r="BP143" s="209"/>
      <c r="BQ143" s="209"/>
    </row>
    <row r="144" spans="1:69" s="12" customFormat="1" ht="28.5" customHeight="1" x14ac:dyDescent="0.25">
      <c r="A144" s="111" t="s">
        <v>1014</v>
      </c>
      <c r="B144" s="197">
        <v>42642</v>
      </c>
      <c r="C144" s="198" t="s">
        <v>392</v>
      </c>
      <c r="D144" s="198" t="s">
        <v>26</v>
      </c>
      <c r="E144" s="215">
        <v>42949</v>
      </c>
      <c r="F144" s="215">
        <v>42950</v>
      </c>
      <c r="G144" s="200">
        <f t="shared" si="7"/>
        <v>1</v>
      </c>
      <c r="H144" s="200">
        <v>25</v>
      </c>
      <c r="I144" s="201"/>
      <c r="J144" s="201"/>
      <c r="K144" s="201"/>
      <c r="L144" s="201"/>
      <c r="M144" s="202">
        <v>42948</v>
      </c>
      <c r="N144" s="201"/>
      <c r="O144" s="201"/>
      <c r="P144" s="201"/>
      <c r="Q144" s="201"/>
      <c r="R144" s="201"/>
      <c r="S144" s="201"/>
      <c r="T144" s="201"/>
      <c r="U144" s="201"/>
      <c r="V144" s="201"/>
      <c r="W144" s="201"/>
      <c r="X144" s="201"/>
      <c r="Y144" s="113">
        <v>0</v>
      </c>
      <c r="Z144" s="204"/>
      <c r="AA144" s="205"/>
      <c r="AB144" s="204"/>
      <c r="AC144" s="205"/>
      <c r="AD144" s="206"/>
      <c r="AE144" s="207"/>
      <c r="AF144" s="301" t="s">
        <v>202</v>
      </c>
      <c r="AG144" s="209"/>
      <c r="AH144" s="209"/>
      <c r="AI144" s="209"/>
      <c r="AJ144" s="209"/>
      <c r="AK144" s="209"/>
      <c r="AL144" s="209"/>
      <c r="AM144" s="209"/>
      <c r="AN144" s="209"/>
      <c r="AO144" s="209"/>
      <c r="AP144" s="209"/>
      <c r="AQ144" s="209"/>
      <c r="AR144" s="209"/>
      <c r="AS144" s="209"/>
      <c r="AT144" s="209"/>
      <c r="AU144" s="209"/>
      <c r="AV144" s="209"/>
      <c r="AW144" s="209"/>
      <c r="AX144" s="209"/>
      <c r="AY144" s="209"/>
      <c r="AZ144" s="209"/>
      <c r="BA144" s="209"/>
      <c r="BB144" s="209"/>
      <c r="BC144" s="209"/>
      <c r="BD144" s="209"/>
      <c r="BE144" s="209"/>
      <c r="BF144" s="209"/>
      <c r="BG144" s="209"/>
      <c r="BH144" s="209"/>
      <c r="BI144" s="209"/>
      <c r="BJ144" s="209"/>
      <c r="BK144" s="209"/>
      <c r="BL144" s="209"/>
      <c r="BM144" s="209"/>
      <c r="BN144" s="209"/>
      <c r="BO144" s="209"/>
      <c r="BP144" s="209"/>
      <c r="BQ144" s="209"/>
    </row>
    <row r="145" spans="1:69" s="12" customFormat="1" ht="28.5" customHeight="1" x14ac:dyDescent="0.35">
      <c r="A145" s="111" t="s">
        <v>1014</v>
      </c>
      <c r="B145" s="355">
        <v>42937</v>
      </c>
      <c r="C145" s="373" t="s">
        <v>38</v>
      </c>
      <c r="D145" s="373" t="s">
        <v>633</v>
      </c>
      <c r="E145" s="358">
        <v>42948</v>
      </c>
      <c r="F145" s="358">
        <v>42955</v>
      </c>
      <c r="G145" s="374">
        <f t="shared" si="7"/>
        <v>7</v>
      </c>
      <c r="H145" s="374">
        <v>2</v>
      </c>
      <c r="I145" s="375"/>
      <c r="J145" s="375"/>
      <c r="K145" s="375"/>
      <c r="L145" s="375"/>
      <c r="M145" s="375"/>
      <c r="N145" s="375"/>
      <c r="O145" s="375"/>
      <c r="P145" s="375"/>
      <c r="Q145" s="375"/>
      <c r="R145" s="375"/>
      <c r="S145" s="375"/>
      <c r="T145" s="375"/>
      <c r="U145" s="361">
        <v>42948</v>
      </c>
      <c r="V145" s="375"/>
      <c r="W145" s="375"/>
      <c r="X145" s="362"/>
      <c r="Y145" s="434">
        <v>532</v>
      </c>
      <c r="Z145" s="376"/>
      <c r="AA145" s="377"/>
      <c r="AB145" s="376"/>
      <c r="AC145" s="377"/>
      <c r="AD145" s="378"/>
      <c r="AE145" s="379"/>
      <c r="AF145" s="367"/>
      <c r="AG145" s="368"/>
    </row>
    <row r="146" spans="1:69" s="12" customFormat="1" ht="28.5" customHeight="1" x14ac:dyDescent="0.25">
      <c r="A146" s="111" t="s">
        <v>1014</v>
      </c>
      <c r="B146" s="210">
        <v>42898</v>
      </c>
      <c r="C146" s="198" t="s">
        <v>69</v>
      </c>
      <c r="D146" s="216" t="s">
        <v>484</v>
      </c>
      <c r="E146" s="215">
        <v>42947</v>
      </c>
      <c r="F146" s="215">
        <v>42948</v>
      </c>
      <c r="G146" s="200">
        <v>1</v>
      </c>
      <c r="H146" s="200">
        <v>26</v>
      </c>
      <c r="I146" s="202">
        <v>42948</v>
      </c>
      <c r="J146" s="201"/>
      <c r="K146" s="201"/>
      <c r="L146" s="201"/>
      <c r="M146" s="201"/>
      <c r="N146" s="201"/>
      <c r="O146" s="201"/>
      <c r="P146" s="201"/>
      <c r="Q146" s="201"/>
      <c r="R146" s="201"/>
      <c r="S146" s="201"/>
      <c r="T146" s="201"/>
      <c r="U146" s="201"/>
      <c r="V146" s="201"/>
      <c r="W146" s="201"/>
      <c r="X146" s="201"/>
      <c r="Y146" s="113">
        <v>0</v>
      </c>
      <c r="Z146" s="204"/>
      <c r="AA146" s="205"/>
      <c r="AB146" s="204"/>
      <c r="AC146" s="205"/>
      <c r="AD146" s="206"/>
      <c r="AE146" s="207"/>
      <c r="AF146" s="301" t="s">
        <v>134</v>
      </c>
      <c r="AG146" s="209"/>
      <c r="AH146" s="209"/>
      <c r="AI146" s="209"/>
      <c r="AJ146" s="209"/>
      <c r="AK146" s="209"/>
      <c r="AL146" s="209"/>
      <c r="AM146" s="209"/>
      <c r="AN146" s="209"/>
      <c r="AO146" s="209"/>
      <c r="AP146" s="209"/>
      <c r="AQ146" s="209"/>
      <c r="AR146" s="209"/>
      <c r="AS146" s="209"/>
      <c r="AT146" s="209"/>
      <c r="AU146" s="209"/>
      <c r="AV146" s="209"/>
      <c r="AW146" s="209"/>
      <c r="AX146" s="209"/>
      <c r="AY146" s="209"/>
      <c r="AZ146" s="209"/>
      <c r="BA146" s="209"/>
      <c r="BB146" s="209"/>
      <c r="BC146" s="209"/>
      <c r="BD146" s="209"/>
      <c r="BE146" s="209"/>
      <c r="BF146" s="209"/>
      <c r="BG146" s="209"/>
      <c r="BH146" s="209"/>
      <c r="BI146" s="209"/>
      <c r="BJ146" s="209"/>
      <c r="BK146" s="209"/>
      <c r="BL146" s="209"/>
      <c r="BM146" s="209"/>
      <c r="BN146" s="209"/>
      <c r="BO146" s="209"/>
      <c r="BP146" s="209"/>
      <c r="BQ146" s="209"/>
    </row>
    <row r="147" spans="1:69" s="12" customFormat="1" ht="28.5" customHeight="1" x14ac:dyDescent="0.25">
      <c r="A147" s="111" t="s">
        <v>1014</v>
      </c>
      <c r="B147" s="210">
        <v>42661</v>
      </c>
      <c r="C147" s="211" t="s">
        <v>264</v>
      </c>
      <c r="D147" s="211" t="s">
        <v>391</v>
      </c>
      <c r="E147" s="212">
        <v>42946</v>
      </c>
      <c r="F147" s="212">
        <v>42947</v>
      </c>
      <c r="G147" s="200">
        <f t="shared" ref="G147:G162" si="8">F147-E147</f>
        <v>1</v>
      </c>
      <c r="H147" s="200">
        <v>21</v>
      </c>
      <c r="I147" s="214"/>
      <c r="J147" s="214"/>
      <c r="K147" s="214"/>
      <c r="L147" s="202">
        <v>42917</v>
      </c>
      <c r="M147" s="214"/>
      <c r="N147" s="214"/>
      <c r="O147" s="214"/>
      <c r="P147" s="214"/>
      <c r="Q147" s="214"/>
      <c r="R147" s="214"/>
      <c r="S147" s="214"/>
      <c r="T147" s="214"/>
      <c r="U147" s="214"/>
      <c r="V147" s="214"/>
      <c r="W147" s="214"/>
      <c r="X147" s="214"/>
      <c r="Y147" s="113">
        <v>0</v>
      </c>
      <c r="Z147" s="204"/>
      <c r="AA147" s="205"/>
      <c r="AB147" s="204"/>
      <c r="AC147" s="205"/>
      <c r="AD147" s="206"/>
      <c r="AE147" s="207"/>
      <c r="AF147" s="301" t="s">
        <v>101</v>
      </c>
      <c r="AG147" s="209"/>
      <c r="AH147" s="209"/>
      <c r="AI147" s="209"/>
      <c r="AJ147" s="209"/>
      <c r="AK147" s="209"/>
      <c r="AL147" s="209"/>
      <c r="AM147" s="209"/>
      <c r="AN147" s="209"/>
      <c r="AO147" s="209"/>
      <c r="AP147" s="209"/>
      <c r="AQ147" s="209"/>
      <c r="AR147" s="209"/>
      <c r="AS147" s="209"/>
      <c r="AT147" s="209"/>
      <c r="AU147" s="209"/>
      <c r="AV147" s="209"/>
      <c r="AW147" s="209"/>
      <c r="AX147" s="209"/>
      <c r="AY147" s="209"/>
      <c r="AZ147" s="209"/>
      <c r="BA147" s="209"/>
      <c r="BB147" s="209"/>
      <c r="BC147" s="209"/>
      <c r="BD147" s="209"/>
      <c r="BE147" s="209"/>
      <c r="BF147" s="209"/>
      <c r="BG147" s="209"/>
      <c r="BH147" s="209"/>
      <c r="BI147" s="209"/>
      <c r="BJ147" s="209"/>
      <c r="BK147" s="209"/>
      <c r="BL147" s="209"/>
      <c r="BM147" s="209"/>
      <c r="BN147" s="209"/>
      <c r="BO147" s="209"/>
      <c r="BP147" s="209"/>
      <c r="BQ147" s="209"/>
    </row>
    <row r="148" spans="1:69" s="12" customFormat="1" ht="28.5" customHeight="1" x14ac:dyDescent="0.35">
      <c r="A148" s="111" t="s">
        <v>1014</v>
      </c>
      <c r="B148" s="355">
        <v>42824</v>
      </c>
      <c r="C148" s="370" t="s">
        <v>512</v>
      </c>
      <c r="D148" s="371" t="s">
        <v>513</v>
      </c>
      <c r="E148" s="372">
        <v>42945</v>
      </c>
      <c r="F148" s="372">
        <v>42946</v>
      </c>
      <c r="G148" s="359">
        <f t="shared" si="8"/>
        <v>1</v>
      </c>
      <c r="H148" s="359">
        <v>17</v>
      </c>
      <c r="I148" s="361">
        <v>42917</v>
      </c>
      <c r="J148" s="360"/>
      <c r="K148" s="360"/>
      <c r="L148" s="360"/>
      <c r="M148" s="360"/>
      <c r="N148" s="360"/>
      <c r="O148" s="360"/>
      <c r="P148" s="360"/>
      <c r="Q148" s="360"/>
      <c r="R148" s="360"/>
      <c r="S148" s="360"/>
      <c r="T148" s="360"/>
      <c r="U148" s="360"/>
      <c r="V148" s="360"/>
      <c r="W148" s="360"/>
      <c r="X148" s="362"/>
      <c r="Y148" s="434">
        <v>673</v>
      </c>
      <c r="Z148" s="376"/>
      <c r="AA148" s="377"/>
      <c r="AB148" s="376"/>
      <c r="AC148" s="377"/>
      <c r="AD148" s="380"/>
      <c r="AE148" s="381"/>
      <c r="AF148" s="367"/>
      <c r="AG148" s="368"/>
    </row>
    <row r="149" spans="1:69" s="12" customFormat="1" ht="28.5" customHeight="1" x14ac:dyDescent="0.35">
      <c r="A149" s="111" t="s">
        <v>1014</v>
      </c>
      <c r="B149" s="355">
        <v>42774</v>
      </c>
      <c r="C149" s="370" t="s">
        <v>635</v>
      </c>
      <c r="D149" s="371" t="s">
        <v>636</v>
      </c>
      <c r="E149" s="372">
        <v>42945</v>
      </c>
      <c r="F149" s="372">
        <v>42959</v>
      </c>
      <c r="G149" s="359">
        <f t="shared" si="8"/>
        <v>14</v>
      </c>
      <c r="H149" s="374">
        <v>8</v>
      </c>
      <c r="I149" s="360"/>
      <c r="J149" s="360"/>
      <c r="K149" s="360"/>
      <c r="L149" s="360"/>
      <c r="M149" s="360"/>
      <c r="N149" s="360"/>
      <c r="O149" s="360"/>
      <c r="P149" s="360"/>
      <c r="Q149" s="360"/>
      <c r="R149" s="361">
        <v>42948</v>
      </c>
      <c r="S149" s="360"/>
      <c r="T149" s="360"/>
      <c r="U149" s="360"/>
      <c r="V149" s="360"/>
      <c r="W149" s="360"/>
      <c r="X149" s="362"/>
      <c r="Y149" s="434">
        <v>7672</v>
      </c>
      <c r="Z149" s="376"/>
      <c r="AA149" s="377"/>
      <c r="AB149" s="376"/>
      <c r="AC149" s="377"/>
      <c r="AD149" s="380"/>
      <c r="AE149" s="381"/>
      <c r="AF149" s="367"/>
      <c r="AG149" s="368"/>
    </row>
    <row r="150" spans="1:69" s="12" customFormat="1" ht="28.5" customHeight="1" x14ac:dyDescent="0.35">
      <c r="A150" s="111" t="s">
        <v>1014</v>
      </c>
      <c r="B150" s="355">
        <v>42914</v>
      </c>
      <c r="C150" s="382" t="s">
        <v>459</v>
      </c>
      <c r="D150" s="382" t="s">
        <v>632</v>
      </c>
      <c r="E150" s="372">
        <v>42941</v>
      </c>
      <c r="F150" s="372">
        <v>42942</v>
      </c>
      <c r="G150" s="359">
        <f t="shared" si="8"/>
        <v>1</v>
      </c>
      <c r="H150" s="359">
        <v>44</v>
      </c>
      <c r="I150" s="375"/>
      <c r="J150" s="375"/>
      <c r="K150" s="375"/>
      <c r="L150" s="375"/>
      <c r="M150" s="375"/>
      <c r="N150" s="375"/>
      <c r="O150" s="361">
        <v>42917</v>
      </c>
      <c r="P150" s="375"/>
      <c r="Q150" s="375"/>
      <c r="R150" s="375"/>
      <c r="S150" s="375"/>
      <c r="T150" s="375"/>
      <c r="U150" s="375"/>
      <c r="V150" s="375"/>
      <c r="W150" s="375"/>
      <c r="X150" s="362"/>
      <c r="Y150" s="434">
        <v>1162</v>
      </c>
      <c r="Z150" s="376"/>
      <c r="AA150" s="377"/>
      <c r="AB150" s="376"/>
      <c r="AC150" s="377"/>
      <c r="AD150" s="378"/>
      <c r="AE150" s="379"/>
      <c r="AF150" s="367"/>
      <c r="AG150" s="368"/>
    </row>
    <row r="151" spans="1:69" s="12" customFormat="1" ht="28.5" customHeight="1" x14ac:dyDescent="0.25">
      <c r="A151" s="111" t="s">
        <v>1014</v>
      </c>
      <c r="B151" s="197">
        <v>42829</v>
      </c>
      <c r="C151" s="198" t="s">
        <v>264</v>
      </c>
      <c r="D151" s="216" t="s">
        <v>26</v>
      </c>
      <c r="E151" s="215">
        <v>42941</v>
      </c>
      <c r="F151" s="215">
        <v>42944</v>
      </c>
      <c r="G151" s="200">
        <f t="shared" si="8"/>
        <v>3</v>
      </c>
      <c r="H151" s="200">
        <v>44</v>
      </c>
      <c r="I151" s="201"/>
      <c r="J151" s="201"/>
      <c r="K151" s="201"/>
      <c r="L151" s="201"/>
      <c r="M151" s="201"/>
      <c r="N151" s="201"/>
      <c r="O151" s="201"/>
      <c r="P151" s="201"/>
      <c r="Q151" s="201"/>
      <c r="R151" s="201"/>
      <c r="S151" s="201"/>
      <c r="T151" s="202">
        <v>42917</v>
      </c>
      <c r="U151" s="201"/>
      <c r="V151" s="201"/>
      <c r="W151" s="201"/>
      <c r="X151" s="201"/>
      <c r="Y151" s="113">
        <v>0</v>
      </c>
      <c r="Z151" s="204"/>
      <c r="AA151" s="205"/>
      <c r="AB151" s="204"/>
      <c r="AC151" s="205"/>
      <c r="AD151" s="206"/>
      <c r="AE151" s="207"/>
      <c r="AF151" s="301" t="s">
        <v>249</v>
      </c>
      <c r="AG151" s="209"/>
      <c r="AH151" s="209"/>
      <c r="AI151" s="209"/>
      <c r="AJ151" s="209"/>
      <c r="AK151" s="209"/>
      <c r="AL151" s="209"/>
      <c r="AM151" s="209"/>
      <c r="AN151" s="209"/>
      <c r="AO151" s="209"/>
      <c r="AP151" s="209"/>
      <c r="AQ151" s="209"/>
      <c r="AR151" s="209"/>
      <c r="AS151" s="209"/>
      <c r="AT151" s="209"/>
      <c r="AU151" s="209"/>
      <c r="AV151" s="209"/>
      <c r="AW151" s="209"/>
      <c r="AX151" s="209"/>
      <c r="AY151" s="209"/>
      <c r="AZ151" s="209"/>
      <c r="BA151" s="209"/>
      <c r="BB151" s="209"/>
      <c r="BC151" s="209"/>
      <c r="BD151" s="209"/>
      <c r="BE151" s="209"/>
      <c r="BF151" s="209"/>
      <c r="BG151" s="209"/>
      <c r="BH151" s="209"/>
      <c r="BI151" s="209"/>
      <c r="BJ151" s="209"/>
      <c r="BK151" s="209"/>
      <c r="BL151" s="209"/>
      <c r="BM151" s="209"/>
      <c r="BN151" s="209"/>
      <c r="BO151" s="209"/>
      <c r="BP151" s="209"/>
      <c r="BQ151" s="209"/>
    </row>
    <row r="152" spans="1:69" s="12" customFormat="1" ht="28.5" customHeight="1" x14ac:dyDescent="0.25">
      <c r="A152" s="111" t="s">
        <v>1014</v>
      </c>
      <c r="B152" s="197">
        <v>42723</v>
      </c>
      <c r="C152" s="198" t="s">
        <v>247</v>
      </c>
      <c r="D152" s="216" t="s">
        <v>389</v>
      </c>
      <c r="E152" s="215">
        <v>42939</v>
      </c>
      <c r="F152" s="215">
        <v>42946</v>
      </c>
      <c r="G152" s="200">
        <f t="shared" si="8"/>
        <v>7</v>
      </c>
      <c r="H152" s="200">
        <v>36</v>
      </c>
      <c r="I152" s="201"/>
      <c r="J152" s="201"/>
      <c r="K152" s="201"/>
      <c r="L152" s="201"/>
      <c r="M152" s="201"/>
      <c r="N152" s="201"/>
      <c r="O152" s="201"/>
      <c r="P152" s="201"/>
      <c r="Q152" s="201"/>
      <c r="R152" s="202">
        <v>42917</v>
      </c>
      <c r="S152" s="201"/>
      <c r="T152" s="201"/>
      <c r="U152" s="201"/>
      <c r="V152" s="201"/>
      <c r="W152" s="201"/>
      <c r="X152" s="201"/>
      <c r="Y152" s="113">
        <v>0</v>
      </c>
      <c r="Z152" s="204"/>
      <c r="AA152" s="205"/>
      <c r="AB152" s="204"/>
      <c r="AC152" s="205"/>
      <c r="AD152" s="206"/>
      <c r="AE152" s="207"/>
      <c r="AF152" s="301" t="s">
        <v>390</v>
      </c>
      <c r="AG152" s="209"/>
      <c r="AH152" s="209"/>
      <c r="AI152" s="209"/>
      <c r="AJ152" s="209"/>
      <c r="AK152" s="209"/>
      <c r="AL152" s="209"/>
      <c r="AM152" s="209"/>
      <c r="AN152" s="209"/>
      <c r="AO152" s="209"/>
      <c r="AP152" s="209"/>
      <c r="AQ152" s="209"/>
      <c r="AR152" s="209"/>
      <c r="AS152" s="209"/>
      <c r="AT152" s="209"/>
      <c r="AU152" s="209"/>
      <c r="AV152" s="209"/>
      <c r="AW152" s="209"/>
      <c r="AX152" s="209"/>
      <c r="AY152" s="209"/>
      <c r="AZ152" s="209"/>
      <c r="BA152" s="209"/>
      <c r="BB152" s="209"/>
      <c r="BC152" s="209"/>
      <c r="BD152" s="209"/>
      <c r="BE152" s="209"/>
      <c r="BF152" s="209"/>
      <c r="BG152" s="209"/>
      <c r="BH152" s="209"/>
      <c r="BI152" s="209"/>
      <c r="BJ152" s="209"/>
      <c r="BK152" s="209"/>
      <c r="BL152" s="209"/>
      <c r="BM152" s="209"/>
      <c r="BN152" s="209"/>
      <c r="BO152" s="209"/>
      <c r="BP152" s="209"/>
      <c r="BQ152" s="209"/>
    </row>
    <row r="153" spans="1:69" s="12" customFormat="1" ht="28.5" customHeight="1" x14ac:dyDescent="0.25">
      <c r="A153" s="111" t="s">
        <v>1014</v>
      </c>
      <c r="B153" s="197">
        <v>42873</v>
      </c>
      <c r="C153" s="198" t="s">
        <v>161</v>
      </c>
      <c r="D153" s="216" t="s">
        <v>26</v>
      </c>
      <c r="E153" s="215">
        <v>42939</v>
      </c>
      <c r="F153" s="215">
        <v>42941</v>
      </c>
      <c r="G153" s="200">
        <f t="shared" si="8"/>
        <v>2</v>
      </c>
      <c r="H153" s="200">
        <v>18</v>
      </c>
      <c r="I153" s="202">
        <v>42917</v>
      </c>
      <c r="J153" s="202">
        <v>42917</v>
      </c>
      <c r="K153" s="201"/>
      <c r="L153" s="201"/>
      <c r="M153" s="201"/>
      <c r="N153" s="201"/>
      <c r="O153" s="201"/>
      <c r="P153" s="201"/>
      <c r="Q153" s="201"/>
      <c r="R153" s="201"/>
      <c r="S153" s="201"/>
      <c r="T153" s="201"/>
      <c r="U153" s="201"/>
      <c r="V153" s="201"/>
      <c r="W153" s="201"/>
      <c r="X153" s="201"/>
      <c r="Y153" s="113">
        <v>0</v>
      </c>
      <c r="Z153" s="204"/>
      <c r="AA153" s="205"/>
      <c r="AB153" s="204"/>
      <c r="AC153" s="205"/>
      <c r="AD153" s="206"/>
      <c r="AE153" s="207"/>
      <c r="AF153" s="301" t="s">
        <v>249</v>
      </c>
      <c r="AG153" s="209"/>
      <c r="AH153" s="209"/>
      <c r="AI153" s="209"/>
      <c r="AJ153" s="209"/>
      <c r="AK153" s="209"/>
      <c r="AL153" s="209"/>
      <c r="AM153" s="209"/>
      <c r="AN153" s="209"/>
      <c r="AO153" s="209"/>
      <c r="AP153" s="209"/>
      <c r="AQ153" s="209"/>
      <c r="AR153" s="209"/>
      <c r="AS153" s="209"/>
      <c r="AT153" s="209"/>
      <c r="AU153" s="209"/>
      <c r="AV153" s="209"/>
      <c r="AW153" s="209"/>
      <c r="AX153" s="209"/>
      <c r="AY153" s="209"/>
      <c r="AZ153" s="209"/>
      <c r="BA153" s="209"/>
      <c r="BB153" s="209"/>
      <c r="BC153" s="209"/>
      <c r="BD153" s="209"/>
      <c r="BE153" s="209"/>
      <c r="BF153" s="209"/>
      <c r="BG153" s="209"/>
      <c r="BH153" s="209"/>
      <c r="BI153" s="209"/>
      <c r="BJ153" s="209"/>
      <c r="BK153" s="209"/>
      <c r="BL153" s="209"/>
      <c r="BM153" s="209"/>
      <c r="BN153" s="209"/>
      <c r="BO153" s="209"/>
      <c r="BP153" s="209"/>
      <c r="BQ153" s="209"/>
    </row>
    <row r="154" spans="1:69" s="12" customFormat="1" ht="28.5" customHeight="1" x14ac:dyDescent="0.25">
      <c r="A154" s="111" t="s">
        <v>1014</v>
      </c>
      <c r="B154" s="197">
        <v>42684</v>
      </c>
      <c r="C154" s="198" t="s">
        <v>435</v>
      </c>
      <c r="D154" s="216" t="s">
        <v>436</v>
      </c>
      <c r="E154" s="215">
        <v>42939</v>
      </c>
      <c r="F154" s="215">
        <v>42946</v>
      </c>
      <c r="G154" s="200">
        <f t="shared" si="8"/>
        <v>7</v>
      </c>
      <c r="H154" s="200">
        <v>50</v>
      </c>
      <c r="I154" s="201"/>
      <c r="J154" s="201"/>
      <c r="K154" s="201"/>
      <c r="L154" s="201"/>
      <c r="M154" s="201"/>
      <c r="N154" s="201"/>
      <c r="O154" s="201"/>
      <c r="P154" s="201"/>
      <c r="Q154" s="201"/>
      <c r="R154" s="202">
        <v>42917</v>
      </c>
      <c r="S154" s="201"/>
      <c r="T154" s="201"/>
      <c r="U154" s="201"/>
      <c r="V154" s="201"/>
      <c r="W154" s="201"/>
      <c r="X154" s="201"/>
      <c r="Y154" s="113">
        <v>0</v>
      </c>
      <c r="Z154" s="204"/>
      <c r="AA154" s="205"/>
      <c r="AB154" s="204"/>
      <c r="AC154" s="205"/>
      <c r="AD154" s="206"/>
      <c r="AE154" s="207"/>
      <c r="AF154" s="301" t="s">
        <v>163</v>
      </c>
      <c r="AG154" s="209"/>
      <c r="AH154" s="209"/>
      <c r="AI154" s="209"/>
      <c r="AJ154" s="209"/>
      <c r="AK154" s="209"/>
      <c r="AL154" s="209"/>
      <c r="AM154" s="209"/>
      <c r="AN154" s="209"/>
      <c r="AO154" s="209"/>
      <c r="AP154" s="209"/>
      <c r="AQ154" s="209"/>
      <c r="AR154" s="209"/>
      <c r="AS154" s="209"/>
      <c r="AT154" s="209"/>
      <c r="AU154" s="209"/>
      <c r="AV154" s="209"/>
      <c r="AW154" s="209"/>
      <c r="AX154" s="209"/>
      <c r="AY154" s="209"/>
      <c r="AZ154" s="209"/>
      <c r="BA154" s="209"/>
      <c r="BB154" s="209"/>
      <c r="BC154" s="209"/>
      <c r="BD154" s="209"/>
      <c r="BE154" s="209"/>
      <c r="BF154" s="209"/>
      <c r="BG154" s="209"/>
      <c r="BH154" s="209"/>
      <c r="BI154" s="209"/>
      <c r="BJ154" s="209"/>
      <c r="BK154" s="209"/>
      <c r="BL154" s="209"/>
      <c r="BM154" s="209"/>
      <c r="BN154" s="209"/>
      <c r="BO154" s="209"/>
      <c r="BP154" s="209"/>
      <c r="BQ154" s="209"/>
    </row>
    <row r="155" spans="1:69" s="12" customFormat="1" ht="28.5" customHeight="1" x14ac:dyDescent="0.35">
      <c r="A155" s="111" t="s">
        <v>1014</v>
      </c>
      <c r="B155" s="355">
        <v>42744</v>
      </c>
      <c r="C155" s="356" t="s">
        <v>630</v>
      </c>
      <c r="D155" s="357" t="s">
        <v>631</v>
      </c>
      <c r="E155" s="358">
        <v>42938</v>
      </c>
      <c r="F155" s="358">
        <v>42939</v>
      </c>
      <c r="G155" s="374">
        <f t="shared" si="8"/>
        <v>1</v>
      </c>
      <c r="H155" s="374">
        <v>42</v>
      </c>
      <c r="I155" s="360"/>
      <c r="J155" s="360"/>
      <c r="K155" s="360"/>
      <c r="L155" s="360"/>
      <c r="M155" s="360"/>
      <c r="N155" s="360"/>
      <c r="O155" s="360"/>
      <c r="P155" s="360"/>
      <c r="Q155" s="361">
        <v>42917</v>
      </c>
      <c r="R155" s="360"/>
      <c r="S155" s="360"/>
      <c r="T155" s="360"/>
      <c r="U155" s="360"/>
      <c r="V155" s="360"/>
      <c r="W155" s="360"/>
      <c r="X155" s="362"/>
      <c r="Y155" s="434">
        <v>1347.6</v>
      </c>
      <c r="Z155" s="376"/>
      <c r="AA155" s="377"/>
      <c r="AB155" s="376"/>
      <c r="AC155" s="377"/>
      <c r="AD155" s="378"/>
      <c r="AE155" s="379"/>
      <c r="AF155" s="367"/>
      <c r="AG155" s="368"/>
    </row>
    <row r="156" spans="1:69" s="12" customFormat="1" ht="28.5" customHeight="1" x14ac:dyDescent="0.25">
      <c r="A156" s="111" t="s">
        <v>1014</v>
      </c>
      <c r="B156" s="197">
        <v>42831</v>
      </c>
      <c r="C156" s="198" t="s">
        <v>126</v>
      </c>
      <c r="D156" s="216" t="s">
        <v>388</v>
      </c>
      <c r="E156" s="215">
        <v>42938</v>
      </c>
      <c r="F156" s="215">
        <v>42939</v>
      </c>
      <c r="G156" s="200">
        <f t="shared" si="8"/>
        <v>1</v>
      </c>
      <c r="H156" s="200">
        <v>25</v>
      </c>
      <c r="I156" s="202">
        <v>42917</v>
      </c>
      <c r="J156" s="201"/>
      <c r="K156" s="201"/>
      <c r="L156" s="201"/>
      <c r="M156" s="201"/>
      <c r="N156" s="201"/>
      <c r="O156" s="201"/>
      <c r="P156" s="201"/>
      <c r="Q156" s="201"/>
      <c r="R156" s="201"/>
      <c r="S156" s="201"/>
      <c r="T156" s="201"/>
      <c r="U156" s="201"/>
      <c r="V156" s="201"/>
      <c r="W156" s="201"/>
      <c r="X156" s="201"/>
      <c r="Y156" s="113">
        <v>0</v>
      </c>
      <c r="Z156" s="204"/>
      <c r="AA156" s="205"/>
      <c r="AB156" s="204"/>
      <c r="AC156" s="205"/>
      <c r="AD156" s="206"/>
      <c r="AE156" s="207"/>
      <c r="AF156" s="301" t="s">
        <v>373</v>
      </c>
      <c r="AG156" s="209"/>
      <c r="AH156" s="209"/>
      <c r="AI156" s="209"/>
      <c r="AJ156" s="209"/>
      <c r="AK156" s="209"/>
      <c r="AL156" s="209"/>
      <c r="AM156" s="209"/>
      <c r="AN156" s="209"/>
      <c r="AO156" s="209"/>
      <c r="AP156" s="209"/>
      <c r="AQ156" s="209"/>
      <c r="AR156" s="209"/>
      <c r="AS156" s="209"/>
      <c r="AT156" s="209"/>
      <c r="AU156" s="209"/>
      <c r="AV156" s="209"/>
      <c r="AW156" s="209"/>
      <c r="AX156" s="209"/>
      <c r="AY156" s="209"/>
      <c r="AZ156" s="209"/>
      <c r="BA156" s="209"/>
      <c r="BB156" s="209"/>
      <c r="BC156" s="209"/>
      <c r="BD156" s="209"/>
      <c r="BE156" s="209"/>
      <c r="BF156" s="209"/>
      <c r="BG156" s="209"/>
      <c r="BH156" s="209"/>
      <c r="BI156" s="209"/>
      <c r="BJ156" s="209"/>
      <c r="BK156" s="209"/>
      <c r="BL156" s="209"/>
      <c r="BM156" s="209"/>
      <c r="BN156" s="209"/>
      <c r="BO156" s="209"/>
      <c r="BP156" s="209"/>
      <c r="BQ156" s="209"/>
    </row>
    <row r="157" spans="1:69" s="12" customFormat="1" ht="28.5" customHeight="1" x14ac:dyDescent="0.25">
      <c r="A157" s="111" t="s">
        <v>1014</v>
      </c>
      <c r="B157" s="210">
        <v>42905</v>
      </c>
      <c r="C157" s="211" t="s">
        <v>455</v>
      </c>
      <c r="D157" s="224" t="s">
        <v>456</v>
      </c>
      <c r="E157" s="212">
        <v>42938</v>
      </c>
      <c r="F157" s="212">
        <v>42939</v>
      </c>
      <c r="G157" s="200">
        <f t="shared" si="8"/>
        <v>1</v>
      </c>
      <c r="H157" s="200">
        <v>41</v>
      </c>
      <c r="I157" s="202">
        <v>42917</v>
      </c>
      <c r="J157" s="201"/>
      <c r="K157" s="201"/>
      <c r="L157" s="201"/>
      <c r="M157" s="201"/>
      <c r="N157" s="201"/>
      <c r="O157" s="201"/>
      <c r="P157" s="201"/>
      <c r="Q157" s="201"/>
      <c r="R157" s="201"/>
      <c r="S157" s="201"/>
      <c r="T157" s="201"/>
      <c r="U157" s="201"/>
      <c r="V157" s="201"/>
      <c r="W157" s="201"/>
      <c r="X157" s="201"/>
      <c r="Y157" s="113">
        <v>0</v>
      </c>
      <c r="Z157" s="204"/>
      <c r="AA157" s="205"/>
      <c r="AB157" s="204"/>
      <c r="AC157" s="205"/>
      <c r="AD157" s="206"/>
      <c r="AE157" s="207"/>
      <c r="AF157" s="301" t="s">
        <v>134</v>
      </c>
      <c r="AG157" s="209"/>
      <c r="AH157" s="209"/>
      <c r="AI157" s="209"/>
      <c r="AJ157" s="209"/>
      <c r="AK157" s="209"/>
      <c r="AL157" s="209"/>
      <c r="AM157" s="209"/>
      <c r="AN157" s="209"/>
      <c r="AO157" s="209"/>
      <c r="AP157" s="209"/>
      <c r="AQ157" s="209"/>
      <c r="AR157" s="209"/>
      <c r="AS157" s="209"/>
      <c r="AT157" s="209"/>
      <c r="AU157" s="209"/>
      <c r="AV157" s="209"/>
      <c r="AW157" s="209"/>
      <c r="AX157" s="209"/>
      <c r="AY157" s="209"/>
      <c r="AZ157" s="209"/>
      <c r="BA157" s="209"/>
      <c r="BB157" s="209"/>
      <c r="BC157" s="209"/>
      <c r="BD157" s="209"/>
      <c r="BE157" s="209"/>
      <c r="BF157" s="209"/>
      <c r="BG157" s="209"/>
      <c r="BH157" s="209"/>
      <c r="BI157" s="209"/>
      <c r="BJ157" s="209"/>
      <c r="BK157" s="209"/>
      <c r="BL157" s="209"/>
      <c r="BM157" s="209"/>
      <c r="BN157" s="209"/>
      <c r="BO157" s="209"/>
      <c r="BP157" s="209"/>
      <c r="BQ157" s="209"/>
    </row>
    <row r="158" spans="1:69" s="12" customFormat="1" ht="28.5" customHeight="1" x14ac:dyDescent="0.25">
      <c r="A158" s="111" t="s">
        <v>1014</v>
      </c>
      <c r="B158" s="197">
        <v>42852</v>
      </c>
      <c r="C158" s="198" t="s">
        <v>446</v>
      </c>
      <c r="D158" s="216" t="s">
        <v>447</v>
      </c>
      <c r="E158" s="215">
        <v>42936</v>
      </c>
      <c r="F158" s="215">
        <v>42937</v>
      </c>
      <c r="G158" s="200">
        <f t="shared" si="8"/>
        <v>1</v>
      </c>
      <c r="H158" s="226"/>
      <c r="I158" s="202">
        <v>42917</v>
      </c>
      <c r="J158" s="201"/>
      <c r="K158" s="201"/>
      <c r="L158" s="201"/>
      <c r="M158" s="201"/>
      <c r="N158" s="201"/>
      <c r="O158" s="201"/>
      <c r="P158" s="201"/>
      <c r="Q158" s="201"/>
      <c r="R158" s="201"/>
      <c r="S158" s="201"/>
      <c r="T158" s="201"/>
      <c r="U158" s="201"/>
      <c r="V158" s="201"/>
      <c r="W158" s="201"/>
      <c r="X158" s="201"/>
      <c r="Y158" s="113">
        <v>0</v>
      </c>
      <c r="Z158" s="204"/>
      <c r="AA158" s="205"/>
      <c r="AB158" s="204"/>
      <c r="AC158" s="205"/>
      <c r="AD158" s="206"/>
      <c r="AE158" s="207"/>
      <c r="AF158" s="301" t="s">
        <v>134</v>
      </c>
      <c r="AG158" s="209"/>
      <c r="AH158" s="209"/>
      <c r="AI158" s="209"/>
      <c r="AJ158" s="209"/>
      <c r="AK158" s="209"/>
      <c r="AL158" s="209"/>
      <c r="AM158" s="209"/>
      <c r="AN158" s="209"/>
      <c r="AO158" s="209"/>
      <c r="AP158" s="209"/>
      <c r="AQ158" s="209"/>
      <c r="AR158" s="209"/>
      <c r="AS158" s="209"/>
      <c r="AT158" s="209"/>
      <c r="AU158" s="209"/>
      <c r="AV158" s="209"/>
      <c r="AW158" s="209"/>
      <c r="AX158" s="209"/>
      <c r="AY158" s="209"/>
      <c r="AZ158" s="209"/>
      <c r="BA158" s="209"/>
      <c r="BB158" s="209"/>
      <c r="BC158" s="209"/>
      <c r="BD158" s="209"/>
      <c r="BE158" s="209"/>
      <c r="BF158" s="209"/>
      <c r="BG158" s="209"/>
      <c r="BH158" s="209"/>
      <c r="BI158" s="209"/>
      <c r="BJ158" s="209"/>
      <c r="BK158" s="209"/>
      <c r="BL158" s="209"/>
      <c r="BM158" s="209"/>
      <c r="BN158" s="209"/>
      <c r="BO158" s="209"/>
      <c r="BP158" s="209"/>
      <c r="BQ158" s="209"/>
    </row>
    <row r="159" spans="1:69" s="12" customFormat="1" ht="28.5" customHeight="1" x14ac:dyDescent="0.25">
      <c r="A159" s="111" t="s">
        <v>1014</v>
      </c>
      <c r="B159" s="197">
        <v>42802</v>
      </c>
      <c r="C159" s="198" t="s">
        <v>359</v>
      </c>
      <c r="D159" s="216" t="s">
        <v>386</v>
      </c>
      <c r="E159" s="215">
        <v>42935</v>
      </c>
      <c r="F159" s="215">
        <v>42936</v>
      </c>
      <c r="G159" s="200">
        <f t="shared" si="8"/>
        <v>1</v>
      </c>
      <c r="H159" s="200"/>
      <c r="I159" s="202">
        <v>42917</v>
      </c>
      <c r="J159" s="201"/>
      <c r="K159" s="201"/>
      <c r="L159" s="201"/>
      <c r="M159" s="201"/>
      <c r="N159" s="201"/>
      <c r="O159" s="201"/>
      <c r="P159" s="201"/>
      <c r="Q159" s="201"/>
      <c r="R159" s="201"/>
      <c r="S159" s="201"/>
      <c r="T159" s="201"/>
      <c r="U159" s="201"/>
      <c r="V159" s="201"/>
      <c r="W159" s="201"/>
      <c r="X159" s="201"/>
      <c r="Y159" s="113">
        <v>0</v>
      </c>
      <c r="Z159" s="204"/>
      <c r="AA159" s="205"/>
      <c r="AB159" s="204"/>
      <c r="AC159" s="205"/>
      <c r="AD159" s="206"/>
      <c r="AE159" s="207"/>
      <c r="AF159" s="301" t="s">
        <v>387</v>
      </c>
      <c r="AG159" s="209"/>
      <c r="AH159" s="209"/>
      <c r="AI159" s="209"/>
      <c r="AJ159" s="209"/>
      <c r="AK159" s="209"/>
      <c r="AL159" s="209"/>
      <c r="AM159" s="209"/>
      <c r="AN159" s="209"/>
      <c r="AO159" s="209"/>
      <c r="AP159" s="209"/>
      <c r="AQ159" s="209"/>
      <c r="AR159" s="209"/>
      <c r="AS159" s="209"/>
      <c r="AT159" s="209"/>
      <c r="AU159" s="209"/>
      <c r="AV159" s="209"/>
      <c r="AW159" s="209"/>
      <c r="AX159" s="209"/>
      <c r="AY159" s="209"/>
      <c r="AZ159" s="209"/>
      <c r="BA159" s="209"/>
      <c r="BB159" s="209"/>
      <c r="BC159" s="209"/>
      <c r="BD159" s="209"/>
      <c r="BE159" s="209"/>
      <c r="BF159" s="209"/>
      <c r="BG159" s="209"/>
      <c r="BH159" s="209"/>
      <c r="BI159" s="209"/>
      <c r="BJ159" s="209"/>
      <c r="BK159" s="209"/>
      <c r="BL159" s="209"/>
      <c r="BM159" s="209"/>
      <c r="BN159" s="209"/>
      <c r="BO159" s="209"/>
      <c r="BP159" s="209"/>
      <c r="BQ159" s="209"/>
    </row>
    <row r="160" spans="1:69" s="12" customFormat="1" ht="28.5" customHeight="1" x14ac:dyDescent="0.35">
      <c r="A160" s="111" t="s">
        <v>1014</v>
      </c>
      <c r="B160" s="355">
        <v>42907</v>
      </c>
      <c r="C160" s="370" t="s">
        <v>516</v>
      </c>
      <c r="D160" s="371" t="s">
        <v>517</v>
      </c>
      <c r="E160" s="372">
        <v>42934</v>
      </c>
      <c r="F160" s="372">
        <v>42935</v>
      </c>
      <c r="G160" s="359">
        <f t="shared" si="8"/>
        <v>1</v>
      </c>
      <c r="H160" s="359">
        <v>30</v>
      </c>
      <c r="I160" s="361">
        <v>42917</v>
      </c>
      <c r="J160" s="360"/>
      <c r="K160" s="360"/>
      <c r="L160" s="360"/>
      <c r="M160" s="360"/>
      <c r="N160" s="360"/>
      <c r="O160" s="360"/>
      <c r="P160" s="360"/>
      <c r="Q160" s="360"/>
      <c r="R160" s="360"/>
      <c r="S160" s="360"/>
      <c r="T160" s="360"/>
      <c r="U160" s="360"/>
      <c r="V160" s="360"/>
      <c r="W160" s="360"/>
      <c r="X160" s="362"/>
      <c r="Y160" s="434">
        <v>735</v>
      </c>
      <c r="Z160" s="376"/>
      <c r="AA160" s="377"/>
      <c r="AB160" s="376"/>
      <c r="AC160" s="377"/>
      <c r="AD160" s="378"/>
      <c r="AE160" s="379"/>
      <c r="AF160" s="367"/>
      <c r="AG160" s="368"/>
    </row>
    <row r="161" spans="1:69" s="12" customFormat="1" ht="28.5" customHeight="1" x14ac:dyDescent="0.25">
      <c r="A161" s="111" t="s">
        <v>1014</v>
      </c>
      <c r="B161" s="197">
        <v>42927</v>
      </c>
      <c r="C161" s="198" t="s">
        <v>473</v>
      </c>
      <c r="D161" s="216" t="s">
        <v>26</v>
      </c>
      <c r="E161" s="215">
        <v>42934</v>
      </c>
      <c r="F161" s="215">
        <v>42936</v>
      </c>
      <c r="G161" s="200">
        <f t="shared" si="8"/>
        <v>2</v>
      </c>
      <c r="H161" s="200">
        <v>22</v>
      </c>
      <c r="I161" s="201"/>
      <c r="J161" s="201"/>
      <c r="K161" s="201"/>
      <c r="L161" s="201"/>
      <c r="M161" s="202">
        <v>42917</v>
      </c>
      <c r="N161" s="201"/>
      <c r="O161" s="201"/>
      <c r="P161" s="201"/>
      <c r="Q161" s="201"/>
      <c r="R161" s="201"/>
      <c r="S161" s="201"/>
      <c r="T161" s="201"/>
      <c r="U161" s="201"/>
      <c r="V161" s="201"/>
      <c r="W161" s="201"/>
      <c r="X161" s="201"/>
      <c r="Y161" s="113">
        <v>0</v>
      </c>
      <c r="Z161" s="204"/>
      <c r="AA161" s="205"/>
      <c r="AB161" s="204"/>
      <c r="AC161" s="205"/>
      <c r="AD161" s="206"/>
      <c r="AE161" s="207"/>
      <c r="AF161" s="301" t="s">
        <v>134</v>
      </c>
      <c r="AG161" s="209"/>
      <c r="AH161" s="209"/>
      <c r="AI161" s="209"/>
      <c r="AJ161" s="209"/>
      <c r="AK161" s="209"/>
      <c r="AL161" s="209"/>
      <c r="AM161" s="209"/>
      <c r="AN161" s="209"/>
      <c r="AO161" s="209"/>
      <c r="AP161" s="209"/>
      <c r="AQ161" s="209"/>
      <c r="AR161" s="209"/>
      <c r="AS161" s="209"/>
      <c r="AT161" s="209"/>
      <c r="AU161" s="209"/>
      <c r="AV161" s="209"/>
      <c r="AW161" s="209"/>
      <c r="AX161" s="209"/>
      <c r="AY161" s="209"/>
      <c r="AZ161" s="209"/>
      <c r="BA161" s="209"/>
      <c r="BB161" s="209"/>
      <c r="BC161" s="209"/>
      <c r="BD161" s="209"/>
      <c r="BE161" s="209"/>
      <c r="BF161" s="209"/>
      <c r="BG161" s="209"/>
      <c r="BH161" s="209"/>
      <c r="BI161" s="209"/>
      <c r="BJ161" s="209"/>
      <c r="BK161" s="209"/>
      <c r="BL161" s="209"/>
      <c r="BM161" s="209"/>
      <c r="BN161" s="209"/>
      <c r="BO161" s="209"/>
      <c r="BP161" s="209"/>
      <c r="BQ161" s="209"/>
    </row>
    <row r="162" spans="1:69" s="12" customFormat="1" ht="28.5" customHeight="1" x14ac:dyDescent="0.25">
      <c r="A162" s="111" t="s">
        <v>1014</v>
      </c>
      <c r="B162" s="197">
        <v>42916</v>
      </c>
      <c r="C162" s="198" t="s">
        <v>474</v>
      </c>
      <c r="D162" s="216" t="s">
        <v>26</v>
      </c>
      <c r="E162" s="215">
        <v>42934</v>
      </c>
      <c r="F162" s="215">
        <v>42935</v>
      </c>
      <c r="G162" s="200">
        <f t="shared" si="8"/>
        <v>1</v>
      </c>
      <c r="H162" s="200">
        <v>30</v>
      </c>
      <c r="I162" s="201"/>
      <c r="J162" s="201"/>
      <c r="K162" s="201"/>
      <c r="L162" s="201"/>
      <c r="M162" s="201"/>
      <c r="N162" s="201"/>
      <c r="O162" s="201"/>
      <c r="P162" s="201"/>
      <c r="Q162" s="201"/>
      <c r="R162" s="202">
        <v>42917</v>
      </c>
      <c r="S162" s="201"/>
      <c r="T162" s="201"/>
      <c r="U162" s="201"/>
      <c r="V162" s="201"/>
      <c r="W162" s="201"/>
      <c r="X162" s="201"/>
      <c r="Y162" s="113">
        <v>0</v>
      </c>
      <c r="Z162" s="204"/>
      <c r="AA162" s="205"/>
      <c r="AB162" s="204"/>
      <c r="AC162" s="205"/>
      <c r="AD162" s="206"/>
      <c r="AE162" s="207"/>
      <c r="AF162" s="301" t="s">
        <v>163</v>
      </c>
      <c r="AG162" s="209"/>
      <c r="AH162" s="209"/>
      <c r="AI162" s="209"/>
      <c r="AJ162" s="209"/>
      <c r="AK162" s="209"/>
      <c r="AL162" s="209"/>
      <c r="AM162" s="209"/>
      <c r="AN162" s="209"/>
      <c r="AO162" s="209"/>
      <c r="AP162" s="209"/>
      <c r="AQ162" s="209"/>
      <c r="AR162" s="209"/>
      <c r="AS162" s="209"/>
      <c r="AT162" s="209"/>
      <c r="AU162" s="209"/>
      <c r="AV162" s="209"/>
      <c r="AW162" s="209"/>
      <c r="AX162" s="209"/>
      <c r="AY162" s="209"/>
      <c r="AZ162" s="209"/>
      <c r="BA162" s="209"/>
      <c r="BB162" s="209"/>
      <c r="BC162" s="209"/>
      <c r="BD162" s="209"/>
      <c r="BE162" s="209"/>
      <c r="BF162" s="209"/>
      <c r="BG162" s="209"/>
      <c r="BH162" s="209"/>
      <c r="BI162" s="209"/>
      <c r="BJ162" s="209"/>
      <c r="BK162" s="209"/>
      <c r="BL162" s="209"/>
      <c r="BM162" s="209"/>
      <c r="BN162" s="209"/>
      <c r="BO162" s="209"/>
      <c r="BP162" s="209"/>
      <c r="BQ162" s="209"/>
    </row>
    <row r="163" spans="1:69" s="12" customFormat="1" ht="28.5" customHeight="1" x14ac:dyDescent="0.35">
      <c r="A163" s="111" t="s">
        <v>1014</v>
      </c>
      <c r="B163" s="355">
        <v>42898</v>
      </c>
      <c r="C163" s="370" t="s">
        <v>514</v>
      </c>
      <c r="D163" s="371" t="s">
        <v>379</v>
      </c>
      <c r="E163" s="372">
        <v>42932</v>
      </c>
      <c r="F163" s="372">
        <v>42934</v>
      </c>
      <c r="G163" s="359">
        <v>2</v>
      </c>
      <c r="H163" s="359">
        <v>5</v>
      </c>
      <c r="I163" s="360"/>
      <c r="J163" s="360"/>
      <c r="K163" s="360"/>
      <c r="L163" s="360"/>
      <c r="M163" s="361">
        <v>42917</v>
      </c>
      <c r="N163" s="360"/>
      <c r="O163" s="360"/>
      <c r="P163" s="360"/>
      <c r="Q163" s="360"/>
      <c r="R163" s="360"/>
      <c r="S163" s="360"/>
      <c r="T163" s="360"/>
      <c r="U163" s="360"/>
      <c r="V163" s="360"/>
      <c r="W163" s="360"/>
      <c r="X163" s="362"/>
      <c r="Y163" s="434">
        <v>938</v>
      </c>
      <c r="Z163" s="376"/>
      <c r="AA163" s="377"/>
      <c r="AB163" s="376"/>
      <c r="AC163" s="377"/>
      <c r="AD163" s="378"/>
      <c r="AE163" s="379"/>
      <c r="AF163" s="367"/>
      <c r="AG163" s="368"/>
    </row>
    <row r="164" spans="1:69" s="12" customFormat="1" ht="28.5" customHeight="1" x14ac:dyDescent="0.35">
      <c r="A164" s="111" t="s">
        <v>1014</v>
      </c>
      <c r="B164" s="355">
        <v>42898</v>
      </c>
      <c r="C164" s="370" t="s">
        <v>514</v>
      </c>
      <c r="D164" s="371" t="s">
        <v>379</v>
      </c>
      <c r="E164" s="372">
        <v>42932</v>
      </c>
      <c r="F164" s="372">
        <v>42934</v>
      </c>
      <c r="G164" s="359">
        <f t="shared" ref="G164:G175" si="9">F164-E164</f>
        <v>2</v>
      </c>
      <c r="H164" s="359">
        <v>22</v>
      </c>
      <c r="I164" s="360"/>
      <c r="J164" s="360"/>
      <c r="K164" s="360"/>
      <c r="L164" s="360"/>
      <c r="M164" s="361">
        <v>42917</v>
      </c>
      <c r="N164" s="360"/>
      <c r="O164" s="360"/>
      <c r="P164" s="360"/>
      <c r="Q164" s="360"/>
      <c r="R164" s="360"/>
      <c r="S164" s="360"/>
      <c r="T164" s="360"/>
      <c r="U164" s="360"/>
      <c r="V164" s="360"/>
      <c r="W164" s="360"/>
      <c r="X164" s="362"/>
      <c r="Y164" s="434">
        <v>4127.2</v>
      </c>
      <c r="Z164" s="376"/>
      <c r="AA164" s="377"/>
      <c r="AB164" s="376"/>
      <c r="AC164" s="377"/>
      <c r="AD164" s="378"/>
      <c r="AE164" s="379"/>
      <c r="AF164" s="367"/>
      <c r="AG164" s="368"/>
    </row>
    <row r="165" spans="1:69" s="12" customFormat="1" ht="28.5" customHeight="1" x14ac:dyDescent="0.35">
      <c r="A165" s="111" t="s">
        <v>1014</v>
      </c>
      <c r="B165" s="355">
        <v>42914</v>
      </c>
      <c r="C165" s="382" t="s">
        <v>459</v>
      </c>
      <c r="D165" s="382" t="s">
        <v>515</v>
      </c>
      <c r="E165" s="372">
        <v>42931</v>
      </c>
      <c r="F165" s="372">
        <v>42932</v>
      </c>
      <c r="G165" s="359">
        <f t="shared" si="9"/>
        <v>1</v>
      </c>
      <c r="H165" s="359">
        <v>44</v>
      </c>
      <c r="I165" s="375"/>
      <c r="J165" s="375"/>
      <c r="K165" s="375"/>
      <c r="L165" s="375"/>
      <c r="M165" s="375"/>
      <c r="N165" s="375"/>
      <c r="O165" s="361">
        <v>42917</v>
      </c>
      <c r="P165" s="375"/>
      <c r="Q165" s="375"/>
      <c r="R165" s="375"/>
      <c r="S165" s="375"/>
      <c r="T165" s="375"/>
      <c r="U165" s="375"/>
      <c r="V165" s="375"/>
      <c r="W165" s="375"/>
      <c r="X165" s="362"/>
      <c r="Y165" s="434">
        <v>1140</v>
      </c>
      <c r="Z165" s="376"/>
      <c r="AA165" s="377"/>
      <c r="AB165" s="376"/>
      <c r="AC165" s="377"/>
      <c r="AD165" s="378"/>
      <c r="AE165" s="379"/>
      <c r="AF165" s="367"/>
      <c r="AG165" s="368"/>
    </row>
    <row r="166" spans="1:69" s="12" customFormat="1" ht="28.5" customHeight="1" x14ac:dyDescent="0.25">
      <c r="A166" s="111" t="s">
        <v>1014</v>
      </c>
      <c r="B166" s="197"/>
      <c r="C166" s="198" t="s">
        <v>39</v>
      </c>
      <c r="D166" s="216" t="s">
        <v>438</v>
      </c>
      <c r="E166" s="215">
        <v>42931</v>
      </c>
      <c r="F166" s="215">
        <v>42932</v>
      </c>
      <c r="G166" s="200">
        <f t="shared" si="9"/>
        <v>1</v>
      </c>
      <c r="H166" s="200">
        <v>34</v>
      </c>
      <c r="I166" s="202">
        <v>42917</v>
      </c>
      <c r="J166" s="201"/>
      <c r="K166" s="201"/>
      <c r="L166" s="201"/>
      <c r="M166" s="201"/>
      <c r="N166" s="201"/>
      <c r="O166" s="201"/>
      <c r="P166" s="201"/>
      <c r="Q166" s="201"/>
      <c r="R166" s="201"/>
      <c r="S166" s="201"/>
      <c r="T166" s="201"/>
      <c r="U166" s="201"/>
      <c r="V166" s="201"/>
      <c r="W166" s="201"/>
      <c r="X166" s="201"/>
      <c r="Y166" s="113">
        <v>0</v>
      </c>
      <c r="Z166" s="204"/>
      <c r="AA166" s="205"/>
      <c r="AB166" s="204"/>
      <c r="AC166" s="205"/>
      <c r="AD166" s="206"/>
      <c r="AE166" s="207"/>
      <c r="AF166" s="673" t="s">
        <v>433</v>
      </c>
      <c r="AG166" s="209"/>
      <c r="AH166" s="209"/>
      <c r="AI166" s="209"/>
      <c r="AJ166" s="209"/>
      <c r="AK166" s="209"/>
      <c r="AL166" s="209"/>
      <c r="AM166" s="209"/>
      <c r="AN166" s="209"/>
      <c r="AO166" s="209"/>
      <c r="AP166" s="209"/>
      <c r="AQ166" s="209"/>
      <c r="AR166" s="209"/>
      <c r="AS166" s="209"/>
      <c r="AT166" s="209"/>
      <c r="AU166" s="209"/>
      <c r="AV166" s="209"/>
      <c r="AW166" s="209"/>
      <c r="AX166" s="209"/>
      <c r="AY166" s="209"/>
      <c r="AZ166" s="209"/>
      <c r="BA166" s="209"/>
      <c r="BB166" s="209"/>
      <c r="BC166" s="209"/>
      <c r="BD166" s="209"/>
      <c r="BE166" s="209"/>
      <c r="BF166" s="209"/>
      <c r="BG166" s="209"/>
      <c r="BH166" s="209"/>
      <c r="BI166" s="209"/>
      <c r="BJ166" s="209"/>
      <c r="BK166" s="209"/>
      <c r="BL166" s="209"/>
      <c r="BM166" s="209"/>
      <c r="BN166" s="209"/>
      <c r="BO166" s="209"/>
      <c r="BP166" s="209"/>
      <c r="BQ166" s="209"/>
    </row>
    <row r="167" spans="1:69" s="12" customFormat="1" ht="28.5" customHeight="1" x14ac:dyDescent="0.35">
      <c r="A167" s="111" t="s">
        <v>1014</v>
      </c>
      <c r="B167" s="355">
        <v>42914</v>
      </c>
      <c r="C167" s="382" t="s">
        <v>459</v>
      </c>
      <c r="D167" s="382" t="s">
        <v>518</v>
      </c>
      <c r="E167" s="372">
        <v>42930</v>
      </c>
      <c r="F167" s="372">
        <v>42931</v>
      </c>
      <c r="G167" s="359">
        <f t="shared" si="9"/>
        <v>1</v>
      </c>
      <c r="H167" s="359">
        <v>44</v>
      </c>
      <c r="I167" s="375"/>
      <c r="J167" s="375"/>
      <c r="K167" s="375"/>
      <c r="L167" s="375"/>
      <c r="M167" s="375"/>
      <c r="N167" s="375"/>
      <c r="O167" s="361">
        <v>42917</v>
      </c>
      <c r="P167" s="375"/>
      <c r="Q167" s="375"/>
      <c r="R167" s="375"/>
      <c r="S167" s="375"/>
      <c r="T167" s="375"/>
      <c r="U167" s="375"/>
      <c r="V167" s="375"/>
      <c r="W167" s="375"/>
      <c r="X167" s="362"/>
      <c r="Y167" s="434">
        <v>1143</v>
      </c>
      <c r="Z167" s="376"/>
      <c r="AA167" s="377"/>
      <c r="AB167" s="376"/>
      <c r="AC167" s="377"/>
      <c r="AD167" s="378"/>
      <c r="AE167" s="379"/>
      <c r="AF167" s="367"/>
      <c r="AG167" s="368"/>
    </row>
    <row r="168" spans="1:69" s="12" customFormat="1" ht="28.5" customHeight="1" x14ac:dyDescent="0.35">
      <c r="A168" s="111" t="s">
        <v>1014</v>
      </c>
      <c r="B168" s="355">
        <v>42718</v>
      </c>
      <c r="C168" s="370" t="s">
        <v>402</v>
      </c>
      <c r="D168" s="371" t="s">
        <v>519</v>
      </c>
      <c r="E168" s="372">
        <v>42930</v>
      </c>
      <c r="F168" s="372">
        <v>42932</v>
      </c>
      <c r="G168" s="359">
        <f t="shared" si="9"/>
        <v>2</v>
      </c>
      <c r="H168" s="359">
        <v>20</v>
      </c>
      <c r="I168" s="361">
        <v>42917</v>
      </c>
      <c r="J168" s="360"/>
      <c r="K168" s="360"/>
      <c r="L168" s="360"/>
      <c r="M168" s="360"/>
      <c r="N168" s="360"/>
      <c r="O168" s="360"/>
      <c r="P168" s="360"/>
      <c r="Q168" s="360"/>
      <c r="R168" s="360"/>
      <c r="S168" s="360"/>
      <c r="T168" s="360"/>
      <c r="U168" s="360"/>
      <c r="V168" s="360"/>
      <c r="W168" s="360"/>
      <c r="X168" s="362"/>
      <c r="Y168" s="434">
        <v>3565</v>
      </c>
      <c r="Z168" s="376"/>
      <c r="AA168" s="377"/>
      <c r="AB168" s="376"/>
      <c r="AC168" s="377"/>
      <c r="AD168" s="378"/>
      <c r="AE168" s="379"/>
      <c r="AF168" s="367"/>
      <c r="AG168" s="368"/>
    </row>
    <row r="169" spans="1:69" s="12" customFormat="1" ht="28.5" customHeight="1" x14ac:dyDescent="0.25">
      <c r="A169" s="111" t="s">
        <v>1014</v>
      </c>
      <c r="B169" s="197">
        <v>42719</v>
      </c>
      <c r="C169" s="198" t="s">
        <v>303</v>
      </c>
      <c r="D169" s="216" t="s">
        <v>26</v>
      </c>
      <c r="E169" s="215">
        <v>42930</v>
      </c>
      <c r="F169" s="215">
        <v>42932</v>
      </c>
      <c r="G169" s="200">
        <f t="shared" si="9"/>
        <v>2</v>
      </c>
      <c r="H169" s="200">
        <v>35</v>
      </c>
      <c r="I169" s="201"/>
      <c r="J169" s="202">
        <v>42917</v>
      </c>
      <c r="K169" s="201"/>
      <c r="L169" s="201"/>
      <c r="M169" s="201"/>
      <c r="N169" s="201"/>
      <c r="O169" s="201"/>
      <c r="P169" s="201"/>
      <c r="Q169" s="201"/>
      <c r="R169" s="201"/>
      <c r="S169" s="201"/>
      <c r="T169" s="201"/>
      <c r="U169" s="201"/>
      <c r="V169" s="201"/>
      <c r="W169" s="201"/>
      <c r="X169" s="201"/>
      <c r="Y169" s="113">
        <v>0</v>
      </c>
      <c r="Z169" s="204"/>
      <c r="AA169" s="205"/>
      <c r="AB169" s="204"/>
      <c r="AC169" s="205"/>
      <c r="AD169" s="206"/>
      <c r="AE169" s="207"/>
      <c r="AF169" s="673" t="s">
        <v>288</v>
      </c>
      <c r="AG169" s="209"/>
      <c r="AH169" s="209"/>
      <c r="AI169" s="209"/>
      <c r="AJ169" s="209"/>
      <c r="AK169" s="209"/>
      <c r="AL169" s="209"/>
      <c r="AM169" s="209"/>
      <c r="AN169" s="209"/>
      <c r="AO169" s="209"/>
      <c r="AP169" s="209"/>
      <c r="AQ169" s="209"/>
      <c r="AR169" s="209"/>
      <c r="AS169" s="209"/>
      <c r="AT169" s="209"/>
      <c r="AU169" s="209"/>
      <c r="AV169" s="209"/>
      <c r="AW169" s="209"/>
      <c r="AX169" s="209"/>
      <c r="AY169" s="209"/>
      <c r="AZ169" s="209"/>
      <c r="BA169" s="209"/>
      <c r="BB169" s="209"/>
      <c r="BC169" s="209"/>
      <c r="BD169" s="209"/>
      <c r="BE169" s="209"/>
      <c r="BF169" s="209"/>
      <c r="BG169" s="209"/>
      <c r="BH169" s="209"/>
      <c r="BI169" s="209"/>
      <c r="BJ169" s="209"/>
      <c r="BK169" s="209"/>
      <c r="BL169" s="209"/>
      <c r="BM169" s="209"/>
      <c r="BN169" s="209"/>
      <c r="BO169" s="209"/>
      <c r="BP169" s="209"/>
      <c r="BQ169" s="209"/>
    </row>
    <row r="170" spans="1:69" s="12" customFormat="1" ht="28.5" customHeight="1" x14ac:dyDescent="0.25">
      <c r="A170" s="111" t="s">
        <v>1014</v>
      </c>
      <c r="B170" s="197">
        <v>42892</v>
      </c>
      <c r="C170" s="198" t="s">
        <v>467</v>
      </c>
      <c r="D170" s="216" t="s">
        <v>468</v>
      </c>
      <c r="E170" s="215">
        <v>42929</v>
      </c>
      <c r="F170" s="215">
        <v>42932</v>
      </c>
      <c r="G170" s="200">
        <f t="shared" si="9"/>
        <v>3</v>
      </c>
      <c r="H170" s="200">
        <v>30</v>
      </c>
      <c r="I170" s="201"/>
      <c r="J170" s="201"/>
      <c r="K170" s="201"/>
      <c r="L170" s="201"/>
      <c r="M170" s="201"/>
      <c r="N170" s="201"/>
      <c r="O170" s="201"/>
      <c r="P170" s="201"/>
      <c r="Q170" s="201"/>
      <c r="R170" s="202">
        <v>42917</v>
      </c>
      <c r="S170" s="201"/>
      <c r="T170" s="201"/>
      <c r="U170" s="201"/>
      <c r="V170" s="201"/>
      <c r="W170" s="201"/>
      <c r="X170" s="201"/>
      <c r="Y170" s="113">
        <v>0</v>
      </c>
      <c r="Z170" s="204"/>
      <c r="AA170" s="205"/>
      <c r="AB170" s="204"/>
      <c r="AC170" s="205"/>
      <c r="AD170" s="206"/>
      <c r="AE170" s="207"/>
      <c r="AF170" s="301" t="s">
        <v>163</v>
      </c>
      <c r="AG170" s="209"/>
      <c r="AH170" s="209"/>
      <c r="AI170" s="209"/>
      <c r="AJ170" s="209"/>
      <c r="AK170" s="209"/>
      <c r="AL170" s="209"/>
      <c r="AM170" s="209"/>
      <c r="AN170" s="209"/>
      <c r="AO170" s="209"/>
      <c r="AP170" s="209"/>
      <c r="AQ170" s="209"/>
      <c r="AR170" s="209"/>
      <c r="AS170" s="209"/>
      <c r="AT170" s="209"/>
      <c r="AU170" s="209"/>
      <c r="AV170" s="209"/>
      <c r="AW170" s="209"/>
      <c r="AX170" s="209"/>
      <c r="AY170" s="209"/>
      <c r="AZ170" s="209"/>
      <c r="BA170" s="209"/>
      <c r="BB170" s="209"/>
      <c r="BC170" s="209"/>
      <c r="BD170" s="209"/>
      <c r="BE170" s="209"/>
      <c r="BF170" s="209"/>
      <c r="BG170" s="209"/>
      <c r="BH170" s="209"/>
      <c r="BI170" s="209"/>
      <c r="BJ170" s="209"/>
      <c r="BK170" s="209"/>
      <c r="BL170" s="209"/>
      <c r="BM170" s="209"/>
      <c r="BN170" s="209"/>
      <c r="BO170" s="209"/>
      <c r="BP170" s="209"/>
      <c r="BQ170" s="209"/>
    </row>
    <row r="171" spans="1:69" s="12" customFormat="1" ht="28.5" customHeight="1" x14ac:dyDescent="0.35">
      <c r="A171" s="111" t="s">
        <v>1014</v>
      </c>
      <c r="B171" s="355">
        <v>42816</v>
      </c>
      <c r="C171" s="370" t="s">
        <v>520</v>
      </c>
      <c r="D171" s="371" t="s">
        <v>26</v>
      </c>
      <c r="E171" s="372">
        <v>42928</v>
      </c>
      <c r="F171" s="372">
        <v>42930</v>
      </c>
      <c r="G171" s="359">
        <f t="shared" si="9"/>
        <v>2</v>
      </c>
      <c r="H171" s="359">
        <v>20</v>
      </c>
      <c r="I171" s="361">
        <v>42917</v>
      </c>
      <c r="J171" s="360"/>
      <c r="K171" s="360"/>
      <c r="L171" s="360"/>
      <c r="M171" s="360"/>
      <c r="N171" s="360"/>
      <c r="O171" s="360"/>
      <c r="P171" s="360"/>
      <c r="Q171" s="360"/>
      <c r="R171" s="360"/>
      <c r="S171" s="360"/>
      <c r="T171" s="360"/>
      <c r="U171" s="360"/>
      <c r="V171" s="360"/>
      <c r="W171" s="360"/>
      <c r="X171" s="362"/>
      <c r="Y171" s="434">
        <v>2559</v>
      </c>
      <c r="Z171" s="376"/>
      <c r="AA171" s="377"/>
      <c r="AB171" s="376"/>
      <c r="AC171" s="377"/>
      <c r="AD171" s="378"/>
      <c r="AE171" s="379"/>
      <c r="AF171" s="367"/>
      <c r="AG171" s="368"/>
    </row>
    <row r="172" spans="1:69" s="12" customFormat="1" ht="28.5" customHeight="1" x14ac:dyDescent="0.25">
      <c r="A172" s="111" t="s">
        <v>1014</v>
      </c>
      <c r="B172" s="197">
        <v>42844</v>
      </c>
      <c r="C172" s="198" t="s">
        <v>385</v>
      </c>
      <c r="D172" s="216" t="s">
        <v>26</v>
      </c>
      <c r="E172" s="215">
        <v>42928</v>
      </c>
      <c r="F172" s="215">
        <v>42929</v>
      </c>
      <c r="G172" s="200">
        <f t="shared" si="9"/>
        <v>1</v>
      </c>
      <c r="H172" s="200">
        <v>40</v>
      </c>
      <c r="I172" s="202">
        <v>42917</v>
      </c>
      <c r="J172" s="201"/>
      <c r="K172" s="201"/>
      <c r="L172" s="201"/>
      <c r="M172" s="201"/>
      <c r="N172" s="201"/>
      <c r="O172" s="201"/>
      <c r="P172" s="201"/>
      <c r="Q172" s="201"/>
      <c r="R172" s="201"/>
      <c r="S172" s="201"/>
      <c r="T172" s="201"/>
      <c r="U172" s="201"/>
      <c r="V172" s="201"/>
      <c r="W172" s="201"/>
      <c r="X172" s="201"/>
      <c r="Y172" s="113">
        <v>0</v>
      </c>
      <c r="Z172" s="204"/>
      <c r="AA172" s="205"/>
      <c r="AB172" s="204"/>
      <c r="AC172" s="205"/>
      <c r="AD172" s="206"/>
      <c r="AE172" s="207"/>
      <c r="AF172" s="301" t="s">
        <v>249</v>
      </c>
      <c r="AG172" s="209"/>
      <c r="AH172" s="209"/>
      <c r="AI172" s="209"/>
      <c r="AJ172" s="209"/>
      <c r="AK172" s="209"/>
      <c r="AL172" s="209"/>
      <c r="AM172" s="209"/>
      <c r="AN172" s="209"/>
      <c r="AO172" s="209"/>
      <c r="AP172" s="209"/>
      <c r="AQ172" s="209"/>
      <c r="AR172" s="209"/>
      <c r="AS172" s="209"/>
      <c r="AT172" s="209"/>
      <c r="AU172" s="209"/>
      <c r="AV172" s="209"/>
      <c r="AW172" s="209"/>
      <c r="AX172" s="209"/>
      <c r="AY172" s="209"/>
      <c r="AZ172" s="209"/>
      <c r="BA172" s="209"/>
      <c r="BB172" s="209"/>
      <c r="BC172" s="209"/>
      <c r="BD172" s="209"/>
      <c r="BE172" s="209"/>
      <c r="BF172" s="209"/>
      <c r="BG172" s="209"/>
      <c r="BH172" s="209"/>
      <c r="BI172" s="209"/>
      <c r="BJ172" s="209"/>
      <c r="BK172" s="209"/>
      <c r="BL172" s="209"/>
      <c r="BM172" s="209"/>
      <c r="BN172" s="209"/>
      <c r="BO172" s="209"/>
      <c r="BP172" s="209"/>
      <c r="BQ172" s="209"/>
    </row>
    <row r="173" spans="1:69" s="12" customFormat="1" ht="28.5" customHeight="1" x14ac:dyDescent="0.35">
      <c r="A173" s="111" t="s">
        <v>1014</v>
      </c>
      <c r="B173" s="355">
        <v>42821</v>
      </c>
      <c r="C173" s="370" t="s">
        <v>521</v>
      </c>
      <c r="D173" s="371" t="s">
        <v>522</v>
      </c>
      <c r="E173" s="372">
        <v>42927</v>
      </c>
      <c r="F173" s="372">
        <v>42930</v>
      </c>
      <c r="G173" s="359">
        <f t="shared" si="9"/>
        <v>3</v>
      </c>
      <c r="H173" s="359">
        <v>110</v>
      </c>
      <c r="I173" s="360"/>
      <c r="J173" s="361">
        <v>42917</v>
      </c>
      <c r="K173" s="360"/>
      <c r="L173" s="360"/>
      <c r="M173" s="360"/>
      <c r="N173" s="360"/>
      <c r="O173" s="360"/>
      <c r="P173" s="360"/>
      <c r="Q173" s="360"/>
      <c r="R173" s="360"/>
      <c r="S173" s="360"/>
      <c r="T173" s="360"/>
      <c r="U173" s="360"/>
      <c r="V173" s="360"/>
      <c r="W173" s="360"/>
      <c r="X173" s="362"/>
      <c r="Y173" s="434">
        <v>8337</v>
      </c>
      <c r="Z173" s="376"/>
      <c r="AA173" s="377"/>
      <c r="AB173" s="376"/>
      <c r="AC173" s="377"/>
      <c r="AD173" s="378"/>
      <c r="AE173" s="379"/>
      <c r="AF173" s="367"/>
      <c r="AG173" s="368"/>
    </row>
    <row r="174" spans="1:69" s="12" customFormat="1" ht="28.5" customHeight="1" x14ac:dyDescent="0.35">
      <c r="A174" s="111" t="s">
        <v>1014</v>
      </c>
      <c r="B174" s="355">
        <v>42909</v>
      </c>
      <c r="C174" s="370" t="s">
        <v>473</v>
      </c>
      <c r="D174" s="371" t="s">
        <v>523</v>
      </c>
      <c r="E174" s="372">
        <v>42927</v>
      </c>
      <c r="F174" s="372">
        <v>42928</v>
      </c>
      <c r="G174" s="359">
        <f t="shared" si="9"/>
        <v>1</v>
      </c>
      <c r="H174" s="359">
        <v>91</v>
      </c>
      <c r="I174" s="361">
        <v>42917</v>
      </c>
      <c r="J174" s="360"/>
      <c r="K174" s="360"/>
      <c r="L174" s="360"/>
      <c r="M174" s="360"/>
      <c r="N174" s="360"/>
      <c r="O174" s="360"/>
      <c r="P174" s="360"/>
      <c r="Q174" s="360"/>
      <c r="R174" s="360"/>
      <c r="S174" s="360"/>
      <c r="T174" s="360"/>
      <c r="U174" s="360"/>
      <c r="V174" s="360"/>
      <c r="W174" s="360"/>
      <c r="X174" s="362"/>
      <c r="Y174" s="434">
        <v>2864</v>
      </c>
      <c r="Z174" s="376"/>
      <c r="AA174" s="377"/>
      <c r="AB174" s="376"/>
      <c r="AC174" s="377"/>
      <c r="AD174" s="378"/>
      <c r="AE174" s="379"/>
      <c r="AF174" s="367"/>
      <c r="AG174" s="368"/>
    </row>
    <row r="175" spans="1:69" s="12" customFormat="1" ht="28.5" customHeight="1" x14ac:dyDescent="0.25">
      <c r="A175" s="111" t="s">
        <v>1014</v>
      </c>
      <c r="B175" s="197">
        <v>42879</v>
      </c>
      <c r="C175" s="198" t="s">
        <v>439</v>
      </c>
      <c r="D175" s="216" t="s">
        <v>440</v>
      </c>
      <c r="E175" s="215">
        <v>42927</v>
      </c>
      <c r="F175" s="215">
        <v>42928</v>
      </c>
      <c r="G175" s="200">
        <f t="shared" si="9"/>
        <v>1</v>
      </c>
      <c r="H175" s="200">
        <v>63</v>
      </c>
      <c r="I175" s="202">
        <v>42917</v>
      </c>
      <c r="J175" s="201"/>
      <c r="K175" s="201"/>
      <c r="L175" s="201"/>
      <c r="M175" s="201"/>
      <c r="N175" s="201"/>
      <c r="O175" s="201"/>
      <c r="P175" s="201"/>
      <c r="Q175" s="201"/>
      <c r="R175" s="201"/>
      <c r="S175" s="201"/>
      <c r="T175" s="201"/>
      <c r="U175" s="201"/>
      <c r="V175" s="201"/>
      <c r="W175" s="201"/>
      <c r="X175" s="201"/>
      <c r="Y175" s="113">
        <v>0</v>
      </c>
      <c r="Z175" s="204"/>
      <c r="AA175" s="205"/>
      <c r="AB175" s="204"/>
      <c r="AC175" s="205"/>
      <c r="AD175" s="206"/>
      <c r="AE175" s="207"/>
      <c r="AF175" s="301" t="s">
        <v>101</v>
      </c>
      <c r="AG175" s="209"/>
      <c r="AH175" s="209"/>
      <c r="AI175" s="209"/>
      <c r="AJ175" s="209"/>
      <c r="AK175" s="209"/>
      <c r="AL175" s="209"/>
      <c r="AM175" s="209"/>
      <c r="AN175" s="209"/>
      <c r="AO175" s="209"/>
      <c r="AP175" s="209"/>
      <c r="AQ175" s="209"/>
      <c r="AR175" s="209"/>
      <c r="AS175" s="209"/>
      <c r="AT175" s="209"/>
      <c r="AU175" s="209"/>
      <c r="AV175" s="209"/>
      <c r="AW175" s="209"/>
      <c r="AX175" s="209"/>
      <c r="AY175" s="209"/>
      <c r="AZ175" s="209"/>
      <c r="BA175" s="209"/>
      <c r="BB175" s="209"/>
      <c r="BC175" s="209"/>
      <c r="BD175" s="209"/>
      <c r="BE175" s="209"/>
      <c r="BF175" s="209"/>
      <c r="BG175" s="209"/>
      <c r="BH175" s="209"/>
      <c r="BI175" s="209"/>
      <c r="BJ175" s="209"/>
      <c r="BK175" s="209"/>
      <c r="BL175" s="209"/>
      <c r="BM175" s="209"/>
      <c r="BN175" s="209"/>
      <c r="BO175" s="209"/>
      <c r="BP175" s="209"/>
      <c r="BQ175" s="209"/>
    </row>
    <row r="176" spans="1:69" s="12" customFormat="1" ht="28.5" customHeight="1" x14ac:dyDescent="0.35">
      <c r="A176" s="111" t="s">
        <v>1014</v>
      </c>
      <c r="B176" s="355">
        <v>42898</v>
      </c>
      <c r="C176" s="370" t="s">
        <v>69</v>
      </c>
      <c r="D176" s="371" t="s">
        <v>368</v>
      </c>
      <c r="E176" s="372">
        <v>42926</v>
      </c>
      <c r="F176" s="372">
        <v>42927</v>
      </c>
      <c r="G176" s="359">
        <v>1</v>
      </c>
      <c r="H176" s="359">
        <v>16</v>
      </c>
      <c r="I176" s="361">
        <v>42917</v>
      </c>
      <c r="J176" s="360"/>
      <c r="K176" s="360"/>
      <c r="L176" s="360"/>
      <c r="M176" s="360"/>
      <c r="N176" s="360"/>
      <c r="O176" s="360"/>
      <c r="P176" s="360"/>
      <c r="Q176" s="360"/>
      <c r="R176" s="360"/>
      <c r="S176" s="360"/>
      <c r="T176" s="360"/>
      <c r="U176" s="360"/>
      <c r="V176" s="360"/>
      <c r="W176" s="360"/>
      <c r="X176" s="362"/>
      <c r="Y176" s="434">
        <v>974</v>
      </c>
      <c r="Z176" s="376"/>
      <c r="AA176" s="377"/>
      <c r="AB176" s="376"/>
      <c r="AC176" s="377"/>
      <c r="AD176" s="378"/>
      <c r="AE176" s="379"/>
      <c r="AF176" s="367"/>
      <c r="AG176" s="368"/>
    </row>
    <row r="177" spans="1:69" s="12" customFormat="1" ht="28.5" customHeight="1" x14ac:dyDescent="0.25">
      <c r="A177" s="111" t="s">
        <v>1014</v>
      </c>
      <c r="B177" s="210">
        <v>42763</v>
      </c>
      <c r="C177" s="211" t="s">
        <v>381</v>
      </c>
      <c r="D177" s="211" t="s">
        <v>26</v>
      </c>
      <c r="E177" s="217">
        <v>42924</v>
      </c>
      <c r="F177" s="217">
        <v>42925</v>
      </c>
      <c r="G177" s="200">
        <f t="shared" ref="G177:G184" si="10">F177-E177</f>
        <v>1</v>
      </c>
      <c r="H177" s="200">
        <v>40</v>
      </c>
      <c r="I177" s="218"/>
      <c r="J177" s="218"/>
      <c r="K177" s="218"/>
      <c r="L177" s="218"/>
      <c r="M177" s="218"/>
      <c r="N177" s="218"/>
      <c r="O177" s="218"/>
      <c r="P177" s="218"/>
      <c r="Q177" s="218"/>
      <c r="R177" s="218"/>
      <c r="S177" s="202">
        <v>42917</v>
      </c>
      <c r="T177" s="218"/>
      <c r="U177" s="218"/>
      <c r="V177" s="218"/>
      <c r="W177" s="218"/>
      <c r="X177" s="218"/>
      <c r="Y177" s="113">
        <v>0</v>
      </c>
      <c r="Z177" s="220"/>
      <c r="AA177" s="221"/>
      <c r="AB177" s="220"/>
      <c r="AC177" s="221"/>
      <c r="AD177" s="222"/>
      <c r="AE177" s="223"/>
      <c r="AF177" s="301" t="s">
        <v>382</v>
      </c>
      <c r="AG177" s="209"/>
      <c r="AH177" s="209"/>
      <c r="AI177" s="209"/>
      <c r="AJ177" s="209"/>
      <c r="AK177" s="209"/>
      <c r="AL177" s="209"/>
      <c r="AM177" s="209"/>
      <c r="AN177" s="209"/>
      <c r="AO177" s="209"/>
      <c r="AP177" s="209"/>
      <c r="AQ177" s="209"/>
      <c r="AR177" s="209"/>
      <c r="AS177" s="209"/>
      <c r="AT177" s="209"/>
      <c r="AU177" s="209"/>
      <c r="AV177" s="209"/>
      <c r="AW177" s="209"/>
      <c r="AX177" s="209"/>
      <c r="AY177" s="209"/>
      <c r="AZ177" s="209"/>
      <c r="BA177" s="209"/>
      <c r="BB177" s="209"/>
      <c r="BC177" s="209"/>
      <c r="BD177" s="209"/>
      <c r="BE177" s="209"/>
      <c r="BF177" s="209"/>
      <c r="BG177" s="209"/>
      <c r="BH177" s="209"/>
      <c r="BI177" s="209"/>
      <c r="BJ177" s="209"/>
      <c r="BK177" s="209"/>
      <c r="BL177" s="209"/>
      <c r="BM177" s="209"/>
      <c r="BN177" s="209"/>
      <c r="BO177" s="209"/>
      <c r="BP177" s="209"/>
      <c r="BQ177" s="209"/>
    </row>
    <row r="178" spans="1:69" s="12" customFormat="1" ht="28.5" customHeight="1" x14ac:dyDescent="0.25">
      <c r="A178" s="111" t="s">
        <v>1014</v>
      </c>
      <c r="B178" s="197">
        <v>42828</v>
      </c>
      <c r="C178" s="198" t="s">
        <v>383</v>
      </c>
      <c r="D178" s="216" t="s">
        <v>26</v>
      </c>
      <c r="E178" s="215">
        <v>42924</v>
      </c>
      <c r="F178" s="215">
        <v>42925</v>
      </c>
      <c r="G178" s="200">
        <f t="shared" si="10"/>
        <v>1</v>
      </c>
      <c r="H178" s="200">
        <v>55</v>
      </c>
      <c r="I178" s="202">
        <v>42917</v>
      </c>
      <c r="J178" s="202">
        <v>42917</v>
      </c>
      <c r="K178" s="201"/>
      <c r="L178" s="201"/>
      <c r="M178" s="201"/>
      <c r="N178" s="201"/>
      <c r="O178" s="201"/>
      <c r="P178" s="201"/>
      <c r="Q178" s="201"/>
      <c r="R178" s="201"/>
      <c r="S178" s="201"/>
      <c r="T178" s="201"/>
      <c r="U178" s="201"/>
      <c r="V178" s="201"/>
      <c r="W178" s="201"/>
      <c r="X178" s="201"/>
      <c r="Y178" s="113">
        <v>0</v>
      </c>
      <c r="Z178" s="204"/>
      <c r="AA178" s="205"/>
      <c r="AB178" s="204"/>
      <c r="AC178" s="205"/>
      <c r="AD178" s="206"/>
      <c r="AE178" s="207"/>
      <c r="AF178" s="301" t="s">
        <v>384</v>
      </c>
      <c r="AG178" s="209"/>
      <c r="AH178" s="209"/>
      <c r="AI178" s="209"/>
      <c r="AJ178" s="209"/>
      <c r="AK178" s="209"/>
      <c r="AL178" s="209"/>
      <c r="AM178" s="209"/>
      <c r="AN178" s="209"/>
      <c r="AO178" s="209"/>
      <c r="AP178" s="209"/>
      <c r="AQ178" s="209"/>
      <c r="AR178" s="209"/>
      <c r="AS178" s="209"/>
      <c r="AT178" s="209"/>
      <c r="AU178" s="209"/>
      <c r="AV178" s="209"/>
      <c r="AW178" s="209"/>
      <c r="AX178" s="209"/>
      <c r="AY178" s="209"/>
      <c r="AZ178" s="209"/>
      <c r="BA178" s="209"/>
      <c r="BB178" s="209"/>
      <c r="BC178" s="209"/>
      <c r="BD178" s="209"/>
      <c r="BE178" s="209"/>
      <c r="BF178" s="209"/>
      <c r="BG178" s="209"/>
      <c r="BH178" s="209"/>
      <c r="BI178" s="209"/>
      <c r="BJ178" s="209"/>
      <c r="BK178" s="209"/>
      <c r="BL178" s="209"/>
      <c r="BM178" s="209"/>
      <c r="BN178" s="209"/>
      <c r="BO178" s="209"/>
      <c r="BP178" s="209"/>
      <c r="BQ178" s="209"/>
    </row>
    <row r="179" spans="1:69" s="12" customFormat="1" ht="28.5" customHeight="1" x14ac:dyDescent="0.35">
      <c r="A179" s="111" t="s">
        <v>1014</v>
      </c>
      <c r="B179" s="355">
        <v>42844</v>
      </c>
      <c r="C179" s="370" t="s">
        <v>299</v>
      </c>
      <c r="D179" s="371" t="s">
        <v>300</v>
      </c>
      <c r="E179" s="372">
        <v>42923</v>
      </c>
      <c r="F179" s="372">
        <v>42925</v>
      </c>
      <c r="G179" s="359">
        <f t="shared" si="10"/>
        <v>2</v>
      </c>
      <c r="H179" s="359">
        <v>61</v>
      </c>
      <c r="I179" s="360"/>
      <c r="J179" s="360"/>
      <c r="K179" s="360"/>
      <c r="L179" s="360"/>
      <c r="M179" s="361">
        <v>42917</v>
      </c>
      <c r="N179" s="360"/>
      <c r="O179" s="360"/>
      <c r="P179" s="360"/>
      <c r="Q179" s="360"/>
      <c r="R179" s="360"/>
      <c r="S179" s="360"/>
      <c r="T179" s="360"/>
      <c r="U179" s="360"/>
      <c r="V179" s="360"/>
      <c r="W179" s="360"/>
      <c r="X179" s="362"/>
      <c r="Y179" s="434">
        <v>1313.7</v>
      </c>
      <c r="Z179" s="376"/>
      <c r="AA179" s="377"/>
      <c r="AB179" s="376"/>
      <c r="AC179" s="377"/>
      <c r="AD179" s="378"/>
      <c r="AE179" s="379"/>
      <c r="AF179" s="367"/>
      <c r="AG179" s="368"/>
    </row>
    <row r="180" spans="1:69" s="12" customFormat="1" ht="28.5" customHeight="1" x14ac:dyDescent="0.25">
      <c r="A180" s="111" t="s">
        <v>1014</v>
      </c>
      <c r="B180" s="197">
        <v>42690</v>
      </c>
      <c r="C180" s="198" t="s">
        <v>465</v>
      </c>
      <c r="D180" s="216" t="s">
        <v>466</v>
      </c>
      <c r="E180" s="215">
        <v>42923</v>
      </c>
      <c r="F180" s="215">
        <v>42925</v>
      </c>
      <c r="G180" s="200">
        <f t="shared" si="10"/>
        <v>2</v>
      </c>
      <c r="H180" s="200">
        <v>31</v>
      </c>
      <c r="I180" s="201"/>
      <c r="J180" s="201"/>
      <c r="K180" s="201"/>
      <c r="L180" s="202">
        <v>42917</v>
      </c>
      <c r="M180" s="201"/>
      <c r="N180" s="201"/>
      <c r="O180" s="201"/>
      <c r="P180" s="202">
        <v>42917</v>
      </c>
      <c r="Q180" s="201"/>
      <c r="R180" s="201"/>
      <c r="S180" s="201"/>
      <c r="T180" s="201"/>
      <c r="U180" s="201"/>
      <c r="V180" s="201"/>
      <c r="W180" s="201"/>
      <c r="X180" s="201"/>
      <c r="Y180" s="113">
        <v>0</v>
      </c>
      <c r="Z180" s="204"/>
      <c r="AA180" s="205"/>
      <c r="AB180" s="204"/>
      <c r="AC180" s="205"/>
      <c r="AD180" s="206"/>
      <c r="AE180" s="207"/>
      <c r="AF180" s="301" t="s">
        <v>163</v>
      </c>
      <c r="AG180" s="209"/>
      <c r="AH180" s="209"/>
      <c r="AI180" s="209"/>
      <c r="AJ180" s="209"/>
      <c r="AK180" s="209"/>
      <c r="AL180" s="209"/>
      <c r="AM180" s="209"/>
      <c r="AN180" s="209"/>
      <c r="AO180" s="209"/>
      <c r="AP180" s="209"/>
      <c r="AQ180" s="209"/>
      <c r="AR180" s="209"/>
      <c r="AS180" s="209"/>
      <c r="AT180" s="209"/>
      <c r="AU180" s="209"/>
      <c r="AV180" s="209"/>
      <c r="AW180" s="209"/>
      <c r="AX180" s="209"/>
      <c r="AY180" s="209"/>
      <c r="AZ180" s="209"/>
      <c r="BA180" s="209"/>
      <c r="BB180" s="209"/>
      <c r="BC180" s="209"/>
      <c r="BD180" s="209"/>
      <c r="BE180" s="209"/>
      <c r="BF180" s="209"/>
      <c r="BG180" s="209"/>
      <c r="BH180" s="209"/>
      <c r="BI180" s="209"/>
      <c r="BJ180" s="209"/>
      <c r="BK180" s="209"/>
      <c r="BL180" s="209"/>
      <c r="BM180" s="209"/>
      <c r="BN180" s="209"/>
      <c r="BO180" s="209"/>
      <c r="BP180" s="209"/>
      <c r="BQ180" s="209"/>
    </row>
    <row r="181" spans="1:69" s="12" customFormat="1" ht="28.5" customHeight="1" x14ac:dyDescent="0.35">
      <c r="A181" s="111" t="s">
        <v>1014</v>
      </c>
      <c r="B181" s="355">
        <v>42661</v>
      </c>
      <c r="C181" s="370" t="s">
        <v>524</v>
      </c>
      <c r="D181" s="370" t="s">
        <v>26</v>
      </c>
      <c r="E181" s="358">
        <v>42922</v>
      </c>
      <c r="F181" s="358">
        <v>42924</v>
      </c>
      <c r="G181" s="359">
        <f t="shared" si="10"/>
        <v>2</v>
      </c>
      <c r="H181" s="359">
        <v>28</v>
      </c>
      <c r="I181" s="360"/>
      <c r="J181" s="361">
        <v>42917</v>
      </c>
      <c r="K181" s="360"/>
      <c r="L181" s="360"/>
      <c r="M181" s="360"/>
      <c r="N181" s="360"/>
      <c r="O181" s="360"/>
      <c r="P181" s="360"/>
      <c r="Q181" s="360"/>
      <c r="R181" s="360"/>
      <c r="S181" s="360"/>
      <c r="T181" s="360"/>
      <c r="U181" s="360"/>
      <c r="V181" s="360"/>
      <c r="W181" s="360"/>
      <c r="X181" s="362"/>
      <c r="Y181" s="434">
        <v>2524</v>
      </c>
      <c r="Z181" s="376"/>
      <c r="AA181" s="377"/>
      <c r="AB181" s="376"/>
      <c r="AC181" s="377"/>
      <c r="AD181" s="380"/>
      <c r="AE181" s="381"/>
      <c r="AF181" s="367"/>
      <c r="AG181" s="368"/>
    </row>
    <row r="182" spans="1:69" s="12" customFormat="1" ht="28.5" customHeight="1" x14ac:dyDescent="0.25">
      <c r="A182" s="111" t="s">
        <v>1014</v>
      </c>
      <c r="B182" s="197">
        <v>42760</v>
      </c>
      <c r="C182" s="198" t="s">
        <v>161</v>
      </c>
      <c r="D182" s="216" t="s">
        <v>380</v>
      </c>
      <c r="E182" s="215">
        <v>42922</v>
      </c>
      <c r="F182" s="215">
        <v>42925</v>
      </c>
      <c r="G182" s="200">
        <f t="shared" si="10"/>
        <v>3</v>
      </c>
      <c r="H182" s="200">
        <v>32</v>
      </c>
      <c r="I182" s="202">
        <v>42917</v>
      </c>
      <c r="J182" s="202">
        <v>42917</v>
      </c>
      <c r="K182" s="201"/>
      <c r="L182" s="201"/>
      <c r="M182" s="201"/>
      <c r="N182" s="201"/>
      <c r="O182" s="201"/>
      <c r="P182" s="201"/>
      <c r="Q182" s="201"/>
      <c r="R182" s="201"/>
      <c r="S182" s="201"/>
      <c r="T182" s="201"/>
      <c r="U182" s="201"/>
      <c r="V182" s="201"/>
      <c r="W182" s="201"/>
      <c r="X182" s="201"/>
      <c r="Y182" s="113">
        <v>0</v>
      </c>
      <c r="Z182" s="204"/>
      <c r="AA182" s="205"/>
      <c r="AB182" s="204"/>
      <c r="AC182" s="205"/>
      <c r="AD182" s="206"/>
      <c r="AE182" s="207"/>
      <c r="AF182" s="301" t="s">
        <v>175</v>
      </c>
      <c r="AG182" s="209"/>
      <c r="AH182" s="209"/>
      <c r="AI182" s="209"/>
      <c r="AJ182" s="209"/>
      <c r="AK182" s="209"/>
      <c r="AL182" s="209"/>
      <c r="AM182" s="209"/>
      <c r="AN182" s="209"/>
      <c r="AO182" s="209"/>
      <c r="AP182" s="209"/>
      <c r="AQ182" s="209"/>
      <c r="AR182" s="209"/>
      <c r="AS182" s="209"/>
      <c r="AT182" s="209"/>
      <c r="AU182" s="209"/>
      <c r="AV182" s="209"/>
      <c r="AW182" s="209"/>
      <c r="AX182" s="209"/>
      <c r="AY182" s="209"/>
      <c r="AZ182" s="209"/>
      <c r="BA182" s="209"/>
      <c r="BB182" s="209"/>
      <c r="BC182" s="209"/>
      <c r="BD182" s="209"/>
      <c r="BE182" s="209"/>
      <c r="BF182" s="209"/>
      <c r="BG182" s="209"/>
      <c r="BH182" s="209"/>
      <c r="BI182" s="209"/>
      <c r="BJ182" s="209"/>
      <c r="BK182" s="209"/>
      <c r="BL182" s="209"/>
      <c r="BM182" s="209"/>
      <c r="BN182" s="209"/>
      <c r="BO182" s="209"/>
      <c r="BP182" s="209"/>
      <c r="BQ182" s="209"/>
    </row>
    <row r="183" spans="1:69" s="12" customFormat="1" ht="28.5" customHeight="1" x14ac:dyDescent="0.25">
      <c r="A183" s="111" t="s">
        <v>1014</v>
      </c>
      <c r="B183" s="197">
        <v>42916</v>
      </c>
      <c r="C183" s="198" t="s">
        <v>459</v>
      </c>
      <c r="D183" s="216" t="s">
        <v>460</v>
      </c>
      <c r="E183" s="215">
        <v>42922</v>
      </c>
      <c r="F183" s="215">
        <v>42923</v>
      </c>
      <c r="G183" s="200">
        <f t="shared" si="10"/>
        <v>1</v>
      </c>
      <c r="H183" s="200">
        <v>61</v>
      </c>
      <c r="I183" s="201"/>
      <c r="J183" s="201"/>
      <c r="K183" s="201"/>
      <c r="L183" s="201"/>
      <c r="M183" s="201"/>
      <c r="N183" s="201"/>
      <c r="O183" s="202">
        <v>42917</v>
      </c>
      <c r="P183" s="201"/>
      <c r="Q183" s="201"/>
      <c r="R183" s="201"/>
      <c r="S183" s="201"/>
      <c r="T183" s="201"/>
      <c r="U183" s="201"/>
      <c r="V183" s="201"/>
      <c r="W183" s="201"/>
      <c r="X183" s="201"/>
      <c r="Y183" s="113">
        <v>0</v>
      </c>
      <c r="Z183" s="204"/>
      <c r="AA183" s="205"/>
      <c r="AB183" s="204"/>
      <c r="AC183" s="205"/>
      <c r="AD183" s="206"/>
      <c r="AE183" s="207"/>
      <c r="AF183" s="301" t="s">
        <v>134</v>
      </c>
      <c r="AG183" s="209"/>
      <c r="AH183" s="209"/>
      <c r="AI183" s="209"/>
      <c r="AJ183" s="209"/>
      <c r="AK183" s="209"/>
      <c r="AL183" s="209"/>
      <c r="AM183" s="209"/>
      <c r="AN183" s="209"/>
      <c r="AO183" s="209"/>
      <c r="AP183" s="209"/>
      <c r="AQ183" s="209"/>
      <c r="AR183" s="209"/>
      <c r="AS183" s="209"/>
      <c r="AT183" s="209"/>
      <c r="AU183" s="209"/>
      <c r="AV183" s="209"/>
      <c r="AW183" s="209"/>
      <c r="AX183" s="209"/>
      <c r="AY183" s="209"/>
      <c r="AZ183" s="209"/>
      <c r="BA183" s="209"/>
      <c r="BB183" s="209"/>
      <c r="BC183" s="209"/>
      <c r="BD183" s="209"/>
      <c r="BE183" s="209"/>
      <c r="BF183" s="209"/>
      <c r="BG183" s="209"/>
      <c r="BH183" s="209"/>
      <c r="BI183" s="209"/>
      <c r="BJ183" s="209"/>
      <c r="BK183" s="209"/>
      <c r="BL183" s="209"/>
      <c r="BM183" s="209"/>
      <c r="BN183" s="209"/>
      <c r="BO183" s="209"/>
      <c r="BP183" s="209"/>
      <c r="BQ183" s="209"/>
    </row>
    <row r="184" spans="1:69" s="12" customFormat="1" ht="28.5" customHeight="1" x14ac:dyDescent="0.35">
      <c r="A184" s="111" t="s">
        <v>1014</v>
      </c>
      <c r="B184" s="355">
        <v>42578</v>
      </c>
      <c r="C184" s="370" t="s">
        <v>525</v>
      </c>
      <c r="D184" s="370" t="s">
        <v>379</v>
      </c>
      <c r="E184" s="372">
        <v>42921</v>
      </c>
      <c r="F184" s="372">
        <v>42922</v>
      </c>
      <c r="G184" s="359">
        <f t="shared" si="10"/>
        <v>1</v>
      </c>
      <c r="H184" s="359">
        <v>43</v>
      </c>
      <c r="I184" s="360"/>
      <c r="J184" s="360"/>
      <c r="K184" s="360"/>
      <c r="L184" s="360"/>
      <c r="M184" s="360"/>
      <c r="N184" s="360"/>
      <c r="O184" s="360"/>
      <c r="P184" s="360"/>
      <c r="Q184" s="360"/>
      <c r="R184" s="361">
        <v>42917</v>
      </c>
      <c r="S184" s="360"/>
      <c r="T184" s="360"/>
      <c r="U184" s="360"/>
      <c r="V184" s="360"/>
      <c r="W184" s="360"/>
      <c r="X184" s="362"/>
      <c r="Y184" s="434">
        <v>5580</v>
      </c>
      <c r="Z184" s="376"/>
      <c r="AA184" s="377"/>
      <c r="AB184" s="376"/>
      <c r="AC184" s="377"/>
      <c r="AD184" s="378"/>
      <c r="AE184" s="379"/>
      <c r="AF184" s="367"/>
      <c r="AG184" s="368"/>
    </row>
    <row r="185" spans="1:69" s="12" customFormat="1" ht="28.5" customHeight="1" x14ac:dyDescent="0.25">
      <c r="A185" s="111" t="s">
        <v>1014</v>
      </c>
      <c r="B185" s="197">
        <v>42888</v>
      </c>
      <c r="C185" s="198" t="s">
        <v>445</v>
      </c>
      <c r="D185" s="216" t="s">
        <v>379</v>
      </c>
      <c r="E185" s="215">
        <v>42921</v>
      </c>
      <c r="F185" s="215">
        <v>42921</v>
      </c>
      <c r="G185" s="200">
        <v>1</v>
      </c>
      <c r="H185" s="200">
        <v>6</v>
      </c>
      <c r="I185" s="201"/>
      <c r="J185" s="201"/>
      <c r="K185" s="201"/>
      <c r="L185" s="201"/>
      <c r="M185" s="201"/>
      <c r="N185" s="201"/>
      <c r="O185" s="201"/>
      <c r="P185" s="201"/>
      <c r="Q185" s="201"/>
      <c r="R185" s="202">
        <v>42917</v>
      </c>
      <c r="S185" s="201"/>
      <c r="T185" s="201"/>
      <c r="U185" s="201"/>
      <c r="V185" s="201"/>
      <c r="W185" s="201"/>
      <c r="X185" s="201"/>
      <c r="Y185" s="113">
        <v>0</v>
      </c>
      <c r="Z185" s="204"/>
      <c r="AA185" s="205"/>
      <c r="AB185" s="204"/>
      <c r="AC185" s="205"/>
      <c r="AD185" s="206"/>
      <c r="AE185" s="207"/>
      <c r="AF185" s="301" t="s">
        <v>134</v>
      </c>
      <c r="AG185" s="209"/>
      <c r="AH185" s="209"/>
      <c r="AI185" s="209"/>
      <c r="AJ185" s="209"/>
      <c r="AK185" s="209"/>
      <c r="AL185" s="209"/>
      <c r="AM185" s="209"/>
      <c r="AN185" s="209"/>
      <c r="AO185" s="209"/>
      <c r="AP185" s="209"/>
      <c r="AQ185" s="209"/>
      <c r="AR185" s="209"/>
      <c r="AS185" s="209"/>
      <c r="AT185" s="209"/>
      <c r="AU185" s="209"/>
      <c r="AV185" s="209"/>
      <c r="AW185" s="209"/>
      <c r="AX185" s="209"/>
      <c r="AY185" s="209"/>
      <c r="AZ185" s="209"/>
      <c r="BA185" s="209"/>
      <c r="BB185" s="209"/>
      <c r="BC185" s="209"/>
      <c r="BD185" s="209"/>
      <c r="BE185" s="209"/>
      <c r="BF185" s="209"/>
      <c r="BG185" s="209"/>
      <c r="BH185" s="209"/>
      <c r="BI185" s="209"/>
      <c r="BJ185" s="209"/>
      <c r="BK185" s="209"/>
      <c r="BL185" s="209"/>
      <c r="BM185" s="209"/>
      <c r="BN185" s="209"/>
      <c r="BO185" s="209"/>
      <c r="BP185" s="209"/>
      <c r="BQ185" s="209"/>
    </row>
    <row r="186" spans="1:69" s="12" customFormat="1" ht="28.5" customHeight="1" x14ac:dyDescent="0.35">
      <c r="A186" s="111" t="s">
        <v>1014</v>
      </c>
      <c r="B186" s="355">
        <v>42871</v>
      </c>
      <c r="C186" s="370" t="s">
        <v>526</v>
      </c>
      <c r="D186" s="371" t="s">
        <v>527</v>
      </c>
      <c r="E186" s="372">
        <v>42920</v>
      </c>
      <c r="F186" s="372">
        <v>42921</v>
      </c>
      <c r="G186" s="359">
        <f>F186-E186</f>
        <v>1</v>
      </c>
      <c r="H186" s="359">
        <v>24</v>
      </c>
      <c r="I186" s="360"/>
      <c r="J186" s="360"/>
      <c r="K186" s="361">
        <v>42917</v>
      </c>
      <c r="L186" s="360"/>
      <c r="M186" s="360"/>
      <c r="N186" s="360"/>
      <c r="O186" s="360"/>
      <c r="P186" s="360"/>
      <c r="Q186" s="360"/>
      <c r="R186" s="360"/>
      <c r="S186" s="360"/>
      <c r="T186" s="360"/>
      <c r="U186" s="360"/>
      <c r="V186" s="360"/>
      <c r="W186" s="360"/>
      <c r="X186" s="362"/>
      <c r="Y186" s="434">
        <v>1330</v>
      </c>
      <c r="Z186" s="376"/>
      <c r="AA186" s="377"/>
      <c r="AB186" s="376"/>
      <c r="AC186" s="377"/>
      <c r="AD186" s="378"/>
      <c r="AE186" s="379"/>
      <c r="AF186" s="367"/>
      <c r="AG186" s="368"/>
    </row>
    <row r="187" spans="1:69" s="12" customFormat="1" ht="28.5" customHeight="1" x14ac:dyDescent="0.35">
      <c r="A187" s="111" t="s">
        <v>1014</v>
      </c>
      <c r="B187" s="355">
        <v>42886</v>
      </c>
      <c r="C187" s="370" t="s">
        <v>526</v>
      </c>
      <c r="D187" s="371" t="s">
        <v>528</v>
      </c>
      <c r="E187" s="372">
        <v>42920</v>
      </c>
      <c r="F187" s="372">
        <v>42921</v>
      </c>
      <c r="G187" s="359">
        <f>F187-E187</f>
        <v>1</v>
      </c>
      <c r="H187" s="359">
        <v>16</v>
      </c>
      <c r="I187" s="360"/>
      <c r="J187" s="360"/>
      <c r="K187" s="361">
        <v>42917</v>
      </c>
      <c r="L187" s="360"/>
      <c r="M187" s="360"/>
      <c r="N187" s="360"/>
      <c r="O187" s="360"/>
      <c r="P187" s="360"/>
      <c r="Q187" s="360"/>
      <c r="R187" s="360"/>
      <c r="S187" s="360"/>
      <c r="T187" s="360"/>
      <c r="U187" s="360"/>
      <c r="V187" s="360"/>
      <c r="W187" s="360"/>
      <c r="X187" s="362"/>
      <c r="Y187" s="434">
        <v>950</v>
      </c>
      <c r="Z187" s="376"/>
      <c r="AA187" s="377"/>
      <c r="AB187" s="376"/>
      <c r="AC187" s="377"/>
      <c r="AD187" s="378"/>
      <c r="AE187" s="379"/>
      <c r="AF187" s="367"/>
      <c r="AG187" s="368"/>
    </row>
    <row r="188" spans="1:69" s="12" customFormat="1" ht="28.5" customHeight="1" x14ac:dyDescent="0.35">
      <c r="A188" s="111" t="s">
        <v>1014</v>
      </c>
      <c r="B188" s="355">
        <v>42888</v>
      </c>
      <c r="C188" s="370" t="s">
        <v>445</v>
      </c>
      <c r="D188" s="371" t="s">
        <v>379</v>
      </c>
      <c r="E188" s="372">
        <v>42920</v>
      </c>
      <c r="F188" s="372">
        <v>42922</v>
      </c>
      <c r="G188" s="359">
        <f>F188-E188</f>
        <v>2</v>
      </c>
      <c r="H188" s="359">
        <v>22</v>
      </c>
      <c r="I188" s="360"/>
      <c r="J188" s="360"/>
      <c r="K188" s="360"/>
      <c r="L188" s="360"/>
      <c r="M188" s="360"/>
      <c r="N188" s="360"/>
      <c r="O188" s="360"/>
      <c r="P188" s="360"/>
      <c r="Q188" s="360"/>
      <c r="R188" s="361">
        <v>42917</v>
      </c>
      <c r="S188" s="360"/>
      <c r="T188" s="360"/>
      <c r="U188" s="360"/>
      <c r="V188" s="360"/>
      <c r="W188" s="360"/>
      <c r="X188" s="362"/>
      <c r="Y188" s="434">
        <v>3025</v>
      </c>
      <c r="Z188" s="376"/>
      <c r="AA188" s="377"/>
      <c r="AB188" s="376"/>
      <c r="AC188" s="377"/>
      <c r="AD188" s="378"/>
      <c r="AE188" s="379"/>
      <c r="AF188" s="367"/>
      <c r="AG188" s="368"/>
    </row>
    <row r="189" spans="1:69" s="12" customFormat="1" ht="28.5" customHeight="1" x14ac:dyDescent="0.25">
      <c r="A189" s="111" t="s">
        <v>1014</v>
      </c>
      <c r="B189" s="197">
        <v>42879</v>
      </c>
      <c r="C189" s="198" t="s">
        <v>247</v>
      </c>
      <c r="D189" s="216" t="s">
        <v>26</v>
      </c>
      <c r="E189" s="215">
        <v>42920</v>
      </c>
      <c r="F189" s="215">
        <v>42923</v>
      </c>
      <c r="G189" s="200">
        <f>F189-E189</f>
        <v>3</v>
      </c>
      <c r="H189" s="200">
        <v>55</v>
      </c>
      <c r="I189" s="201"/>
      <c r="J189" s="201"/>
      <c r="K189" s="201"/>
      <c r="L189" s="201"/>
      <c r="M189" s="201"/>
      <c r="N189" s="201"/>
      <c r="O189" s="201"/>
      <c r="P189" s="201"/>
      <c r="Q189" s="201"/>
      <c r="R189" s="202">
        <v>42917</v>
      </c>
      <c r="S189" s="201"/>
      <c r="T189" s="201"/>
      <c r="U189" s="201"/>
      <c r="V189" s="201"/>
      <c r="W189" s="201"/>
      <c r="X189" s="201"/>
      <c r="Y189" s="113">
        <v>0</v>
      </c>
      <c r="Z189" s="204"/>
      <c r="AA189" s="205"/>
      <c r="AB189" s="204"/>
      <c r="AC189" s="205"/>
      <c r="AD189" s="206"/>
      <c r="AE189" s="207"/>
      <c r="AF189" s="301" t="s">
        <v>131</v>
      </c>
      <c r="AG189" s="209"/>
      <c r="AH189" s="209"/>
      <c r="AI189" s="209"/>
      <c r="AJ189" s="209"/>
      <c r="AK189" s="209"/>
      <c r="AL189" s="209"/>
      <c r="AM189" s="209"/>
      <c r="AN189" s="209"/>
      <c r="AO189" s="209"/>
      <c r="AP189" s="209"/>
      <c r="AQ189" s="209"/>
      <c r="AR189" s="209"/>
      <c r="AS189" s="209"/>
      <c r="AT189" s="209"/>
      <c r="AU189" s="209"/>
      <c r="AV189" s="209"/>
      <c r="AW189" s="209"/>
      <c r="AX189" s="209"/>
      <c r="AY189" s="209"/>
      <c r="AZ189" s="209"/>
      <c r="BA189" s="209"/>
      <c r="BB189" s="209"/>
      <c r="BC189" s="209"/>
      <c r="BD189" s="209"/>
      <c r="BE189" s="209"/>
      <c r="BF189" s="209"/>
      <c r="BG189" s="209"/>
      <c r="BH189" s="209"/>
      <c r="BI189" s="209"/>
      <c r="BJ189" s="209"/>
      <c r="BK189" s="209"/>
      <c r="BL189" s="209"/>
      <c r="BM189" s="209"/>
      <c r="BN189" s="209"/>
      <c r="BO189" s="209"/>
      <c r="BP189" s="209"/>
      <c r="BQ189" s="209"/>
    </row>
    <row r="190" spans="1:69" s="12" customFormat="1" ht="28.5" customHeight="1" x14ac:dyDescent="0.25">
      <c r="A190" s="111" t="s">
        <v>1014</v>
      </c>
      <c r="B190" s="197">
        <v>42888</v>
      </c>
      <c r="C190" s="198" t="s">
        <v>445</v>
      </c>
      <c r="D190" s="216" t="s">
        <v>379</v>
      </c>
      <c r="E190" s="215">
        <v>42920</v>
      </c>
      <c r="F190" s="215">
        <v>42920</v>
      </c>
      <c r="G190" s="200">
        <v>1</v>
      </c>
      <c r="H190" s="200">
        <v>6</v>
      </c>
      <c r="I190" s="201"/>
      <c r="J190" s="201"/>
      <c r="K190" s="202">
        <v>42917</v>
      </c>
      <c r="L190" s="201"/>
      <c r="M190" s="201"/>
      <c r="N190" s="201"/>
      <c r="O190" s="201"/>
      <c r="P190" s="201"/>
      <c r="Q190" s="201"/>
      <c r="R190" s="201"/>
      <c r="S190" s="201"/>
      <c r="T190" s="201"/>
      <c r="U190" s="201"/>
      <c r="V190" s="201"/>
      <c r="W190" s="201"/>
      <c r="X190" s="201"/>
      <c r="Y190" s="113">
        <v>0</v>
      </c>
      <c r="Z190" s="204"/>
      <c r="AA190" s="205"/>
      <c r="AB190" s="204"/>
      <c r="AC190" s="205"/>
      <c r="AD190" s="206"/>
      <c r="AE190" s="207"/>
      <c r="AF190" s="301" t="s">
        <v>134</v>
      </c>
      <c r="AG190" s="209"/>
      <c r="AH190" s="209"/>
      <c r="AI190" s="209"/>
      <c r="AJ190" s="209"/>
      <c r="AK190" s="209"/>
      <c r="AL190" s="209"/>
      <c r="AM190" s="209"/>
      <c r="AN190" s="209"/>
      <c r="AO190" s="209"/>
      <c r="AP190" s="209"/>
      <c r="AQ190" s="209"/>
      <c r="AR190" s="209"/>
      <c r="AS190" s="209"/>
      <c r="AT190" s="209"/>
      <c r="AU190" s="209"/>
      <c r="AV190" s="209"/>
      <c r="AW190" s="209"/>
      <c r="AX190" s="209"/>
      <c r="AY190" s="209"/>
      <c r="AZ190" s="209"/>
      <c r="BA190" s="209"/>
      <c r="BB190" s="209"/>
      <c r="BC190" s="209"/>
      <c r="BD190" s="209"/>
      <c r="BE190" s="209"/>
      <c r="BF190" s="209"/>
      <c r="BG190" s="209"/>
      <c r="BH190" s="209"/>
      <c r="BI190" s="209"/>
      <c r="BJ190" s="209"/>
      <c r="BK190" s="209"/>
      <c r="BL190" s="209"/>
      <c r="BM190" s="209"/>
      <c r="BN190" s="209"/>
      <c r="BO190" s="209"/>
      <c r="BP190" s="209"/>
      <c r="BQ190" s="209"/>
    </row>
    <row r="191" spans="1:69" s="12" customFormat="1" ht="28.5" customHeight="1" x14ac:dyDescent="0.25">
      <c r="A191" s="111" t="s">
        <v>1014</v>
      </c>
      <c r="B191" s="197">
        <v>42800</v>
      </c>
      <c r="C191" s="198" t="s">
        <v>393</v>
      </c>
      <c r="D191" s="216" t="s">
        <v>448</v>
      </c>
      <c r="E191" s="215">
        <v>42920</v>
      </c>
      <c r="F191" s="215">
        <v>42922</v>
      </c>
      <c r="G191" s="200">
        <f t="shared" ref="G191:G199" si="11">F191-E191</f>
        <v>2</v>
      </c>
      <c r="H191" s="200">
        <v>44</v>
      </c>
      <c r="I191" s="202">
        <v>42917</v>
      </c>
      <c r="J191" s="201"/>
      <c r="K191" s="201"/>
      <c r="L191" s="201"/>
      <c r="M191" s="201"/>
      <c r="N191" s="201"/>
      <c r="O191" s="201"/>
      <c r="P191" s="201"/>
      <c r="Q191" s="201"/>
      <c r="R191" s="201"/>
      <c r="S191" s="201"/>
      <c r="T191" s="201"/>
      <c r="U191" s="201"/>
      <c r="V191" s="201"/>
      <c r="W191" s="201"/>
      <c r="X191" s="201"/>
      <c r="Y191" s="113">
        <v>0</v>
      </c>
      <c r="Z191" s="204"/>
      <c r="AA191" s="205"/>
      <c r="AB191" s="204"/>
      <c r="AC191" s="205"/>
      <c r="AD191" s="206"/>
      <c r="AE191" s="207"/>
      <c r="AF191" s="301" t="s">
        <v>134</v>
      </c>
      <c r="AG191" s="209"/>
      <c r="AH191" s="209"/>
      <c r="AI191" s="209"/>
      <c r="AJ191" s="209"/>
      <c r="AK191" s="209"/>
      <c r="AL191" s="209"/>
      <c r="AM191" s="209"/>
      <c r="AN191" s="209"/>
      <c r="AO191" s="209"/>
      <c r="AP191" s="209"/>
      <c r="AQ191" s="209"/>
      <c r="AR191" s="209"/>
      <c r="AS191" s="209"/>
      <c r="AT191" s="209"/>
      <c r="AU191" s="209"/>
      <c r="AV191" s="209"/>
      <c r="AW191" s="209"/>
      <c r="AX191" s="209"/>
      <c r="AY191" s="209"/>
      <c r="AZ191" s="209"/>
      <c r="BA191" s="209"/>
      <c r="BB191" s="209"/>
      <c r="BC191" s="209"/>
      <c r="BD191" s="209"/>
      <c r="BE191" s="209"/>
      <c r="BF191" s="209"/>
      <c r="BG191" s="209"/>
      <c r="BH191" s="209"/>
      <c r="BI191" s="209"/>
      <c r="BJ191" s="209"/>
      <c r="BK191" s="209"/>
      <c r="BL191" s="209"/>
      <c r="BM191" s="209"/>
      <c r="BN191" s="209"/>
      <c r="BO191" s="209"/>
      <c r="BP191" s="209"/>
      <c r="BQ191" s="209"/>
    </row>
    <row r="192" spans="1:69" s="12" customFormat="1" ht="28.5" customHeight="1" x14ac:dyDescent="0.25">
      <c r="A192" s="111" t="s">
        <v>1014</v>
      </c>
      <c r="B192" s="210">
        <v>42905</v>
      </c>
      <c r="C192" s="211" t="s">
        <v>453</v>
      </c>
      <c r="D192" s="224" t="s">
        <v>454</v>
      </c>
      <c r="E192" s="212">
        <v>42920</v>
      </c>
      <c r="F192" s="212">
        <v>42921</v>
      </c>
      <c r="G192" s="200">
        <f t="shared" si="11"/>
        <v>1</v>
      </c>
      <c r="H192" s="200">
        <v>40</v>
      </c>
      <c r="I192" s="201"/>
      <c r="J192" s="202">
        <v>42917</v>
      </c>
      <c r="K192" s="201"/>
      <c r="L192" s="201"/>
      <c r="M192" s="201"/>
      <c r="N192" s="201"/>
      <c r="O192" s="201"/>
      <c r="P192" s="201"/>
      <c r="Q192" s="201"/>
      <c r="R192" s="201"/>
      <c r="S192" s="201"/>
      <c r="T192" s="201"/>
      <c r="U192" s="201"/>
      <c r="V192" s="201"/>
      <c r="W192" s="201"/>
      <c r="X192" s="201"/>
      <c r="Y192" s="113">
        <v>0</v>
      </c>
      <c r="Z192" s="204"/>
      <c r="AA192" s="205"/>
      <c r="AB192" s="204"/>
      <c r="AC192" s="205"/>
      <c r="AD192" s="206"/>
      <c r="AE192" s="207"/>
      <c r="AF192" s="301" t="s">
        <v>104</v>
      </c>
      <c r="AG192" s="209"/>
      <c r="AH192" s="209"/>
      <c r="AI192" s="209"/>
      <c r="AJ192" s="209"/>
      <c r="AK192" s="209"/>
      <c r="AL192" s="209"/>
      <c r="AM192" s="209"/>
      <c r="AN192" s="209"/>
      <c r="AO192" s="209"/>
      <c r="AP192" s="209"/>
      <c r="AQ192" s="209"/>
      <c r="AR192" s="209"/>
      <c r="AS192" s="209"/>
      <c r="AT192" s="209"/>
      <c r="AU192" s="209"/>
      <c r="AV192" s="209"/>
      <c r="AW192" s="209"/>
      <c r="AX192" s="209"/>
      <c r="AY192" s="209"/>
      <c r="AZ192" s="209"/>
      <c r="BA192" s="209"/>
      <c r="BB192" s="209"/>
      <c r="BC192" s="209"/>
      <c r="BD192" s="209"/>
      <c r="BE192" s="209"/>
      <c r="BF192" s="209"/>
      <c r="BG192" s="209"/>
      <c r="BH192" s="209"/>
      <c r="BI192" s="209"/>
      <c r="BJ192" s="209"/>
      <c r="BK192" s="209"/>
      <c r="BL192" s="209"/>
      <c r="BM192" s="209"/>
      <c r="BN192" s="209"/>
      <c r="BO192" s="209"/>
      <c r="BP192" s="209"/>
      <c r="BQ192" s="209"/>
    </row>
    <row r="193" spans="1:69" s="12" customFormat="1" ht="28.5" customHeight="1" x14ac:dyDescent="0.35">
      <c r="A193" s="111" t="s">
        <v>1014</v>
      </c>
      <c r="B193" s="355">
        <v>42888</v>
      </c>
      <c r="C193" s="370" t="s">
        <v>445</v>
      </c>
      <c r="D193" s="371" t="s">
        <v>379</v>
      </c>
      <c r="E193" s="372">
        <v>42919</v>
      </c>
      <c r="F193" s="372">
        <v>42920</v>
      </c>
      <c r="G193" s="359">
        <f t="shared" si="11"/>
        <v>1</v>
      </c>
      <c r="H193" s="359">
        <v>22</v>
      </c>
      <c r="I193" s="360"/>
      <c r="J193" s="360"/>
      <c r="K193" s="361">
        <v>42917</v>
      </c>
      <c r="L193" s="360"/>
      <c r="M193" s="360"/>
      <c r="N193" s="360"/>
      <c r="O193" s="360"/>
      <c r="P193" s="360"/>
      <c r="Q193" s="360"/>
      <c r="R193" s="360"/>
      <c r="S193" s="360"/>
      <c r="T193" s="360"/>
      <c r="U193" s="360"/>
      <c r="V193" s="360"/>
      <c r="W193" s="360"/>
      <c r="X193" s="362"/>
      <c r="Y193" s="434">
        <v>1265</v>
      </c>
      <c r="Z193" s="376"/>
      <c r="AA193" s="377"/>
      <c r="AB193" s="376"/>
      <c r="AC193" s="377"/>
      <c r="AD193" s="378"/>
      <c r="AE193" s="379"/>
      <c r="AF193" s="367"/>
      <c r="AG193" s="368"/>
    </row>
    <row r="194" spans="1:69" s="12" customFormat="1" ht="28.5" customHeight="1" x14ac:dyDescent="0.25">
      <c r="A194" s="111" t="s">
        <v>1014</v>
      </c>
      <c r="B194" s="197">
        <v>42688</v>
      </c>
      <c r="C194" s="198" t="s">
        <v>197</v>
      </c>
      <c r="D194" s="198" t="s">
        <v>377</v>
      </c>
      <c r="E194" s="215">
        <v>42919</v>
      </c>
      <c r="F194" s="215">
        <v>42926</v>
      </c>
      <c r="G194" s="200">
        <f t="shared" si="11"/>
        <v>7</v>
      </c>
      <c r="H194" s="200">
        <v>45</v>
      </c>
      <c r="I194" s="201"/>
      <c r="J194" s="201"/>
      <c r="K194" s="201"/>
      <c r="L194" s="201"/>
      <c r="M194" s="201"/>
      <c r="N194" s="201"/>
      <c r="O194" s="201"/>
      <c r="P194" s="201"/>
      <c r="Q194" s="201"/>
      <c r="R194" s="201"/>
      <c r="S194" s="201"/>
      <c r="T194" s="202">
        <v>42917</v>
      </c>
      <c r="U194" s="201"/>
      <c r="V194" s="201"/>
      <c r="W194" s="201"/>
      <c r="X194" s="201"/>
      <c r="Y194" s="113">
        <v>0</v>
      </c>
      <c r="Z194" s="204"/>
      <c r="AA194" s="205"/>
      <c r="AB194" s="204"/>
      <c r="AC194" s="205"/>
      <c r="AD194" s="206"/>
      <c r="AE194" s="207"/>
      <c r="AF194" s="301" t="s">
        <v>249</v>
      </c>
      <c r="AG194" s="209"/>
      <c r="AH194" s="209"/>
      <c r="AI194" s="209"/>
      <c r="AJ194" s="209"/>
      <c r="AK194" s="209"/>
      <c r="AL194" s="209"/>
      <c r="AM194" s="209"/>
      <c r="AN194" s="209"/>
      <c r="AO194" s="209"/>
      <c r="AP194" s="209"/>
      <c r="AQ194" s="209"/>
      <c r="AR194" s="209"/>
      <c r="AS194" s="209"/>
      <c r="AT194" s="209"/>
      <c r="AU194" s="209"/>
      <c r="AV194" s="209"/>
      <c r="AW194" s="209"/>
      <c r="AX194" s="209"/>
      <c r="AY194" s="209"/>
      <c r="AZ194" s="209"/>
      <c r="BA194" s="209"/>
      <c r="BB194" s="209"/>
      <c r="BC194" s="209"/>
      <c r="BD194" s="209"/>
      <c r="BE194" s="209"/>
      <c r="BF194" s="209"/>
      <c r="BG194" s="209"/>
      <c r="BH194" s="209"/>
      <c r="BI194" s="209"/>
      <c r="BJ194" s="209"/>
      <c r="BK194" s="209"/>
      <c r="BL194" s="209"/>
      <c r="BM194" s="209"/>
      <c r="BN194" s="209"/>
      <c r="BO194" s="209"/>
      <c r="BP194" s="209"/>
      <c r="BQ194" s="209"/>
    </row>
    <row r="195" spans="1:69" s="12" customFormat="1" ht="28.5" customHeight="1" x14ac:dyDescent="0.25">
      <c r="A195" s="111" t="s">
        <v>1014</v>
      </c>
      <c r="B195" s="210">
        <v>42723</v>
      </c>
      <c r="C195" s="211" t="s">
        <v>378</v>
      </c>
      <c r="D195" s="224" t="s">
        <v>379</v>
      </c>
      <c r="E195" s="212">
        <v>42919</v>
      </c>
      <c r="F195" s="212">
        <v>42921</v>
      </c>
      <c r="G195" s="213">
        <f t="shared" si="11"/>
        <v>2</v>
      </c>
      <c r="H195" s="213">
        <v>27</v>
      </c>
      <c r="I195" s="201"/>
      <c r="J195" s="201"/>
      <c r="K195" s="202">
        <v>42917</v>
      </c>
      <c r="L195" s="201"/>
      <c r="M195" s="201"/>
      <c r="N195" s="201"/>
      <c r="O195" s="201"/>
      <c r="P195" s="201"/>
      <c r="Q195" s="201"/>
      <c r="R195" s="201"/>
      <c r="S195" s="201"/>
      <c r="T195" s="201"/>
      <c r="U195" s="201"/>
      <c r="V195" s="201"/>
      <c r="W195" s="201"/>
      <c r="X195" s="201"/>
      <c r="Y195" s="113">
        <v>0</v>
      </c>
      <c r="Z195" s="204"/>
      <c r="AA195" s="205"/>
      <c r="AB195" s="204"/>
      <c r="AC195" s="205"/>
      <c r="AD195" s="206"/>
      <c r="AE195" s="207"/>
      <c r="AF195" s="301" t="s">
        <v>160</v>
      </c>
      <c r="AG195" s="209"/>
      <c r="AH195" s="209"/>
      <c r="AI195" s="209"/>
      <c r="AJ195" s="209"/>
      <c r="AK195" s="209"/>
      <c r="AL195" s="209"/>
      <c r="AM195" s="209"/>
      <c r="AN195" s="209"/>
      <c r="AO195" s="209"/>
      <c r="AP195" s="209"/>
      <c r="AQ195" s="209"/>
      <c r="AR195" s="209"/>
      <c r="AS195" s="209"/>
      <c r="AT195" s="209"/>
      <c r="AU195" s="209"/>
      <c r="AV195" s="209"/>
      <c r="AW195" s="209"/>
      <c r="AX195" s="209"/>
      <c r="AY195" s="209"/>
      <c r="AZ195" s="209"/>
      <c r="BA195" s="209"/>
      <c r="BB195" s="209"/>
      <c r="BC195" s="209"/>
      <c r="BD195" s="209"/>
      <c r="BE195" s="209"/>
      <c r="BF195" s="209"/>
      <c r="BG195" s="209"/>
      <c r="BH195" s="209"/>
      <c r="BI195" s="209"/>
      <c r="BJ195" s="209"/>
      <c r="BK195" s="209"/>
      <c r="BL195" s="209"/>
      <c r="BM195" s="209"/>
      <c r="BN195" s="209"/>
      <c r="BO195" s="209"/>
      <c r="BP195" s="209"/>
      <c r="BQ195" s="209"/>
    </row>
    <row r="196" spans="1:69" s="12" customFormat="1" ht="28.5" customHeight="1" x14ac:dyDescent="0.25">
      <c r="A196" s="111" t="s">
        <v>1014</v>
      </c>
      <c r="B196" s="197">
        <v>42740</v>
      </c>
      <c r="C196" s="198" t="s">
        <v>303</v>
      </c>
      <c r="D196" s="216" t="s">
        <v>26</v>
      </c>
      <c r="E196" s="215">
        <v>42919</v>
      </c>
      <c r="F196" s="215">
        <v>42920</v>
      </c>
      <c r="G196" s="200">
        <f t="shared" si="11"/>
        <v>1</v>
      </c>
      <c r="H196" s="200">
        <v>25</v>
      </c>
      <c r="I196" s="201"/>
      <c r="J196" s="202">
        <v>42917</v>
      </c>
      <c r="K196" s="201"/>
      <c r="L196" s="201"/>
      <c r="M196" s="201"/>
      <c r="N196" s="201"/>
      <c r="O196" s="201"/>
      <c r="P196" s="201"/>
      <c r="Q196" s="201"/>
      <c r="R196" s="201"/>
      <c r="S196" s="201"/>
      <c r="T196" s="201"/>
      <c r="U196" s="201"/>
      <c r="V196" s="201"/>
      <c r="W196" s="201"/>
      <c r="X196" s="201"/>
      <c r="Y196" s="113">
        <v>0</v>
      </c>
      <c r="Z196" s="204"/>
      <c r="AA196" s="205"/>
      <c r="AB196" s="204"/>
      <c r="AC196" s="205"/>
      <c r="AD196" s="206"/>
      <c r="AE196" s="207"/>
      <c r="AF196" s="301" t="s">
        <v>244</v>
      </c>
      <c r="AG196" s="209"/>
      <c r="AH196" s="209"/>
      <c r="AI196" s="209"/>
      <c r="AJ196" s="209"/>
      <c r="AK196" s="209"/>
      <c r="AL196" s="209"/>
      <c r="AM196" s="209"/>
      <c r="AN196" s="209"/>
      <c r="AO196" s="209"/>
      <c r="AP196" s="209"/>
      <c r="AQ196" s="209"/>
      <c r="AR196" s="209"/>
      <c r="AS196" s="209"/>
      <c r="AT196" s="209"/>
      <c r="AU196" s="209"/>
      <c r="AV196" s="209"/>
      <c r="AW196" s="209"/>
      <c r="AX196" s="209"/>
      <c r="AY196" s="209"/>
      <c r="AZ196" s="209"/>
      <c r="BA196" s="209"/>
      <c r="BB196" s="209"/>
      <c r="BC196" s="209"/>
      <c r="BD196" s="209"/>
      <c r="BE196" s="209"/>
      <c r="BF196" s="209"/>
      <c r="BG196" s="209"/>
      <c r="BH196" s="209"/>
      <c r="BI196" s="209"/>
      <c r="BJ196" s="209"/>
      <c r="BK196" s="209"/>
      <c r="BL196" s="209"/>
      <c r="BM196" s="209"/>
      <c r="BN196" s="209"/>
      <c r="BO196" s="209"/>
      <c r="BP196" s="209"/>
      <c r="BQ196" s="209"/>
    </row>
    <row r="197" spans="1:69" s="12" customFormat="1" ht="28.5" customHeight="1" x14ac:dyDescent="0.25">
      <c r="A197" s="111" t="s">
        <v>1014</v>
      </c>
      <c r="B197" s="210">
        <v>42913</v>
      </c>
      <c r="C197" s="211" t="s">
        <v>457</v>
      </c>
      <c r="D197" s="224" t="s">
        <v>458</v>
      </c>
      <c r="E197" s="212">
        <v>42919</v>
      </c>
      <c r="F197" s="212">
        <v>42920</v>
      </c>
      <c r="G197" s="200">
        <f t="shared" si="11"/>
        <v>1</v>
      </c>
      <c r="H197" s="200">
        <v>8</v>
      </c>
      <c r="I197" s="201"/>
      <c r="J197" s="201"/>
      <c r="K197" s="201"/>
      <c r="L197" s="201"/>
      <c r="M197" s="201"/>
      <c r="N197" s="201"/>
      <c r="O197" s="201"/>
      <c r="P197" s="201"/>
      <c r="Q197" s="201"/>
      <c r="R197" s="201"/>
      <c r="S197" s="201"/>
      <c r="T197" s="201"/>
      <c r="U197" s="201"/>
      <c r="V197" s="201"/>
      <c r="W197" s="201"/>
      <c r="X197" s="201"/>
      <c r="Y197" s="113">
        <v>0</v>
      </c>
      <c r="Z197" s="204"/>
      <c r="AA197" s="205"/>
      <c r="AB197" s="204"/>
      <c r="AC197" s="205"/>
      <c r="AD197" s="206"/>
      <c r="AE197" s="207"/>
      <c r="AF197" s="301" t="s">
        <v>163</v>
      </c>
      <c r="AG197" s="209"/>
      <c r="AH197" s="209"/>
      <c r="AI197" s="209"/>
      <c r="AJ197" s="209"/>
      <c r="AK197" s="209"/>
      <c r="AL197" s="209"/>
      <c r="AM197" s="209"/>
      <c r="AN197" s="209"/>
      <c r="AO197" s="209"/>
      <c r="AP197" s="209"/>
      <c r="AQ197" s="209"/>
      <c r="AR197" s="209"/>
      <c r="AS197" s="209"/>
      <c r="AT197" s="209"/>
      <c r="AU197" s="209"/>
      <c r="AV197" s="209"/>
      <c r="AW197" s="209"/>
      <c r="AX197" s="209"/>
      <c r="AY197" s="209"/>
      <c r="AZ197" s="209"/>
      <c r="BA197" s="209"/>
      <c r="BB197" s="209"/>
      <c r="BC197" s="209"/>
      <c r="BD197" s="209"/>
      <c r="BE197" s="209"/>
      <c r="BF197" s="209"/>
      <c r="BG197" s="209"/>
      <c r="BH197" s="209"/>
      <c r="BI197" s="209"/>
      <c r="BJ197" s="209"/>
      <c r="BK197" s="209"/>
      <c r="BL197" s="209"/>
      <c r="BM197" s="209"/>
      <c r="BN197" s="209"/>
      <c r="BO197" s="209"/>
      <c r="BP197" s="209"/>
      <c r="BQ197" s="209"/>
    </row>
    <row r="198" spans="1:69" s="12" customFormat="1" ht="28.5" customHeight="1" x14ac:dyDescent="0.25">
      <c r="A198" s="111" t="s">
        <v>1014</v>
      </c>
      <c r="B198" s="197">
        <v>42622</v>
      </c>
      <c r="C198" s="198" t="s">
        <v>376</v>
      </c>
      <c r="D198" s="198" t="s">
        <v>26</v>
      </c>
      <c r="E198" s="199">
        <v>42918</v>
      </c>
      <c r="F198" s="199">
        <v>42919</v>
      </c>
      <c r="G198" s="200">
        <f t="shared" si="11"/>
        <v>1</v>
      </c>
      <c r="H198" s="200">
        <v>37</v>
      </c>
      <c r="I198" s="202">
        <v>42917</v>
      </c>
      <c r="J198" s="201"/>
      <c r="K198" s="201"/>
      <c r="L198" s="201"/>
      <c r="M198" s="201"/>
      <c r="N198" s="201"/>
      <c r="O198" s="201"/>
      <c r="P198" s="201"/>
      <c r="Q198" s="201"/>
      <c r="R198" s="201"/>
      <c r="S198" s="201"/>
      <c r="T198" s="201"/>
      <c r="U198" s="201"/>
      <c r="V198" s="201"/>
      <c r="W198" s="201"/>
      <c r="X198" s="201"/>
      <c r="Y198" s="113">
        <v>0</v>
      </c>
      <c r="Z198" s="204"/>
      <c r="AA198" s="205"/>
      <c r="AB198" s="204"/>
      <c r="AC198" s="205"/>
      <c r="AD198" s="206"/>
      <c r="AE198" s="207"/>
      <c r="AF198" s="301" t="s">
        <v>182</v>
      </c>
      <c r="AG198" s="209"/>
      <c r="AH198" s="209"/>
      <c r="AI198" s="209"/>
      <c r="AJ198" s="209"/>
      <c r="AK198" s="209"/>
      <c r="AL198" s="209"/>
      <c r="AM198" s="209"/>
      <c r="AN198" s="209"/>
      <c r="AO198" s="209"/>
      <c r="AP198" s="209"/>
      <c r="AQ198" s="209"/>
      <c r="AR198" s="209"/>
      <c r="AS198" s="209"/>
      <c r="AT198" s="209"/>
      <c r="AU198" s="209"/>
      <c r="AV198" s="209"/>
      <c r="AW198" s="209"/>
      <c r="AX198" s="209"/>
      <c r="AY198" s="209"/>
      <c r="AZ198" s="209"/>
      <c r="BA198" s="209"/>
      <c r="BB198" s="209"/>
      <c r="BC198" s="209"/>
      <c r="BD198" s="209"/>
      <c r="BE198" s="209"/>
      <c r="BF198" s="209"/>
      <c r="BG198" s="209"/>
      <c r="BH198" s="209"/>
      <c r="BI198" s="209"/>
      <c r="BJ198" s="209"/>
      <c r="BK198" s="209"/>
      <c r="BL198" s="209"/>
      <c r="BM198" s="209"/>
      <c r="BN198" s="209"/>
      <c r="BO198" s="209"/>
      <c r="BP198" s="209"/>
      <c r="BQ198" s="209"/>
    </row>
    <row r="199" spans="1:69" s="12" customFormat="1" ht="28.5" customHeight="1" x14ac:dyDescent="0.35">
      <c r="A199" s="111" t="s">
        <v>1014</v>
      </c>
      <c r="B199" s="355">
        <v>42696</v>
      </c>
      <c r="C199" s="370" t="s">
        <v>529</v>
      </c>
      <c r="D199" s="371" t="s">
        <v>530</v>
      </c>
      <c r="E199" s="372">
        <v>42917</v>
      </c>
      <c r="F199" s="372">
        <v>42918</v>
      </c>
      <c r="G199" s="359">
        <f t="shared" si="11"/>
        <v>1</v>
      </c>
      <c r="H199" s="359">
        <v>38</v>
      </c>
      <c r="I199" s="360"/>
      <c r="J199" s="360"/>
      <c r="K199" s="360"/>
      <c r="L199" s="360"/>
      <c r="M199" s="360"/>
      <c r="N199" s="360"/>
      <c r="O199" s="360"/>
      <c r="P199" s="360"/>
      <c r="Q199" s="360"/>
      <c r="R199" s="360"/>
      <c r="S199" s="361">
        <v>42917</v>
      </c>
      <c r="T199" s="360"/>
      <c r="U199" s="360"/>
      <c r="V199" s="360"/>
      <c r="W199" s="360"/>
      <c r="X199" s="362"/>
      <c r="Y199" s="434">
        <v>2694.1</v>
      </c>
      <c r="Z199" s="376"/>
      <c r="AA199" s="377"/>
      <c r="AB199" s="376"/>
      <c r="AC199" s="377"/>
      <c r="AD199" s="378"/>
      <c r="AE199" s="379"/>
      <c r="AF199" s="367"/>
      <c r="AG199" s="368"/>
    </row>
    <row r="200" spans="1:69" s="12" customFormat="1" ht="28.5" customHeight="1" x14ac:dyDescent="0.25">
      <c r="A200" s="111" t="s">
        <v>1014</v>
      </c>
      <c r="B200" s="197">
        <v>42733</v>
      </c>
      <c r="C200" s="198" t="s">
        <v>421</v>
      </c>
      <c r="D200" s="216" t="s">
        <v>422</v>
      </c>
      <c r="E200" s="215">
        <v>42917</v>
      </c>
      <c r="F200" s="215">
        <v>42978</v>
      </c>
      <c r="G200" s="200" t="s">
        <v>26</v>
      </c>
      <c r="H200" s="200">
        <v>50</v>
      </c>
      <c r="I200" s="202">
        <v>42917</v>
      </c>
      <c r="J200" s="201"/>
      <c r="K200" s="201"/>
      <c r="L200" s="201"/>
      <c r="M200" s="201"/>
      <c r="N200" s="201"/>
      <c r="O200" s="201"/>
      <c r="P200" s="201"/>
      <c r="Q200" s="201"/>
      <c r="R200" s="201"/>
      <c r="S200" s="201"/>
      <c r="T200" s="201"/>
      <c r="U200" s="201"/>
      <c r="V200" s="201"/>
      <c r="W200" s="201"/>
      <c r="X200" s="201"/>
      <c r="Y200" s="113">
        <v>0</v>
      </c>
      <c r="Z200" s="204"/>
      <c r="AA200" s="205"/>
      <c r="AB200" s="204"/>
      <c r="AC200" s="205"/>
      <c r="AD200" s="206"/>
      <c r="AE200" s="207"/>
      <c r="AF200" s="301" t="s">
        <v>163</v>
      </c>
      <c r="AG200" s="209"/>
      <c r="AH200" s="209"/>
      <c r="AI200" s="209"/>
      <c r="AJ200" s="209"/>
      <c r="AK200" s="209"/>
      <c r="AL200" s="209"/>
      <c r="AM200" s="209"/>
      <c r="AN200" s="209"/>
      <c r="AO200" s="209"/>
      <c r="AP200" s="209"/>
      <c r="AQ200" s="209"/>
      <c r="AR200" s="209"/>
      <c r="AS200" s="209"/>
      <c r="AT200" s="209"/>
      <c r="AU200" s="209"/>
      <c r="AV200" s="209"/>
      <c r="AW200" s="209"/>
      <c r="AX200" s="209"/>
      <c r="AY200" s="209"/>
      <c r="AZ200" s="209"/>
      <c r="BA200" s="209"/>
      <c r="BB200" s="209"/>
      <c r="BC200" s="209"/>
      <c r="BD200" s="209"/>
      <c r="BE200" s="209"/>
      <c r="BF200" s="209"/>
      <c r="BG200" s="209"/>
      <c r="BH200" s="209"/>
      <c r="BI200" s="209"/>
      <c r="BJ200" s="209"/>
      <c r="BK200" s="209"/>
      <c r="BL200" s="209"/>
      <c r="BM200" s="209"/>
      <c r="BN200" s="209"/>
      <c r="BO200" s="209"/>
      <c r="BP200" s="209"/>
      <c r="BQ200" s="209"/>
    </row>
    <row r="201" spans="1:69" s="12" customFormat="1" ht="28.5" customHeight="1" x14ac:dyDescent="0.25">
      <c r="A201" s="111" t="s">
        <v>1014</v>
      </c>
      <c r="B201" s="210">
        <v>42681</v>
      </c>
      <c r="C201" s="211" t="s">
        <v>347</v>
      </c>
      <c r="D201" s="211" t="s">
        <v>374</v>
      </c>
      <c r="E201" s="212">
        <v>42917</v>
      </c>
      <c r="F201" s="212">
        <v>42919</v>
      </c>
      <c r="G201" s="213">
        <f t="shared" ref="G201:G209" si="12">F201-E201</f>
        <v>2</v>
      </c>
      <c r="H201" s="213">
        <v>31</v>
      </c>
      <c r="I201" s="214"/>
      <c r="J201" s="202">
        <v>42917</v>
      </c>
      <c r="K201" s="214"/>
      <c r="L201" s="214"/>
      <c r="M201" s="214"/>
      <c r="N201" s="214"/>
      <c r="O201" s="214"/>
      <c r="P201" s="214"/>
      <c r="Q201" s="214"/>
      <c r="R201" s="214"/>
      <c r="S201" s="214"/>
      <c r="T201" s="214"/>
      <c r="U201" s="214"/>
      <c r="V201" s="214"/>
      <c r="W201" s="214"/>
      <c r="X201" s="214"/>
      <c r="Y201" s="113">
        <v>0</v>
      </c>
      <c r="Z201" s="204"/>
      <c r="AA201" s="205"/>
      <c r="AB201" s="204"/>
      <c r="AC201" s="205"/>
      <c r="AD201" s="206"/>
      <c r="AE201" s="207"/>
      <c r="AF201" s="301" t="s">
        <v>134</v>
      </c>
      <c r="AG201" s="209"/>
      <c r="AH201" s="209"/>
      <c r="AI201" s="209"/>
      <c r="AJ201" s="209"/>
      <c r="AK201" s="209"/>
      <c r="AL201" s="209"/>
      <c r="AM201" s="209"/>
      <c r="AN201" s="209"/>
      <c r="AO201" s="209"/>
      <c r="AP201" s="209"/>
      <c r="AQ201" s="209"/>
      <c r="AR201" s="209"/>
      <c r="AS201" s="209"/>
      <c r="AT201" s="209"/>
      <c r="AU201" s="209"/>
      <c r="AV201" s="209"/>
      <c r="AW201" s="209"/>
      <c r="AX201" s="209"/>
      <c r="AY201" s="209"/>
      <c r="AZ201" s="209"/>
      <c r="BA201" s="209"/>
      <c r="BB201" s="209"/>
      <c r="BC201" s="209"/>
      <c r="BD201" s="209"/>
      <c r="BE201" s="209"/>
      <c r="BF201" s="209"/>
      <c r="BG201" s="209"/>
      <c r="BH201" s="209"/>
      <c r="BI201" s="209"/>
      <c r="BJ201" s="209"/>
      <c r="BK201" s="209"/>
      <c r="BL201" s="209"/>
      <c r="BM201" s="209"/>
      <c r="BN201" s="209"/>
      <c r="BO201" s="209"/>
      <c r="BP201" s="209"/>
      <c r="BQ201" s="209"/>
    </row>
    <row r="202" spans="1:69" s="12" customFormat="1" ht="28.5" customHeight="1" x14ac:dyDescent="0.25">
      <c r="A202" s="111" t="s">
        <v>1014</v>
      </c>
      <c r="B202" s="197">
        <v>42807</v>
      </c>
      <c r="C202" s="198" t="s">
        <v>39</v>
      </c>
      <c r="D202" s="216" t="s">
        <v>375</v>
      </c>
      <c r="E202" s="215">
        <v>42917</v>
      </c>
      <c r="F202" s="215">
        <v>42941</v>
      </c>
      <c r="G202" s="200">
        <f t="shared" si="12"/>
        <v>24</v>
      </c>
      <c r="H202" s="200">
        <v>45</v>
      </c>
      <c r="I202" s="202">
        <v>42917</v>
      </c>
      <c r="J202" s="201"/>
      <c r="K202" s="201"/>
      <c r="L202" s="201"/>
      <c r="M202" s="201"/>
      <c r="N202" s="201"/>
      <c r="O202" s="201"/>
      <c r="P202" s="201"/>
      <c r="Q202" s="201"/>
      <c r="R202" s="201"/>
      <c r="S202" s="201"/>
      <c r="T202" s="201"/>
      <c r="U202" s="201"/>
      <c r="V202" s="201"/>
      <c r="W202" s="201"/>
      <c r="X202" s="201"/>
      <c r="Y202" s="113">
        <v>0</v>
      </c>
      <c r="Z202" s="204"/>
      <c r="AA202" s="205"/>
      <c r="AB202" s="204"/>
      <c r="AC202" s="205"/>
      <c r="AD202" s="206"/>
      <c r="AE202" s="207"/>
      <c r="AF202" s="301" t="s">
        <v>249</v>
      </c>
      <c r="AG202" s="209"/>
      <c r="AH202" s="209"/>
      <c r="AI202" s="209"/>
      <c r="AJ202" s="209"/>
      <c r="AK202" s="209"/>
      <c r="AL202" s="209"/>
      <c r="AM202" s="209"/>
      <c r="AN202" s="209"/>
      <c r="AO202" s="209"/>
      <c r="AP202" s="209"/>
      <c r="AQ202" s="209"/>
      <c r="AR202" s="209"/>
      <c r="AS202" s="209"/>
      <c r="AT202" s="209"/>
      <c r="AU202" s="209"/>
      <c r="AV202" s="209"/>
      <c r="AW202" s="209"/>
      <c r="AX202" s="209"/>
      <c r="AY202" s="209"/>
      <c r="AZ202" s="209"/>
      <c r="BA202" s="209"/>
      <c r="BB202" s="209"/>
      <c r="BC202" s="209"/>
      <c r="BD202" s="209"/>
      <c r="BE202" s="209"/>
      <c r="BF202" s="209"/>
      <c r="BG202" s="209"/>
      <c r="BH202" s="209"/>
      <c r="BI202" s="209"/>
      <c r="BJ202" s="209"/>
      <c r="BK202" s="209"/>
      <c r="BL202" s="209"/>
      <c r="BM202" s="209"/>
      <c r="BN202" s="209"/>
      <c r="BO202" s="209"/>
      <c r="BP202" s="209"/>
      <c r="BQ202" s="209"/>
    </row>
    <row r="203" spans="1:69" s="12" customFormat="1" ht="28.5" customHeight="1" x14ac:dyDescent="0.25">
      <c r="A203" s="111" t="s">
        <v>1014</v>
      </c>
      <c r="B203" s="210">
        <v>42913</v>
      </c>
      <c r="C203" s="211" t="s">
        <v>457</v>
      </c>
      <c r="D203" s="224" t="s">
        <v>458</v>
      </c>
      <c r="E203" s="212">
        <v>42917</v>
      </c>
      <c r="F203" s="212">
        <v>42919</v>
      </c>
      <c r="G203" s="200">
        <f t="shared" si="12"/>
        <v>2</v>
      </c>
      <c r="H203" s="200">
        <v>8</v>
      </c>
      <c r="I203" s="201"/>
      <c r="J203" s="201"/>
      <c r="K203" s="201"/>
      <c r="L203" s="201"/>
      <c r="M203" s="201"/>
      <c r="N203" s="201"/>
      <c r="O203" s="202">
        <v>42917</v>
      </c>
      <c r="P203" s="201"/>
      <c r="Q203" s="201"/>
      <c r="R203" s="201"/>
      <c r="S203" s="201"/>
      <c r="T203" s="201"/>
      <c r="U203" s="201"/>
      <c r="V203" s="201"/>
      <c r="W203" s="201"/>
      <c r="X203" s="201"/>
      <c r="Y203" s="113">
        <v>0</v>
      </c>
      <c r="Z203" s="204"/>
      <c r="AA203" s="205"/>
      <c r="AB203" s="204"/>
      <c r="AC203" s="205"/>
      <c r="AD203" s="206"/>
      <c r="AE203" s="207"/>
      <c r="AF203" s="301" t="s">
        <v>163</v>
      </c>
      <c r="AG203" s="209"/>
      <c r="AH203" s="209"/>
      <c r="AI203" s="209"/>
      <c r="AJ203" s="209"/>
      <c r="AK203" s="209"/>
      <c r="AL203" s="209"/>
      <c r="AM203" s="209"/>
      <c r="AN203" s="209"/>
      <c r="AO203" s="209"/>
      <c r="AP203" s="209"/>
      <c r="AQ203" s="209"/>
      <c r="AR203" s="209"/>
      <c r="AS203" s="209"/>
      <c r="AT203" s="209"/>
      <c r="AU203" s="209"/>
      <c r="AV203" s="209"/>
      <c r="AW203" s="209"/>
      <c r="AX203" s="209"/>
      <c r="AY203" s="209"/>
      <c r="AZ203" s="209"/>
      <c r="BA203" s="209"/>
      <c r="BB203" s="209"/>
      <c r="BC203" s="209"/>
      <c r="BD203" s="209"/>
      <c r="BE203" s="209"/>
      <c r="BF203" s="209"/>
      <c r="BG203" s="209"/>
      <c r="BH203" s="209"/>
      <c r="BI203" s="209"/>
      <c r="BJ203" s="209"/>
      <c r="BK203" s="209"/>
      <c r="BL203" s="209"/>
      <c r="BM203" s="209"/>
      <c r="BN203" s="209"/>
      <c r="BO203" s="209"/>
      <c r="BP203" s="209"/>
      <c r="BQ203" s="209"/>
    </row>
    <row r="204" spans="1:69" s="12" customFormat="1" ht="28.5" customHeight="1" x14ac:dyDescent="0.25">
      <c r="A204" s="111" t="s">
        <v>1014</v>
      </c>
      <c r="B204" s="197">
        <v>42836</v>
      </c>
      <c r="C204" s="198" t="s">
        <v>463</v>
      </c>
      <c r="D204" s="216" t="s">
        <v>464</v>
      </c>
      <c r="E204" s="215">
        <v>42916</v>
      </c>
      <c r="F204" s="215">
        <v>42918</v>
      </c>
      <c r="G204" s="200">
        <f t="shared" si="12"/>
        <v>2</v>
      </c>
      <c r="H204" s="200">
        <v>26</v>
      </c>
      <c r="I204" s="201"/>
      <c r="J204" s="201"/>
      <c r="K204" s="201"/>
      <c r="L204" s="202">
        <v>42917</v>
      </c>
      <c r="M204" s="201"/>
      <c r="N204" s="201"/>
      <c r="O204" s="201"/>
      <c r="P204" s="202">
        <v>42917</v>
      </c>
      <c r="Q204" s="201"/>
      <c r="R204" s="201"/>
      <c r="S204" s="201"/>
      <c r="T204" s="201"/>
      <c r="U204" s="201"/>
      <c r="V204" s="201"/>
      <c r="W204" s="201"/>
      <c r="X204" s="201"/>
      <c r="Y204" s="113">
        <v>0</v>
      </c>
      <c r="Z204" s="204"/>
      <c r="AA204" s="205"/>
      <c r="AB204" s="204"/>
      <c r="AC204" s="205"/>
      <c r="AD204" s="206"/>
      <c r="AE204" s="207"/>
      <c r="AF204" s="301" t="s">
        <v>163</v>
      </c>
      <c r="AG204" s="209"/>
      <c r="AH204" s="209"/>
      <c r="AI204" s="209"/>
      <c r="AJ204" s="209"/>
      <c r="AK204" s="209"/>
      <c r="AL204" s="209"/>
      <c r="AM204" s="209"/>
      <c r="AN204" s="209"/>
      <c r="AO204" s="209"/>
      <c r="AP204" s="209"/>
      <c r="AQ204" s="209"/>
      <c r="AR204" s="209"/>
      <c r="AS204" s="209"/>
      <c r="AT204" s="209"/>
      <c r="AU204" s="209"/>
      <c r="AV204" s="209"/>
      <c r="AW204" s="209"/>
      <c r="AX204" s="209"/>
      <c r="AY204" s="209"/>
      <c r="AZ204" s="209"/>
      <c r="BA204" s="209"/>
      <c r="BB204" s="209"/>
      <c r="BC204" s="209"/>
      <c r="BD204" s="209"/>
      <c r="BE204" s="209"/>
      <c r="BF204" s="209"/>
      <c r="BG204" s="209"/>
      <c r="BH204" s="209"/>
      <c r="BI204" s="209"/>
      <c r="BJ204" s="209"/>
      <c r="BK204" s="209"/>
      <c r="BL204" s="209"/>
      <c r="BM204" s="209"/>
      <c r="BN204" s="209"/>
      <c r="BO204" s="209"/>
      <c r="BP204" s="209"/>
      <c r="BQ204" s="209"/>
    </row>
    <row r="205" spans="1:69" s="12" customFormat="1" ht="28.5" customHeight="1" x14ac:dyDescent="0.25">
      <c r="A205" s="111" t="s">
        <v>1014</v>
      </c>
      <c r="B205" s="197">
        <v>42849</v>
      </c>
      <c r="C205" s="198" t="s">
        <v>371</v>
      </c>
      <c r="D205" s="216" t="s">
        <v>372</v>
      </c>
      <c r="E205" s="215">
        <v>42915</v>
      </c>
      <c r="F205" s="215">
        <v>42917</v>
      </c>
      <c r="G205" s="200">
        <f t="shared" si="12"/>
        <v>2</v>
      </c>
      <c r="H205" s="200">
        <v>49</v>
      </c>
      <c r="I205" s="201"/>
      <c r="J205" s="201"/>
      <c r="K205" s="201"/>
      <c r="L205" s="201"/>
      <c r="M205" s="201"/>
      <c r="N205" s="201"/>
      <c r="O205" s="201"/>
      <c r="P205" s="201"/>
      <c r="Q205" s="201"/>
      <c r="R205" s="201"/>
      <c r="S205" s="201"/>
      <c r="T205" s="201"/>
      <c r="U205" s="201"/>
      <c r="V205" s="202">
        <v>42917</v>
      </c>
      <c r="W205" s="201"/>
      <c r="X205" s="201"/>
      <c r="Y205" s="113">
        <v>0</v>
      </c>
      <c r="Z205" s="204"/>
      <c r="AA205" s="205"/>
      <c r="AB205" s="204"/>
      <c r="AC205" s="205"/>
      <c r="AD205" s="206"/>
      <c r="AE205" s="207"/>
      <c r="AF205" s="301" t="s">
        <v>373</v>
      </c>
      <c r="AG205" s="209"/>
      <c r="AH205" s="209"/>
      <c r="AI205" s="209"/>
      <c r="AJ205" s="209"/>
      <c r="AK205" s="209"/>
      <c r="AL205" s="209"/>
      <c r="AM205" s="209"/>
      <c r="AN205" s="209"/>
      <c r="AO205" s="209"/>
      <c r="AP205" s="209"/>
      <c r="AQ205" s="209"/>
      <c r="AR205" s="209"/>
      <c r="AS205" s="209"/>
      <c r="AT205" s="209"/>
      <c r="AU205" s="209"/>
      <c r="AV205" s="209"/>
      <c r="AW205" s="209"/>
      <c r="AX205" s="209"/>
      <c r="AY205" s="209"/>
      <c r="AZ205" s="209"/>
      <c r="BA205" s="209"/>
      <c r="BB205" s="209"/>
      <c r="BC205" s="209"/>
      <c r="BD205" s="209"/>
      <c r="BE205" s="209"/>
      <c r="BF205" s="209"/>
      <c r="BG205" s="209"/>
      <c r="BH205" s="209"/>
      <c r="BI205" s="209"/>
      <c r="BJ205" s="209"/>
      <c r="BK205" s="209"/>
      <c r="BL205" s="209"/>
      <c r="BM205" s="209"/>
      <c r="BN205" s="209"/>
      <c r="BO205" s="209"/>
      <c r="BP205" s="209"/>
      <c r="BQ205" s="209"/>
    </row>
    <row r="206" spans="1:69" s="12" customFormat="1" ht="28.5" customHeight="1" x14ac:dyDescent="0.25">
      <c r="A206" s="111" t="s">
        <v>1014</v>
      </c>
      <c r="B206" s="197">
        <v>42709</v>
      </c>
      <c r="C206" s="198" t="s">
        <v>462</v>
      </c>
      <c r="D206" s="216" t="s">
        <v>26</v>
      </c>
      <c r="E206" s="215">
        <v>42915</v>
      </c>
      <c r="F206" s="215">
        <v>42918</v>
      </c>
      <c r="G206" s="200">
        <f t="shared" si="12"/>
        <v>3</v>
      </c>
      <c r="H206" s="200">
        <v>50</v>
      </c>
      <c r="I206" s="201"/>
      <c r="J206" s="201"/>
      <c r="K206" s="201"/>
      <c r="L206" s="201"/>
      <c r="M206" s="201"/>
      <c r="N206" s="201"/>
      <c r="O206" s="201"/>
      <c r="P206" s="202">
        <v>42917</v>
      </c>
      <c r="Q206" s="201"/>
      <c r="R206" s="201"/>
      <c r="S206" s="201"/>
      <c r="T206" s="201"/>
      <c r="U206" s="201"/>
      <c r="V206" s="201"/>
      <c r="W206" s="201"/>
      <c r="X206" s="201"/>
      <c r="Y206" s="113">
        <v>0</v>
      </c>
      <c r="Z206" s="204"/>
      <c r="AA206" s="205"/>
      <c r="AB206" s="204"/>
      <c r="AC206" s="205"/>
      <c r="AD206" s="206"/>
      <c r="AE206" s="207"/>
      <c r="AF206" s="301" t="s">
        <v>163</v>
      </c>
      <c r="AG206" s="209"/>
      <c r="AH206" s="209"/>
      <c r="AI206" s="209"/>
      <c r="AJ206" s="209"/>
      <c r="AK206" s="209"/>
      <c r="AL206" s="209"/>
      <c r="AM206" s="209"/>
      <c r="AN206" s="209"/>
      <c r="AO206" s="209"/>
      <c r="AP206" s="209"/>
      <c r="AQ206" s="209"/>
      <c r="AR206" s="209"/>
      <c r="AS206" s="209"/>
      <c r="AT206" s="209"/>
      <c r="AU206" s="209"/>
      <c r="AV206" s="209"/>
      <c r="AW206" s="209"/>
      <c r="AX206" s="209"/>
      <c r="AY206" s="209"/>
      <c r="AZ206" s="209"/>
      <c r="BA206" s="209"/>
      <c r="BB206" s="209"/>
      <c r="BC206" s="209"/>
      <c r="BD206" s="209"/>
      <c r="BE206" s="209"/>
      <c r="BF206" s="209"/>
      <c r="BG206" s="209"/>
      <c r="BH206" s="209"/>
      <c r="BI206" s="209"/>
      <c r="BJ206" s="209"/>
      <c r="BK206" s="209"/>
      <c r="BL206" s="209"/>
      <c r="BM206" s="209"/>
      <c r="BN206" s="209"/>
      <c r="BO206" s="209"/>
      <c r="BP206" s="209"/>
      <c r="BQ206" s="209"/>
    </row>
    <row r="207" spans="1:69" s="12" customFormat="1" ht="28.5" customHeight="1" x14ac:dyDescent="0.25">
      <c r="A207" s="111" t="s">
        <v>1014</v>
      </c>
      <c r="B207" s="197">
        <v>42538</v>
      </c>
      <c r="C207" s="198" t="s">
        <v>369</v>
      </c>
      <c r="D207" s="198" t="s">
        <v>370</v>
      </c>
      <c r="E207" s="215">
        <v>42914</v>
      </c>
      <c r="F207" s="215">
        <v>42915</v>
      </c>
      <c r="G207" s="200">
        <f t="shared" si="12"/>
        <v>1</v>
      </c>
      <c r="H207" s="200">
        <v>24</v>
      </c>
      <c r="I207" s="201"/>
      <c r="J207" s="201"/>
      <c r="K207" s="201"/>
      <c r="L207" s="202">
        <v>42887</v>
      </c>
      <c r="M207" s="201"/>
      <c r="N207" s="201"/>
      <c r="O207" s="201"/>
      <c r="P207" s="201"/>
      <c r="Q207" s="201"/>
      <c r="R207" s="201"/>
      <c r="S207" s="201"/>
      <c r="T207" s="201"/>
      <c r="U207" s="201"/>
      <c r="V207" s="201"/>
      <c r="W207" s="201"/>
      <c r="X207" s="201"/>
      <c r="Y207" s="113">
        <v>0</v>
      </c>
      <c r="Z207" s="204"/>
      <c r="AA207" s="205"/>
      <c r="AB207" s="204"/>
      <c r="AC207" s="205"/>
      <c r="AD207" s="206"/>
      <c r="AE207" s="207"/>
      <c r="AF207" s="301" t="s">
        <v>149</v>
      </c>
      <c r="AG207" s="209"/>
      <c r="AH207" s="209"/>
      <c r="AI207" s="209"/>
      <c r="AJ207" s="209"/>
      <c r="AK207" s="209"/>
      <c r="AL207" s="209"/>
      <c r="AM207" s="209"/>
      <c r="AN207" s="209"/>
      <c r="AO207" s="209"/>
      <c r="AP207" s="209"/>
      <c r="AQ207" s="209"/>
      <c r="AR207" s="209"/>
      <c r="AS207" s="209"/>
      <c r="AT207" s="209"/>
      <c r="AU207" s="209"/>
      <c r="AV207" s="209"/>
      <c r="AW207" s="209"/>
      <c r="AX207" s="209"/>
      <c r="AY207" s="209"/>
      <c r="AZ207" s="209"/>
      <c r="BA207" s="209"/>
      <c r="BB207" s="209"/>
      <c r="BC207" s="209"/>
      <c r="BD207" s="209"/>
      <c r="BE207" s="209"/>
      <c r="BF207" s="209"/>
      <c r="BG207" s="209"/>
      <c r="BH207" s="209"/>
      <c r="BI207" s="209"/>
      <c r="BJ207" s="209"/>
      <c r="BK207" s="209"/>
      <c r="BL207" s="209"/>
      <c r="BM207" s="209"/>
      <c r="BN207" s="209"/>
      <c r="BO207" s="209"/>
      <c r="BP207" s="209"/>
      <c r="BQ207" s="209"/>
    </row>
    <row r="208" spans="1:69" s="12" customFormat="1" ht="28.5" customHeight="1" x14ac:dyDescent="0.25">
      <c r="A208" s="111" t="s">
        <v>1014</v>
      </c>
      <c r="B208" s="197">
        <v>42906</v>
      </c>
      <c r="C208" s="198" t="s">
        <v>364</v>
      </c>
      <c r="D208" s="216" t="s">
        <v>365</v>
      </c>
      <c r="E208" s="215">
        <v>42912</v>
      </c>
      <c r="F208" s="215">
        <v>42916</v>
      </c>
      <c r="G208" s="200">
        <f t="shared" si="12"/>
        <v>4</v>
      </c>
      <c r="H208" s="213"/>
      <c r="I208" s="201"/>
      <c r="J208" s="201"/>
      <c r="K208" s="202">
        <v>42887</v>
      </c>
      <c r="L208" s="201"/>
      <c r="M208" s="201"/>
      <c r="N208" s="201"/>
      <c r="O208" s="201"/>
      <c r="P208" s="201"/>
      <c r="Q208" s="201"/>
      <c r="R208" s="201"/>
      <c r="S208" s="201"/>
      <c r="T208" s="201"/>
      <c r="U208" s="201"/>
      <c r="V208" s="201"/>
      <c r="W208" s="201"/>
      <c r="X208" s="201"/>
      <c r="Y208" s="113">
        <v>0</v>
      </c>
      <c r="Z208" s="204"/>
      <c r="AA208" s="205"/>
      <c r="AB208" s="204"/>
      <c r="AC208" s="205"/>
      <c r="AD208" s="206"/>
      <c r="AE208" s="207"/>
      <c r="AF208" s="301" t="s">
        <v>366</v>
      </c>
      <c r="AG208" s="209"/>
      <c r="AH208" s="209"/>
      <c r="AI208" s="209"/>
      <c r="AJ208" s="209"/>
      <c r="AK208" s="209"/>
      <c r="AL208" s="209"/>
      <c r="AM208" s="209"/>
      <c r="AN208" s="209"/>
      <c r="AO208" s="209"/>
      <c r="AP208" s="209"/>
      <c r="AQ208" s="209"/>
      <c r="AR208" s="209"/>
      <c r="AS208" s="209"/>
      <c r="AT208" s="209"/>
      <c r="AU208" s="209"/>
      <c r="AV208" s="209"/>
      <c r="AW208" s="209"/>
      <c r="AX208" s="209"/>
      <c r="AY208" s="209"/>
      <c r="AZ208" s="209"/>
      <c r="BA208" s="209"/>
      <c r="BB208" s="209"/>
      <c r="BC208" s="209"/>
      <c r="BD208" s="209"/>
      <c r="BE208" s="209"/>
      <c r="BF208" s="209"/>
      <c r="BG208" s="209"/>
      <c r="BH208" s="209"/>
      <c r="BI208" s="209"/>
      <c r="BJ208" s="209"/>
      <c r="BK208" s="209"/>
      <c r="BL208" s="209"/>
      <c r="BM208" s="209"/>
      <c r="BN208" s="209"/>
      <c r="BO208" s="209"/>
      <c r="BP208" s="209"/>
      <c r="BQ208" s="209"/>
    </row>
    <row r="209" spans="1:69" s="12" customFormat="1" ht="28.5" customHeight="1" x14ac:dyDescent="0.25">
      <c r="A209" s="111" t="s">
        <v>1014</v>
      </c>
      <c r="B209" s="197">
        <v>42656</v>
      </c>
      <c r="C209" s="198" t="s">
        <v>78</v>
      </c>
      <c r="D209" s="198" t="s">
        <v>367</v>
      </c>
      <c r="E209" s="215">
        <v>42912</v>
      </c>
      <c r="F209" s="215">
        <v>42914</v>
      </c>
      <c r="G209" s="200">
        <f t="shared" si="12"/>
        <v>2</v>
      </c>
      <c r="H209" s="200">
        <v>32</v>
      </c>
      <c r="I209" s="201"/>
      <c r="J209" s="202">
        <v>42887</v>
      </c>
      <c r="K209" s="201"/>
      <c r="L209" s="201"/>
      <c r="M209" s="201"/>
      <c r="N209" s="201"/>
      <c r="O209" s="201"/>
      <c r="P209" s="201"/>
      <c r="Q209" s="201"/>
      <c r="R209" s="201"/>
      <c r="S209" s="201"/>
      <c r="T209" s="201"/>
      <c r="U209" s="201"/>
      <c r="V209" s="201"/>
      <c r="W209" s="201"/>
      <c r="X209" s="201"/>
      <c r="Y209" s="113">
        <v>0</v>
      </c>
      <c r="Z209" s="204"/>
      <c r="AA209" s="205"/>
      <c r="AB209" s="204"/>
      <c r="AC209" s="205"/>
      <c r="AD209" s="206"/>
      <c r="AE209" s="207"/>
      <c r="AF209" s="301" t="s">
        <v>202</v>
      </c>
      <c r="AG209" s="209"/>
      <c r="AH209" s="209"/>
      <c r="AI209" s="209"/>
      <c r="AJ209" s="209"/>
      <c r="AK209" s="209"/>
      <c r="AL209" s="209"/>
      <c r="AM209" s="209"/>
      <c r="AN209" s="209"/>
      <c r="AO209" s="209"/>
      <c r="AP209" s="209"/>
      <c r="AQ209" s="209"/>
      <c r="AR209" s="209"/>
      <c r="AS209" s="209"/>
      <c r="AT209" s="209"/>
      <c r="AU209" s="209"/>
      <c r="AV209" s="209"/>
      <c r="AW209" s="209"/>
      <c r="AX209" s="209"/>
      <c r="AY209" s="209"/>
      <c r="AZ209" s="209"/>
      <c r="BA209" s="209"/>
      <c r="BB209" s="209"/>
      <c r="BC209" s="209"/>
      <c r="BD209" s="209"/>
      <c r="BE209" s="209"/>
      <c r="BF209" s="209"/>
      <c r="BG209" s="209"/>
      <c r="BH209" s="209"/>
      <c r="BI209" s="209"/>
      <c r="BJ209" s="209"/>
      <c r="BK209" s="209"/>
      <c r="BL209" s="209"/>
      <c r="BM209" s="209"/>
      <c r="BN209" s="209"/>
      <c r="BO209" s="209"/>
      <c r="BP209" s="209"/>
      <c r="BQ209" s="209"/>
    </row>
    <row r="210" spans="1:69" s="12" customFormat="1" ht="28.5" customHeight="1" x14ac:dyDescent="0.25">
      <c r="A210" s="111" t="s">
        <v>1014</v>
      </c>
      <c r="B210" s="197">
        <v>42824</v>
      </c>
      <c r="C210" s="198" t="s">
        <v>69</v>
      </c>
      <c r="D210" s="216" t="s">
        <v>368</v>
      </c>
      <c r="E210" s="215">
        <v>42912</v>
      </c>
      <c r="F210" s="215">
        <v>42913</v>
      </c>
      <c r="G210" s="200">
        <v>1</v>
      </c>
      <c r="H210" s="200">
        <v>16</v>
      </c>
      <c r="I210" s="202">
        <v>42887</v>
      </c>
      <c r="J210" s="201"/>
      <c r="K210" s="201"/>
      <c r="L210" s="201"/>
      <c r="M210" s="201"/>
      <c r="N210" s="201"/>
      <c r="O210" s="201"/>
      <c r="P210" s="201"/>
      <c r="Q210" s="201"/>
      <c r="R210" s="201"/>
      <c r="S210" s="201"/>
      <c r="T210" s="201"/>
      <c r="U210" s="201"/>
      <c r="V210" s="201"/>
      <c r="W210" s="201"/>
      <c r="X210" s="201"/>
      <c r="Y210" s="113">
        <v>0</v>
      </c>
      <c r="Z210" s="204"/>
      <c r="AA210" s="205"/>
      <c r="AB210" s="204"/>
      <c r="AC210" s="205"/>
      <c r="AD210" s="206"/>
      <c r="AE210" s="207"/>
      <c r="AF210" s="301" t="s">
        <v>244</v>
      </c>
      <c r="AG210" s="209"/>
      <c r="AH210" s="209"/>
      <c r="AI210" s="209"/>
      <c r="AJ210" s="209"/>
      <c r="AK210" s="209"/>
      <c r="AL210" s="209"/>
      <c r="AM210" s="209"/>
      <c r="AN210" s="209"/>
      <c r="AO210" s="209"/>
      <c r="AP210" s="209"/>
      <c r="AQ210" s="209"/>
      <c r="AR210" s="209"/>
      <c r="AS210" s="209"/>
      <c r="AT210" s="209"/>
      <c r="AU210" s="209"/>
      <c r="AV210" s="209"/>
      <c r="AW210" s="209"/>
      <c r="AX210" s="209"/>
      <c r="AY210" s="209"/>
      <c r="AZ210" s="209"/>
      <c r="BA210" s="209"/>
      <c r="BB210" s="209"/>
      <c r="BC210" s="209"/>
      <c r="BD210" s="209"/>
      <c r="BE210" s="209"/>
      <c r="BF210" s="209"/>
      <c r="BG210" s="209"/>
      <c r="BH210" s="209"/>
      <c r="BI210" s="209"/>
      <c r="BJ210" s="209"/>
      <c r="BK210" s="209"/>
      <c r="BL210" s="209"/>
      <c r="BM210" s="209"/>
      <c r="BN210" s="209"/>
      <c r="BO210" s="209"/>
      <c r="BP210" s="209"/>
      <c r="BQ210" s="209"/>
    </row>
    <row r="211" spans="1:69" s="12" customFormat="1" ht="28.5" customHeight="1" x14ac:dyDescent="0.35">
      <c r="A211" s="111" t="s">
        <v>1014</v>
      </c>
      <c r="B211" s="355">
        <v>42828</v>
      </c>
      <c r="C211" s="370" t="s">
        <v>459</v>
      </c>
      <c r="D211" s="371" t="s">
        <v>531</v>
      </c>
      <c r="E211" s="372">
        <v>42911</v>
      </c>
      <c r="F211" s="372">
        <v>42914</v>
      </c>
      <c r="G211" s="359">
        <f t="shared" ref="G211:G248" si="13">F211-E211</f>
        <v>3</v>
      </c>
      <c r="H211" s="359">
        <v>30</v>
      </c>
      <c r="I211" s="360"/>
      <c r="J211" s="360"/>
      <c r="K211" s="360"/>
      <c r="L211" s="360"/>
      <c r="M211" s="360"/>
      <c r="N211" s="360"/>
      <c r="O211" s="361">
        <v>42887</v>
      </c>
      <c r="P211" s="360"/>
      <c r="Q211" s="360"/>
      <c r="R211" s="360"/>
      <c r="S211" s="360"/>
      <c r="T211" s="360"/>
      <c r="U211" s="360"/>
      <c r="V211" s="360"/>
      <c r="W211" s="360"/>
      <c r="X211" s="362"/>
      <c r="Y211" s="434">
        <v>2455.5</v>
      </c>
      <c r="Z211" s="376"/>
      <c r="AA211" s="377"/>
      <c r="AB211" s="376"/>
      <c r="AC211" s="377"/>
      <c r="AD211" s="378"/>
      <c r="AE211" s="379"/>
      <c r="AF211" s="367"/>
      <c r="AG211" s="368"/>
    </row>
    <row r="212" spans="1:69" s="12" customFormat="1" ht="28.5" customHeight="1" x14ac:dyDescent="0.25">
      <c r="A212" s="111" t="s">
        <v>1014</v>
      </c>
      <c r="B212" s="197">
        <v>42655</v>
      </c>
      <c r="C212" s="198" t="s">
        <v>264</v>
      </c>
      <c r="D212" s="198" t="s">
        <v>363</v>
      </c>
      <c r="E212" s="215">
        <v>42910</v>
      </c>
      <c r="F212" s="215">
        <v>42916</v>
      </c>
      <c r="G212" s="200">
        <f t="shared" si="13"/>
        <v>6</v>
      </c>
      <c r="H212" s="200">
        <v>45</v>
      </c>
      <c r="I212" s="201"/>
      <c r="J212" s="201"/>
      <c r="K212" s="202">
        <v>42887</v>
      </c>
      <c r="L212" s="201"/>
      <c r="M212" s="201"/>
      <c r="N212" s="201"/>
      <c r="O212" s="201"/>
      <c r="P212" s="201"/>
      <c r="Q212" s="201"/>
      <c r="R212" s="201"/>
      <c r="S212" s="201"/>
      <c r="T212" s="201"/>
      <c r="U212" s="201"/>
      <c r="V212" s="201"/>
      <c r="W212" s="201"/>
      <c r="X212" s="201"/>
      <c r="Y212" s="113">
        <v>0</v>
      </c>
      <c r="Z212" s="204"/>
      <c r="AA212" s="205"/>
      <c r="AB212" s="204"/>
      <c r="AC212" s="205"/>
      <c r="AD212" s="206"/>
      <c r="AE212" s="207"/>
      <c r="AF212" s="301" t="s">
        <v>136</v>
      </c>
      <c r="AG212" s="209"/>
      <c r="AH212" s="209"/>
      <c r="AI212" s="209"/>
      <c r="AJ212" s="209"/>
      <c r="AK212" s="209"/>
      <c r="AL212" s="209"/>
      <c r="AM212" s="209"/>
      <c r="AN212" s="209"/>
      <c r="AO212" s="209"/>
      <c r="AP212" s="209"/>
      <c r="AQ212" s="209"/>
      <c r="AR212" s="209"/>
      <c r="AS212" s="209"/>
      <c r="AT212" s="209"/>
      <c r="AU212" s="209"/>
      <c r="AV212" s="209"/>
      <c r="AW212" s="209"/>
      <c r="AX212" s="209"/>
      <c r="AY212" s="209"/>
      <c r="AZ212" s="209"/>
      <c r="BA212" s="209"/>
      <c r="BB212" s="209"/>
      <c r="BC212" s="209"/>
      <c r="BD212" s="209"/>
      <c r="BE212" s="209"/>
      <c r="BF212" s="209"/>
      <c r="BG212" s="209"/>
      <c r="BH212" s="209"/>
      <c r="BI212" s="209"/>
      <c r="BJ212" s="209"/>
      <c r="BK212" s="209"/>
      <c r="BL212" s="209"/>
      <c r="BM212" s="209"/>
      <c r="BN212" s="209"/>
      <c r="BO212" s="209"/>
      <c r="BP212" s="209"/>
      <c r="BQ212" s="209"/>
    </row>
    <row r="213" spans="1:69" s="12" customFormat="1" ht="28.5" customHeight="1" x14ac:dyDescent="0.35">
      <c r="A213" s="111" t="s">
        <v>1014</v>
      </c>
      <c r="B213" s="355">
        <v>42823</v>
      </c>
      <c r="C213" s="370" t="s">
        <v>532</v>
      </c>
      <c r="D213" s="371" t="s">
        <v>533</v>
      </c>
      <c r="E213" s="372">
        <v>42909</v>
      </c>
      <c r="F213" s="372">
        <v>42911</v>
      </c>
      <c r="G213" s="359">
        <f t="shared" si="13"/>
        <v>2</v>
      </c>
      <c r="H213" s="359" t="s">
        <v>534</v>
      </c>
      <c r="I213" s="361">
        <v>42887</v>
      </c>
      <c r="J213" s="360"/>
      <c r="K213" s="360"/>
      <c r="L213" s="360"/>
      <c r="M213" s="360"/>
      <c r="N213" s="360"/>
      <c r="O213" s="360"/>
      <c r="P213" s="360"/>
      <c r="Q213" s="360"/>
      <c r="R213" s="360"/>
      <c r="S213" s="360"/>
      <c r="T213" s="360"/>
      <c r="U213" s="360"/>
      <c r="V213" s="360"/>
      <c r="W213" s="360"/>
      <c r="X213" s="362"/>
      <c r="Y213" s="434">
        <v>756</v>
      </c>
      <c r="Z213" s="376"/>
      <c r="AA213" s="377"/>
      <c r="AB213" s="376"/>
      <c r="AC213" s="377"/>
      <c r="AD213" s="378"/>
      <c r="AE213" s="379"/>
      <c r="AF213" s="367"/>
      <c r="AG213" s="368"/>
    </row>
    <row r="214" spans="1:69" s="12" customFormat="1" ht="28.5" customHeight="1" x14ac:dyDescent="0.25">
      <c r="A214" s="111" t="s">
        <v>1014</v>
      </c>
      <c r="B214" s="197">
        <v>42900</v>
      </c>
      <c r="C214" s="198" t="s">
        <v>441</v>
      </c>
      <c r="D214" s="216" t="s">
        <v>442</v>
      </c>
      <c r="E214" s="215">
        <v>42909</v>
      </c>
      <c r="F214" s="215">
        <v>42910</v>
      </c>
      <c r="G214" s="200">
        <f t="shared" si="13"/>
        <v>1</v>
      </c>
      <c r="H214" s="200">
        <v>42</v>
      </c>
      <c r="I214" s="201"/>
      <c r="J214" s="201"/>
      <c r="K214" s="201"/>
      <c r="L214" s="201"/>
      <c r="M214" s="201"/>
      <c r="N214" s="201"/>
      <c r="O214" s="201"/>
      <c r="P214" s="201"/>
      <c r="Q214" s="201"/>
      <c r="R214" s="202">
        <v>42887</v>
      </c>
      <c r="S214" s="201"/>
      <c r="T214" s="201"/>
      <c r="U214" s="201"/>
      <c r="V214" s="201"/>
      <c r="W214" s="201"/>
      <c r="X214" s="201"/>
      <c r="Y214" s="113">
        <v>0</v>
      </c>
      <c r="Z214" s="204"/>
      <c r="AA214" s="205"/>
      <c r="AB214" s="204"/>
      <c r="AC214" s="205"/>
      <c r="AD214" s="206"/>
      <c r="AE214" s="207"/>
      <c r="AF214" s="301" t="s">
        <v>163</v>
      </c>
      <c r="AG214" s="209"/>
      <c r="AH214" s="209"/>
      <c r="AI214" s="209"/>
      <c r="AJ214" s="209"/>
      <c r="AK214" s="209"/>
      <c r="AL214" s="209"/>
      <c r="AM214" s="209"/>
      <c r="AN214" s="209"/>
      <c r="AO214" s="209"/>
      <c r="AP214" s="209"/>
      <c r="AQ214" s="209"/>
      <c r="AR214" s="209"/>
      <c r="AS214" s="209"/>
      <c r="AT214" s="209"/>
      <c r="AU214" s="209"/>
      <c r="AV214" s="209"/>
      <c r="AW214" s="209"/>
      <c r="AX214" s="209"/>
      <c r="AY214" s="209"/>
      <c r="AZ214" s="209"/>
      <c r="BA214" s="209"/>
      <c r="BB214" s="209"/>
      <c r="BC214" s="209"/>
      <c r="BD214" s="209"/>
      <c r="BE214" s="209"/>
      <c r="BF214" s="209"/>
      <c r="BG214" s="209"/>
      <c r="BH214" s="209"/>
      <c r="BI214" s="209"/>
      <c r="BJ214" s="209"/>
      <c r="BK214" s="209"/>
      <c r="BL214" s="209"/>
      <c r="BM214" s="209"/>
      <c r="BN214" s="209"/>
      <c r="BO214" s="209"/>
      <c r="BP214" s="209"/>
      <c r="BQ214" s="209"/>
    </row>
    <row r="215" spans="1:69" s="12" customFormat="1" ht="28.5" customHeight="1" x14ac:dyDescent="0.25">
      <c r="A215" s="111" t="s">
        <v>1014</v>
      </c>
      <c r="B215" s="197">
        <v>42901</v>
      </c>
      <c r="C215" s="198" t="s">
        <v>443</v>
      </c>
      <c r="D215" s="216" t="s">
        <v>26</v>
      </c>
      <c r="E215" s="215">
        <v>42909</v>
      </c>
      <c r="F215" s="215">
        <v>42910</v>
      </c>
      <c r="G215" s="200">
        <f t="shared" si="13"/>
        <v>1</v>
      </c>
      <c r="H215" s="200">
        <v>50</v>
      </c>
      <c r="I215" s="201"/>
      <c r="J215" s="201"/>
      <c r="K215" s="201"/>
      <c r="L215" s="201"/>
      <c r="M215" s="202">
        <v>42887</v>
      </c>
      <c r="N215" s="201"/>
      <c r="O215" s="201"/>
      <c r="P215" s="201"/>
      <c r="Q215" s="201"/>
      <c r="R215" s="201"/>
      <c r="S215" s="201"/>
      <c r="T215" s="201"/>
      <c r="U215" s="201"/>
      <c r="V215" s="201"/>
      <c r="W215" s="201"/>
      <c r="X215" s="201"/>
      <c r="Y215" s="113">
        <v>0</v>
      </c>
      <c r="Z215" s="204"/>
      <c r="AA215" s="205"/>
      <c r="AB215" s="204"/>
      <c r="AC215" s="205"/>
      <c r="AD215" s="206"/>
      <c r="AE215" s="207"/>
      <c r="AF215" s="301" t="s">
        <v>444</v>
      </c>
      <c r="AG215" s="209"/>
      <c r="AH215" s="209"/>
      <c r="AI215" s="209"/>
      <c r="AJ215" s="209"/>
      <c r="AK215" s="209"/>
      <c r="AL215" s="209"/>
      <c r="AM215" s="209"/>
      <c r="AN215" s="209"/>
      <c r="AO215" s="209"/>
      <c r="AP215" s="209"/>
      <c r="AQ215" s="209"/>
      <c r="AR215" s="209"/>
      <c r="AS215" s="209"/>
      <c r="AT215" s="209"/>
      <c r="AU215" s="209"/>
      <c r="AV215" s="209"/>
      <c r="AW215" s="209"/>
      <c r="AX215" s="209"/>
      <c r="AY215" s="209"/>
      <c r="AZ215" s="209"/>
      <c r="BA215" s="209"/>
      <c r="BB215" s="209"/>
      <c r="BC215" s="209"/>
      <c r="BD215" s="209"/>
      <c r="BE215" s="209"/>
      <c r="BF215" s="209"/>
      <c r="BG215" s="209"/>
      <c r="BH215" s="209"/>
      <c r="BI215" s="209"/>
      <c r="BJ215" s="209"/>
      <c r="BK215" s="209"/>
      <c r="BL215" s="209"/>
      <c r="BM215" s="209"/>
      <c r="BN215" s="209"/>
      <c r="BO215" s="209"/>
      <c r="BP215" s="209"/>
      <c r="BQ215" s="209"/>
    </row>
    <row r="216" spans="1:69" s="12" customFormat="1" ht="28.5" customHeight="1" x14ac:dyDescent="0.25">
      <c r="A216" s="111" t="s">
        <v>1014</v>
      </c>
      <c r="B216" s="197">
        <v>42753</v>
      </c>
      <c r="C216" s="198" t="s">
        <v>361</v>
      </c>
      <c r="D216" s="216" t="s">
        <v>362</v>
      </c>
      <c r="E216" s="215">
        <v>42908</v>
      </c>
      <c r="F216" s="215">
        <v>42909</v>
      </c>
      <c r="G216" s="200">
        <f t="shared" si="13"/>
        <v>1</v>
      </c>
      <c r="H216" s="200">
        <v>40</v>
      </c>
      <c r="I216" s="201"/>
      <c r="J216" s="202">
        <v>42887</v>
      </c>
      <c r="K216" s="201"/>
      <c r="L216" s="201"/>
      <c r="M216" s="201"/>
      <c r="N216" s="201"/>
      <c r="O216" s="201"/>
      <c r="P216" s="201"/>
      <c r="Q216" s="201"/>
      <c r="R216" s="201"/>
      <c r="S216" s="201"/>
      <c r="T216" s="201"/>
      <c r="U216" s="201"/>
      <c r="V216" s="201"/>
      <c r="W216" s="201"/>
      <c r="X216" s="201"/>
      <c r="Y216" s="113">
        <v>0</v>
      </c>
      <c r="Z216" s="204"/>
      <c r="AA216" s="205"/>
      <c r="AB216" s="204"/>
      <c r="AC216" s="205"/>
      <c r="AD216" s="206"/>
      <c r="AE216" s="207"/>
      <c r="AF216" s="301" t="s">
        <v>244</v>
      </c>
      <c r="AG216" s="209"/>
      <c r="AH216" s="209"/>
      <c r="AI216" s="209"/>
      <c r="AJ216" s="209"/>
      <c r="AK216" s="209"/>
      <c r="AL216" s="209"/>
      <c r="AM216" s="209"/>
      <c r="AN216" s="209"/>
      <c r="AO216" s="209"/>
      <c r="AP216" s="209"/>
      <c r="AQ216" s="209"/>
      <c r="AR216" s="209"/>
      <c r="AS216" s="209"/>
      <c r="AT216" s="209"/>
      <c r="AU216" s="209"/>
      <c r="AV216" s="209"/>
      <c r="AW216" s="209"/>
      <c r="AX216" s="209"/>
      <c r="AY216" s="209"/>
      <c r="AZ216" s="209"/>
      <c r="BA216" s="209"/>
      <c r="BB216" s="209"/>
      <c r="BC216" s="209"/>
      <c r="BD216" s="209"/>
      <c r="BE216" s="209"/>
      <c r="BF216" s="209"/>
      <c r="BG216" s="209"/>
      <c r="BH216" s="209"/>
      <c r="BI216" s="209"/>
      <c r="BJ216" s="209"/>
      <c r="BK216" s="209"/>
      <c r="BL216" s="209"/>
      <c r="BM216" s="209"/>
      <c r="BN216" s="209"/>
      <c r="BO216" s="209"/>
      <c r="BP216" s="209"/>
      <c r="BQ216" s="209"/>
    </row>
    <row r="217" spans="1:69" s="12" customFormat="1" ht="28.5" customHeight="1" x14ac:dyDescent="0.25">
      <c r="A217" s="111" t="s">
        <v>1014</v>
      </c>
      <c r="B217" s="197">
        <v>42839</v>
      </c>
      <c r="C217" s="198" t="s">
        <v>359</v>
      </c>
      <c r="D217" s="216" t="s">
        <v>360</v>
      </c>
      <c r="E217" s="215">
        <v>42907</v>
      </c>
      <c r="F217" s="215">
        <v>42908</v>
      </c>
      <c r="G217" s="200">
        <f t="shared" si="13"/>
        <v>1</v>
      </c>
      <c r="H217" s="200">
        <v>37</v>
      </c>
      <c r="I217" s="202">
        <v>42887</v>
      </c>
      <c r="J217" s="201"/>
      <c r="K217" s="201"/>
      <c r="L217" s="201"/>
      <c r="M217" s="201"/>
      <c r="N217" s="201"/>
      <c r="O217" s="201"/>
      <c r="P217" s="201"/>
      <c r="Q217" s="201"/>
      <c r="R217" s="201"/>
      <c r="S217" s="201"/>
      <c r="T217" s="201"/>
      <c r="U217" s="201"/>
      <c r="V217" s="201"/>
      <c r="W217" s="201"/>
      <c r="X217" s="201"/>
      <c r="Y217" s="113">
        <v>0</v>
      </c>
      <c r="Z217" s="204"/>
      <c r="AA217" s="205"/>
      <c r="AB217" s="204"/>
      <c r="AC217" s="205"/>
      <c r="AD217" s="206"/>
      <c r="AE217" s="207"/>
      <c r="AF217" s="301" t="s">
        <v>296</v>
      </c>
      <c r="AG217" s="209"/>
      <c r="AH217" s="209"/>
      <c r="AI217" s="209"/>
      <c r="AJ217" s="209"/>
      <c r="AK217" s="209"/>
      <c r="AL217" s="209"/>
      <c r="AM217" s="209"/>
      <c r="AN217" s="209"/>
      <c r="AO217" s="209"/>
      <c r="AP217" s="209"/>
      <c r="AQ217" s="209"/>
      <c r="AR217" s="209"/>
      <c r="AS217" s="209"/>
      <c r="AT217" s="209"/>
      <c r="AU217" s="209"/>
      <c r="AV217" s="209"/>
      <c r="AW217" s="209"/>
      <c r="AX217" s="209"/>
      <c r="AY217" s="209"/>
      <c r="AZ217" s="209"/>
      <c r="BA217" s="209"/>
      <c r="BB217" s="209"/>
      <c r="BC217" s="209"/>
      <c r="BD217" s="209"/>
      <c r="BE217" s="209"/>
      <c r="BF217" s="209"/>
      <c r="BG217" s="209"/>
      <c r="BH217" s="209"/>
      <c r="BI217" s="209"/>
      <c r="BJ217" s="209"/>
      <c r="BK217" s="209"/>
      <c r="BL217" s="209"/>
      <c r="BM217" s="209"/>
      <c r="BN217" s="209"/>
      <c r="BO217" s="209"/>
      <c r="BP217" s="209"/>
      <c r="BQ217" s="209"/>
    </row>
    <row r="218" spans="1:69" s="12" customFormat="1" ht="28.5" customHeight="1" x14ac:dyDescent="0.25">
      <c r="A218" s="111" t="s">
        <v>1014</v>
      </c>
      <c r="B218" s="197">
        <v>42907</v>
      </c>
      <c r="C218" s="198" t="s">
        <v>449</v>
      </c>
      <c r="D218" s="216" t="s">
        <v>450</v>
      </c>
      <c r="E218" s="215">
        <v>42907</v>
      </c>
      <c r="F218" s="215">
        <v>42909</v>
      </c>
      <c r="G218" s="200">
        <f t="shared" si="13"/>
        <v>2</v>
      </c>
      <c r="H218" s="200">
        <v>28</v>
      </c>
      <c r="I218" s="201"/>
      <c r="J218" s="201"/>
      <c r="K218" s="201"/>
      <c r="L218" s="201"/>
      <c r="M218" s="201"/>
      <c r="N218" s="201"/>
      <c r="O218" s="201"/>
      <c r="P218" s="201"/>
      <c r="Q218" s="201"/>
      <c r="R218" s="202">
        <v>42887</v>
      </c>
      <c r="S218" s="201"/>
      <c r="T218" s="201"/>
      <c r="U218" s="201"/>
      <c r="V218" s="201"/>
      <c r="W218" s="201"/>
      <c r="X218" s="201"/>
      <c r="Y218" s="113">
        <v>0</v>
      </c>
      <c r="Z218" s="204"/>
      <c r="AA218" s="205"/>
      <c r="AB218" s="204"/>
      <c r="AC218" s="205"/>
      <c r="AD218" s="206"/>
      <c r="AE218" s="207"/>
      <c r="AF218" s="301" t="s">
        <v>104</v>
      </c>
      <c r="AG218" s="209"/>
      <c r="AH218" s="209"/>
      <c r="AI218" s="209"/>
      <c r="AJ218" s="209"/>
      <c r="AK218" s="209"/>
      <c r="AL218" s="209"/>
      <c r="AM218" s="209"/>
      <c r="AN218" s="209"/>
      <c r="AO218" s="209"/>
      <c r="AP218" s="209"/>
      <c r="AQ218" s="209"/>
      <c r="AR218" s="209"/>
      <c r="AS218" s="209"/>
      <c r="AT218" s="209"/>
      <c r="AU218" s="209"/>
      <c r="AV218" s="209"/>
      <c r="AW218" s="209"/>
      <c r="AX218" s="209"/>
      <c r="AY218" s="209"/>
      <c r="AZ218" s="209"/>
      <c r="BA218" s="209"/>
      <c r="BB218" s="209"/>
      <c r="BC218" s="209"/>
      <c r="BD218" s="209"/>
      <c r="BE218" s="209"/>
      <c r="BF218" s="209"/>
      <c r="BG218" s="209"/>
      <c r="BH218" s="209"/>
      <c r="BI218" s="209"/>
      <c r="BJ218" s="209"/>
      <c r="BK218" s="209"/>
      <c r="BL218" s="209"/>
      <c r="BM218" s="209"/>
      <c r="BN218" s="209"/>
      <c r="BO218" s="209"/>
      <c r="BP218" s="209"/>
      <c r="BQ218" s="209"/>
    </row>
    <row r="219" spans="1:69" s="12" customFormat="1" ht="28.5" customHeight="1" x14ac:dyDescent="0.35">
      <c r="A219" s="111" t="s">
        <v>1014</v>
      </c>
      <c r="B219" s="355">
        <v>42811</v>
      </c>
      <c r="C219" s="373" t="s">
        <v>535</v>
      </c>
      <c r="D219" s="371" t="s">
        <v>357</v>
      </c>
      <c r="E219" s="358">
        <v>42906</v>
      </c>
      <c r="F219" s="358">
        <v>42908</v>
      </c>
      <c r="G219" s="374">
        <f t="shared" si="13"/>
        <v>2</v>
      </c>
      <c r="H219" s="374">
        <v>2</v>
      </c>
      <c r="I219" s="375"/>
      <c r="J219" s="375"/>
      <c r="K219" s="375"/>
      <c r="L219" s="375"/>
      <c r="M219" s="375"/>
      <c r="N219" s="375"/>
      <c r="O219" s="361">
        <v>42887</v>
      </c>
      <c r="P219" s="375"/>
      <c r="Q219" s="375"/>
      <c r="R219" s="375"/>
      <c r="S219" s="375"/>
      <c r="T219" s="375"/>
      <c r="U219" s="375"/>
      <c r="V219" s="375"/>
      <c r="W219" s="375"/>
      <c r="X219" s="362"/>
      <c r="Y219" s="434">
        <v>546.75</v>
      </c>
      <c r="Z219" s="376"/>
      <c r="AA219" s="377"/>
      <c r="AB219" s="376"/>
      <c r="AC219" s="377"/>
      <c r="AD219" s="378"/>
      <c r="AE219" s="379"/>
      <c r="AF219" s="367"/>
      <c r="AG219" s="368"/>
    </row>
    <row r="220" spans="1:69" s="12" customFormat="1" ht="28.5" customHeight="1" x14ac:dyDescent="0.35">
      <c r="A220" s="111" t="s">
        <v>1014</v>
      </c>
      <c r="B220" s="355">
        <v>42810</v>
      </c>
      <c r="C220" s="370" t="s">
        <v>536</v>
      </c>
      <c r="D220" s="371" t="s">
        <v>357</v>
      </c>
      <c r="E220" s="372">
        <v>42906</v>
      </c>
      <c r="F220" s="372">
        <v>42908</v>
      </c>
      <c r="G220" s="359">
        <f t="shared" si="13"/>
        <v>2</v>
      </c>
      <c r="H220" s="359">
        <v>3</v>
      </c>
      <c r="I220" s="360"/>
      <c r="J220" s="360"/>
      <c r="K220" s="360"/>
      <c r="L220" s="360"/>
      <c r="M220" s="360"/>
      <c r="N220" s="360"/>
      <c r="O220" s="361">
        <v>42887</v>
      </c>
      <c r="P220" s="360"/>
      <c r="Q220" s="360"/>
      <c r="R220" s="360"/>
      <c r="S220" s="360"/>
      <c r="T220" s="360"/>
      <c r="U220" s="360"/>
      <c r="V220" s="360"/>
      <c r="W220" s="360"/>
      <c r="X220" s="362"/>
      <c r="Y220" s="434">
        <v>282.8</v>
      </c>
      <c r="Z220" s="376"/>
      <c r="AA220" s="377"/>
      <c r="AB220" s="376"/>
      <c r="AC220" s="377"/>
      <c r="AD220" s="378"/>
      <c r="AE220" s="379"/>
      <c r="AF220" s="367"/>
      <c r="AG220" s="368"/>
    </row>
    <row r="221" spans="1:69" s="12" customFormat="1" ht="28.5" customHeight="1" x14ac:dyDescent="0.35">
      <c r="A221" s="111" t="s">
        <v>1014</v>
      </c>
      <c r="B221" s="355">
        <v>42699</v>
      </c>
      <c r="C221" s="383" t="s">
        <v>404</v>
      </c>
      <c r="D221" s="384" t="s">
        <v>537</v>
      </c>
      <c r="E221" s="358">
        <v>42906</v>
      </c>
      <c r="F221" s="358">
        <v>42908</v>
      </c>
      <c r="G221" s="359">
        <f t="shared" si="13"/>
        <v>2</v>
      </c>
      <c r="H221" s="359">
        <v>25</v>
      </c>
      <c r="I221" s="360"/>
      <c r="J221" s="361">
        <v>42887</v>
      </c>
      <c r="K221" s="360"/>
      <c r="L221" s="360"/>
      <c r="M221" s="360"/>
      <c r="N221" s="360"/>
      <c r="O221" s="360"/>
      <c r="P221" s="360"/>
      <c r="Q221" s="360"/>
      <c r="R221" s="360"/>
      <c r="S221" s="360"/>
      <c r="T221" s="360"/>
      <c r="U221" s="360"/>
      <c r="V221" s="360"/>
      <c r="W221" s="360"/>
      <c r="X221" s="362"/>
      <c r="Y221" s="434">
        <v>4020</v>
      </c>
      <c r="Z221" s="376"/>
      <c r="AA221" s="377"/>
      <c r="AB221" s="376"/>
      <c r="AC221" s="377"/>
      <c r="AD221" s="378"/>
      <c r="AE221" s="379"/>
      <c r="AF221" s="367"/>
      <c r="AG221" s="368"/>
    </row>
    <row r="222" spans="1:69" s="12" customFormat="1" ht="28.5" customHeight="1" x14ac:dyDescent="0.35">
      <c r="A222" s="111" t="s">
        <v>1014</v>
      </c>
      <c r="B222" s="355">
        <v>42699</v>
      </c>
      <c r="C222" s="383" t="s">
        <v>404</v>
      </c>
      <c r="D222" s="384" t="s">
        <v>537</v>
      </c>
      <c r="E222" s="358">
        <v>42906</v>
      </c>
      <c r="F222" s="358">
        <v>42908</v>
      </c>
      <c r="G222" s="359">
        <f t="shared" si="13"/>
        <v>2</v>
      </c>
      <c r="H222" s="359">
        <v>25</v>
      </c>
      <c r="I222" s="361">
        <v>42887</v>
      </c>
      <c r="J222" s="375"/>
      <c r="K222" s="360"/>
      <c r="L222" s="360"/>
      <c r="M222" s="360"/>
      <c r="N222" s="360"/>
      <c r="O222" s="360"/>
      <c r="P222" s="360"/>
      <c r="Q222" s="360"/>
      <c r="R222" s="360"/>
      <c r="S222" s="360"/>
      <c r="T222" s="360"/>
      <c r="U222" s="360"/>
      <c r="V222" s="360"/>
      <c r="W222" s="360"/>
      <c r="X222" s="362"/>
      <c r="Y222" s="434">
        <v>7054</v>
      </c>
      <c r="Z222" s="376"/>
      <c r="AA222" s="377"/>
      <c r="AB222" s="376"/>
      <c r="AC222" s="377"/>
      <c r="AD222" s="378"/>
      <c r="AE222" s="379"/>
      <c r="AF222" s="367"/>
      <c r="AG222" s="368"/>
    </row>
    <row r="223" spans="1:69" s="12" customFormat="1" ht="28.5" customHeight="1" x14ac:dyDescent="0.25">
      <c r="A223" s="111" t="s">
        <v>1014</v>
      </c>
      <c r="B223" s="197">
        <v>42829</v>
      </c>
      <c r="C223" s="198" t="s">
        <v>356</v>
      </c>
      <c r="D223" s="216" t="s">
        <v>357</v>
      </c>
      <c r="E223" s="215">
        <v>42906</v>
      </c>
      <c r="F223" s="215">
        <v>42909</v>
      </c>
      <c r="G223" s="200">
        <f t="shared" si="13"/>
        <v>3</v>
      </c>
      <c r="H223" s="200">
        <v>26</v>
      </c>
      <c r="I223" s="201"/>
      <c r="J223" s="201"/>
      <c r="K223" s="201"/>
      <c r="L223" s="201"/>
      <c r="M223" s="201"/>
      <c r="N223" s="201"/>
      <c r="O223" s="202">
        <v>42887</v>
      </c>
      <c r="P223" s="201"/>
      <c r="Q223" s="201"/>
      <c r="R223" s="201"/>
      <c r="S223" s="201"/>
      <c r="T223" s="201"/>
      <c r="U223" s="201"/>
      <c r="V223" s="201"/>
      <c r="W223" s="201"/>
      <c r="X223" s="201"/>
      <c r="Y223" s="113">
        <v>0</v>
      </c>
      <c r="Z223" s="204"/>
      <c r="AA223" s="205"/>
      <c r="AB223" s="204"/>
      <c r="AC223" s="205"/>
      <c r="AD223" s="206"/>
      <c r="AE223" s="207"/>
      <c r="AF223" s="673" t="s">
        <v>358</v>
      </c>
      <c r="AG223" s="209"/>
      <c r="AH223" s="209"/>
      <c r="AI223" s="209"/>
      <c r="AJ223" s="209"/>
      <c r="AK223" s="209"/>
      <c r="AL223" s="209"/>
      <c r="AM223" s="209"/>
      <c r="AN223" s="209"/>
      <c r="AO223" s="209"/>
      <c r="AP223" s="209"/>
      <c r="AQ223" s="209"/>
      <c r="AR223" s="209"/>
      <c r="AS223" s="209"/>
      <c r="AT223" s="209"/>
      <c r="AU223" s="209"/>
      <c r="AV223" s="209"/>
      <c r="AW223" s="209"/>
      <c r="AX223" s="209"/>
      <c r="AY223" s="209"/>
      <c r="AZ223" s="209"/>
      <c r="BA223" s="209"/>
      <c r="BB223" s="209"/>
      <c r="BC223" s="209"/>
      <c r="BD223" s="209"/>
      <c r="BE223" s="209"/>
      <c r="BF223" s="209"/>
      <c r="BG223" s="209"/>
      <c r="BH223" s="209"/>
      <c r="BI223" s="209"/>
      <c r="BJ223" s="209"/>
      <c r="BK223" s="209"/>
      <c r="BL223" s="209"/>
      <c r="BM223" s="209"/>
      <c r="BN223" s="209"/>
      <c r="BO223" s="209"/>
      <c r="BP223" s="209"/>
      <c r="BQ223" s="209"/>
    </row>
    <row r="224" spans="1:69" s="12" customFormat="1" ht="28.5" customHeight="1" x14ac:dyDescent="0.25">
      <c r="A224" s="111" t="s">
        <v>1014</v>
      </c>
      <c r="B224" s="197">
        <v>42900</v>
      </c>
      <c r="C224" s="198" t="s">
        <v>441</v>
      </c>
      <c r="D224" s="216" t="s">
        <v>442</v>
      </c>
      <c r="E224" s="215">
        <v>42906</v>
      </c>
      <c r="F224" s="215">
        <v>42907</v>
      </c>
      <c r="G224" s="200">
        <f t="shared" si="13"/>
        <v>1</v>
      </c>
      <c r="H224" s="200">
        <v>42</v>
      </c>
      <c r="I224" s="201"/>
      <c r="J224" s="201"/>
      <c r="K224" s="201"/>
      <c r="L224" s="201"/>
      <c r="M224" s="201"/>
      <c r="N224" s="201"/>
      <c r="O224" s="201"/>
      <c r="P224" s="201"/>
      <c r="Q224" s="201"/>
      <c r="R224" s="202">
        <v>42887</v>
      </c>
      <c r="S224" s="201"/>
      <c r="T224" s="201"/>
      <c r="U224" s="201"/>
      <c r="V224" s="201"/>
      <c r="W224" s="201"/>
      <c r="X224" s="201"/>
      <c r="Y224" s="113">
        <v>0</v>
      </c>
      <c r="Z224" s="204"/>
      <c r="AA224" s="205"/>
      <c r="AB224" s="204"/>
      <c r="AC224" s="205"/>
      <c r="AD224" s="206"/>
      <c r="AE224" s="207"/>
      <c r="AF224" s="301" t="s">
        <v>163</v>
      </c>
      <c r="AG224" s="209"/>
      <c r="AH224" s="209"/>
      <c r="AI224" s="209"/>
      <c r="AJ224" s="209"/>
      <c r="AK224" s="209"/>
      <c r="AL224" s="209"/>
      <c r="AM224" s="209"/>
      <c r="AN224" s="209"/>
      <c r="AO224" s="209"/>
      <c r="AP224" s="209"/>
      <c r="AQ224" s="209"/>
      <c r="AR224" s="209"/>
      <c r="AS224" s="209"/>
      <c r="AT224" s="209"/>
      <c r="AU224" s="209"/>
      <c r="AV224" s="209"/>
      <c r="AW224" s="209"/>
      <c r="AX224" s="209"/>
      <c r="AY224" s="209"/>
      <c r="AZ224" s="209"/>
      <c r="BA224" s="209"/>
      <c r="BB224" s="209"/>
      <c r="BC224" s="209"/>
      <c r="BD224" s="209"/>
      <c r="BE224" s="209"/>
      <c r="BF224" s="209"/>
      <c r="BG224" s="209"/>
      <c r="BH224" s="209"/>
      <c r="BI224" s="209"/>
      <c r="BJ224" s="209"/>
      <c r="BK224" s="209"/>
      <c r="BL224" s="209"/>
      <c r="BM224" s="209"/>
      <c r="BN224" s="209"/>
      <c r="BO224" s="209"/>
      <c r="BP224" s="209"/>
      <c r="BQ224" s="209"/>
    </row>
    <row r="225" spans="1:69" s="12" customFormat="1" ht="28.5" customHeight="1" x14ac:dyDescent="0.35">
      <c r="A225" s="111" t="s">
        <v>1014</v>
      </c>
      <c r="B225" s="355">
        <v>42781</v>
      </c>
      <c r="C225" s="370" t="s">
        <v>538</v>
      </c>
      <c r="D225" s="371" t="s">
        <v>357</v>
      </c>
      <c r="E225" s="372">
        <v>42905</v>
      </c>
      <c r="F225" s="372">
        <v>42908</v>
      </c>
      <c r="G225" s="359">
        <f t="shared" si="13"/>
        <v>3</v>
      </c>
      <c r="H225" s="359">
        <v>3</v>
      </c>
      <c r="I225" s="360"/>
      <c r="J225" s="360"/>
      <c r="K225" s="360"/>
      <c r="L225" s="360"/>
      <c r="M225" s="360"/>
      <c r="N225" s="360"/>
      <c r="O225" s="361">
        <v>42887</v>
      </c>
      <c r="P225" s="360"/>
      <c r="Q225" s="360"/>
      <c r="R225" s="360"/>
      <c r="S225" s="360"/>
      <c r="T225" s="360"/>
      <c r="U225" s="360"/>
      <c r="V225" s="360"/>
      <c r="W225" s="360"/>
      <c r="X225" s="362"/>
      <c r="Y225" s="434">
        <v>951.75</v>
      </c>
      <c r="Z225" s="376"/>
      <c r="AA225" s="377"/>
      <c r="AB225" s="376"/>
      <c r="AC225" s="377"/>
      <c r="AD225" s="378"/>
      <c r="AE225" s="379"/>
      <c r="AF225" s="367"/>
      <c r="AG225" s="368"/>
    </row>
    <row r="226" spans="1:69" s="12" customFormat="1" ht="28.5" customHeight="1" x14ac:dyDescent="0.35">
      <c r="A226" s="111" t="s">
        <v>1014</v>
      </c>
      <c r="B226" s="355">
        <v>42781</v>
      </c>
      <c r="C226" s="370" t="s">
        <v>539</v>
      </c>
      <c r="D226" s="371" t="s">
        <v>357</v>
      </c>
      <c r="E226" s="372">
        <v>42905</v>
      </c>
      <c r="F226" s="372">
        <v>42909</v>
      </c>
      <c r="G226" s="359">
        <f t="shared" si="13"/>
        <v>4</v>
      </c>
      <c r="H226" s="359">
        <v>3</v>
      </c>
      <c r="I226" s="360"/>
      <c r="J226" s="360"/>
      <c r="K226" s="360"/>
      <c r="L226" s="360"/>
      <c r="M226" s="360"/>
      <c r="N226" s="360"/>
      <c r="O226" s="361">
        <v>42887</v>
      </c>
      <c r="P226" s="360"/>
      <c r="Q226" s="360"/>
      <c r="R226" s="360"/>
      <c r="S226" s="360"/>
      <c r="T226" s="360"/>
      <c r="U226" s="360"/>
      <c r="V226" s="360"/>
      <c r="W226" s="360"/>
      <c r="X226" s="362"/>
      <c r="Y226" s="434">
        <v>1705.75</v>
      </c>
      <c r="Z226" s="376"/>
      <c r="AA226" s="377"/>
      <c r="AB226" s="376"/>
      <c r="AC226" s="377"/>
      <c r="AD226" s="378"/>
      <c r="AE226" s="379"/>
      <c r="AF226" s="367"/>
      <c r="AG226" s="368"/>
    </row>
    <row r="227" spans="1:69" s="12" customFormat="1" ht="28.5" customHeight="1" x14ac:dyDescent="0.35">
      <c r="A227" s="111" t="s">
        <v>1014</v>
      </c>
      <c r="B227" s="355">
        <v>42781</v>
      </c>
      <c r="C227" s="370" t="s">
        <v>540</v>
      </c>
      <c r="D227" s="371" t="s">
        <v>357</v>
      </c>
      <c r="E227" s="372">
        <v>42905</v>
      </c>
      <c r="F227" s="372">
        <v>42909</v>
      </c>
      <c r="G227" s="359">
        <f t="shared" si="13"/>
        <v>4</v>
      </c>
      <c r="H227" s="359">
        <v>3</v>
      </c>
      <c r="I227" s="360"/>
      <c r="J227" s="360"/>
      <c r="K227" s="360"/>
      <c r="L227" s="360"/>
      <c r="M227" s="360"/>
      <c r="N227" s="360"/>
      <c r="O227" s="361">
        <v>42887</v>
      </c>
      <c r="P227" s="360"/>
      <c r="Q227" s="360"/>
      <c r="R227" s="360"/>
      <c r="S227" s="360"/>
      <c r="T227" s="360"/>
      <c r="U227" s="360"/>
      <c r="V227" s="360"/>
      <c r="W227" s="360"/>
      <c r="X227" s="362"/>
      <c r="Y227" s="434">
        <v>1797.25</v>
      </c>
      <c r="Z227" s="376"/>
      <c r="AA227" s="377"/>
      <c r="AB227" s="376"/>
      <c r="AC227" s="377"/>
      <c r="AD227" s="378"/>
      <c r="AE227" s="379"/>
      <c r="AF227" s="367"/>
      <c r="AG227" s="368"/>
    </row>
    <row r="228" spans="1:69" s="12" customFormat="1" ht="28.5" customHeight="1" x14ac:dyDescent="0.35">
      <c r="A228" s="111" t="s">
        <v>1014</v>
      </c>
      <c r="B228" s="355">
        <v>42865</v>
      </c>
      <c r="C228" s="373" t="s">
        <v>541</v>
      </c>
      <c r="D228" s="371" t="s">
        <v>357</v>
      </c>
      <c r="E228" s="358">
        <v>42905</v>
      </c>
      <c r="F228" s="358">
        <v>42908</v>
      </c>
      <c r="G228" s="359">
        <f t="shared" si="13"/>
        <v>3</v>
      </c>
      <c r="H228" s="359">
        <v>1</v>
      </c>
      <c r="I228" s="375"/>
      <c r="J228" s="375"/>
      <c r="K228" s="375"/>
      <c r="L228" s="375"/>
      <c r="M228" s="375"/>
      <c r="N228" s="375"/>
      <c r="O228" s="361">
        <v>42887</v>
      </c>
      <c r="P228" s="375"/>
      <c r="Q228" s="375"/>
      <c r="R228" s="375"/>
      <c r="S228" s="375"/>
      <c r="T228" s="375"/>
      <c r="U228" s="375"/>
      <c r="V228" s="375"/>
      <c r="W228" s="375"/>
      <c r="X228" s="362"/>
      <c r="Y228" s="434">
        <v>347.25</v>
      </c>
      <c r="Z228" s="376"/>
      <c r="AA228" s="377"/>
      <c r="AB228" s="376"/>
      <c r="AC228" s="377"/>
      <c r="AD228" s="378"/>
      <c r="AE228" s="379"/>
      <c r="AF228" s="367"/>
      <c r="AG228" s="368"/>
    </row>
    <row r="229" spans="1:69" s="12" customFormat="1" ht="28.5" customHeight="1" x14ac:dyDescent="0.35">
      <c r="A229" s="111" t="s">
        <v>1014</v>
      </c>
      <c r="B229" s="355">
        <v>42872</v>
      </c>
      <c r="C229" s="373" t="s">
        <v>542</v>
      </c>
      <c r="D229" s="371" t="s">
        <v>357</v>
      </c>
      <c r="E229" s="372">
        <v>42905</v>
      </c>
      <c r="F229" s="372">
        <v>42908</v>
      </c>
      <c r="G229" s="359">
        <f t="shared" si="13"/>
        <v>3</v>
      </c>
      <c r="H229" s="359">
        <v>8</v>
      </c>
      <c r="I229" s="360"/>
      <c r="J229" s="360"/>
      <c r="K229" s="360"/>
      <c r="L229" s="360"/>
      <c r="M229" s="360"/>
      <c r="N229" s="360"/>
      <c r="O229" s="361">
        <v>42887</v>
      </c>
      <c r="P229" s="360"/>
      <c r="Q229" s="360"/>
      <c r="R229" s="360"/>
      <c r="S229" s="360"/>
      <c r="T229" s="360"/>
      <c r="U229" s="360"/>
      <c r="V229" s="360"/>
      <c r="W229" s="360"/>
      <c r="X229" s="362"/>
      <c r="Y229" s="434">
        <v>694.5</v>
      </c>
      <c r="Z229" s="376"/>
      <c r="AA229" s="377"/>
      <c r="AB229" s="376"/>
      <c r="AC229" s="377"/>
      <c r="AD229" s="378"/>
      <c r="AE229" s="379"/>
      <c r="AF229" s="367"/>
      <c r="AG229" s="368"/>
    </row>
    <row r="230" spans="1:69" s="12" customFormat="1" ht="28.5" customHeight="1" x14ac:dyDescent="0.25">
      <c r="A230" s="111" t="s">
        <v>1014</v>
      </c>
      <c r="B230" s="197">
        <v>42655</v>
      </c>
      <c r="C230" s="198" t="s">
        <v>353</v>
      </c>
      <c r="D230" s="198" t="s">
        <v>354</v>
      </c>
      <c r="E230" s="215">
        <v>42905</v>
      </c>
      <c r="F230" s="215">
        <v>42907</v>
      </c>
      <c r="G230" s="200">
        <f t="shared" si="13"/>
        <v>2</v>
      </c>
      <c r="H230" s="200">
        <v>32</v>
      </c>
      <c r="I230" s="201"/>
      <c r="J230" s="202">
        <v>42887</v>
      </c>
      <c r="K230" s="201"/>
      <c r="L230" s="201"/>
      <c r="M230" s="201"/>
      <c r="N230" s="201"/>
      <c r="O230" s="201"/>
      <c r="P230" s="201"/>
      <c r="Q230" s="201"/>
      <c r="R230" s="201"/>
      <c r="S230" s="201"/>
      <c r="T230" s="201"/>
      <c r="U230" s="201"/>
      <c r="V230" s="201"/>
      <c r="W230" s="201"/>
      <c r="X230" s="201"/>
      <c r="Y230" s="113">
        <v>0</v>
      </c>
      <c r="Z230" s="204"/>
      <c r="AA230" s="205"/>
      <c r="AB230" s="204"/>
      <c r="AC230" s="205"/>
      <c r="AD230" s="206"/>
      <c r="AE230" s="207"/>
      <c r="AF230" s="301" t="s">
        <v>249</v>
      </c>
      <c r="AG230" s="209"/>
      <c r="AH230" s="209"/>
      <c r="AI230" s="209"/>
      <c r="AJ230" s="209"/>
      <c r="AK230" s="209"/>
      <c r="AL230" s="209"/>
      <c r="AM230" s="209"/>
      <c r="AN230" s="209"/>
      <c r="AO230" s="209"/>
      <c r="AP230" s="209"/>
      <c r="AQ230" s="209"/>
      <c r="AR230" s="209"/>
      <c r="AS230" s="209"/>
      <c r="AT230" s="209"/>
      <c r="AU230" s="209"/>
      <c r="AV230" s="209"/>
      <c r="AW230" s="209"/>
      <c r="AX230" s="209"/>
      <c r="AY230" s="209"/>
      <c r="AZ230" s="209"/>
      <c r="BA230" s="209"/>
      <c r="BB230" s="209"/>
      <c r="BC230" s="209"/>
      <c r="BD230" s="209"/>
      <c r="BE230" s="209"/>
      <c r="BF230" s="209"/>
      <c r="BG230" s="209"/>
      <c r="BH230" s="209"/>
      <c r="BI230" s="209"/>
      <c r="BJ230" s="209"/>
      <c r="BK230" s="209"/>
      <c r="BL230" s="209"/>
      <c r="BM230" s="209"/>
      <c r="BN230" s="209"/>
      <c r="BO230" s="209"/>
      <c r="BP230" s="209"/>
      <c r="BQ230" s="209"/>
    </row>
    <row r="231" spans="1:69" s="12" customFormat="1" ht="28.5" customHeight="1" x14ac:dyDescent="0.25">
      <c r="A231" s="111" t="s">
        <v>1014</v>
      </c>
      <c r="B231" s="197">
        <v>42639</v>
      </c>
      <c r="C231" s="198" t="s">
        <v>355</v>
      </c>
      <c r="D231" s="216" t="s">
        <v>26</v>
      </c>
      <c r="E231" s="215">
        <v>42905</v>
      </c>
      <c r="F231" s="215">
        <v>42908</v>
      </c>
      <c r="G231" s="200">
        <f t="shared" si="13"/>
        <v>3</v>
      </c>
      <c r="H231" s="200">
        <v>10</v>
      </c>
      <c r="I231" s="201"/>
      <c r="J231" s="201"/>
      <c r="K231" s="201"/>
      <c r="L231" s="201"/>
      <c r="M231" s="201"/>
      <c r="N231" s="201"/>
      <c r="O231" s="201"/>
      <c r="P231" s="202">
        <v>42887</v>
      </c>
      <c r="Q231" s="201"/>
      <c r="R231" s="201"/>
      <c r="S231" s="201"/>
      <c r="T231" s="201"/>
      <c r="U231" s="201"/>
      <c r="V231" s="201"/>
      <c r="W231" s="201"/>
      <c r="X231" s="201"/>
      <c r="Y231" s="113">
        <v>0</v>
      </c>
      <c r="Z231" s="204"/>
      <c r="AA231" s="205"/>
      <c r="AB231" s="204"/>
      <c r="AC231" s="205"/>
      <c r="AD231" s="206"/>
      <c r="AE231" s="207"/>
      <c r="AF231" s="673" t="s">
        <v>192</v>
      </c>
      <c r="AG231" s="209"/>
      <c r="AH231" s="209"/>
      <c r="AI231" s="209"/>
      <c r="AJ231" s="209"/>
      <c r="AK231" s="209"/>
      <c r="AL231" s="209"/>
      <c r="AM231" s="209"/>
      <c r="AN231" s="209"/>
      <c r="AO231" s="209"/>
      <c r="AP231" s="209"/>
      <c r="AQ231" s="209"/>
      <c r="AR231" s="209"/>
      <c r="AS231" s="209"/>
      <c r="AT231" s="209"/>
      <c r="AU231" s="209"/>
      <c r="AV231" s="209"/>
      <c r="AW231" s="209"/>
      <c r="AX231" s="209"/>
      <c r="AY231" s="209"/>
      <c r="AZ231" s="209"/>
      <c r="BA231" s="209"/>
      <c r="BB231" s="209"/>
      <c r="BC231" s="209"/>
      <c r="BD231" s="209"/>
      <c r="BE231" s="209"/>
      <c r="BF231" s="209"/>
      <c r="BG231" s="209"/>
      <c r="BH231" s="209"/>
      <c r="BI231" s="209"/>
      <c r="BJ231" s="209"/>
      <c r="BK231" s="209"/>
      <c r="BL231" s="209"/>
      <c r="BM231" s="209"/>
      <c r="BN231" s="209"/>
      <c r="BO231" s="209"/>
      <c r="BP231" s="209"/>
      <c r="BQ231" s="209"/>
    </row>
    <row r="232" spans="1:69" s="12" customFormat="1" ht="28.5" customHeight="1" x14ac:dyDescent="0.25">
      <c r="A232" s="111" t="s">
        <v>1014</v>
      </c>
      <c r="B232" s="197">
        <v>42872</v>
      </c>
      <c r="C232" s="198" t="s">
        <v>349</v>
      </c>
      <c r="D232" s="216" t="s">
        <v>26</v>
      </c>
      <c r="E232" s="215">
        <v>42904</v>
      </c>
      <c r="F232" s="215">
        <v>42906</v>
      </c>
      <c r="G232" s="200">
        <f t="shared" si="13"/>
        <v>2</v>
      </c>
      <c r="H232" s="200">
        <v>18</v>
      </c>
      <c r="I232" s="201"/>
      <c r="J232" s="201"/>
      <c r="K232" s="201"/>
      <c r="L232" s="201"/>
      <c r="M232" s="201"/>
      <c r="N232" s="201"/>
      <c r="O232" s="201"/>
      <c r="P232" s="201"/>
      <c r="Q232" s="201"/>
      <c r="R232" s="201"/>
      <c r="S232" s="201"/>
      <c r="T232" s="202">
        <v>42887</v>
      </c>
      <c r="U232" s="201"/>
      <c r="V232" s="201"/>
      <c r="W232" s="201"/>
      <c r="X232" s="201"/>
      <c r="Y232" s="113">
        <v>0</v>
      </c>
      <c r="Z232" s="204"/>
      <c r="AA232" s="205"/>
      <c r="AB232" s="204"/>
      <c r="AC232" s="205"/>
      <c r="AD232" s="206"/>
      <c r="AE232" s="207"/>
      <c r="AF232" s="301" t="s">
        <v>249</v>
      </c>
      <c r="AG232" s="209"/>
      <c r="AH232" s="209"/>
      <c r="AI232" s="209"/>
      <c r="AJ232" s="209"/>
      <c r="AK232" s="209"/>
      <c r="AL232" s="209"/>
      <c r="AM232" s="209"/>
      <c r="AN232" s="209"/>
      <c r="AO232" s="209"/>
      <c r="AP232" s="209"/>
      <c r="AQ232" s="209"/>
      <c r="AR232" s="209"/>
      <c r="AS232" s="209"/>
      <c r="AT232" s="209"/>
      <c r="AU232" s="209"/>
      <c r="AV232" s="209"/>
      <c r="AW232" s="209"/>
      <c r="AX232" s="209"/>
      <c r="AY232" s="209"/>
      <c r="AZ232" s="209"/>
      <c r="BA232" s="209"/>
      <c r="BB232" s="209"/>
      <c r="BC232" s="209"/>
      <c r="BD232" s="209"/>
      <c r="BE232" s="209"/>
      <c r="BF232" s="209"/>
      <c r="BG232" s="209"/>
      <c r="BH232" s="209"/>
      <c r="BI232" s="209"/>
      <c r="BJ232" s="209"/>
      <c r="BK232" s="209"/>
      <c r="BL232" s="209"/>
      <c r="BM232" s="209"/>
      <c r="BN232" s="209"/>
      <c r="BO232" s="209"/>
      <c r="BP232" s="209"/>
      <c r="BQ232" s="209"/>
    </row>
    <row r="233" spans="1:69" s="12" customFormat="1" ht="28.5" customHeight="1" x14ac:dyDescent="0.35">
      <c r="A233" s="111" t="s">
        <v>1014</v>
      </c>
      <c r="B233" s="355">
        <v>42769</v>
      </c>
      <c r="C233" s="370" t="s">
        <v>543</v>
      </c>
      <c r="D233" s="371" t="s">
        <v>544</v>
      </c>
      <c r="E233" s="372">
        <v>42903</v>
      </c>
      <c r="F233" s="372">
        <v>42904</v>
      </c>
      <c r="G233" s="359">
        <f t="shared" si="13"/>
        <v>1</v>
      </c>
      <c r="H233" s="374">
        <v>10</v>
      </c>
      <c r="I233" s="361">
        <v>42887</v>
      </c>
      <c r="J233" s="360"/>
      <c r="K233" s="360"/>
      <c r="L233" s="360"/>
      <c r="M233" s="360"/>
      <c r="N233" s="360"/>
      <c r="O233" s="360"/>
      <c r="P233" s="360"/>
      <c r="Q233" s="360"/>
      <c r="R233" s="360"/>
      <c r="S233" s="360"/>
      <c r="T233" s="360"/>
      <c r="U233" s="360"/>
      <c r="V233" s="360"/>
      <c r="W233" s="360"/>
      <c r="X233" s="362"/>
      <c r="Y233" s="434">
        <v>199.5</v>
      </c>
      <c r="Z233" s="376"/>
      <c r="AA233" s="377"/>
      <c r="AB233" s="376"/>
      <c r="AC233" s="377"/>
      <c r="AD233" s="378"/>
      <c r="AE233" s="379"/>
      <c r="AF233" s="367"/>
      <c r="AG233" s="368"/>
    </row>
    <row r="234" spans="1:69" s="12" customFormat="1" ht="28.5" customHeight="1" x14ac:dyDescent="0.35">
      <c r="A234" s="111" t="s">
        <v>1014</v>
      </c>
      <c r="B234" s="355">
        <v>42839</v>
      </c>
      <c r="C234" s="370" t="s">
        <v>545</v>
      </c>
      <c r="D234" s="371" t="s">
        <v>546</v>
      </c>
      <c r="E234" s="372">
        <v>42903</v>
      </c>
      <c r="F234" s="372">
        <v>42904</v>
      </c>
      <c r="G234" s="359">
        <f t="shared" si="13"/>
        <v>1</v>
      </c>
      <c r="H234" s="359">
        <v>10</v>
      </c>
      <c r="I234" s="360"/>
      <c r="J234" s="360"/>
      <c r="K234" s="360"/>
      <c r="L234" s="360"/>
      <c r="M234" s="361">
        <v>42887</v>
      </c>
      <c r="N234" s="360"/>
      <c r="O234" s="360"/>
      <c r="P234" s="360"/>
      <c r="Q234" s="360"/>
      <c r="R234" s="360"/>
      <c r="S234" s="360"/>
      <c r="T234" s="360"/>
      <c r="U234" s="360"/>
      <c r="V234" s="360"/>
      <c r="W234" s="360"/>
      <c r="X234" s="362"/>
      <c r="Y234" s="434">
        <v>363</v>
      </c>
      <c r="Z234" s="376"/>
      <c r="AA234" s="377"/>
      <c r="AB234" s="376"/>
      <c r="AC234" s="377"/>
      <c r="AD234" s="378"/>
      <c r="AE234" s="379"/>
      <c r="AF234" s="367"/>
      <c r="AG234" s="368"/>
    </row>
    <row r="235" spans="1:69" s="12" customFormat="1" ht="28.5" customHeight="1" x14ac:dyDescent="0.35">
      <c r="A235" s="111" t="s">
        <v>1014</v>
      </c>
      <c r="B235" s="355">
        <v>42844</v>
      </c>
      <c r="C235" s="370" t="s">
        <v>299</v>
      </c>
      <c r="D235" s="371" t="s">
        <v>547</v>
      </c>
      <c r="E235" s="372">
        <v>42903</v>
      </c>
      <c r="F235" s="372">
        <v>42904</v>
      </c>
      <c r="G235" s="359">
        <f t="shared" si="13"/>
        <v>1</v>
      </c>
      <c r="H235" s="359">
        <v>31</v>
      </c>
      <c r="I235" s="360"/>
      <c r="J235" s="360"/>
      <c r="K235" s="360"/>
      <c r="L235" s="360"/>
      <c r="M235" s="361">
        <v>42887</v>
      </c>
      <c r="N235" s="360"/>
      <c r="O235" s="360"/>
      <c r="P235" s="360"/>
      <c r="Q235" s="360"/>
      <c r="R235" s="360"/>
      <c r="S235" s="360"/>
      <c r="T235" s="360"/>
      <c r="U235" s="360"/>
      <c r="V235" s="360"/>
      <c r="W235" s="360"/>
      <c r="X235" s="362"/>
      <c r="Y235" s="434">
        <v>280.5</v>
      </c>
      <c r="Z235" s="376"/>
      <c r="AA235" s="377"/>
      <c r="AB235" s="376"/>
      <c r="AC235" s="377"/>
      <c r="AD235" s="378"/>
      <c r="AE235" s="379"/>
      <c r="AF235" s="367"/>
      <c r="AG235" s="368"/>
    </row>
    <row r="236" spans="1:69" s="12" customFormat="1" ht="28.5" customHeight="1" x14ac:dyDescent="0.35">
      <c r="A236" s="111" t="s">
        <v>1014</v>
      </c>
      <c r="B236" s="355">
        <v>42782</v>
      </c>
      <c r="C236" s="370" t="s">
        <v>553</v>
      </c>
      <c r="D236" s="371" t="s">
        <v>554</v>
      </c>
      <c r="E236" s="372">
        <v>42903</v>
      </c>
      <c r="F236" s="372">
        <v>42904</v>
      </c>
      <c r="G236" s="359">
        <f t="shared" si="13"/>
        <v>1</v>
      </c>
      <c r="H236" s="359">
        <v>40</v>
      </c>
      <c r="I236" s="361">
        <v>42887</v>
      </c>
      <c r="J236" s="360"/>
      <c r="K236" s="360"/>
      <c r="L236" s="360"/>
      <c r="M236" s="360"/>
      <c r="N236" s="360"/>
      <c r="O236" s="360"/>
      <c r="P236" s="360"/>
      <c r="Q236" s="360"/>
      <c r="R236" s="360"/>
      <c r="S236" s="360"/>
      <c r="T236" s="360"/>
      <c r="U236" s="360"/>
      <c r="V236" s="360"/>
      <c r="W236" s="360"/>
      <c r="X236" s="362"/>
      <c r="Y236" s="434">
        <v>875</v>
      </c>
      <c r="Z236" s="376"/>
      <c r="AA236" s="377"/>
      <c r="AB236" s="376"/>
      <c r="AC236" s="377"/>
      <c r="AD236" s="378"/>
      <c r="AE236" s="379"/>
      <c r="AF236" s="367"/>
      <c r="AG236" s="368"/>
    </row>
    <row r="237" spans="1:69" s="12" customFormat="1" ht="28.5" customHeight="1" x14ac:dyDescent="0.25">
      <c r="A237" s="111" t="s">
        <v>1014</v>
      </c>
      <c r="B237" s="210">
        <v>42681</v>
      </c>
      <c r="C237" s="211" t="s">
        <v>347</v>
      </c>
      <c r="D237" s="211" t="s">
        <v>348</v>
      </c>
      <c r="E237" s="212">
        <v>42903</v>
      </c>
      <c r="F237" s="212">
        <v>42905</v>
      </c>
      <c r="G237" s="213">
        <f t="shared" si="13"/>
        <v>2</v>
      </c>
      <c r="H237" s="213">
        <v>31</v>
      </c>
      <c r="I237" s="214"/>
      <c r="J237" s="202">
        <v>42887</v>
      </c>
      <c r="K237" s="214"/>
      <c r="L237" s="214"/>
      <c r="M237" s="214"/>
      <c r="N237" s="214"/>
      <c r="O237" s="214"/>
      <c r="P237" s="214"/>
      <c r="Q237" s="214"/>
      <c r="R237" s="214"/>
      <c r="S237" s="214"/>
      <c r="T237" s="214"/>
      <c r="U237" s="214"/>
      <c r="V237" s="214"/>
      <c r="W237" s="214"/>
      <c r="X237" s="214"/>
      <c r="Y237" s="113">
        <v>0</v>
      </c>
      <c r="Z237" s="204"/>
      <c r="AA237" s="205"/>
      <c r="AB237" s="204"/>
      <c r="AC237" s="205"/>
      <c r="AD237" s="206"/>
      <c r="AE237" s="207"/>
      <c r="AF237" s="301" t="s">
        <v>134</v>
      </c>
      <c r="AG237" s="209"/>
      <c r="AH237" s="209"/>
      <c r="AI237" s="209"/>
      <c r="AJ237" s="209"/>
      <c r="AK237" s="209"/>
      <c r="AL237" s="209"/>
      <c r="AM237" s="209"/>
      <c r="AN237" s="209"/>
      <c r="AO237" s="209"/>
      <c r="AP237" s="209"/>
      <c r="AQ237" s="209"/>
      <c r="AR237" s="209"/>
      <c r="AS237" s="209"/>
      <c r="AT237" s="209"/>
      <c r="AU237" s="209"/>
      <c r="AV237" s="209"/>
      <c r="AW237" s="209"/>
      <c r="AX237" s="209"/>
      <c r="AY237" s="209"/>
      <c r="AZ237" s="209"/>
      <c r="BA237" s="209"/>
      <c r="BB237" s="209"/>
      <c r="BC237" s="209"/>
      <c r="BD237" s="209"/>
      <c r="BE237" s="209"/>
      <c r="BF237" s="209"/>
      <c r="BG237" s="209"/>
      <c r="BH237" s="209"/>
      <c r="BI237" s="209"/>
      <c r="BJ237" s="209"/>
      <c r="BK237" s="209"/>
      <c r="BL237" s="209"/>
      <c r="BM237" s="209"/>
      <c r="BN237" s="209"/>
      <c r="BO237" s="209"/>
      <c r="BP237" s="209"/>
      <c r="BQ237" s="209"/>
    </row>
    <row r="238" spans="1:69" s="12" customFormat="1" ht="28.5" customHeight="1" x14ac:dyDescent="0.25">
      <c r="A238" s="111" t="s">
        <v>1014</v>
      </c>
      <c r="B238" s="210">
        <v>42872</v>
      </c>
      <c r="C238" s="211" t="s">
        <v>349</v>
      </c>
      <c r="D238" s="224" t="s">
        <v>26</v>
      </c>
      <c r="E238" s="212">
        <v>42903</v>
      </c>
      <c r="F238" s="212">
        <v>42904</v>
      </c>
      <c r="G238" s="200">
        <f t="shared" si="13"/>
        <v>1</v>
      </c>
      <c r="H238" s="200">
        <v>18</v>
      </c>
      <c r="I238" s="202">
        <v>42887</v>
      </c>
      <c r="J238" s="201"/>
      <c r="K238" s="201"/>
      <c r="L238" s="201"/>
      <c r="M238" s="201"/>
      <c r="N238" s="201"/>
      <c r="O238" s="201"/>
      <c r="P238" s="201"/>
      <c r="Q238" s="201"/>
      <c r="R238" s="201"/>
      <c r="S238" s="201"/>
      <c r="T238" s="201"/>
      <c r="U238" s="201"/>
      <c r="V238" s="201"/>
      <c r="W238" s="201"/>
      <c r="X238" s="201"/>
      <c r="Y238" s="113">
        <v>0</v>
      </c>
      <c r="Z238" s="204"/>
      <c r="AA238" s="205"/>
      <c r="AB238" s="204"/>
      <c r="AC238" s="205"/>
      <c r="AD238" s="206"/>
      <c r="AE238" s="207"/>
      <c r="AF238" s="301" t="s">
        <v>244</v>
      </c>
      <c r="AG238" s="209"/>
      <c r="AH238" s="209"/>
      <c r="AI238" s="209"/>
      <c r="AJ238" s="209"/>
      <c r="AK238" s="209"/>
      <c r="AL238" s="209"/>
      <c r="AM238" s="209"/>
      <c r="AN238" s="209"/>
      <c r="AO238" s="209"/>
      <c r="AP238" s="209"/>
      <c r="AQ238" s="209"/>
      <c r="AR238" s="209"/>
      <c r="AS238" s="209"/>
      <c r="AT238" s="209"/>
      <c r="AU238" s="209"/>
      <c r="AV238" s="209"/>
      <c r="AW238" s="209"/>
      <c r="AX238" s="209"/>
      <c r="AY238" s="209"/>
      <c r="AZ238" s="209"/>
      <c r="BA238" s="209"/>
      <c r="BB238" s="209"/>
      <c r="BC238" s="209"/>
      <c r="BD238" s="209"/>
      <c r="BE238" s="209"/>
      <c r="BF238" s="209"/>
      <c r="BG238" s="209"/>
      <c r="BH238" s="209"/>
      <c r="BI238" s="209"/>
      <c r="BJ238" s="209"/>
      <c r="BK238" s="209"/>
      <c r="BL238" s="209"/>
      <c r="BM238" s="209"/>
      <c r="BN238" s="209"/>
      <c r="BO238" s="209"/>
      <c r="BP238" s="209"/>
      <c r="BQ238" s="209"/>
    </row>
    <row r="239" spans="1:69" s="12" customFormat="1" ht="28.5" customHeight="1" x14ac:dyDescent="0.25">
      <c r="A239" s="111" t="s">
        <v>1014</v>
      </c>
      <c r="B239" s="197">
        <v>42755</v>
      </c>
      <c r="C239" s="198" t="s">
        <v>350</v>
      </c>
      <c r="D239" s="216" t="s">
        <v>351</v>
      </c>
      <c r="E239" s="215">
        <v>42903</v>
      </c>
      <c r="F239" s="215">
        <v>42904</v>
      </c>
      <c r="G239" s="200">
        <f t="shared" si="13"/>
        <v>1</v>
      </c>
      <c r="H239" s="200">
        <v>26</v>
      </c>
      <c r="I239" s="202">
        <v>42887</v>
      </c>
      <c r="J239" s="201"/>
      <c r="K239" s="201"/>
      <c r="L239" s="201"/>
      <c r="M239" s="201"/>
      <c r="N239" s="201"/>
      <c r="O239" s="201"/>
      <c r="P239" s="201"/>
      <c r="Q239" s="201"/>
      <c r="R239" s="201"/>
      <c r="S239" s="201"/>
      <c r="T239" s="201"/>
      <c r="U239" s="201"/>
      <c r="V239" s="201"/>
      <c r="W239" s="201"/>
      <c r="X239" s="201"/>
      <c r="Y239" s="113">
        <v>0</v>
      </c>
      <c r="Z239" s="204"/>
      <c r="AA239" s="205"/>
      <c r="AB239" s="204"/>
      <c r="AC239" s="205"/>
      <c r="AD239" s="206"/>
      <c r="AE239" s="207"/>
      <c r="AF239" s="301" t="s">
        <v>244</v>
      </c>
      <c r="AG239" s="209"/>
      <c r="AH239" s="209"/>
      <c r="AI239" s="209"/>
      <c r="AJ239" s="209"/>
      <c r="AK239" s="209"/>
      <c r="AL239" s="209"/>
      <c r="AM239" s="209"/>
      <c r="AN239" s="209"/>
      <c r="AO239" s="209"/>
      <c r="AP239" s="209"/>
      <c r="AQ239" s="209"/>
      <c r="AR239" s="209"/>
      <c r="AS239" s="209"/>
      <c r="AT239" s="209"/>
      <c r="AU239" s="209"/>
      <c r="AV239" s="209"/>
      <c r="AW239" s="209"/>
      <c r="AX239" s="209"/>
      <c r="AY239" s="209"/>
      <c r="AZ239" s="209"/>
      <c r="BA239" s="209"/>
      <c r="BB239" s="209"/>
      <c r="BC239" s="209"/>
      <c r="BD239" s="209"/>
      <c r="BE239" s="209"/>
      <c r="BF239" s="209"/>
      <c r="BG239" s="209"/>
      <c r="BH239" s="209"/>
      <c r="BI239" s="209"/>
      <c r="BJ239" s="209"/>
      <c r="BK239" s="209"/>
      <c r="BL239" s="209"/>
      <c r="BM239" s="209"/>
      <c r="BN239" s="209"/>
      <c r="BO239" s="209"/>
      <c r="BP239" s="209"/>
      <c r="BQ239" s="209"/>
    </row>
    <row r="240" spans="1:69" s="12" customFormat="1" ht="28.5" customHeight="1" x14ac:dyDescent="0.25">
      <c r="A240" s="111" t="s">
        <v>1014</v>
      </c>
      <c r="B240" s="197">
        <v>42838</v>
      </c>
      <c r="C240" s="198" t="s">
        <v>352</v>
      </c>
      <c r="D240" s="216"/>
      <c r="E240" s="215">
        <v>42903</v>
      </c>
      <c r="F240" s="215">
        <v>42907</v>
      </c>
      <c r="G240" s="200">
        <f t="shared" si="13"/>
        <v>4</v>
      </c>
      <c r="H240" s="200"/>
      <c r="I240" s="201"/>
      <c r="J240" s="201"/>
      <c r="K240" s="201"/>
      <c r="L240" s="202">
        <v>42887</v>
      </c>
      <c r="M240" s="201"/>
      <c r="N240" s="201"/>
      <c r="O240" s="201"/>
      <c r="P240" s="201"/>
      <c r="Q240" s="201"/>
      <c r="R240" s="201"/>
      <c r="S240" s="201"/>
      <c r="T240" s="201"/>
      <c r="U240" s="201"/>
      <c r="V240" s="201"/>
      <c r="W240" s="201"/>
      <c r="X240" s="201"/>
      <c r="Y240" s="113">
        <v>0</v>
      </c>
      <c r="Z240" s="204"/>
      <c r="AA240" s="205"/>
      <c r="AB240" s="204"/>
      <c r="AC240" s="205"/>
      <c r="AD240" s="206"/>
      <c r="AE240" s="207"/>
      <c r="AF240" s="673" t="s">
        <v>288</v>
      </c>
      <c r="AG240" s="209"/>
      <c r="AH240" s="209"/>
      <c r="AI240" s="209"/>
      <c r="AJ240" s="209"/>
      <c r="AK240" s="209"/>
      <c r="AL240" s="209"/>
      <c r="AM240" s="209"/>
      <c r="AN240" s="209"/>
      <c r="AO240" s="209"/>
      <c r="AP240" s="209"/>
      <c r="AQ240" s="209"/>
      <c r="AR240" s="209"/>
      <c r="AS240" s="209"/>
      <c r="AT240" s="209"/>
      <c r="AU240" s="209"/>
      <c r="AV240" s="209"/>
      <c r="AW240" s="209"/>
      <c r="AX240" s="209"/>
      <c r="AY240" s="209"/>
      <c r="AZ240" s="209"/>
      <c r="BA240" s="209"/>
      <c r="BB240" s="209"/>
      <c r="BC240" s="209"/>
      <c r="BD240" s="209"/>
      <c r="BE240" s="209"/>
      <c r="BF240" s="209"/>
      <c r="BG240" s="209"/>
      <c r="BH240" s="209"/>
      <c r="BI240" s="209"/>
      <c r="BJ240" s="209"/>
      <c r="BK240" s="209"/>
      <c r="BL240" s="209"/>
      <c r="BM240" s="209"/>
      <c r="BN240" s="209"/>
      <c r="BO240" s="209"/>
      <c r="BP240" s="209"/>
      <c r="BQ240" s="209"/>
    </row>
    <row r="241" spans="1:69" s="12" customFormat="1" ht="28.5" customHeight="1" x14ac:dyDescent="0.25">
      <c r="A241" s="111" t="s">
        <v>1014</v>
      </c>
      <c r="B241" s="197">
        <v>42740</v>
      </c>
      <c r="C241" s="198" t="s">
        <v>342</v>
      </c>
      <c r="D241" s="216" t="s">
        <v>343</v>
      </c>
      <c r="E241" s="215">
        <v>42901</v>
      </c>
      <c r="F241" s="215">
        <v>42903</v>
      </c>
      <c r="G241" s="200">
        <f t="shared" si="13"/>
        <v>2</v>
      </c>
      <c r="H241" s="213">
        <v>100</v>
      </c>
      <c r="I241" s="202">
        <v>42887</v>
      </c>
      <c r="J241" s="201"/>
      <c r="K241" s="201"/>
      <c r="L241" s="201"/>
      <c r="M241" s="201"/>
      <c r="N241" s="201"/>
      <c r="O241" s="201"/>
      <c r="P241" s="201"/>
      <c r="Q241" s="201"/>
      <c r="R241" s="201"/>
      <c r="S241" s="201"/>
      <c r="T241" s="201"/>
      <c r="U241" s="201"/>
      <c r="V241" s="201"/>
      <c r="W241" s="201"/>
      <c r="X241" s="201"/>
      <c r="Y241" s="113">
        <v>0</v>
      </c>
      <c r="Z241" s="204"/>
      <c r="AA241" s="205"/>
      <c r="AB241" s="204"/>
      <c r="AC241" s="205"/>
      <c r="AD241" s="206"/>
      <c r="AE241" s="207"/>
      <c r="AF241" s="301" t="s">
        <v>131</v>
      </c>
      <c r="AG241" s="209"/>
      <c r="AH241" s="209"/>
      <c r="AI241" s="209"/>
      <c r="AJ241" s="209"/>
      <c r="AK241" s="209"/>
      <c r="AL241" s="209"/>
      <c r="AM241" s="209"/>
      <c r="AN241" s="209"/>
      <c r="AO241" s="209"/>
      <c r="AP241" s="209"/>
      <c r="AQ241" s="209"/>
      <c r="AR241" s="209"/>
      <c r="AS241" s="209"/>
      <c r="AT241" s="209"/>
      <c r="AU241" s="209"/>
      <c r="AV241" s="209"/>
      <c r="AW241" s="209"/>
      <c r="AX241" s="209"/>
      <c r="AY241" s="209"/>
      <c r="AZ241" s="209"/>
      <c r="BA241" s="209"/>
      <c r="BB241" s="209"/>
      <c r="BC241" s="209"/>
      <c r="BD241" s="209"/>
      <c r="BE241" s="209"/>
      <c r="BF241" s="209"/>
      <c r="BG241" s="209"/>
      <c r="BH241" s="209"/>
      <c r="BI241" s="209"/>
      <c r="BJ241" s="209"/>
      <c r="BK241" s="209"/>
      <c r="BL241" s="209"/>
      <c r="BM241" s="209"/>
      <c r="BN241" s="209"/>
      <c r="BO241" s="209"/>
      <c r="BP241" s="209"/>
      <c r="BQ241" s="209"/>
    </row>
    <row r="242" spans="1:69" s="12" customFormat="1" ht="28.5" customHeight="1" x14ac:dyDescent="0.25">
      <c r="A242" s="111" t="s">
        <v>1014</v>
      </c>
      <c r="B242" s="197">
        <v>42783</v>
      </c>
      <c r="C242" s="198" t="s">
        <v>344</v>
      </c>
      <c r="D242" s="216" t="s">
        <v>345</v>
      </c>
      <c r="E242" s="215">
        <v>42901</v>
      </c>
      <c r="F242" s="215">
        <v>42902</v>
      </c>
      <c r="G242" s="200">
        <f t="shared" si="13"/>
        <v>1</v>
      </c>
      <c r="H242" s="200">
        <v>30</v>
      </c>
      <c r="I242" s="201"/>
      <c r="J242" s="201"/>
      <c r="K242" s="201"/>
      <c r="L242" s="201"/>
      <c r="M242" s="201"/>
      <c r="N242" s="201"/>
      <c r="O242" s="201"/>
      <c r="P242" s="202">
        <v>42887</v>
      </c>
      <c r="Q242" s="201"/>
      <c r="R242" s="201"/>
      <c r="S242" s="201"/>
      <c r="T242" s="201"/>
      <c r="U242" s="201"/>
      <c r="V242" s="201"/>
      <c r="W242" s="201"/>
      <c r="X242" s="201"/>
      <c r="Y242" s="113">
        <v>0</v>
      </c>
      <c r="Z242" s="204"/>
      <c r="AA242" s="205"/>
      <c r="AB242" s="204"/>
      <c r="AC242" s="205"/>
      <c r="AD242" s="206"/>
      <c r="AE242" s="207"/>
      <c r="AF242" s="673" t="s">
        <v>346</v>
      </c>
      <c r="AG242" s="209"/>
      <c r="AH242" s="209"/>
      <c r="AI242" s="209"/>
      <c r="AJ242" s="209"/>
      <c r="AK242" s="209"/>
      <c r="AL242" s="209"/>
      <c r="AM242" s="209"/>
      <c r="AN242" s="209"/>
      <c r="AO242" s="209"/>
      <c r="AP242" s="209"/>
      <c r="AQ242" s="209"/>
      <c r="AR242" s="209"/>
      <c r="AS242" s="209"/>
      <c r="AT242" s="209"/>
      <c r="AU242" s="209"/>
      <c r="AV242" s="209"/>
      <c r="AW242" s="209"/>
      <c r="AX242" s="209"/>
      <c r="AY242" s="209"/>
      <c r="AZ242" s="209"/>
      <c r="BA242" s="209"/>
      <c r="BB242" s="209"/>
      <c r="BC242" s="209"/>
      <c r="BD242" s="209"/>
      <c r="BE242" s="209"/>
      <c r="BF242" s="209"/>
      <c r="BG242" s="209"/>
      <c r="BH242" s="209"/>
      <c r="BI242" s="209"/>
      <c r="BJ242" s="209"/>
      <c r="BK242" s="209"/>
      <c r="BL242" s="209"/>
      <c r="BM242" s="209"/>
      <c r="BN242" s="209"/>
      <c r="BO242" s="209"/>
      <c r="BP242" s="209"/>
      <c r="BQ242" s="209"/>
    </row>
    <row r="243" spans="1:69" s="12" customFormat="1" ht="28.5" customHeight="1" x14ac:dyDescent="0.35">
      <c r="A243" s="111" t="s">
        <v>1014</v>
      </c>
      <c r="B243" s="355">
        <v>42765</v>
      </c>
      <c r="C243" s="370" t="s">
        <v>548</v>
      </c>
      <c r="D243" s="371" t="s">
        <v>549</v>
      </c>
      <c r="E243" s="372">
        <v>42900</v>
      </c>
      <c r="F243" s="372">
        <v>42902</v>
      </c>
      <c r="G243" s="359">
        <f t="shared" si="13"/>
        <v>2</v>
      </c>
      <c r="H243" s="359">
        <v>74</v>
      </c>
      <c r="I243" s="360"/>
      <c r="J243" s="360"/>
      <c r="K243" s="360"/>
      <c r="L243" s="360"/>
      <c r="M243" s="360"/>
      <c r="N243" s="360"/>
      <c r="O243" s="360"/>
      <c r="P243" s="360"/>
      <c r="Q243" s="361">
        <v>42887</v>
      </c>
      <c r="R243" s="360"/>
      <c r="S243" s="360"/>
      <c r="T243" s="360"/>
      <c r="U243" s="360"/>
      <c r="V243" s="360"/>
      <c r="W243" s="360"/>
      <c r="X243" s="362"/>
      <c r="Y243" s="434">
        <v>2825.2</v>
      </c>
      <c r="Z243" s="376"/>
      <c r="AA243" s="377"/>
      <c r="AB243" s="376"/>
      <c r="AC243" s="377"/>
      <c r="AD243" s="380"/>
      <c r="AE243" s="381"/>
      <c r="AF243" s="367"/>
      <c r="AG243" s="368"/>
    </row>
    <row r="244" spans="1:69" s="12" customFormat="1" ht="28.5" customHeight="1" x14ac:dyDescent="0.35">
      <c r="A244" s="111" t="s">
        <v>1014</v>
      </c>
      <c r="B244" s="355">
        <v>42877</v>
      </c>
      <c r="C244" s="370" t="s">
        <v>550</v>
      </c>
      <c r="D244" s="371" t="s">
        <v>551</v>
      </c>
      <c r="E244" s="372">
        <v>42900</v>
      </c>
      <c r="F244" s="372">
        <v>42902</v>
      </c>
      <c r="G244" s="359">
        <f t="shared" si="13"/>
        <v>2</v>
      </c>
      <c r="H244" s="359">
        <v>12</v>
      </c>
      <c r="I244" s="360"/>
      <c r="J244" s="360"/>
      <c r="K244" s="360"/>
      <c r="L244" s="360"/>
      <c r="M244" s="360"/>
      <c r="N244" s="360"/>
      <c r="O244" s="361">
        <v>42887</v>
      </c>
      <c r="P244" s="360"/>
      <c r="Q244" s="360"/>
      <c r="R244" s="360"/>
      <c r="S244" s="360"/>
      <c r="T244" s="360"/>
      <c r="U244" s="360"/>
      <c r="V244" s="360"/>
      <c r="W244" s="360"/>
      <c r="X244" s="362"/>
      <c r="Y244" s="434">
        <v>1142.25</v>
      </c>
      <c r="Z244" s="376"/>
      <c r="AA244" s="377"/>
      <c r="AB244" s="376"/>
      <c r="AC244" s="377"/>
      <c r="AD244" s="378"/>
      <c r="AE244" s="379"/>
      <c r="AF244" s="367"/>
      <c r="AG244" s="368"/>
    </row>
    <row r="245" spans="1:69" s="1" customFormat="1" ht="28.5" customHeight="1" x14ac:dyDescent="0.35">
      <c r="A245" s="111" t="s">
        <v>1014</v>
      </c>
      <c r="B245" s="355">
        <v>42682</v>
      </c>
      <c r="C245" s="370" t="s">
        <v>552</v>
      </c>
      <c r="D245" s="371" t="s">
        <v>357</v>
      </c>
      <c r="E245" s="372">
        <v>42900</v>
      </c>
      <c r="F245" s="372">
        <v>42910</v>
      </c>
      <c r="G245" s="359">
        <f t="shared" si="13"/>
        <v>10</v>
      </c>
      <c r="H245" s="359">
        <v>8</v>
      </c>
      <c r="I245" s="360"/>
      <c r="J245" s="360"/>
      <c r="K245" s="360"/>
      <c r="L245" s="360"/>
      <c r="M245" s="360"/>
      <c r="N245" s="360"/>
      <c r="O245" s="361">
        <v>42887</v>
      </c>
      <c r="P245" s="360"/>
      <c r="Q245" s="360"/>
      <c r="R245" s="360"/>
      <c r="S245" s="360"/>
      <c r="T245" s="360"/>
      <c r="U245" s="360"/>
      <c r="V245" s="360"/>
      <c r="W245" s="360"/>
      <c r="X245" s="362"/>
      <c r="Y245" s="434">
        <v>4195.05</v>
      </c>
      <c r="Z245" s="376"/>
      <c r="AA245" s="377"/>
      <c r="AB245" s="376"/>
      <c r="AC245" s="377"/>
      <c r="AD245" s="378"/>
      <c r="AE245" s="379"/>
      <c r="AF245" s="367"/>
      <c r="AG245" s="368"/>
      <c r="AH245" s="12"/>
      <c r="AI245" s="12"/>
      <c r="AJ245" s="12"/>
      <c r="AK245" s="12"/>
      <c r="AL245" s="12"/>
      <c r="AM245" s="12"/>
      <c r="AN245" s="12"/>
      <c r="AO245" s="12"/>
      <c r="AP245" s="12"/>
      <c r="AQ245" s="12"/>
      <c r="AR245" s="12"/>
      <c r="AS245" s="12"/>
      <c r="AT245" s="12"/>
      <c r="AU245" s="12"/>
      <c r="AV245" s="12"/>
      <c r="AW245" s="12"/>
      <c r="AX245" s="12"/>
      <c r="AY245" s="12"/>
      <c r="AZ245" s="12"/>
      <c r="BA245" s="12"/>
      <c r="BB245" s="12"/>
      <c r="BC245" s="12"/>
      <c r="BD245" s="12"/>
      <c r="BE245" s="12"/>
      <c r="BF245" s="12"/>
      <c r="BG245" s="12"/>
      <c r="BH245" s="12"/>
      <c r="BI245" s="12"/>
      <c r="BJ245" s="12"/>
      <c r="BK245" s="12"/>
      <c r="BL245" s="12"/>
      <c r="BM245" s="12"/>
      <c r="BN245" s="12"/>
      <c r="BO245" s="12"/>
      <c r="BP245" s="12"/>
      <c r="BQ245" s="12"/>
    </row>
    <row r="246" spans="1:69" s="1" customFormat="1" ht="28.5" customHeight="1" x14ac:dyDescent="0.25">
      <c r="A246" s="111" t="s">
        <v>1014</v>
      </c>
      <c r="B246" s="197">
        <v>42649</v>
      </c>
      <c r="C246" s="198" t="s">
        <v>340</v>
      </c>
      <c r="D246" s="198" t="s">
        <v>341</v>
      </c>
      <c r="E246" s="215">
        <v>42900</v>
      </c>
      <c r="F246" s="215">
        <v>42902</v>
      </c>
      <c r="G246" s="200">
        <f t="shared" si="13"/>
        <v>2</v>
      </c>
      <c r="H246" s="200">
        <v>23</v>
      </c>
      <c r="I246" s="201"/>
      <c r="J246" s="202">
        <v>42887</v>
      </c>
      <c r="K246" s="201"/>
      <c r="L246" s="201"/>
      <c r="M246" s="201"/>
      <c r="N246" s="201"/>
      <c r="O246" s="201"/>
      <c r="P246" s="201"/>
      <c r="Q246" s="201"/>
      <c r="R246" s="201"/>
      <c r="S246" s="201"/>
      <c r="T246" s="201"/>
      <c r="U246" s="201"/>
      <c r="V246" s="201"/>
      <c r="W246" s="201"/>
      <c r="X246" s="201"/>
      <c r="Y246" s="113">
        <v>0</v>
      </c>
      <c r="Z246" s="204"/>
      <c r="AA246" s="205"/>
      <c r="AB246" s="204"/>
      <c r="AC246" s="205"/>
      <c r="AD246" s="206"/>
      <c r="AE246" s="207"/>
      <c r="AF246" s="301" t="s">
        <v>98</v>
      </c>
      <c r="AG246" s="209"/>
      <c r="AH246" s="209"/>
      <c r="AI246" s="209"/>
      <c r="AJ246" s="209"/>
      <c r="AK246" s="209"/>
      <c r="AL246" s="209"/>
      <c r="AM246" s="209"/>
      <c r="AN246" s="209"/>
      <c r="AO246" s="209"/>
      <c r="AP246" s="209"/>
      <c r="AQ246" s="209"/>
      <c r="AR246" s="209"/>
      <c r="AS246" s="209"/>
      <c r="AT246" s="209"/>
      <c r="AU246" s="209"/>
      <c r="AV246" s="209"/>
      <c r="AW246" s="209"/>
      <c r="AX246" s="209"/>
      <c r="AY246" s="209"/>
      <c r="AZ246" s="209"/>
      <c r="BA246" s="209"/>
      <c r="BB246" s="209"/>
      <c r="BC246" s="209"/>
      <c r="BD246" s="209"/>
      <c r="BE246" s="209"/>
      <c r="BF246" s="209"/>
      <c r="BG246" s="209"/>
      <c r="BH246" s="209"/>
      <c r="BI246" s="209"/>
      <c r="BJ246" s="209"/>
      <c r="BK246" s="209"/>
      <c r="BL246" s="209"/>
      <c r="BM246" s="209"/>
      <c r="BN246" s="209"/>
      <c r="BO246" s="209"/>
      <c r="BP246" s="209"/>
      <c r="BQ246" s="209"/>
    </row>
    <row r="247" spans="1:69" s="1" customFormat="1" ht="28.5" customHeight="1" x14ac:dyDescent="0.35">
      <c r="A247" s="111" t="s">
        <v>1014</v>
      </c>
      <c r="B247" s="355">
        <v>42816</v>
      </c>
      <c r="C247" s="370" t="s">
        <v>555</v>
      </c>
      <c r="D247" s="371" t="s">
        <v>556</v>
      </c>
      <c r="E247" s="372">
        <v>42899</v>
      </c>
      <c r="F247" s="372">
        <v>42900</v>
      </c>
      <c r="G247" s="359">
        <f t="shared" si="13"/>
        <v>1</v>
      </c>
      <c r="H247" s="359">
        <v>20</v>
      </c>
      <c r="I247" s="361">
        <v>42887</v>
      </c>
      <c r="J247" s="360"/>
      <c r="K247" s="360"/>
      <c r="L247" s="360"/>
      <c r="M247" s="360"/>
      <c r="N247" s="360"/>
      <c r="O247" s="360"/>
      <c r="P247" s="360"/>
      <c r="Q247" s="360"/>
      <c r="R247" s="360"/>
      <c r="S247" s="360"/>
      <c r="T247" s="360"/>
      <c r="U247" s="360"/>
      <c r="V247" s="360"/>
      <c r="W247" s="360"/>
      <c r="X247" s="362"/>
      <c r="Y247" s="434">
        <v>425</v>
      </c>
      <c r="Z247" s="376"/>
      <c r="AA247" s="377"/>
      <c r="AB247" s="376"/>
      <c r="AC247" s="377"/>
      <c r="AD247" s="378"/>
      <c r="AE247" s="379"/>
      <c r="AF247" s="367"/>
      <c r="AG247" s="368"/>
      <c r="AH247" s="12"/>
      <c r="AI247" s="12"/>
      <c r="AJ247" s="12"/>
      <c r="AK247" s="12"/>
      <c r="AL247" s="12"/>
      <c r="AM247" s="12"/>
      <c r="AN247" s="12"/>
      <c r="AO247" s="12"/>
      <c r="AP247" s="12"/>
      <c r="AQ247" s="12"/>
      <c r="AR247" s="12"/>
      <c r="AS247" s="12"/>
      <c r="AT247" s="12"/>
      <c r="AU247" s="12"/>
      <c r="AV247" s="12"/>
      <c r="AW247" s="12"/>
      <c r="AX247" s="12"/>
      <c r="AY247" s="12"/>
      <c r="AZ247" s="12"/>
      <c r="BA247" s="12"/>
      <c r="BB247" s="12"/>
      <c r="BC247" s="12"/>
      <c r="BD247" s="12"/>
      <c r="BE247" s="12"/>
      <c r="BF247" s="12"/>
      <c r="BG247" s="12"/>
      <c r="BH247" s="12"/>
      <c r="BI247" s="12"/>
      <c r="BJ247" s="12"/>
      <c r="BK247" s="12"/>
      <c r="BL247" s="12"/>
      <c r="BM247" s="12"/>
      <c r="BN247" s="12"/>
      <c r="BO247" s="12"/>
      <c r="BP247" s="12"/>
      <c r="BQ247" s="12"/>
    </row>
    <row r="248" spans="1:69" s="2" customFormat="1" ht="28.5" customHeight="1" x14ac:dyDescent="0.35">
      <c r="A248" s="111" t="s">
        <v>1014</v>
      </c>
      <c r="B248" s="355">
        <v>42765</v>
      </c>
      <c r="C248" s="370" t="s">
        <v>548</v>
      </c>
      <c r="D248" s="371" t="s">
        <v>557</v>
      </c>
      <c r="E248" s="372">
        <v>42898</v>
      </c>
      <c r="F248" s="372">
        <v>42900</v>
      </c>
      <c r="G248" s="359">
        <f t="shared" si="13"/>
        <v>2</v>
      </c>
      <c r="H248" s="359">
        <v>74</v>
      </c>
      <c r="I248" s="360"/>
      <c r="J248" s="360"/>
      <c r="K248" s="360"/>
      <c r="L248" s="360"/>
      <c r="M248" s="360"/>
      <c r="N248" s="360"/>
      <c r="O248" s="360"/>
      <c r="P248" s="360"/>
      <c r="Q248" s="361">
        <v>42887</v>
      </c>
      <c r="R248" s="360"/>
      <c r="S248" s="360"/>
      <c r="T248" s="360"/>
      <c r="U248" s="360"/>
      <c r="V248" s="360"/>
      <c r="W248" s="360"/>
      <c r="X248" s="362"/>
      <c r="Y248" s="434">
        <v>3649.6</v>
      </c>
      <c r="Z248" s="376"/>
      <c r="AA248" s="377"/>
      <c r="AB248" s="376"/>
      <c r="AC248" s="377"/>
      <c r="AD248" s="380"/>
      <c r="AE248" s="381"/>
      <c r="AF248" s="367"/>
      <c r="AG248" s="368"/>
      <c r="AH248" s="12"/>
      <c r="AI248" s="12"/>
      <c r="AJ248" s="12"/>
      <c r="AK248" s="12"/>
      <c r="AL248" s="12"/>
      <c r="AM248" s="12"/>
      <c r="AN248" s="12"/>
      <c r="AO248" s="12"/>
      <c r="AP248" s="12"/>
      <c r="AQ248" s="12"/>
      <c r="AR248" s="12"/>
      <c r="AS248" s="12"/>
      <c r="AT248" s="12"/>
      <c r="AU248" s="12"/>
      <c r="AV248" s="12"/>
      <c r="AW248" s="12"/>
      <c r="AX248" s="12"/>
      <c r="AY248" s="12"/>
      <c r="AZ248" s="12"/>
      <c r="BA248" s="12"/>
      <c r="BB248" s="12"/>
      <c r="BC248" s="12"/>
      <c r="BD248" s="12"/>
      <c r="BE248" s="12"/>
      <c r="BF248" s="12"/>
      <c r="BG248" s="12"/>
      <c r="BH248" s="12"/>
      <c r="BI248" s="12"/>
      <c r="BJ248" s="12"/>
      <c r="BK248" s="12"/>
      <c r="BL248" s="12"/>
      <c r="BM248" s="12"/>
      <c r="BN248" s="12"/>
      <c r="BO248" s="12"/>
      <c r="BP248" s="12"/>
      <c r="BQ248" s="12"/>
    </row>
    <row r="249" spans="1:69" s="2" customFormat="1" ht="28.5" customHeight="1" x14ac:dyDescent="0.35">
      <c r="A249" s="111" t="s">
        <v>1014</v>
      </c>
      <c r="B249" s="355">
        <v>42824</v>
      </c>
      <c r="C249" s="370" t="s">
        <v>69</v>
      </c>
      <c r="D249" s="371" t="s">
        <v>368</v>
      </c>
      <c r="E249" s="372">
        <v>42898</v>
      </c>
      <c r="F249" s="372">
        <v>42899</v>
      </c>
      <c r="G249" s="359">
        <v>1</v>
      </c>
      <c r="H249" s="359">
        <v>16</v>
      </c>
      <c r="I249" s="361">
        <v>42887</v>
      </c>
      <c r="J249" s="360"/>
      <c r="K249" s="360"/>
      <c r="L249" s="360"/>
      <c r="M249" s="360"/>
      <c r="N249" s="360"/>
      <c r="O249" s="360"/>
      <c r="P249" s="360"/>
      <c r="Q249" s="360"/>
      <c r="R249" s="360"/>
      <c r="S249" s="360"/>
      <c r="T249" s="360"/>
      <c r="U249" s="360"/>
      <c r="V249" s="360"/>
      <c r="W249" s="360"/>
      <c r="X249" s="362"/>
      <c r="Y249" s="434">
        <v>511</v>
      </c>
      <c r="Z249" s="376"/>
      <c r="AA249" s="377"/>
      <c r="AB249" s="376"/>
      <c r="AC249" s="377"/>
      <c r="AD249" s="380"/>
      <c r="AE249" s="381"/>
      <c r="AF249" s="367"/>
      <c r="AG249" s="368"/>
      <c r="AH249" s="12"/>
      <c r="AI249" s="12"/>
      <c r="AJ249" s="12"/>
      <c r="AK249" s="12"/>
      <c r="AL249" s="12"/>
      <c r="AM249" s="12"/>
      <c r="AN249" s="12"/>
      <c r="AO249" s="12"/>
      <c r="AP249" s="12"/>
      <c r="AQ249" s="12"/>
      <c r="AR249" s="12"/>
      <c r="AS249" s="12"/>
      <c r="AT249" s="12"/>
      <c r="AU249" s="12"/>
      <c r="AV249" s="12"/>
      <c r="AW249" s="12"/>
      <c r="AX249" s="12"/>
      <c r="AY249" s="12"/>
      <c r="AZ249" s="12"/>
      <c r="BA249" s="12"/>
      <c r="BB249" s="12"/>
      <c r="BC249" s="12"/>
      <c r="BD249" s="12"/>
      <c r="BE249" s="12"/>
      <c r="BF249" s="12"/>
      <c r="BG249" s="12"/>
      <c r="BH249" s="12"/>
      <c r="BI249" s="12"/>
      <c r="BJ249" s="12"/>
      <c r="BK249" s="12"/>
      <c r="BL249" s="12"/>
      <c r="BM249" s="12"/>
      <c r="BN249" s="12"/>
      <c r="BO249" s="12"/>
      <c r="BP249" s="12"/>
      <c r="BQ249" s="12"/>
    </row>
    <row r="250" spans="1:69" s="2" customFormat="1" ht="28.5" customHeight="1" x14ac:dyDescent="0.25">
      <c r="A250" s="111" t="s">
        <v>1014</v>
      </c>
      <c r="B250" s="197">
        <v>42656</v>
      </c>
      <c r="C250" s="198" t="s">
        <v>335</v>
      </c>
      <c r="D250" s="198" t="s">
        <v>26</v>
      </c>
      <c r="E250" s="215">
        <v>42898</v>
      </c>
      <c r="F250" s="215">
        <v>42900</v>
      </c>
      <c r="G250" s="200">
        <f t="shared" ref="G250:G277" si="14">F250-E250</f>
        <v>2</v>
      </c>
      <c r="H250" s="200">
        <v>35</v>
      </c>
      <c r="I250" s="201"/>
      <c r="J250" s="202">
        <v>42887</v>
      </c>
      <c r="K250" s="201"/>
      <c r="L250" s="201"/>
      <c r="M250" s="201"/>
      <c r="N250" s="201"/>
      <c r="O250" s="201"/>
      <c r="P250" s="201"/>
      <c r="Q250" s="201"/>
      <c r="R250" s="201"/>
      <c r="S250" s="201"/>
      <c r="T250" s="201"/>
      <c r="U250" s="201"/>
      <c r="V250" s="201"/>
      <c r="W250" s="201"/>
      <c r="X250" s="201"/>
      <c r="Y250" s="113">
        <v>0</v>
      </c>
      <c r="Z250" s="204"/>
      <c r="AA250" s="205"/>
      <c r="AB250" s="204"/>
      <c r="AC250" s="205"/>
      <c r="AD250" s="206"/>
      <c r="AE250" s="207"/>
      <c r="AF250" s="301" t="s">
        <v>137</v>
      </c>
      <c r="AG250" s="209"/>
      <c r="AH250" s="209"/>
      <c r="AI250" s="209"/>
      <c r="AJ250" s="209"/>
      <c r="AK250" s="209"/>
      <c r="AL250" s="209"/>
      <c r="AM250" s="209"/>
      <c r="AN250" s="209"/>
      <c r="AO250" s="209"/>
      <c r="AP250" s="209"/>
      <c r="AQ250" s="209"/>
      <c r="AR250" s="209"/>
      <c r="AS250" s="209"/>
      <c r="AT250" s="209"/>
      <c r="AU250" s="209"/>
      <c r="AV250" s="209"/>
      <c r="AW250" s="209"/>
      <c r="AX250" s="209"/>
      <c r="AY250" s="209"/>
      <c r="AZ250" s="209"/>
      <c r="BA250" s="209"/>
      <c r="BB250" s="209"/>
      <c r="BC250" s="209"/>
      <c r="BD250" s="209"/>
      <c r="BE250" s="209"/>
      <c r="BF250" s="209"/>
      <c r="BG250" s="209"/>
      <c r="BH250" s="209"/>
      <c r="BI250" s="209"/>
      <c r="BJ250" s="209"/>
      <c r="BK250" s="209"/>
      <c r="BL250" s="209"/>
      <c r="BM250" s="209"/>
      <c r="BN250" s="209"/>
      <c r="BO250" s="209"/>
      <c r="BP250" s="209"/>
      <c r="BQ250" s="209"/>
    </row>
    <row r="251" spans="1:69" s="2" customFormat="1" ht="28.5" customHeight="1" x14ac:dyDescent="0.25">
      <c r="A251" s="111" t="s">
        <v>1014</v>
      </c>
      <c r="B251" s="197">
        <v>42739</v>
      </c>
      <c r="C251" s="198" t="s">
        <v>336</v>
      </c>
      <c r="D251" s="216" t="s">
        <v>26</v>
      </c>
      <c r="E251" s="215">
        <v>42898</v>
      </c>
      <c r="F251" s="215">
        <v>42902</v>
      </c>
      <c r="G251" s="200">
        <f t="shared" si="14"/>
        <v>4</v>
      </c>
      <c r="H251" s="213">
        <v>24</v>
      </c>
      <c r="I251" s="201"/>
      <c r="J251" s="201"/>
      <c r="K251" s="201"/>
      <c r="L251" s="201"/>
      <c r="M251" s="201"/>
      <c r="N251" s="201"/>
      <c r="O251" s="201"/>
      <c r="P251" s="201"/>
      <c r="Q251" s="201"/>
      <c r="R251" s="202">
        <v>42887</v>
      </c>
      <c r="S251" s="201"/>
      <c r="T251" s="201"/>
      <c r="U251" s="201"/>
      <c r="V251" s="201"/>
      <c r="W251" s="201"/>
      <c r="X251" s="201"/>
      <c r="Y251" s="113">
        <v>0</v>
      </c>
      <c r="Z251" s="204"/>
      <c r="AA251" s="205"/>
      <c r="AB251" s="204"/>
      <c r="AC251" s="205"/>
      <c r="AD251" s="206"/>
      <c r="AE251" s="207"/>
      <c r="AF251" s="301" t="s">
        <v>337</v>
      </c>
      <c r="AG251" s="209"/>
      <c r="AH251" s="209"/>
      <c r="AI251" s="209"/>
      <c r="AJ251" s="209"/>
      <c r="AK251" s="209"/>
      <c r="AL251" s="209"/>
      <c r="AM251" s="209"/>
      <c r="AN251" s="209"/>
      <c r="AO251" s="209"/>
      <c r="AP251" s="209"/>
      <c r="AQ251" s="209"/>
      <c r="AR251" s="209"/>
      <c r="AS251" s="209"/>
      <c r="AT251" s="209"/>
      <c r="AU251" s="209"/>
      <c r="AV251" s="209"/>
      <c r="AW251" s="209"/>
      <c r="AX251" s="209"/>
      <c r="AY251" s="209"/>
      <c r="AZ251" s="209"/>
      <c r="BA251" s="209"/>
      <c r="BB251" s="209"/>
      <c r="BC251" s="209"/>
      <c r="BD251" s="209"/>
      <c r="BE251" s="209"/>
      <c r="BF251" s="209"/>
      <c r="BG251" s="209"/>
      <c r="BH251" s="209"/>
      <c r="BI251" s="209"/>
      <c r="BJ251" s="209"/>
      <c r="BK251" s="209"/>
      <c r="BL251" s="209"/>
      <c r="BM251" s="209"/>
      <c r="BN251" s="209"/>
      <c r="BO251" s="209"/>
      <c r="BP251" s="209"/>
      <c r="BQ251" s="209"/>
    </row>
    <row r="252" spans="1:69" s="2" customFormat="1" ht="28.5" customHeight="1" x14ac:dyDescent="0.25">
      <c r="A252" s="111" t="s">
        <v>1014</v>
      </c>
      <c r="B252" s="197">
        <v>42795</v>
      </c>
      <c r="C252" s="198" t="s">
        <v>338</v>
      </c>
      <c r="D252" s="216" t="s">
        <v>339</v>
      </c>
      <c r="E252" s="215">
        <v>42898</v>
      </c>
      <c r="F252" s="215">
        <v>42900</v>
      </c>
      <c r="G252" s="200">
        <f t="shared" si="14"/>
        <v>2</v>
      </c>
      <c r="H252" s="200">
        <v>25</v>
      </c>
      <c r="I252" s="201"/>
      <c r="J252" s="201"/>
      <c r="K252" s="201"/>
      <c r="L252" s="201"/>
      <c r="M252" s="201"/>
      <c r="N252" s="201"/>
      <c r="O252" s="201"/>
      <c r="P252" s="201"/>
      <c r="Q252" s="201"/>
      <c r="R252" s="201"/>
      <c r="S252" s="201"/>
      <c r="T252" s="201"/>
      <c r="U252" s="202">
        <v>42887</v>
      </c>
      <c r="V252" s="201"/>
      <c r="W252" s="201"/>
      <c r="X252" s="201"/>
      <c r="Y252" s="113">
        <v>0</v>
      </c>
      <c r="Z252" s="204"/>
      <c r="AA252" s="205"/>
      <c r="AB252" s="204"/>
      <c r="AC252" s="205"/>
      <c r="AD252" s="206"/>
      <c r="AE252" s="207"/>
      <c r="AF252" s="301" t="s">
        <v>104</v>
      </c>
      <c r="AG252" s="209"/>
      <c r="AH252" s="209"/>
      <c r="AI252" s="209"/>
      <c r="AJ252" s="209"/>
      <c r="AK252" s="209"/>
      <c r="AL252" s="209"/>
      <c r="AM252" s="209"/>
      <c r="AN252" s="209"/>
      <c r="AO252" s="209"/>
      <c r="AP252" s="209"/>
      <c r="AQ252" s="209"/>
      <c r="AR252" s="209"/>
      <c r="AS252" s="209"/>
      <c r="AT252" s="209"/>
      <c r="AU252" s="209"/>
      <c r="AV252" s="209"/>
      <c r="AW252" s="209"/>
      <c r="AX252" s="209"/>
      <c r="AY252" s="209"/>
      <c r="AZ252" s="209"/>
      <c r="BA252" s="209"/>
      <c r="BB252" s="209"/>
      <c r="BC252" s="209"/>
      <c r="BD252" s="209"/>
      <c r="BE252" s="209"/>
      <c r="BF252" s="209"/>
      <c r="BG252" s="209"/>
      <c r="BH252" s="209"/>
      <c r="BI252" s="209"/>
      <c r="BJ252" s="209"/>
      <c r="BK252" s="209"/>
      <c r="BL252" s="209"/>
      <c r="BM252" s="209"/>
      <c r="BN252" s="209"/>
      <c r="BO252" s="209"/>
      <c r="BP252" s="209"/>
      <c r="BQ252" s="209"/>
    </row>
    <row r="253" spans="1:69" s="2" customFormat="1" ht="28.5" customHeight="1" x14ac:dyDescent="0.35">
      <c r="A253" s="111" t="s">
        <v>1014</v>
      </c>
      <c r="B253" s="355">
        <v>42765</v>
      </c>
      <c r="C253" s="370" t="s">
        <v>548</v>
      </c>
      <c r="D253" s="371" t="s">
        <v>557</v>
      </c>
      <c r="E253" s="372">
        <v>42897</v>
      </c>
      <c r="F253" s="372">
        <v>42900</v>
      </c>
      <c r="G253" s="359">
        <f t="shared" si="14"/>
        <v>3</v>
      </c>
      <c r="H253" s="359">
        <v>21</v>
      </c>
      <c r="I253" s="360"/>
      <c r="J253" s="360"/>
      <c r="K253" s="360"/>
      <c r="L253" s="360"/>
      <c r="M253" s="360"/>
      <c r="N253" s="360"/>
      <c r="O253" s="360"/>
      <c r="P253" s="360"/>
      <c r="Q253" s="361">
        <v>42887</v>
      </c>
      <c r="R253" s="360"/>
      <c r="S253" s="360"/>
      <c r="T253" s="360"/>
      <c r="U253" s="360"/>
      <c r="V253" s="360"/>
      <c r="W253" s="360"/>
      <c r="X253" s="362"/>
      <c r="Y253" s="434">
        <v>1161</v>
      </c>
      <c r="Z253" s="376"/>
      <c r="AA253" s="377"/>
      <c r="AB253" s="376"/>
      <c r="AC253" s="377"/>
      <c r="AD253" s="378"/>
      <c r="AE253" s="379"/>
      <c r="AF253" s="367"/>
      <c r="AG253" s="368"/>
      <c r="AH253" s="12"/>
      <c r="AI253" s="12"/>
      <c r="AJ253" s="12"/>
      <c r="AK253" s="12"/>
      <c r="AL253" s="12"/>
      <c r="AM253" s="12"/>
      <c r="AN253" s="12"/>
      <c r="AO253" s="12"/>
      <c r="AP253" s="12"/>
      <c r="AQ253" s="12"/>
      <c r="AR253" s="12"/>
      <c r="AS253" s="12"/>
      <c r="AT253" s="12"/>
      <c r="AU253" s="12"/>
      <c r="AV253" s="12"/>
      <c r="AW253" s="12"/>
      <c r="AX253" s="12"/>
      <c r="AY253" s="12"/>
      <c r="AZ253" s="12"/>
      <c r="BA253" s="12"/>
      <c r="BB253" s="12"/>
      <c r="BC253" s="12"/>
      <c r="BD253" s="12"/>
      <c r="BE253" s="12"/>
      <c r="BF253" s="12"/>
      <c r="BG253" s="12"/>
      <c r="BH253" s="12"/>
      <c r="BI253" s="12"/>
      <c r="BJ253" s="12"/>
      <c r="BK253" s="12"/>
      <c r="BL253" s="12"/>
      <c r="BM253" s="12"/>
      <c r="BN253" s="12"/>
      <c r="BO253" s="12"/>
      <c r="BP253" s="12"/>
      <c r="BQ253" s="12"/>
    </row>
    <row r="254" spans="1:69" s="3" customFormat="1" ht="28.5" customHeight="1" x14ac:dyDescent="0.25">
      <c r="A254" s="111" t="s">
        <v>1014</v>
      </c>
      <c r="B254" s="197">
        <v>42845</v>
      </c>
      <c r="C254" s="198" t="s">
        <v>333</v>
      </c>
      <c r="D254" s="216" t="s">
        <v>334</v>
      </c>
      <c r="E254" s="215">
        <v>42897</v>
      </c>
      <c r="F254" s="215">
        <v>42903</v>
      </c>
      <c r="G254" s="200">
        <f t="shared" si="14"/>
        <v>6</v>
      </c>
      <c r="H254" s="200">
        <v>20</v>
      </c>
      <c r="I254" s="201"/>
      <c r="J254" s="201"/>
      <c r="K254" s="201"/>
      <c r="L254" s="201"/>
      <c r="M254" s="201"/>
      <c r="N254" s="201"/>
      <c r="O254" s="201"/>
      <c r="P254" s="201"/>
      <c r="Q254" s="201"/>
      <c r="R254" s="201"/>
      <c r="S254" s="202">
        <v>42887</v>
      </c>
      <c r="T254" s="201"/>
      <c r="U254" s="201"/>
      <c r="V254" s="201"/>
      <c r="W254" s="201"/>
      <c r="X254" s="201"/>
      <c r="Y254" s="113">
        <v>0</v>
      </c>
      <c r="Z254" s="204"/>
      <c r="AA254" s="205"/>
      <c r="AB254" s="204"/>
      <c r="AC254" s="205"/>
      <c r="AD254" s="206"/>
      <c r="AE254" s="207"/>
      <c r="AF254" s="673" t="s">
        <v>288</v>
      </c>
      <c r="AG254" s="209"/>
      <c r="AH254" s="209"/>
      <c r="AI254" s="209"/>
      <c r="AJ254" s="209"/>
      <c r="AK254" s="209"/>
      <c r="AL254" s="209"/>
      <c r="AM254" s="209"/>
      <c r="AN254" s="209"/>
      <c r="AO254" s="209"/>
      <c r="AP254" s="209"/>
      <c r="AQ254" s="209"/>
      <c r="AR254" s="209"/>
      <c r="AS254" s="209"/>
      <c r="AT254" s="209"/>
      <c r="AU254" s="209"/>
      <c r="AV254" s="209"/>
      <c r="AW254" s="209"/>
      <c r="AX254" s="209"/>
      <c r="AY254" s="209"/>
      <c r="AZ254" s="209"/>
      <c r="BA254" s="209"/>
      <c r="BB254" s="209"/>
      <c r="BC254" s="209"/>
      <c r="BD254" s="209"/>
      <c r="BE254" s="209"/>
      <c r="BF254" s="209"/>
      <c r="BG254" s="209"/>
      <c r="BH254" s="209"/>
      <c r="BI254" s="209"/>
      <c r="BJ254" s="209"/>
      <c r="BK254" s="209"/>
      <c r="BL254" s="209"/>
      <c r="BM254" s="209"/>
      <c r="BN254" s="209"/>
      <c r="BO254" s="209"/>
      <c r="BP254" s="209"/>
      <c r="BQ254" s="209"/>
    </row>
    <row r="255" spans="1:69" s="4" customFormat="1" ht="28.5" customHeight="1" x14ac:dyDescent="0.35">
      <c r="A255" s="111" t="s">
        <v>1014</v>
      </c>
      <c r="B255" s="355">
        <v>42828</v>
      </c>
      <c r="C255" s="370" t="s">
        <v>459</v>
      </c>
      <c r="D255" s="371" t="s">
        <v>531</v>
      </c>
      <c r="E255" s="372">
        <v>42896</v>
      </c>
      <c r="F255" s="372">
        <v>42904</v>
      </c>
      <c r="G255" s="359">
        <f t="shared" si="14"/>
        <v>8</v>
      </c>
      <c r="H255" s="359">
        <v>30</v>
      </c>
      <c r="I255" s="360"/>
      <c r="J255" s="360"/>
      <c r="K255" s="360"/>
      <c r="L255" s="360"/>
      <c r="M255" s="360"/>
      <c r="N255" s="360"/>
      <c r="O255" s="361">
        <v>42887</v>
      </c>
      <c r="P255" s="360"/>
      <c r="Q255" s="360"/>
      <c r="R255" s="360"/>
      <c r="S255" s="360"/>
      <c r="T255" s="360"/>
      <c r="U255" s="360"/>
      <c r="V255" s="360"/>
      <c r="W255" s="360"/>
      <c r="X255" s="362"/>
      <c r="Y255" s="434">
        <v>3274.75</v>
      </c>
      <c r="Z255" s="376"/>
      <c r="AA255" s="377"/>
      <c r="AB255" s="376"/>
      <c r="AC255" s="377"/>
      <c r="AD255" s="378"/>
      <c r="AE255" s="379"/>
      <c r="AF255" s="367"/>
      <c r="AG255" s="368"/>
      <c r="AH255" s="12"/>
      <c r="AI255" s="12"/>
      <c r="AJ255" s="12"/>
      <c r="AK255" s="12"/>
      <c r="AL255" s="12"/>
      <c r="AM255" s="12"/>
      <c r="AN255" s="12"/>
      <c r="AO255" s="12"/>
      <c r="AP255" s="12"/>
      <c r="AQ255" s="12"/>
      <c r="AR255" s="12"/>
      <c r="AS255" s="12"/>
      <c r="AT255" s="12"/>
      <c r="AU255" s="12"/>
      <c r="AV255" s="12"/>
      <c r="AW255" s="12"/>
      <c r="AX255" s="12"/>
      <c r="AY255" s="12"/>
      <c r="AZ255" s="12"/>
      <c r="BA255" s="12"/>
      <c r="BB255" s="12"/>
      <c r="BC255" s="12"/>
      <c r="BD255" s="12"/>
      <c r="BE255" s="12"/>
      <c r="BF255" s="12"/>
      <c r="BG255" s="12"/>
      <c r="BH255" s="12"/>
      <c r="BI255" s="12"/>
      <c r="BJ255" s="12"/>
      <c r="BK255" s="12"/>
      <c r="BL255" s="12"/>
      <c r="BM255" s="12"/>
      <c r="BN255" s="12"/>
      <c r="BO255" s="12"/>
      <c r="BP255" s="12"/>
      <c r="BQ255" s="12"/>
    </row>
    <row r="256" spans="1:69" s="5" customFormat="1" ht="28.5" customHeight="1" x14ac:dyDescent="0.25">
      <c r="A256" s="111" t="s">
        <v>1014</v>
      </c>
      <c r="B256" s="197">
        <v>42752</v>
      </c>
      <c r="C256" s="198" t="s">
        <v>58</v>
      </c>
      <c r="D256" s="216" t="s">
        <v>332</v>
      </c>
      <c r="E256" s="215">
        <v>42896</v>
      </c>
      <c r="F256" s="215">
        <v>42897</v>
      </c>
      <c r="G256" s="200">
        <f t="shared" si="14"/>
        <v>1</v>
      </c>
      <c r="H256" s="200"/>
      <c r="I256" s="201"/>
      <c r="J256" s="201"/>
      <c r="K256" s="201"/>
      <c r="L256" s="201"/>
      <c r="M256" s="202">
        <v>42887</v>
      </c>
      <c r="N256" s="201"/>
      <c r="O256" s="201"/>
      <c r="P256" s="201"/>
      <c r="Q256" s="201"/>
      <c r="R256" s="201"/>
      <c r="S256" s="201"/>
      <c r="T256" s="201"/>
      <c r="U256" s="201"/>
      <c r="V256" s="201"/>
      <c r="W256" s="201"/>
      <c r="X256" s="201"/>
      <c r="Y256" s="113">
        <v>0</v>
      </c>
      <c r="Z256" s="204"/>
      <c r="AA256" s="205"/>
      <c r="AB256" s="204"/>
      <c r="AC256" s="205"/>
      <c r="AD256" s="206"/>
      <c r="AE256" s="207"/>
      <c r="AF256" s="673" t="s">
        <v>288</v>
      </c>
      <c r="AG256" s="209"/>
      <c r="AH256" s="209"/>
      <c r="AI256" s="209"/>
      <c r="AJ256" s="209"/>
      <c r="AK256" s="209"/>
      <c r="AL256" s="209"/>
      <c r="AM256" s="209"/>
      <c r="AN256" s="209"/>
      <c r="AO256" s="209"/>
      <c r="AP256" s="209"/>
      <c r="AQ256" s="209"/>
      <c r="AR256" s="209"/>
      <c r="AS256" s="209"/>
      <c r="AT256" s="209"/>
      <c r="AU256" s="209"/>
      <c r="AV256" s="209"/>
      <c r="AW256" s="209"/>
      <c r="AX256" s="209"/>
      <c r="AY256" s="209"/>
      <c r="AZ256" s="209"/>
      <c r="BA256" s="209"/>
      <c r="BB256" s="209"/>
      <c r="BC256" s="209"/>
      <c r="BD256" s="209"/>
      <c r="BE256" s="209"/>
      <c r="BF256" s="209"/>
      <c r="BG256" s="209"/>
      <c r="BH256" s="209"/>
      <c r="BI256" s="209"/>
      <c r="BJ256" s="209"/>
      <c r="BK256" s="209"/>
      <c r="BL256" s="209"/>
      <c r="BM256" s="209"/>
      <c r="BN256" s="209"/>
      <c r="BO256" s="209"/>
      <c r="BP256" s="209"/>
      <c r="BQ256" s="209"/>
    </row>
    <row r="257" spans="1:69" s="5" customFormat="1" ht="28.5" customHeight="1" x14ac:dyDescent="0.35">
      <c r="A257" s="111" t="s">
        <v>1014</v>
      </c>
      <c r="B257" s="355">
        <f ca="1">TODAY()</f>
        <v>43089</v>
      </c>
      <c r="C257" s="370" t="s">
        <v>558</v>
      </c>
      <c r="D257" s="370" t="s">
        <v>559</v>
      </c>
      <c r="E257" s="358">
        <v>42895</v>
      </c>
      <c r="F257" s="358">
        <v>42897</v>
      </c>
      <c r="G257" s="374">
        <f t="shared" si="14"/>
        <v>2</v>
      </c>
      <c r="H257" s="374">
        <v>8</v>
      </c>
      <c r="I257" s="360"/>
      <c r="J257" s="360"/>
      <c r="K257" s="360"/>
      <c r="L257" s="360"/>
      <c r="M257" s="360"/>
      <c r="N257" s="360"/>
      <c r="O257" s="360"/>
      <c r="P257" s="360"/>
      <c r="Q257" s="360"/>
      <c r="R257" s="361">
        <v>42887</v>
      </c>
      <c r="S257" s="360"/>
      <c r="T257" s="360"/>
      <c r="U257" s="360"/>
      <c r="V257" s="360"/>
      <c r="W257" s="360"/>
      <c r="X257" s="362"/>
      <c r="Y257" s="434">
        <v>780</v>
      </c>
      <c r="Z257" s="376"/>
      <c r="AA257" s="377"/>
      <c r="AB257" s="376"/>
      <c r="AC257" s="377"/>
      <c r="AD257" s="378"/>
      <c r="AE257" s="379"/>
      <c r="AF257" s="367"/>
      <c r="AG257" s="368"/>
      <c r="AH257" s="12"/>
      <c r="AI257" s="12"/>
      <c r="AJ257" s="12"/>
      <c r="AK257" s="12"/>
      <c r="AL257" s="12"/>
      <c r="AM257" s="12"/>
      <c r="AN257" s="12"/>
      <c r="AO257" s="12"/>
      <c r="AP257" s="12"/>
      <c r="AQ257" s="12"/>
      <c r="AR257" s="12"/>
      <c r="AS257" s="12"/>
      <c r="AT257" s="12"/>
      <c r="AU257" s="12"/>
      <c r="AV257" s="12"/>
      <c r="AW257" s="12"/>
      <c r="AX257" s="12"/>
      <c r="AY257" s="12"/>
      <c r="AZ257" s="12"/>
      <c r="BA257" s="12"/>
      <c r="BB257" s="12"/>
      <c r="BC257" s="12"/>
      <c r="BD257" s="12"/>
      <c r="BE257" s="12"/>
      <c r="BF257" s="12"/>
      <c r="BG257" s="12"/>
      <c r="BH257" s="12"/>
      <c r="BI257" s="12"/>
      <c r="BJ257" s="12"/>
      <c r="BK257" s="12"/>
      <c r="BL257" s="12"/>
      <c r="BM257" s="12"/>
      <c r="BN257" s="12"/>
      <c r="BO257" s="12"/>
      <c r="BP257" s="12"/>
      <c r="BQ257" s="12"/>
    </row>
    <row r="258" spans="1:69" s="9" customFormat="1" ht="28.5" customHeight="1" x14ac:dyDescent="0.25">
      <c r="A258" s="111" t="s">
        <v>1014</v>
      </c>
      <c r="B258" s="210">
        <v>42733</v>
      </c>
      <c r="C258" s="211" t="s">
        <v>324</v>
      </c>
      <c r="D258" s="224" t="s">
        <v>325</v>
      </c>
      <c r="E258" s="212">
        <v>42895</v>
      </c>
      <c r="F258" s="212">
        <v>42897</v>
      </c>
      <c r="G258" s="213">
        <f t="shared" si="14"/>
        <v>2</v>
      </c>
      <c r="H258" s="213">
        <v>32</v>
      </c>
      <c r="I258" s="201"/>
      <c r="J258" s="201"/>
      <c r="K258" s="201"/>
      <c r="L258" s="201"/>
      <c r="M258" s="201"/>
      <c r="N258" s="201"/>
      <c r="O258" s="202">
        <v>42887</v>
      </c>
      <c r="P258" s="201"/>
      <c r="Q258" s="201"/>
      <c r="R258" s="201"/>
      <c r="S258" s="201"/>
      <c r="T258" s="201"/>
      <c r="U258" s="201"/>
      <c r="V258" s="201"/>
      <c r="W258" s="201"/>
      <c r="X258" s="201"/>
      <c r="Y258" s="113">
        <v>0</v>
      </c>
      <c r="Z258" s="204"/>
      <c r="AA258" s="205"/>
      <c r="AB258" s="204"/>
      <c r="AC258" s="205"/>
      <c r="AD258" s="206"/>
      <c r="AE258" s="207"/>
      <c r="AF258" s="301" t="s">
        <v>326</v>
      </c>
      <c r="AG258" s="209"/>
      <c r="AH258" s="209"/>
      <c r="AI258" s="209"/>
      <c r="AJ258" s="209"/>
      <c r="AK258" s="209"/>
      <c r="AL258" s="209"/>
      <c r="AM258" s="209"/>
      <c r="AN258" s="209"/>
      <c r="AO258" s="209"/>
      <c r="AP258" s="209"/>
      <c r="AQ258" s="209"/>
      <c r="AR258" s="209"/>
      <c r="AS258" s="209"/>
      <c r="AT258" s="209"/>
      <c r="AU258" s="209"/>
      <c r="AV258" s="209"/>
      <c r="AW258" s="209"/>
      <c r="AX258" s="209"/>
      <c r="AY258" s="209"/>
      <c r="AZ258" s="209"/>
      <c r="BA258" s="209"/>
      <c r="BB258" s="209"/>
      <c r="BC258" s="209"/>
      <c r="BD258" s="209"/>
      <c r="BE258" s="209"/>
      <c r="BF258" s="209"/>
      <c r="BG258" s="209"/>
      <c r="BH258" s="209"/>
      <c r="BI258" s="209"/>
      <c r="BJ258" s="209"/>
      <c r="BK258" s="209"/>
      <c r="BL258" s="209"/>
      <c r="BM258" s="209"/>
      <c r="BN258" s="209"/>
      <c r="BO258" s="209"/>
      <c r="BP258" s="209"/>
      <c r="BQ258" s="209"/>
    </row>
    <row r="259" spans="1:69" s="6" customFormat="1" ht="28.5" customHeight="1" x14ac:dyDescent="0.25">
      <c r="A259" s="111" t="s">
        <v>1014</v>
      </c>
      <c r="B259" s="197">
        <v>42765</v>
      </c>
      <c r="C259" s="198" t="s">
        <v>327</v>
      </c>
      <c r="D259" s="216" t="s">
        <v>328</v>
      </c>
      <c r="E259" s="215">
        <v>42895</v>
      </c>
      <c r="F259" s="215">
        <v>42896</v>
      </c>
      <c r="G259" s="200">
        <f t="shared" si="14"/>
        <v>1</v>
      </c>
      <c r="H259" s="200">
        <v>10</v>
      </c>
      <c r="I259" s="201"/>
      <c r="J259" s="201"/>
      <c r="K259" s="201"/>
      <c r="L259" s="201"/>
      <c r="M259" s="201"/>
      <c r="N259" s="202">
        <v>42887</v>
      </c>
      <c r="O259" s="201"/>
      <c r="P259" s="201"/>
      <c r="Q259" s="201"/>
      <c r="R259" s="201"/>
      <c r="S259" s="201"/>
      <c r="T259" s="201"/>
      <c r="U259" s="201"/>
      <c r="V259" s="201"/>
      <c r="W259" s="201"/>
      <c r="X259" s="201"/>
      <c r="Y259" s="113">
        <v>0</v>
      </c>
      <c r="Z259" s="204"/>
      <c r="AA259" s="205"/>
      <c r="AB259" s="204"/>
      <c r="AC259" s="205"/>
      <c r="AD259" s="206"/>
      <c r="AE259" s="207"/>
      <c r="AF259" s="301" t="s">
        <v>329</v>
      </c>
      <c r="AG259" s="209"/>
      <c r="AH259" s="209"/>
      <c r="AI259" s="209"/>
      <c r="AJ259" s="209"/>
      <c r="AK259" s="209"/>
      <c r="AL259" s="209"/>
      <c r="AM259" s="209"/>
      <c r="AN259" s="209"/>
      <c r="AO259" s="209"/>
      <c r="AP259" s="209"/>
      <c r="AQ259" s="209"/>
      <c r="AR259" s="209"/>
      <c r="AS259" s="209"/>
      <c r="AT259" s="209"/>
      <c r="AU259" s="209"/>
      <c r="AV259" s="209"/>
      <c r="AW259" s="209"/>
      <c r="AX259" s="209"/>
      <c r="AY259" s="209"/>
      <c r="AZ259" s="209"/>
      <c r="BA259" s="209"/>
      <c r="BB259" s="209"/>
      <c r="BC259" s="209"/>
      <c r="BD259" s="209"/>
      <c r="BE259" s="209"/>
      <c r="BF259" s="209"/>
      <c r="BG259" s="209"/>
      <c r="BH259" s="209"/>
      <c r="BI259" s="209"/>
      <c r="BJ259" s="209"/>
      <c r="BK259" s="209"/>
      <c r="BL259" s="209"/>
      <c r="BM259" s="209"/>
      <c r="BN259" s="209"/>
      <c r="BO259" s="209"/>
      <c r="BP259" s="209"/>
      <c r="BQ259" s="209"/>
    </row>
    <row r="260" spans="1:69" s="6" customFormat="1" ht="28.5" customHeight="1" x14ac:dyDescent="0.25">
      <c r="A260" s="111" t="s">
        <v>1014</v>
      </c>
      <c r="B260" s="210">
        <v>42885</v>
      </c>
      <c r="C260" s="211" t="s">
        <v>330</v>
      </c>
      <c r="D260" s="224" t="s">
        <v>26</v>
      </c>
      <c r="E260" s="212">
        <v>42895</v>
      </c>
      <c r="F260" s="212">
        <v>42897</v>
      </c>
      <c r="G260" s="200">
        <f t="shared" si="14"/>
        <v>2</v>
      </c>
      <c r="H260" s="200">
        <v>8</v>
      </c>
      <c r="I260" s="201"/>
      <c r="J260" s="201"/>
      <c r="K260" s="201"/>
      <c r="L260" s="201"/>
      <c r="M260" s="202">
        <v>42887</v>
      </c>
      <c r="N260" s="201"/>
      <c r="O260" s="201"/>
      <c r="P260" s="201"/>
      <c r="Q260" s="201"/>
      <c r="R260" s="201"/>
      <c r="S260" s="201"/>
      <c r="T260" s="201"/>
      <c r="U260" s="201"/>
      <c r="V260" s="201"/>
      <c r="W260" s="201"/>
      <c r="X260" s="201"/>
      <c r="Y260" s="113">
        <v>0</v>
      </c>
      <c r="Z260" s="204"/>
      <c r="AA260" s="205"/>
      <c r="AB260" s="204"/>
      <c r="AC260" s="205"/>
      <c r="AD260" s="206"/>
      <c r="AE260" s="207"/>
      <c r="AF260" s="673" t="s">
        <v>331</v>
      </c>
      <c r="AG260" s="209"/>
      <c r="AH260" s="209"/>
      <c r="AI260" s="209"/>
      <c r="AJ260" s="209"/>
      <c r="AK260" s="209"/>
      <c r="AL260" s="209"/>
      <c r="AM260" s="209"/>
      <c r="AN260" s="209"/>
      <c r="AO260" s="209"/>
      <c r="AP260" s="209"/>
      <c r="AQ260" s="209"/>
      <c r="AR260" s="209"/>
      <c r="AS260" s="209"/>
      <c r="AT260" s="209"/>
      <c r="AU260" s="209"/>
      <c r="AV260" s="209"/>
      <c r="AW260" s="209"/>
      <c r="AX260" s="209"/>
      <c r="AY260" s="209"/>
      <c r="AZ260" s="209"/>
      <c r="BA260" s="209"/>
      <c r="BB260" s="209"/>
      <c r="BC260" s="209"/>
      <c r="BD260" s="209"/>
      <c r="BE260" s="209"/>
      <c r="BF260" s="209"/>
      <c r="BG260" s="209"/>
      <c r="BH260" s="209"/>
      <c r="BI260" s="209"/>
      <c r="BJ260" s="209"/>
      <c r="BK260" s="209"/>
      <c r="BL260" s="209"/>
      <c r="BM260" s="209"/>
      <c r="BN260" s="209"/>
      <c r="BO260" s="209"/>
      <c r="BP260" s="209"/>
      <c r="BQ260" s="209"/>
    </row>
    <row r="261" spans="1:69" s="6" customFormat="1" ht="28.5" customHeight="1" x14ac:dyDescent="0.35">
      <c r="A261" s="111" t="s">
        <v>1014</v>
      </c>
      <c r="B261" s="355">
        <v>42802</v>
      </c>
      <c r="C261" s="370" t="s">
        <v>560</v>
      </c>
      <c r="D261" s="371" t="s">
        <v>561</v>
      </c>
      <c r="E261" s="372">
        <v>42894</v>
      </c>
      <c r="F261" s="372">
        <v>42896</v>
      </c>
      <c r="G261" s="359">
        <f t="shared" si="14"/>
        <v>2</v>
      </c>
      <c r="H261" s="359">
        <v>16</v>
      </c>
      <c r="I261" s="360"/>
      <c r="J261" s="360"/>
      <c r="K261" s="360"/>
      <c r="L261" s="360"/>
      <c r="M261" s="360"/>
      <c r="N261" s="360"/>
      <c r="O261" s="360"/>
      <c r="P261" s="360"/>
      <c r="Q261" s="360"/>
      <c r="R261" s="360"/>
      <c r="S261" s="360"/>
      <c r="T261" s="360"/>
      <c r="U261" s="361">
        <v>42887</v>
      </c>
      <c r="V261" s="360"/>
      <c r="W261" s="360"/>
      <c r="X261" s="362"/>
      <c r="Y261" s="434">
        <v>961.4</v>
      </c>
      <c r="Z261" s="376"/>
      <c r="AA261" s="377"/>
      <c r="AB261" s="376"/>
      <c r="AC261" s="377"/>
      <c r="AD261" s="378"/>
      <c r="AE261" s="379"/>
      <c r="AF261" s="367"/>
      <c r="AG261" s="368"/>
      <c r="AH261" s="12"/>
      <c r="AI261" s="12"/>
      <c r="AJ261" s="12"/>
      <c r="AK261" s="12"/>
      <c r="AL261" s="12"/>
      <c r="AM261" s="12"/>
      <c r="AN261" s="12"/>
      <c r="AO261" s="12"/>
      <c r="AP261" s="12"/>
      <c r="AQ261" s="12"/>
      <c r="AR261" s="12"/>
      <c r="AS261" s="12"/>
      <c r="AT261" s="12"/>
      <c r="AU261" s="12"/>
      <c r="AV261" s="12"/>
      <c r="AW261" s="12"/>
      <c r="AX261" s="12"/>
      <c r="AY261" s="12"/>
      <c r="AZ261" s="12"/>
      <c r="BA261" s="12"/>
      <c r="BB261" s="12"/>
      <c r="BC261" s="12"/>
      <c r="BD261" s="12"/>
      <c r="BE261" s="12"/>
      <c r="BF261" s="12"/>
      <c r="BG261" s="12"/>
      <c r="BH261" s="12"/>
      <c r="BI261" s="12"/>
      <c r="BJ261" s="12"/>
      <c r="BK261" s="12"/>
      <c r="BL261" s="12"/>
      <c r="BM261" s="12"/>
      <c r="BN261" s="12"/>
      <c r="BO261" s="12"/>
      <c r="BP261" s="12"/>
      <c r="BQ261" s="12"/>
    </row>
    <row r="262" spans="1:69" s="6" customFormat="1" ht="28.5" customHeight="1" x14ac:dyDescent="0.35">
      <c r="A262" s="111" t="s">
        <v>1014</v>
      </c>
      <c r="B262" s="355">
        <v>42667</v>
      </c>
      <c r="C262" s="370" t="s">
        <v>144</v>
      </c>
      <c r="D262" s="370" t="s">
        <v>562</v>
      </c>
      <c r="E262" s="372">
        <v>42892</v>
      </c>
      <c r="F262" s="372">
        <v>42895</v>
      </c>
      <c r="G262" s="359">
        <f t="shared" si="14"/>
        <v>3</v>
      </c>
      <c r="H262" s="359">
        <v>48</v>
      </c>
      <c r="I262" s="360"/>
      <c r="J262" s="361">
        <v>42887</v>
      </c>
      <c r="K262" s="360"/>
      <c r="L262" s="360"/>
      <c r="M262" s="360"/>
      <c r="N262" s="360"/>
      <c r="O262" s="360"/>
      <c r="P262" s="360"/>
      <c r="Q262" s="360"/>
      <c r="R262" s="360"/>
      <c r="S262" s="360"/>
      <c r="T262" s="360"/>
      <c r="U262" s="360"/>
      <c r="V262" s="360"/>
      <c r="W262" s="360"/>
      <c r="X262" s="362"/>
      <c r="Y262" s="434">
        <v>6258</v>
      </c>
      <c r="Z262" s="376"/>
      <c r="AA262" s="377"/>
      <c r="AB262" s="376"/>
      <c r="AC262" s="377"/>
      <c r="AD262" s="378"/>
      <c r="AE262" s="379"/>
      <c r="AF262" s="367"/>
      <c r="AG262" s="368"/>
      <c r="AH262" s="12"/>
      <c r="AI262" s="12"/>
      <c r="AJ262" s="12"/>
      <c r="AK262" s="12"/>
      <c r="AL262" s="12"/>
      <c r="AM262" s="12"/>
      <c r="AN262" s="12"/>
      <c r="AO262" s="12"/>
      <c r="AP262" s="12"/>
      <c r="AQ262" s="12"/>
      <c r="AR262" s="12"/>
      <c r="AS262" s="12"/>
      <c r="AT262" s="12"/>
      <c r="AU262" s="12"/>
      <c r="AV262" s="12"/>
      <c r="AW262" s="12"/>
      <c r="AX262" s="12"/>
      <c r="AY262" s="12"/>
      <c r="AZ262" s="12"/>
      <c r="BA262" s="12"/>
      <c r="BB262" s="12"/>
      <c r="BC262" s="12"/>
      <c r="BD262" s="12"/>
      <c r="BE262" s="12"/>
      <c r="BF262" s="12"/>
      <c r="BG262" s="12"/>
      <c r="BH262" s="12"/>
      <c r="BI262" s="12"/>
      <c r="BJ262" s="12"/>
      <c r="BK262" s="12"/>
      <c r="BL262" s="12"/>
      <c r="BM262" s="12"/>
      <c r="BN262" s="12"/>
      <c r="BO262" s="12"/>
      <c r="BP262" s="12"/>
      <c r="BQ262" s="12"/>
    </row>
    <row r="263" spans="1:69" s="6" customFormat="1" ht="28.5" customHeight="1" x14ac:dyDescent="0.25">
      <c r="A263" s="111" t="s">
        <v>1014</v>
      </c>
      <c r="B263" s="197">
        <v>42808</v>
      </c>
      <c r="C263" s="198" t="s">
        <v>322</v>
      </c>
      <c r="D263" s="216" t="s">
        <v>323</v>
      </c>
      <c r="E263" s="215">
        <v>42892</v>
      </c>
      <c r="F263" s="215">
        <v>42893</v>
      </c>
      <c r="G263" s="200">
        <f t="shared" si="14"/>
        <v>1</v>
      </c>
      <c r="H263" s="200">
        <v>40</v>
      </c>
      <c r="I263" s="202">
        <v>42887</v>
      </c>
      <c r="J263" s="201"/>
      <c r="K263" s="201"/>
      <c r="L263" s="201"/>
      <c r="M263" s="201"/>
      <c r="N263" s="201"/>
      <c r="O263" s="201"/>
      <c r="P263" s="201"/>
      <c r="Q263" s="201"/>
      <c r="R263" s="201"/>
      <c r="S263" s="201"/>
      <c r="T263" s="201"/>
      <c r="U263" s="201"/>
      <c r="V263" s="201"/>
      <c r="W263" s="201"/>
      <c r="X263" s="201"/>
      <c r="Y263" s="113">
        <v>0</v>
      </c>
      <c r="Z263" s="204"/>
      <c r="AA263" s="205"/>
      <c r="AB263" s="204"/>
      <c r="AC263" s="205"/>
      <c r="AD263" s="206"/>
      <c r="AE263" s="207"/>
      <c r="AF263" s="673" t="s">
        <v>288</v>
      </c>
      <c r="AG263" s="209"/>
      <c r="AH263" s="209"/>
      <c r="AI263" s="209"/>
      <c r="AJ263" s="209"/>
      <c r="AK263" s="209"/>
      <c r="AL263" s="209"/>
      <c r="AM263" s="209"/>
      <c r="AN263" s="209"/>
      <c r="AO263" s="209"/>
      <c r="AP263" s="209"/>
      <c r="AQ263" s="209"/>
      <c r="AR263" s="209"/>
      <c r="AS263" s="209"/>
      <c r="AT263" s="209"/>
      <c r="AU263" s="209"/>
      <c r="AV263" s="209"/>
      <c r="AW263" s="209"/>
      <c r="AX263" s="209"/>
      <c r="AY263" s="209"/>
      <c r="AZ263" s="209"/>
      <c r="BA263" s="209"/>
      <c r="BB263" s="209"/>
      <c r="BC263" s="209"/>
      <c r="BD263" s="209"/>
      <c r="BE263" s="209"/>
      <c r="BF263" s="209"/>
      <c r="BG263" s="209"/>
      <c r="BH263" s="209"/>
      <c r="BI263" s="209"/>
      <c r="BJ263" s="209"/>
      <c r="BK263" s="209"/>
      <c r="BL263" s="209"/>
      <c r="BM263" s="209"/>
      <c r="BN263" s="209"/>
      <c r="BO263" s="209"/>
      <c r="BP263" s="209"/>
      <c r="BQ263" s="209"/>
    </row>
    <row r="264" spans="1:69" s="6" customFormat="1" ht="28.5" customHeight="1" x14ac:dyDescent="0.25">
      <c r="A264" s="111" t="s">
        <v>1014</v>
      </c>
      <c r="B264" s="210">
        <v>42835</v>
      </c>
      <c r="C264" s="211" t="s">
        <v>197</v>
      </c>
      <c r="D264" s="224" t="s">
        <v>26</v>
      </c>
      <c r="E264" s="212">
        <v>42891</v>
      </c>
      <c r="F264" s="212">
        <v>42893</v>
      </c>
      <c r="G264" s="200">
        <f t="shared" si="14"/>
        <v>2</v>
      </c>
      <c r="H264" s="200">
        <v>26</v>
      </c>
      <c r="I264" s="202">
        <v>42887</v>
      </c>
      <c r="J264" s="202">
        <v>42887</v>
      </c>
      <c r="K264" s="201"/>
      <c r="L264" s="201"/>
      <c r="M264" s="201"/>
      <c r="N264" s="201"/>
      <c r="O264" s="201"/>
      <c r="P264" s="201"/>
      <c r="Q264" s="201"/>
      <c r="R264" s="201"/>
      <c r="S264" s="201"/>
      <c r="T264" s="201"/>
      <c r="U264" s="201"/>
      <c r="V264" s="201"/>
      <c r="W264" s="201"/>
      <c r="X264" s="201"/>
      <c r="Y264" s="113">
        <v>0</v>
      </c>
      <c r="Z264" s="204"/>
      <c r="AA264" s="205"/>
      <c r="AB264" s="204"/>
      <c r="AC264" s="205"/>
      <c r="AD264" s="206"/>
      <c r="AE264" s="207"/>
      <c r="AF264" s="673" t="s">
        <v>288</v>
      </c>
      <c r="AG264" s="209"/>
      <c r="AH264" s="209"/>
      <c r="AI264" s="209"/>
      <c r="AJ264" s="209"/>
      <c r="AK264" s="209"/>
      <c r="AL264" s="209"/>
      <c r="AM264" s="209"/>
      <c r="AN264" s="209"/>
      <c r="AO264" s="209"/>
      <c r="AP264" s="209"/>
      <c r="AQ264" s="209"/>
      <c r="AR264" s="209"/>
      <c r="AS264" s="209"/>
      <c r="AT264" s="209"/>
      <c r="AU264" s="209"/>
      <c r="AV264" s="209"/>
      <c r="AW264" s="209"/>
      <c r="AX264" s="209"/>
      <c r="AY264" s="209"/>
      <c r="AZ264" s="209"/>
      <c r="BA264" s="209"/>
      <c r="BB264" s="209"/>
      <c r="BC264" s="209"/>
      <c r="BD264" s="209"/>
      <c r="BE264" s="209"/>
      <c r="BF264" s="209"/>
      <c r="BG264" s="209"/>
      <c r="BH264" s="209"/>
      <c r="BI264" s="209"/>
      <c r="BJ264" s="209"/>
      <c r="BK264" s="209"/>
      <c r="BL264" s="209"/>
      <c r="BM264" s="209"/>
      <c r="BN264" s="209"/>
      <c r="BO264" s="209"/>
      <c r="BP264" s="209"/>
      <c r="BQ264" s="209"/>
    </row>
    <row r="265" spans="1:69" s="5" customFormat="1" ht="28.5" customHeight="1" x14ac:dyDescent="0.25">
      <c r="A265" s="111" t="s">
        <v>1014</v>
      </c>
      <c r="B265" s="197">
        <v>42837</v>
      </c>
      <c r="C265" s="198" t="s">
        <v>320</v>
      </c>
      <c r="D265" s="216" t="s">
        <v>321</v>
      </c>
      <c r="E265" s="215">
        <v>42891</v>
      </c>
      <c r="F265" s="215">
        <v>42893</v>
      </c>
      <c r="G265" s="200">
        <f t="shared" si="14"/>
        <v>2</v>
      </c>
      <c r="H265" s="200">
        <v>25</v>
      </c>
      <c r="I265" s="201"/>
      <c r="J265" s="202">
        <v>42887</v>
      </c>
      <c r="K265" s="201"/>
      <c r="L265" s="201"/>
      <c r="M265" s="201"/>
      <c r="N265" s="201"/>
      <c r="O265" s="201"/>
      <c r="P265" s="201"/>
      <c r="Q265" s="201"/>
      <c r="R265" s="201"/>
      <c r="S265" s="201"/>
      <c r="T265" s="201"/>
      <c r="U265" s="201"/>
      <c r="V265" s="201"/>
      <c r="W265" s="201"/>
      <c r="X265" s="201"/>
      <c r="Y265" s="113">
        <v>0</v>
      </c>
      <c r="Z265" s="204"/>
      <c r="AA265" s="205"/>
      <c r="AB265" s="204"/>
      <c r="AC265" s="205"/>
      <c r="AD265" s="206"/>
      <c r="AE265" s="207"/>
      <c r="AF265" s="673" t="s">
        <v>288</v>
      </c>
      <c r="AG265" s="209"/>
      <c r="AH265" s="209"/>
      <c r="AI265" s="209"/>
      <c r="AJ265" s="209"/>
      <c r="AK265" s="209"/>
      <c r="AL265" s="209"/>
      <c r="AM265" s="209"/>
      <c r="AN265" s="209"/>
      <c r="AO265" s="209"/>
      <c r="AP265" s="209"/>
      <c r="AQ265" s="209"/>
      <c r="AR265" s="209"/>
      <c r="AS265" s="209"/>
      <c r="AT265" s="209"/>
      <c r="AU265" s="209"/>
      <c r="AV265" s="209"/>
      <c r="AW265" s="209"/>
      <c r="AX265" s="209"/>
      <c r="AY265" s="209"/>
      <c r="AZ265" s="209"/>
      <c r="BA265" s="209"/>
      <c r="BB265" s="209"/>
      <c r="BC265" s="209"/>
      <c r="BD265" s="209"/>
      <c r="BE265" s="209"/>
      <c r="BF265" s="209"/>
      <c r="BG265" s="209"/>
      <c r="BH265" s="209"/>
      <c r="BI265" s="209"/>
      <c r="BJ265" s="209"/>
      <c r="BK265" s="209"/>
      <c r="BL265" s="209"/>
      <c r="BM265" s="209"/>
      <c r="BN265" s="209"/>
      <c r="BO265" s="209"/>
      <c r="BP265" s="209"/>
      <c r="BQ265" s="209"/>
    </row>
    <row r="266" spans="1:69" s="5" customFormat="1" ht="28.5" customHeight="1" x14ac:dyDescent="0.35">
      <c r="A266" s="111" t="s">
        <v>1014</v>
      </c>
      <c r="B266" s="355">
        <v>42828</v>
      </c>
      <c r="C266" s="370" t="s">
        <v>459</v>
      </c>
      <c r="D266" s="371" t="s">
        <v>531</v>
      </c>
      <c r="E266" s="372">
        <v>42890</v>
      </c>
      <c r="F266" s="372">
        <v>42904</v>
      </c>
      <c r="G266" s="359">
        <f t="shared" si="14"/>
        <v>14</v>
      </c>
      <c r="H266" s="359">
        <v>30</v>
      </c>
      <c r="I266" s="360"/>
      <c r="J266" s="360"/>
      <c r="K266" s="360"/>
      <c r="L266" s="360"/>
      <c r="M266" s="360"/>
      <c r="N266" s="360"/>
      <c r="O266" s="361">
        <v>42887</v>
      </c>
      <c r="P266" s="360"/>
      <c r="Q266" s="360"/>
      <c r="R266" s="360"/>
      <c r="S266" s="360"/>
      <c r="T266" s="360"/>
      <c r="U266" s="360"/>
      <c r="V266" s="360"/>
      <c r="W266" s="360"/>
      <c r="X266" s="362"/>
      <c r="Y266" s="434">
        <v>3727.5</v>
      </c>
      <c r="Z266" s="376"/>
      <c r="AA266" s="377"/>
      <c r="AB266" s="376"/>
      <c r="AC266" s="377"/>
      <c r="AD266" s="378"/>
      <c r="AE266" s="379"/>
      <c r="AF266" s="367"/>
      <c r="AG266" s="368"/>
      <c r="AH266" s="12"/>
      <c r="AI266" s="12"/>
      <c r="AJ266" s="12"/>
      <c r="AK266" s="12"/>
      <c r="AL266" s="12"/>
      <c r="AM266" s="12"/>
      <c r="AN266" s="12"/>
      <c r="AO266" s="12"/>
      <c r="AP266" s="12"/>
      <c r="AQ266" s="12"/>
      <c r="AR266" s="12"/>
      <c r="AS266" s="12"/>
      <c r="AT266" s="12"/>
      <c r="AU266" s="12"/>
      <c r="AV266" s="12"/>
      <c r="AW266" s="12"/>
      <c r="AX266" s="12"/>
      <c r="AY266" s="12"/>
      <c r="AZ266" s="12"/>
      <c r="BA266" s="12"/>
      <c r="BB266" s="12"/>
      <c r="BC266" s="12"/>
      <c r="BD266" s="12"/>
      <c r="BE266" s="12"/>
      <c r="BF266" s="12"/>
      <c r="BG266" s="12"/>
      <c r="BH266" s="12"/>
      <c r="BI266" s="12"/>
      <c r="BJ266" s="12"/>
      <c r="BK266" s="12"/>
      <c r="BL266" s="12"/>
      <c r="BM266" s="12"/>
      <c r="BN266" s="12"/>
      <c r="BO266" s="12"/>
      <c r="BP266" s="12"/>
      <c r="BQ266" s="12"/>
    </row>
    <row r="267" spans="1:69" s="5" customFormat="1" ht="28.5" customHeight="1" x14ac:dyDescent="0.35">
      <c r="A267" s="111" t="s">
        <v>1014</v>
      </c>
      <c r="B267" s="355">
        <v>42828</v>
      </c>
      <c r="C267" s="370" t="s">
        <v>459</v>
      </c>
      <c r="D267" s="371" t="s">
        <v>531</v>
      </c>
      <c r="E267" s="372">
        <v>42890</v>
      </c>
      <c r="F267" s="372">
        <v>42914</v>
      </c>
      <c r="G267" s="359">
        <f t="shared" si="14"/>
        <v>24</v>
      </c>
      <c r="H267" s="359">
        <v>30</v>
      </c>
      <c r="I267" s="360"/>
      <c r="J267" s="360"/>
      <c r="K267" s="360"/>
      <c r="L267" s="360"/>
      <c r="M267" s="360"/>
      <c r="N267" s="360"/>
      <c r="O267" s="361">
        <v>42887</v>
      </c>
      <c r="P267" s="360"/>
      <c r="Q267" s="360"/>
      <c r="R267" s="360"/>
      <c r="S267" s="360"/>
      <c r="T267" s="360"/>
      <c r="U267" s="360"/>
      <c r="V267" s="360"/>
      <c r="W267" s="360"/>
      <c r="X267" s="362"/>
      <c r="Y267" s="434">
        <v>2142</v>
      </c>
      <c r="Z267" s="376"/>
      <c r="AA267" s="377"/>
      <c r="AB267" s="376"/>
      <c r="AC267" s="377"/>
      <c r="AD267" s="378"/>
      <c r="AE267" s="379"/>
      <c r="AF267" s="367"/>
      <c r="AG267" s="368"/>
      <c r="AH267" s="12"/>
      <c r="AI267" s="12"/>
      <c r="AJ267" s="12"/>
      <c r="AK267" s="12"/>
      <c r="AL267" s="12"/>
      <c r="AM267" s="12"/>
      <c r="AN267" s="12"/>
      <c r="AO267" s="12"/>
      <c r="AP267" s="12"/>
      <c r="AQ267" s="12"/>
      <c r="AR267" s="12"/>
      <c r="AS267" s="12"/>
      <c r="AT267" s="12"/>
      <c r="AU267" s="12"/>
      <c r="AV267" s="12"/>
      <c r="AW267" s="12"/>
      <c r="AX267" s="12"/>
      <c r="AY267" s="12"/>
      <c r="AZ267" s="12"/>
      <c r="BA267" s="12"/>
      <c r="BB267" s="12"/>
      <c r="BC267" s="12"/>
      <c r="BD267" s="12"/>
      <c r="BE267" s="12"/>
      <c r="BF267" s="12"/>
      <c r="BG267" s="12"/>
      <c r="BH267" s="12"/>
      <c r="BI267" s="12"/>
      <c r="BJ267" s="12"/>
      <c r="BK267" s="12"/>
      <c r="BL267" s="12"/>
      <c r="BM267" s="12"/>
      <c r="BN267" s="12"/>
      <c r="BO267" s="12"/>
      <c r="BP267" s="12"/>
      <c r="BQ267" s="12"/>
    </row>
    <row r="268" spans="1:69" s="7" customFormat="1" ht="28.5" customHeight="1" x14ac:dyDescent="0.25">
      <c r="A268" s="111" t="s">
        <v>1014</v>
      </c>
      <c r="B268" s="210">
        <v>42657</v>
      </c>
      <c r="C268" s="211" t="s">
        <v>319</v>
      </c>
      <c r="D268" s="211" t="s">
        <v>26</v>
      </c>
      <c r="E268" s="212">
        <v>42890</v>
      </c>
      <c r="F268" s="212">
        <v>42891</v>
      </c>
      <c r="G268" s="200">
        <f t="shared" si="14"/>
        <v>1</v>
      </c>
      <c r="H268" s="200">
        <v>74</v>
      </c>
      <c r="I268" s="214"/>
      <c r="J268" s="214"/>
      <c r="K268" s="214"/>
      <c r="L268" s="214"/>
      <c r="M268" s="214"/>
      <c r="N268" s="214"/>
      <c r="O268" s="214"/>
      <c r="P268" s="214"/>
      <c r="Q268" s="214"/>
      <c r="R268" s="214"/>
      <c r="S268" s="214"/>
      <c r="T268" s="214"/>
      <c r="U268" s="214"/>
      <c r="V268" s="214"/>
      <c r="W268" s="214"/>
      <c r="X268" s="214"/>
      <c r="Y268" s="113">
        <v>0</v>
      </c>
      <c r="Z268" s="204"/>
      <c r="AA268" s="205"/>
      <c r="AB268" s="204"/>
      <c r="AC268" s="205"/>
      <c r="AD268" s="206"/>
      <c r="AE268" s="207"/>
      <c r="AF268" s="301" t="s">
        <v>157</v>
      </c>
      <c r="AG268" s="209"/>
      <c r="AH268" s="209"/>
      <c r="AI268" s="209"/>
      <c r="AJ268" s="209"/>
      <c r="AK268" s="209"/>
      <c r="AL268" s="209"/>
      <c r="AM268" s="209"/>
      <c r="AN268" s="209"/>
      <c r="AO268" s="209"/>
      <c r="AP268" s="209"/>
      <c r="AQ268" s="209"/>
      <c r="AR268" s="209"/>
      <c r="AS268" s="209"/>
      <c r="AT268" s="209"/>
      <c r="AU268" s="209"/>
      <c r="AV268" s="209"/>
      <c r="AW268" s="209"/>
      <c r="AX268" s="209"/>
      <c r="AY268" s="209"/>
      <c r="AZ268" s="209"/>
      <c r="BA268" s="209"/>
      <c r="BB268" s="209"/>
      <c r="BC268" s="209"/>
      <c r="BD268" s="209"/>
      <c r="BE268" s="209"/>
      <c r="BF268" s="209"/>
      <c r="BG268" s="209"/>
      <c r="BH268" s="209"/>
      <c r="BI268" s="209"/>
      <c r="BJ268" s="209"/>
      <c r="BK268" s="209"/>
      <c r="BL268" s="209"/>
      <c r="BM268" s="209"/>
      <c r="BN268" s="209"/>
      <c r="BO268" s="209"/>
      <c r="BP268" s="209"/>
      <c r="BQ268" s="209"/>
    </row>
    <row r="269" spans="1:69" s="7" customFormat="1" ht="28.5" customHeight="1" x14ac:dyDescent="0.35">
      <c r="A269" s="111" t="s">
        <v>1014</v>
      </c>
      <c r="B269" s="355">
        <v>42825</v>
      </c>
      <c r="C269" s="370" t="s">
        <v>563</v>
      </c>
      <c r="D269" s="371" t="s">
        <v>26</v>
      </c>
      <c r="E269" s="372">
        <v>42889</v>
      </c>
      <c r="F269" s="372">
        <v>42890</v>
      </c>
      <c r="G269" s="359">
        <f t="shared" si="14"/>
        <v>1</v>
      </c>
      <c r="H269" s="359">
        <v>50</v>
      </c>
      <c r="I269" s="361">
        <v>42887</v>
      </c>
      <c r="J269" s="360"/>
      <c r="K269" s="360"/>
      <c r="L269" s="360"/>
      <c r="M269" s="360"/>
      <c r="N269" s="360"/>
      <c r="O269" s="360"/>
      <c r="P269" s="360"/>
      <c r="Q269" s="360"/>
      <c r="R269" s="360"/>
      <c r="S269" s="360"/>
      <c r="T269" s="360"/>
      <c r="U269" s="360"/>
      <c r="V269" s="360"/>
      <c r="W269" s="360"/>
      <c r="X269" s="362"/>
      <c r="Y269" s="434">
        <v>1633</v>
      </c>
      <c r="Z269" s="376"/>
      <c r="AA269" s="377"/>
      <c r="AB269" s="376"/>
      <c r="AC269" s="377"/>
      <c r="AD269" s="378"/>
      <c r="AE269" s="379"/>
      <c r="AF269" s="367"/>
      <c r="AG269" s="368"/>
      <c r="AH269" s="12"/>
      <c r="AI269" s="12"/>
      <c r="AJ269" s="12"/>
      <c r="AK269" s="12"/>
      <c r="AL269" s="12"/>
      <c r="AM269" s="12"/>
      <c r="AN269" s="12"/>
      <c r="AO269" s="12"/>
      <c r="AP269" s="12"/>
      <c r="AQ269" s="12"/>
      <c r="AR269" s="12"/>
      <c r="AS269" s="12"/>
      <c r="AT269" s="12"/>
      <c r="AU269" s="12"/>
      <c r="AV269" s="12"/>
      <c r="AW269" s="12"/>
      <c r="AX269" s="12"/>
      <c r="AY269" s="12"/>
      <c r="AZ269" s="12"/>
      <c r="BA269" s="12"/>
      <c r="BB269" s="12"/>
      <c r="BC269" s="12"/>
      <c r="BD269" s="12"/>
      <c r="BE269" s="12"/>
      <c r="BF269" s="12"/>
      <c r="BG269" s="12"/>
      <c r="BH269" s="12"/>
      <c r="BI269" s="12"/>
      <c r="BJ269" s="12"/>
      <c r="BK269" s="12"/>
      <c r="BL269" s="12"/>
      <c r="BM269" s="12"/>
      <c r="BN269" s="12"/>
      <c r="BO269" s="12"/>
      <c r="BP269" s="12"/>
      <c r="BQ269" s="12"/>
    </row>
    <row r="270" spans="1:69" s="7" customFormat="1" ht="28.5" customHeight="1" x14ac:dyDescent="0.35">
      <c r="A270" s="111" t="s">
        <v>1014</v>
      </c>
      <c r="B270" s="355">
        <v>42711</v>
      </c>
      <c r="C270" s="383" t="s">
        <v>564</v>
      </c>
      <c r="D270" s="383" t="s">
        <v>565</v>
      </c>
      <c r="E270" s="358">
        <v>42889</v>
      </c>
      <c r="F270" s="358">
        <v>42891</v>
      </c>
      <c r="G270" s="359">
        <f t="shared" si="14"/>
        <v>2</v>
      </c>
      <c r="H270" s="359">
        <v>50</v>
      </c>
      <c r="I270" s="360"/>
      <c r="J270" s="361">
        <v>42887</v>
      </c>
      <c r="K270" s="360"/>
      <c r="L270" s="360"/>
      <c r="M270" s="360"/>
      <c r="N270" s="360"/>
      <c r="O270" s="360"/>
      <c r="P270" s="360"/>
      <c r="Q270" s="360"/>
      <c r="R270" s="360"/>
      <c r="S270" s="360"/>
      <c r="T270" s="360"/>
      <c r="U270" s="360"/>
      <c r="V270" s="360"/>
      <c r="W270" s="360"/>
      <c r="X270" s="362"/>
      <c r="Y270" s="434">
        <v>3386</v>
      </c>
      <c r="Z270" s="376"/>
      <c r="AA270" s="377"/>
      <c r="AB270" s="376"/>
      <c r="AC270" s="377"/>
      <c r="AD270" s="378"/>
      <c r="AE270" s="379"/>
      <c r="AF270" s="367"/>
      <c r="AG270" s="368"/>
      <c r="AH270" s="12"/>
      <c r="AI270" s="12"/>
      <c r="AJ270" s="12"/>
      <c r="AK270" s="12"/>
      <c r="AL270" s="12"/>
      <c r="AM270" s="12"/>
      <c r="AN270" s="12"/>
      <c r="AO270" s="12"/>
      <c r="AP270" s="12"/>
      <c r="AQ270" s="12"/>
      <c r="AR270" s="12"/>
      <c r="AS270" s="12"/>
      <c r="AT270" s="12"/>
      <c r="AU270" s="12"/>
      <c r="AV270" s="12"/>
      <c r="AW270" s="12"/>
      <c r="AX270" s="12"/>
      <c r="AY270" s="12"/>
      <c r="AZ270" s="12"/>
      <c r="BA270" s="12"/>
      <c r="BB270" s="12"/>
      <c r="BC270" s="12"/>
      <c r="BD270" s="12"/>
      <c r="BE270" s="12"/>
      <c r="BF270" s="12"/>
      <c r="BG270" s="12"/>
      <c r="BH270" s="12"/>
      <c r="BI270" s="12"/>
      <c r="BJ270" s="12"/>
      <c r="BK270" s="12"/>
      <c r="BL270" s="12"/>
      <c r="BM270" s="12"/>
      <c r="BN270" s="12"/>
      <c r="BO270" s="12"/>
      <c r="BP270" s="12"/>
      <c r="BQ270" s="12"/>
    </row>
    <row r="271" spans="1:69" s="7" customFormat="1" ht="28.5" customHeight="1" x14ac:dyDescent="0.35">
      <c r="A271" s="111" t="s">
        <v>1014</v>
      </c>
      <c r="B271" s="355">
        <v>42871</v>
      </c>
      <c r="C271" s="370" t="s">
        <v>566</v>
      </c>
      <c r="D271" s="371" t="s">
        <v>567</v>
      </c>
      <c r="E271" s="372">
        <v>42889</v>
      </c>
      <c r="F271" s="372">
        <v>42890</v>
      </c>
      <c r="G271" s="359">
        <f t="shared" si="14"/>
        <v>1</v>
      </c>
      <c r="H271" s="359">
        <v>17</v>
      </c>
      <c r="I271" s="360"/>
      <c r="J271" s="360"/>
      <c r="K271" s="360"/>
      <c r="L271" s="360"/>
      <c r="M271" s="360"/>
      <c r="N271" s="360"/>
      <c r="O271" s="360"/>
      <c r="P271" s="360"/>
      <c r="Q271" s="360"/>
      <c r="R271" s="361">
        <v>42887</v>
      </c>
      <c r="S271" s="360"/>
      <c r="T271" s="360"/>
      <c r="U271" s="360"/>
      <c r="V271" s="360"/>
      <c r="W271" s="360"/>
      <c r="X271" s="362"/>
      <c r="Y271" s="434">
        <v>581</v>
      </c>
      <c r="Z271" s="376"/>
      <c r="AA271" s="377"/>
      <c r="AB271" s="376"/>
      <c r="AC271" s="377"/>
      <c r="AD271" s="378"/>
      <c r="AE271" s="379"/>
      <c r="AF271" s="367"/>
      <c r="AG271" s="368"/>
      <c r="AH271" s="12"/>
      <c r="AI271" s="12"/>
      <c r="AJ271" s="12"/>
      <c r="AK271" s="12"/>
      <c r="AL271" s="12"/>
      <c r="AM271" s="12"/>
      <c r="AN271" s="12"/>
      <c r="AO271" s="12"/>
      <c r="AP271" s="12"/>
      <c r="AQ271" s="12"/>
      <c r="AR271" s="12"/>
      <c r="AS271" s="12"/>
      <c r="AT271" s="12"/>
      <c r="AU271" s="12"/>
      <c r="AV271" s="12"/>
      <c r="AW271" s="12"/>
      <c r="AX271" s="12"/>
      <c r="AY271" s="12"/>
      <c r="AZ271" s="12"/>
      <c r="BA271" s="12"/>
      <c r="BB271" s="12"/>
      <c r="BC271" s="12"/>
      <c r="BD271" s="12"/>
      <c r="BE271" s="12"/>
      <c r="BF271" s="12"/>
      <c r="BG271" s="12"/>
      <c r="BH271" s="12"/>
      <c r="BI271" s="12"/>
      <c r="BJ271" s="12"/>
      <c r="BK271" s="12"/>
      <c r="BL271" s="12"/>
      <c r="BM271" s="12"/>
      <c r="BN271" s="12"/>
      <c r="BO271" s="12"/>
      <c r="BP271" s="12"/>
      <c r="BQ271" s="12"/>
    </row>
    <row r="272" spans="1:69" s="7" customFormat="1" ht="28.5" customHeight="1" x14ac:dyDescent="0.35">
      <c r="A272" s="111" t="s">
        <v>1014</v>
      </c>
      <c r="B272" s="355">
        <v>42809</v>
      </c>
      <c r="C272" s="370" t="s">
        <v>580</v>
      </c>
      <c r="D272" s="371" t="s">
        <v>581</v>
      </c>
      <c r="E272" s="372">
        <v>42889</v>
      </c>
      <c r="F272" s="372">
        <v>42890</v>
      </c>
      <c r="G272" s="359">
        <f t="shared" si="14"/>
        <v>1</v>
      </c>
      <c r="H272" s="359">
        <v>60</v>
      </c>
      <c r="I272" s="361">
        <v>42887</v>
      </c>
      <c r="J272" s="360"/>
      <c r="K272" s="360"/>
      <c r="L272" s="360"/>
      <c r="M272" s="360"/>
      <c r="N272" s="360"/>
      <c r="O272" s="360"/>
      <c r="P272" s="360"/>
      <c r="Q272" s="360"/>
      <c r="R272" s="360"/>
      <c r="S272" s="360"/>
      <c r="T272" s="360"/>
      <c r="U272" s="360"/>
      <c r="V272" s="360"/>
      <c r="W272" s="360"/>
      <c r="X272" s="362"/>
      <c r="Y272" s="434">
        <v>1724</v>
      </c>
      <c r="Z272" s="376"/>
      <c r="AA272" s="377"/>
      <c r="AB272" s="376"/>
      <c r="AC272" s="377"/>
      <c r="AD272" s="378"/>
      <c r="AE272" s="379"/>
      <c r="AF272" s="367"/>
      <c r="AG272" s="368"/>
      <c r="AH272" s="12"/>
      <c r="AI272" s="12"/>
      <c r="AJ272" s="12"/>
      <c r="AK272" s="12"/>
      <c r="AL272" s="12"/>
      <c r="AM272" s="12"/>
      <c r="AN272" s="12"/>
      <c r="AO272" s="12"/>
      <c r="AP272" s="12"/>
      <c r="AQ272" s="12"/>
      <c r="AR272" s="12"/>
      <c r="AS272" s="12"/>
      <c r="AT272" s="12"/>
      <c r="AU272" s="12"/>
      <c r="AV272" s="12"/>
      <c r="AW272" s="12"/>
      <c r="AX272" s="12"/>
      <c r="AY272" s="12"/>
      <c r="AZ272" s="12"/>
      <c r="BA272" s="12"/>
      <c r="BB272" s="12"/>
      <c r="BC272" s="12"/>
      <c r="BD272" s="12"/>
      <c r="BE272" s="12"/>
      <c r="BF272" s="12"/>
      <c r="BG272" s="12"/>
      <c r="BH272" s="12"/>
      <c r="BI272" s="12"/>
      <c r="BJ272" s="12"/>
      <c r="BK272" s="12"/>
      <c r="BL272" s="12"/>
      <c r="BM272" s="12"/>
      <c r="BN272" s="12"/>
      <c r="BO272" s="12"/>
      <c r="BP272" s="12"/>
      <c r="BQ272" s="12"/>
    </row>
    <row r="273" spans="1:69" s="7" customFormat="1" ht="28.5" customHeight="1" x14ac:dyDescent="0.25">
      <c r="A273" s="111" t="s">
        <v>1014</v>
      </c>
      <c r="B273" s="197">
        <v>42647</v>
      </c>
      <c r="C273" s="198" t="s">
        <v>316</v>
      </c>
      <c r="D273" s="198" t="s">
        <v>317</v>
      </c>
      <c r="E273" s="215">
        <v>42889</v>
      </c>
      <c r="F273" s="215">
        <v>42890</v>
      </c>
      <c r="G273" s="200">
        <f t="shared" si="14"/>
        <v>1</v>
      </c>
      <c r="H273" s="200">
        <v>53</v>
      </c>
      <c r="I273" s="201"/>
      <c r="J273" s="201"/>
      <c r="K273" s="201"/>
      <c r="L273" s="202">
        <v>42887</v>
      </c>
      <c r="M273" s="201"/>
      <c r="N273" s="201"/>
      <c r="O273" s="201"/>
      <c r="P273" s="201"/>
      <c r="Q273" s="201"/>
      <c r="R273" s="201"/>
      <c r="S273" s="201"/>
      <c r="T273" s="201"/>
      <c r="U273" s="201"/>
      <c r="V273" s="201"/>
      <c r="W273" s="201"/>
      <c r="X273" s="201"/>
      <c r="Y273" s="113">
        <v>0</v>
      </c>
      <c r="Z273" s="204"/>
      <c r="AA273" s="205"/>
      <c r="AB273" s="204"/>
      <c r="AC273" s="205"/>
      <c r="AD273" s="206"/>
      <c r="AE273" s="207"/>
      <c r="AF273" s="301" t="s">
        <v>98</v>
      </c>
      <c r="AG273" s="209"/>
      <c r="AH273" s="209"/>
      <c r="AI273" s="209"/>
      <c r="AJ273" s="209"/>
      <c r="AK273" s="209"/>
      <c r="AL273" s="209"/>
      <c r="AM273" s="209"/>
      <c r="AN273" s="209"/>
      <c r="AO273" s="209"/>
      <c r="AP273" s="209"/>
      <c r="AQ273" s="209"/>
      <c r="AR273" s="209"/>
      <c r="AS273" s="209"/>
      <c r="AT273" s="209"/>
      <c r="AU273" s="209"/>
      <c r="AV273" s="209"/>
      <c r="AW273" s="209"/>
      <c r="AX273" s="209"/>
      <c r="AY273" s="209"/>
      <c r="AZ273" s="209"/>
      <c r="BA273" s="209"/>
      <c r="BB273" s="209"/>
      <c r="BC273" s="209"/>
      <c r="BD273" s="209"/>
      <c r="BE273" s="209"/>
      <c r="BF273" s="209"/>
      <c r="BG273" s="209"/>
      <c r="BH273" s="209"/>
      <c r="BI273" s="209"/>
      <c r="BJ273" s="209"/>
      <c r="BK273" s="209"/>
      <c r="BL273" s="209"/>
      <c r="BM273" s="209"/>
      <c r="BN273" s="209"/>
      <c r="BO273" s="209"/>
      <c r="BP273" s="209"/>
      <c r="BQ273" s="209"/>
    </row>
    <row r="274" spans="1:69" s="7" customFormat="1" ht="28.5" customHeight="1" x14ac:dyDescent="0.25">
      <c r="A274" s="111" t="s">
        <v>1014</v>
      </c>
      <c r="B274" s="210">
        <v>42739</v>
      </c>
      <c r="C274" s="211" t="s">
        <v>41</v>
      </c>
      <c r="D274" s="211" t="s">
        <v>318</v>
      </c>
      <c r="E274" s="212">
        <v>42889</v>
      </c>
      <c r="F274" s="212">
        <v>42891</v>
      </c>
      <c r="G274" s="213">
        <f t="shared" si="14"/>
        <v>2</v>
      </c>
      <c r="H274" s="213">
        <v>55</v>
      </c>
      <c r="I274" s="214"/>
      <c r="J274" s="214"/>
      <c r="K274" s="214"/>
      <c r="L274" s="202">
        <v>42887</v>
      </c>
      <c r="M274" s="214"/>
      <c r="N274" s="214"/>
      <c r="O274" s="214"/>
      <c r="P274" s="214"/>
      <c r="Q274" s="214"/>
      <c r="R274" s="214"/>
      <c r="S274" s="214"/>
      <c r="T274" s="214"/>
      <c r="U274" s="214"/>
      <c r="V274" s="214"/>
      <c r="W274" s="214"/>
      <c r="X274" s="214"/>
      <c r="Y274" s="113">
        <v>0</v>
      </c>
      <c r="Z274" s="204"/>
      <c r="AA274" s="205"/>
      <c r="AB274" s="204"/>
      <c r="AC274" s="205"/>
      <c r="AD274" s="206"/>
      <c r="AE274" s="207"/>
      <c r="AF274" s="301" t="s">
        <v>157</v>
      </c>
      <c r="AG274" s="209"/>
      <c r="AH274" s="209"/>
      <c r="AI274" s="209"/>
      <c r="AJ274" s="209"/>
      <c r="AK274" s="209"/>
      <c r="AL274" s="209"/>
      <c r="AM274" s="209"/>
      <c r="AN274" s="209"/>
      <c r="AO274" s="209"/>
      <c r="AP274" s="209"/>
      <c r="AQ274" s="209"/>
      <c r="AR274" s="209"/>
      <c r="AS274" s="209"/>
      <c r="AT274" s="209"/>
      <c r="AU274" s="209"/>
      <c r="AV274" s="209"/>
      <c r="AW274" s="209"/>
      <c r="AX274" s="209"/>
      <c r="AY274" s="209"/>
      <c r="AZ274" s="209"/>
      <c r="BA274" s="209"/>
      <c r="BB274" s="209"/>
      <c r="BC274" s="209"/>
      <c r="BD274" s="209"/>
      <c r="BE274" s="209"/>
      <c r="BF274" s="209"/>
      <c r="BG274" s="209"/>
      <c r="BH274" s="209"/>
      <c r="BI274" s="209"/>
      <c r="BJ274" s="209"/>
      <c r="BK274" s="209"/>
      <c r="BL274" s="209"/>
      <c r="BM274" s="209"/>
      <c r="BN274" s="209"/>
      <c r="BO274" s="209"/>
      <c r="BP274" s="209"/>
      <c r="BQ274" s="209"/>
    </row>
    <row r="275" spans="1:69" s="7" customFormat="1" ht="28.5" customHeight="1" x14ac:dyDescent="0.25">
      <c r="A275" s="111" t="s">
        <v>1014</v>
      </c>
      <c r="B275" s="197">
        <v>42524</v>
      </c>
      <c r="C275" s="198" t="s">
        <v>313</v>
      </c>
      <c r="D275" s="198" t="s">
        <v>26</v>
      </c>
      <c r="E275" s="199">
        <v>42888</v>
      </c>
      <c r="F275" s="199">
        <v>42891</v>
      </c>
      <c r="G275" s="200">
        <f t="shared" si="14"/>
        <v>3</v>
      </c>
      <c r="H275" s="200">
        <v>60</v>
      </c>
      <c r="I275" s="201"/>
      <c r="J275" s="201"/>
      <c r="K275" s="201"/>
      <c r="L275" s="201"/>
      <c r="M275" s="201"/>
      <c r="N275" s="201"/>
      <c r="O275" s="201"/>
      <c r="P275" s="201"/>
      <c r="Q275" s="201"/>
      <c r="R275" s="201"/>
      <c r="S275" s="201"/>
      <c r="T275" s="202">
        <v>42887</v>
      </c>
      <c r="U275" s="201"/>
      <c r="V275" s="201"/>
      <c r="W275" s="201"/>
      <c r="X275" s="201"/>
      <c r="Y275" s="113">
        <v>0</v>
      </c>
      <c r="Z275" s="204"/>
      <c r="AA275" s="205"/>
      <c r="AB275" s="204"/>
      <c r="AC275" s="205"/>
      <c r="AD275" s="206"/>
      <c r="AE275" s="207"/>
      <c r="AF275" s="301" t="s">
        <v>134</v>
      </c>
      <c r="AG275" s="209"/>
      <c r="AH275" s="209"/>
      <c r="AI275" s="209"/>
      <c r="AJ275" s="209"/>
      <c r="AK275" s="209"/>
      <c r="AL275" s="209"/>
      <c r="AM275" s="209"/>
      <c r="AN275" s="209"/>
      <c r="AO275" s="209"/>
      <c r="AP275" s="209"/>
      <c r="AQ275" s="209"/>
      <c r="AR275" s="209"/>
      <c r="AS275" s="209"/>
      <c r="AT275" s="209"/>
      <c r="AU275" s="209"/>
      <c r="AV275" s="209"/>
      <c r="AW275" s="209"/>
      <c r="AX275" s="209"/>
      <c r="AY275" s="209"/>
      <c r="AZ275" s="209"/>
      <c r="BA275" s="209"/>
      <c r="BB275" s="209"/>
      <c r="BC275" s="209"/>
      <c r="BD275" s="209"/>
      <c r="BE275" s="209"/>
      <c r="BF275" s="209"/>
      <c r="BG275" s="209"/>
      <c r="BH275" s="209"/>
      <c r="BI275" s="209"/>
      <c r="BJ275" s="209"/>
      <c r="BK275" s="209"/>
      <c r="BL275" s="209"/>
      <c r="BM275" s="209"/>
      <c r="BN275" s="209"/>
      <c r="BO275" s="209"/>
      <c r="BP275" s="209"/>
      <c r="BQ275" s="209"/>
    </row>
    <row r="276" spans="1:69" s="7" customFormat="1" ht="28.5" customHeight="1" x14ac:dyDescent="0.25">
      <c r="A276" s="111" t="s">
        <v>1014</v>
      </c>
      <c r="B276" s="197">
        <v>42872</v>
      </c>
      <c r="C276" s="198" t="s">
        <v>314</v>
      </c>
      <c r="D276" s="216" t="s">
        <v>315</v>
      </c>
      <c r="E276" s="215">
        <v>42888</v>
      </c>
      <c r="F276" s="215">
        <v>42890</v>
      </c>
      <c r="G276" s="200">
        <f t="shared" si="14"/>
        <v>2</v>
      </c>
      <c r="H276" s="200">
        <v>20</v>
      </c>
      <c r="I276" s="201"/>
      <c r="J276" s="201"/>
      <c r="K276" s="201"/>
      <c r="L276" s="201"/>
      <c r="M276" s="201"/>
      <c r="N276" s="201"/>
      <c r="O276" s="201"/>
      <c r="P276" s="201"/>
      <c r="Q276" s="201"/>
      <c r="R276" s="202">
        <v>42887</v>
      </c>
      <c r="S276" s="201"/>
      <c r="T276" s="201"/>
      <c r="U276" s="201"/>
      <c r="V276" s="201"/>
      <c r="W276" s="201"/>
      <c r="X276" s="201"/>
      <c r="Y276" s="113">
        <v>0</v>
      </c>
      <c r="Z276" s="204"/>
      <c r="AA276" s="205"/>
      <c r="AB276" s="204"/>
      <c r="AC276" s="205"/>
      <c r="AD276" s="206"/>
      <c r="AE276" s="207"/>
      <c r="AF276" s="673" t="s">
        <v>288</v>
      </c>
      <c r="AG276" s="209"/>
      <c r="AH276" s="209"/>
      <c r="AI276" s="209"/>
      <c r="AJ276" s="209"/>
      <c r="AK276" s="209"/>
      <c r="AL276" s="209"/>
      <c r="AM276" s="209"/>
      <c r="AN276" s="209"/>
      <c r="AO276" s="209"/>
      <c r="AP276" s="209"/>
      <c r="AQ276" s="209"/>
      <c r="AR276" s="209"/>
      <c r="AS276" s="209"/>
      <c r="AT276" s="209"/>
      <c r="AU276" s="209"/>
      <c r="AV276" s="209"/>
      <c r="AW276" s="209"/>
      <c r="AX276" s="209"/>
      <c r="AY276" s="209"/>
      <c r="AZ276" s="209"/>
      <c r="BA276" s="209"/>
      <c r="BB276" s="209"/>
      <c r="BC276" s="209"/>
      <c r="BD276" s="209"/>
      <c r="BE276" s="209"/>
      <c r="BF276" s="209"/>
      <c r="BG276" s="209"/>
      <c r="BH276" s="209"/>
      <c r="BI276" s="209"/>
      <c r="BJ276" s="209"/>
      <c r="BK276" s="209"/>
      <c r="BL276" s="209"/>
      <c r="BM276" s="209"/>
      <c r="BN276" s="209"/>
      <c r="BO276" s="209"/>
      <c r="BP276" s="209"/>
      <c r="BQ276" s="209"/>
    </row>
    <row r="277" spans="1:69" s="7" customFormat="1" ht="28.5" customHeight="1" x14ac:dyDescent="0.35">
      <c r="A277" s="111" t="s">
        <v>1014</v>
      </c>
      <c r="B277" s="355">
        <v>42828</v>
      </c>
      <c r="C277" s="370" t="s">
        <v>568</v>
      </c>
      <c r="D277" s="371" t="s">
        <v>569</v>
      </c>
      <c r="E277" s="372">
        <v>42887</v>
      </c>
      <c r="F277" s="372">
        <v>42891</v>
      </c>
      <c r="G277" s="359">
        <f t="shared" si="14"/>
        <v>4</v>
      </c>
      <c r="H277" s="359">
        <v>16</v>
      </c>
      <c r="I277" s="360"/>
      <c r="J277" s="360"/>
      <c r="K277" s="360"/>
      <c r="L277" s="361">
        <v>42887</v>
      </c>
      <c r="M277" s="360"/>
      <c r="N277" s="360"/>
      <c r="O277" s="360"/>
      <c r="P277" s="360"/>
      <c r="Q277" s="360"/>
      <c r="R277" s="360"/>
      <c r="S277" s="360"/>
      <c r="T277" s="360"/>
      <c r="U277" s="360"/>
      <c r="V277" s="360"/>
      <c r="W277" s="360"/>
      <c r="X277" s="362"/>
      <c r="Y277" s="434">
        <v>1605</v>
      </c>
      <c r="Z277" s="376"/>
      <c r="AA277" s="377"/>
      <c r="AB277" s="376"/>
      <c r="AC277" s="377"/>
      <c r="AD277" s="378"/>
      <c r="AE277" s="379"/>
      <c r="AF277" s="367"/>
      <c r="AG277" s="368"/>
      <c r="AH277" s="12"/>
      <c r="AI277" s="12"/>
      <c r="AJ277" s="12"/>
      <c r="AK277" s="12"/>
      <c r="AL277" s="12"/>
      <c r="AM277" s="12"/>
      <c r="AN277" s="12"/>
      <c r="AO277" s="12"/>
      <c r="AP277" s="12"/>
      <c r="AQ277" s="12"/>
      <c r="AR277" s="12"/>
      <c r="AS277" s="12"/>
      <c r="AT277" s="12"/>
      <c r="AU277" s="12"/>
      <c r="AV277" s="12"/>
      <c r="AW277" s="12"/>
      <c r="AX277" s="12"/>
      <c r="AY277" s="12"/>
      <c r="AZ277" s="12"/>
      <c r="BA277" s="12"/>
      <c r="BB277" s="12"/>
      <c r="BC277" s="12"/>
      <c r="BD277" s="12"/>
      <c r="BE277" s="12"/>
      <c r="BF277" s="12"/>
      <c r="BG277" s="12"/>
      <c r="BH277" s="12"/>
      <c r="BI277" s="12"/>
      <c r="BJ277" s="12"/>
      <c r="BK277" s="12"/>
      <c r="BL277" s="12"/>
      <c r="BM277" s="12"/>
      <c r="BN277" s="12"/>
      <c r="BO277" s="12"/>
      <c r="BP277" s="12"/>
      <c r="BQ277" s="12"/>
    </row>
    <row r="278" spans="1:69" s="1" customFormat="1" ht="28.5" customHeight="1" x14ac:dyDescent="0.25">
      <c r="A278" s="111" t="s">
        <v>1014</v>
      </c>
      <c r="B278" s="197">
        <v>42451</v>
      </c>
      <c r="C278" s="198" t="s">
        <v>423</v>
      </c>
      <c r="D278" s="198" t="s">
        <v>424</v>
      </c>
      <c r="E278" s="199">
        <v>42887</v>
      </c>
      <c r="F278" s="199">
        <v>42916</v>
      </c>
      <c r="G278" s="200" t="s">
        <v>26</v>
      </c>
      <c r="H278" s="200"/>
      <c r="I278" s="201"/>
      <c r="J278" s="201"/>
      <c r="K278" s="201"/>
      <c r="L278" s="201"/>
      <c r="M278" s="201"/>
      <c r="N278" s="201"/>
      <c r="O278" s="201"/>
      <c r="P278" s="201"/>
      <c r="Q278" s="201"/>
      <c r="R278" s="201"/>
      <c r="S278" s="201"/>
      <c r="T278" s="201"/>
      <c r="U278" s="201"/>
      <c r="V278" s="202">
        <v>42887</v>
      </c>
      <c r="W278" s="202"/>
      <c r="X278" s="201"/>
      <c r="Y278" s="113">
        <v>0</v>
      </c>
      <c r="Z278" s="204"/>
      <c r="AA278" s="205"/>
      <c r="AB278" s="204"/>
      <c r="AC278" s="205"/>
      <c r="AD278" s="206"/>
      <c r="AE278" s="207"/>
      <c r="AF278" s="301" t="s">
        <v>425</v>
      </c>
      <c r="AG278" s="209"/>
      <c r="AH278" s="209"/>
      <c r="AI278" s="209"/>
      <c r="AJ278" s="209"/>
      <c r="AK278" s="209"/>
      <c r="AL278" s="209"/>
      <c r="AM278" s="209"/>
      <c r="AN278" s="209"/>
      <c r="AO278" s="209"/>
      <c r="AP278" s="209"/>
      <c r="AQ278" s="209"/>
      <c r="AR278" s="209"/>
      <c r="AS278" s="209"/>
      <c r="AT278" s="209"/>
      <c r="AU278" s="209"/>
      <c r="AV278" s="209"/>
      <c r="AW278" s="209"/>
      <c r="AX278" s="209"/>
      <c r="AY278" s="209"/>
      <c r="AZ278" s="209"/>
      <c r="BA278" s="209"/>
      <c r="BB278" s="209"/>
      <c r="BC278" s="209"/>
      <c r="BD278" s="209"/>
      <c r="BE278" s="209"/>
      <c r="BF278" s="209"/>
      <c r="BG278" s="209"/>
      <c r="BH278" s="209"/>
      <c r="BI278" s="209"/>
      <c r="BJ278" s="209"/>
      <c r="BK278" s="209"/>
      <c r="BL278" s="209"/>
      <c r="BM278" s="209"/>
      <c r="BN278" s="209"/>
      <c r="BO278" s="209"/>
      <c r="BP278" s="209"/>
      <c r="BQ278" s="209"/>
    </row>
    <row r="279" spans="1:69" s="7" customFormat="1" ht="28.5" customHeight="1" x14ac:dyDescent="0.35">
      <c r="A279" s="111" t="s">
        <v>1014</v>
      </c>
      <c r="B279" s="355">
        <v>42772</v>
      </c>
      <c r="C279" s="370" t="s">
        <v>570</v>
      </c>
      <c r="D279" s="371" t="s">
        <v>571</v>
      </c>
      <c r="E279" s="372">
        <v>42886</v>
      </c>
      <c r="F279" s="372">
        <v>42889</v>
      </c>
      <c r="G279" s="359">
        <f t="shared" ref="G279:G290" si="15">F279-E279</f>
        <v>3</v>
      </c>
      <c r="H279" s="374">
        <v>50</v>
      </c>
      <c r="I279" s="360"/>
      <c r="J279" s="360"/>
      <c r="K279" s="361">
        <v>42856</v>
      </c>
      <c r="L279" s="360"/>
      <c r="M279" s="360"/>
      <c r="N279" s="360"/>
      <c r="O279" s="360"/>
      <c r="P279" s="360"/>
      <c r="Q279" s="360"/>
      <c r="R279" s="360"/>
      <c r="S279" s="360"/>
      <c r="T279" s="360"/>
      <c r="U279" s="360"/>
      <c r="V279" s="360"/>
      <c r="W279" s="360"/>
      <c r="X279" s="362"/>
      <c r="Y279" s="434">
        <v>1885.5</v>
      </c>
      <c r="Z279" s="376"/>
      <c r="AA279" s="377"/>
      <c r="AB279" s="376"/>
      <c r="AC279" s="377"/>
      <c r="AD279" s="378"/>
      <c r="AE279" s="379"/>
      <c r="AF279" s="367"/>
      <c r="AG279" s="368"/>
      <c r="AH279" s="12"/>
      <c r="AI279" s="12"/>
      <c r="AJ279" s="12"/>
      <c r="AK279" s="12"/>
      <c r="AL279" s="12"/>
      <c r="AM279" s="12"/>
      <c r="AN279" s="12"/>
      <c r="AO279" s="12"/>
      <c r="AP279" s="12"/>
      <c r="AQ279" s="12"/>
      <c r="AR279" s="12"/>
      <c r="AS279" s="12"/>
      <c r="AT279" s="12"/>
      <c r="AU279" s="12"/>
      <c r="AV279" s="12"/>
      <c r="AW279" s="12"/>
      <c r="AX279" s="12"/>
      <c r="AY279" s="12"/>
      <c r="AZ279" s="12"/>
      <c r="BA279" s="12"/>
      <c r="BB279" s="12"/>
      <c r="BC279" s="12"/>
      <c r="BD279" s="12"/>
      <c r="BE279" s="12"/>
      <c r="BF279" s="12"/>
      <c r="BG279" s="12"/>
      <c r="BH279" s="12"/>
      <c r="BI279" s="12"/>
      <c r="BJ279" s="12"/>
      <c r="BK279" s="12"/>
      <c r="BL279" s="12"/>
      <c r="BM279" s="12"/>
      <c r="BN279" s="12"/>
      <c r="BO279" s="12"/>
      <c r="BP279" s="12"/>
      <c r="BQ279" s="12"/>
    </row>
    <row r="280" spans="1:69" s="8" customFormat="1" ht="28.5" customHeight="1" x14ac:dyDescent="0.35">
      <c r="A280" s="111" t="s">
        <v>1014</v>
      </c>
      <c r="B280" s="355">
        <v>42877</v>
      </c>
      <c r="C280" s="356" t="s">
        <v>572</v>
      </c>
      <c r="D280" s="357" t="s">
        <v>573</v>
      </c>
      <c r="E280" s="358">
        <v>42884</v>
      </c>
      <c r="F280" s="358">
        <v>42886</v>
      </c>
      <c r="G280" s="359">
        <f t="shared" si="15"/>
        <v>2</v>
      </c>
      <c r="H280" s="359">
        <v>39</v>
      </c>
      <c r="I280" s="360"/>
      <c r="J280" s="360"/>
      <c r="K280" s="361">
        <v>42856</v>
      </c>
      <c r="L280" s="360"/>
      <c r="M280" s="360"/>
      <c r="N280" s="360"/>
      <c r="O280" s="360"/>
      <c r="P280" s="360"/>
      <c r="Q280" s="360"/>
      <c r="R280" s="360"/>
      <c r="S280" s="360"/>
      <c r="T280" s="360"/>
      <c r="U280" s="360"/>
      <c r="V280" s="360"/>
      <c r="W280" s="360"/>
      <c r="X280" s="362"/>
      <c r="Y280" s="434">
        <v>1496.5</v>
      </c>
      <c r="Z280" s="376"/>
      <c r="AA280" s="377"/>
      <c r="AB280" s="376"/>
      <c r="AC280" s="377"/>
      <c r="AD280" s="378"/>
      <c r="AE280" s="379"/>
      <c r="AF280" s="367"/>
      <c r="AG280" s="368"/>
      <c r="AH280" s="12"/>
      <c r="AI280" s="12"/>
      <c r="AJ280" s="12"/>
      <c r="AK280" s="12"/>
      <c r="AL280" s="12"/>
      <c r="AM280" s="12"/>
      <c r="AN280" s="12"/>
      <c r="AO280" s="12"/>
      <c r="AP280" s="12"/>
      <c r="AQ280" s="12"/>
      <c r="AR280" s="12"/>
      <c r="AS280" s="12"/>
      <c r="AT280" s="12"/>
      <c r="AU280" s="12"/>
      <c r="AV280" s="12"/>
      <c r="AW280" s="12"/>
      <c r="AX280" s="12"/>
      <c r="AY280" s="12"/>
      <c r="AZ280" s="12"/>
      <c r="BA280" s="12"/>
      <c r="BB280" s="12"/>
      <c r="BC280" s="12"/>
      <c r="BD280" s="12"/>
      <c r="BE280" s="12"/>
      <c r="BF280" s="12"/>
      <c r="BG280" s="12"/>
      <c r="BH280" s="12"/>
      <c r="BI280" s="12"/>
      <c r="BJ280" s="12"/>
      <c r="BK280" s="12"/>
      <c r="BL280" s="12"/>
      <c r="BM280" s="12"/>
      <c r="BN280" s="12"/>
      <c r="BO280" s="12"/>
      <c r="BP280" s="12"/>
      <c r="BQ280" s="12"/>
    </row>
    <row r="281" spans="1:69" s="8" customFormat="1" ht="28.5" customHeight="1" x14ac:dyDescent="0.25">
      <c r="A281" s="111" t="s">
        <v>1014</v>
      </c>
      <c r="B281" s="197">
        <v>42836</v>
      </c>
      <c r="C281" s="198" t="s">
        <v>311</v>
      </c>
      <c r="D281" s="216" t="s">
        <v>312</v>
      </c>
      <c r="E281" s="215">
        <v>42884</v>
      </c>
      <c r="F281" s="215">
        <v>42886</v>
      </c>
      <c r="G281" s="200">
        <f t="shared" si="15"/>
        <v>2</v>
      </c>
      <c r="H281" s="200">
        <v>38</v>
      </c>
      <c r="I281" s="201"/>
      <c r="J281" s="201"/>
      <c r="K281" s="202">
        <v>42856</v>
      </c>
      <c r="L281" s="201"/>
      <c r="M281" s="201"/>
      <c r="N281" s="201"/>
      <c r="O281" s="201"/>
      <c r="P281" s="201"/>
      <c r="Q281" s="201"/>
      <c r="R281" s="201"/>
      <c r="S281" s="201"/>
      <c r="T281" s="201"/>
      <c r="U281" s="201"/>
      <c r="V281" s="201"/>
      <c r="W281" s="201"/>
      <c r="X281" s="201"/>
      <c r="Y281" s="113">
        <v>0</v>
      </c>
      <c r="Z281" s="204"/>
      <c r="AA281" s="205"/>
      <c r="AB281" s="204"/>
      <c r="AC281" s="205"/>
      <c r="AD281" s="206"/>
      <c r="AE281" s="207"/>
      <c r="AF281" s="301" t="s">
        <v>137</v>
      </c>
      <c r="AG281" s="209"/>
      <c r="AH281" s="209"/>
      <c r="AI281" s="209"/>
      <c r="AJ281" s="209"/>
      <c r="AK281" s="209"/>
      <c r="AL281" s="209"/>
      <c r="AM281" s="209"/>
      <c r="AN281" s="209"/>
      <c r="AO281" s="209"/>
      <c r="AP281" s="209"/>
      <c r="AQ281" s="209"/>
      <c r="AR281" s="209"/>
      <c r="AS281" s="209"/>
      <c r="AT281" s="209"/>
      <c r="AU281" s="209"/>
      <c r="AV281" s="209"/>
      <c r="AW281" s="209"/>
      <c r="AX281" s="209"/>
      <c r="AY281" s="209"/>
      <c r="AZ281" s="209"/>
      <c r="BA281" s="209"/>
      <c r="BB281" s="209"/>
      <c r="BC281" s="209"/>
      <c r="BD281" s="209"/>
      <c r="BE281" s="209"/>
      <c r="BF281" s="209"/>
      <c r="BG281" s="209"/>
      <c r="BH281" s="209"/>
      <c r="BI281" s="209"/>
      <c r="BJ281" s="209"/>
      <c r="BK281" s="209"/>
      <c r="BL281" s="209"/>
      <c r="BM281" s="209"/>
      <c r="BN281" s="209"/>
      <c r="BO281" s="209"/>
      <c r="BP281" s="209"/>
      <c r="BQ281" s="209"/>
    </row>
    <row r="282" spans="1:69" s="10" customFormat="1" ht="28.5" customHeight="1" x14ac:dyDescent="0.25">
      <c r="A282" s="111" t="s">
        <v>1014</v>
      </c>
      <c r="B282" s="210">
        <v>42739</v>
      </c>
      <c r="C282" s="211" t="s">
        <v>41</v>
      </c>
      <c r="D282" s="211" t="s">
        <v>310</v>
      </c>
      <c r="E282" s="212">
        <v>42883</v>
      </c>
      <c r="F282" s="212">
        <v>42885</v>
      </c>
      <c r="G282" s="213">
        <f t="shared" si="15"/>
        <v>2</v>
      </c>
      <c r="H282" s="213">
        <v>55</v>
      </c>
      <c r="I282" s="214"/>
      <c r="J282" s="214"/>
      <c r="K282" s="214"/>
      <c r="L282" s="202">
        <v>42856</v>
      </c>
      <c r="M282" s="214"/>
      <c r="N282" s="214"/>
      <c r="O282" s="214"/>
      <c r="P282" s="214"/>
      <c r="Q282" s="214"/>
      <c r="R282" s="214"/>
      <c r="S282" s="214"/>
      <c r="T282" s="214"/>
      <c r="U282" s="214"/>
      <c r="V282" s="214"/>
      <c r="W282" s="214"/>
      <c r="X282" s="214"/>
      <c r="Y282" s="113">
        <v>0</v>
      </c>
      <c r="Z282" s="204"/>
      <c r="AA282" s="205"/>
      <c r="AB282" s="204"/>
      <c r="AC282" s="205"/>
      <c r="AD282" s="206"/>
      <c r="AE282" s="207"/>
      <c r="AF282" s="301" t="s">
        <v>157</v>
      </c>
      <c r="AG282" s="209"/>
      <c r="AH282" s="209"/>
      <c r="AI282" s="209"/>
      <c r="AJ282" s="209"/>
      <c r="AK282" s="209"/>
      <c r="AL282" s="209"/>
      <c r="AM282" s="209"/>
      <c r="AN282" s="209"/>
      <c r="AO282" s="209"/>
      <c r="AP282" s="209"/>
      <c r="AQ282" s="209"/>
      <c r="AR282" s="209"/>
      <c r="AS282" s="209"/>
      <c r="AT282" s="209"/>
      <c r="AU282" s="209"/>
      <c r="AV282" s="209"/>
      <c r="AW282" s="209"/>
      <c r="AX282" s="209"/>
      <c r="AY282" s="209"/>
      <c r="AZ282" s="209"/>
      <c r="BA282" s="209"/>
      <c r="BB282" s="209"/>
      <c r="BC282" s="209"/>
      <c r="BD282" s="209"/>
      <c r="BE282" s="209"/>
      <c r="BF282" s="209"/>
      <c r="BG282" s="209"/>
      <c r="BH282" s="209"/>
      <c r="BI282" s="209"/>
      <c r="BJ282" s="209"/>
      <c r="BK282" s="209"/>
      <c r="BL282" s="209"/>
      <c r="BM282" s="209"/>
      <c r="BN282" s="209"/>
      <c r="BO282" s="209"/>
      <c r="BP282" s="209"/>
      <c r="BQ282" s="209"/>
    </row>
    <row r="283" spans="1:69" s="10" customFormat="1" ht="28.5" customHeight="1" x14ac:dyDescent="0.25">
      <c r="A283" s="111" t="s">
        <v>1014</v>
      </c>
      <c r="B283" s="197">
        <v>42878</v>
      </c>
      <c r="C283" s="198" t="s">
        <v>34</v>
      </c>
      <c r="D283" s="224" t="s">
        <v>26</v>
      </c>
      <c r="E283" s="215">
        <v>42882</v>
      </c>
      <c r="F283" s="215">
        <v>42883</v>
      </c>
      <c r="G283" s="200">
        <f t="shared" si="15"/>
        <v>1</v>
      </c>
      <c r="H283" s="200">
        <v>42</v>
      </c>
      <c r="I283" s="201"/>
      <c r="J283" s="201"/>
      <c r="K283" s="201"/>
      <c r="L283" s="201"/>
      <c r="M283" s="201"/>
      <c r="N283" s="201"/>
      <c r="O283" s="201"/>
      <c r="P283" s="201"/>
      <c r="Q283" s="201"/>
      <c r="R283" s="202">
        <v>42856</v>
      </c>
      <c r="S283" s="201"/>
      <c r="T283" s="201"/>
      <c r="U283" s="201"/>
      <c r="V283" s="201"/>
      <c r="W283" s="201"/>
      <c r="X283" s="201"/>
      <c r="Y283" s="113">
        <v>0</v>
      </c>
      <c r="Z283" s="204"/>
      <c r="AA283" s="205"/>
      <c r="AB283" s="204"/>
      <c r="AC283" s="205"/>
      <c r="AD283" s="206"/>
      <c r="AE283" s="207"/>
      <c r="AF283" s="673" t="s">
        <v>288</v>
      </c>
      <c r="AG283" s="209"/>
      <c r="AH283" s="209"/>
      <c r="AI283" s="209"/>
      <c r="AJ283" s="209"/>
      <c r="AK283" s="209"/>
      <c r="AL283" s="209"/>
      <c r="AM283" s="209"/>
      <c r="AN283" s="209"/>
      <c r="AO283" s="209"/>
      <c r="AP283" s="209"/>
      <c r="AQ283" s="209"/>
      <c r="AR283" s="209"/>
      <c r="AS283" s="209"/>
      <c r="AT283" s="209"/>
      <c r="AU283" s="209"/>
      <c r="AV283" s="209"/>
      <c r="AW283" s="209"/>
      <c r="AX283" s="209"/>
      <c r="AY283" s="209"/>
      <c r="AZ283" s="209"/>
      <c r="BA283" s="209"/>
      <c r="BB283" s="209"/>
      <c r="BC283" s="209"/>
      <c r="BD283" s="209"/>
      <c r="BE283" s="209"/>
      <c r="BF283" s="209"/>
      <c r="BG283" s="209"/>
      <c r="BH283" s="209"/>
      <c r="BI283" s="209"/>
      <c r="BJ283" s="209"/>
      <c r="BK283" s="209"/>
      <c r="BL283" s="209"/>
      <c r="BM283" s="209"/>
      <c r="BN283" s="209"/>
      <c r="BO283" s="209"/>
      <c r="BP283" s="209"/>
      <c r="BQ283" s="209"/>
    </row>
    <row r="284" spans="1:69" s="11" customFormat="1" ht="28.5" customHeight="1" x14ac:dyDescent="0.35">
      <c r="A284" s="111" t="s">
        <v>1014</v>
      </c>
      <c r="B284" s="355">
        <v>42850</v>
      </c>
      <c r="C284" s="370" t="s">
        <v>574</v>
      </c>
      <c r="D284" s="371" t="s">
        <v>575</v>
      </c>
      <c r="E284" s="372">
        <v>42881</v>
      </c>
      <c r="F284" s="372">
        <v>42883</v>
      </c>
      <c r="G284" s="359">
        <f t="shared" si="15"/>
        <v>2</v>
      </c>
      <c r="H284" s="359">
        <v>18</v>
      </c>
      <c r="I284" s="360"/>
      <c r="J284" s="360"/>
      <c r="K284" s="360"/>
      <c r="L284" s="360"/>
      <c r="M284" s="361">
        <v>42856</v>
      </c>
      <c r="N284" s="360"/>
      <c r="O284" s="360"/>
      <c r="P284" s="360"/>
      <c r="Q284" s="360"/>
      <c r="R284" s="360"/>
      <c r="S284" s="360"/>
      <c r="T284" s="360"/>
      <c r="U284" s="360"/>
      <c r="V284" s="360"/>
      <c r="W284" s="360"/>
      <c r="X284" s="362"/>
      <c r="Y284" s="434">
        <v>736.8</v>
      </c>
      <c r="Z284" s="376"/>
      <c r="AA284" s="377"/>
      <c r="AB284" s="376"/>
      <c r="AC284" s="377"/>
      <c r="AD284" s="378"/>
      <c r="AE284" s="379"/>
      <c r="AF284" s="367"/>
      <c r="AG284" s="368"/>
      <c r="AH284" s="12"/>
      <c r="AI284" s="12"/>
      <c r="AJ284" s="12"/>
      <c r="AK284" s="12"/>
      <c r="AL284" s="12"/>
      <c r="AM284" s="12"/>
      <c r="AN284" s="12"/>
      <c r="AO284" s="12"/>
      <c r="AP284" s="12"/>
      <c r="AQ284" s="12"/>
      <c r="AR284" s="12"/>
      <c r="AS284" s="12"/>
      <c r="AT284" s="12"/>
      <c r="AU284" s="12"/>
      <c r="AV284" s="12"/>
      <c r="AW284" s="12"/>
      <c r="AX284" s="12"/>
      <c r="AY284" s="12"/>
      <c r="AZ284" s="12"/>
      <c r="BA284" s="12"/>
      <c r="BB284" s="12"/>
      <c r="BC284" s="12"/>
      <c r="BD284" s="12"/>
      <c r="BE284" s="12"/>
      <c r="BF284" s="12"/>
      <c r="BG284" s="12"/>
      <c r="BH284" s="12"/>
      <c r="BI284" s="12"/>
      <c r="BJ284" s="12"/>
      <c r="BK284" s="12"/>
      <c r="BL284" s="12"/>
      <c r="BM284" s="12"/>
      <c r="BN284" s="12"/>
      <c r="BO284" s="12"/>
      <c r="BP284" s="12"/>
      <c r="BQ284" s="12"/>
    </row>
    <row r="285" spans="1:69" s="369" customFormat="1" ht="28.5" customHeight="1" x14ac:dyDescent="0.35">
      <c r="A285" s="111" t="s">
        <v>1014</v>
      </c>
      <c r="B285" s="355">
        <v>42760</v>
      </c>
      <c r="C285" s="370" t="s">
        <v>576</v>
      </c>
      <c r="D285" s="371" t="s">
        <v>577</v>
      </c>
      <c r="E285" s="372">
        <v>42880</v>
      </c>
      <c r="F285" s="372">
        <v>42883</v>
      </c>
      <c r="G285" s="359">
        <f t="shared" si="15"/>
        <v>3</v>
      </c>
      <c r="H285" s="359">
        <v>17</v>
      </c>
      <c r="I285" s="360"/>
      <c r="J285" s="360"/>
      <c r="K285" s="360"/>
      <c r="L285" s="360"/>
      <c r="M285" s="360"/>
      <c r="N285" s="360"/>
      <c r="O285" s="360"/>
      <c r="P285" s="360"/>
      <c r="Q285" s="360"/>
      <c r="R285" s="360"/>
      <c r="S285" s="360"/>
      <c r="T285" s="360"/>
      <c r="U285" s="361">
        <v>42856</v>
      </c>
      <c r="V285" s="360"/>
      <c r="W285" s="360"/>
      <c r="X285" s="362"/>
      <c r="Y285" s="434">
        <v>2760</v>
      </c>
      <c r="Z285" s="376"/>
      <c r="AA285" s="377"/>
      <c r="AB285" s="376"/>
      <c r="AC285" s="377"/>
      <c r="AD285" s="378"/>
      <c r="AE285" s="379"/>
      <c r="AF285" s="367"/>
      <c r="AG285" s="368"/>
      <c r="AH285" s="12"/>
      <c r="AI285" s="12"/>
      <c r="AJ285" s="12"/>
      <c r="AK285" s="12"/>
      <c r="AL285" s="12"/>
      <c r="AM285" s="12"/>
      <c r="AN285" s="12"/>
      <c r="AO285" s="12"/>
      <c r="AP285" s="12"/>
      <c r="AQ285" s="12"/>
      <c r="AR285" s="12"/>
      <c r="AS285" s="12"/>
      <c r="AT285" s="12"/>
      <c r="AU285" s="12"/>
      <c r="AV285" s="12"/>
      <c r="AW285" s="12"/>
      <c r="AX285" s="12"/>
      <c r="AY285" s="12"/>
      <c r="AZ285" s="12"/>
      <c r="BA285" s="12"/>
      <c r="BB285" s="12"/>
      <c r="BC285" s="12"/>
      <c r="BD285" s="12"/>
      <c r="BE285" s="12"/>
      <c r="BF285" s="12"/>
      <c r="BG285" s="12"/>
      <c r="BH285" s="12"/>
      <c r="BI285" s="12"/>
      <c r="BJ285" s="12"/>
      <c r="BK285" s="12"/>
      <c r="BL285" s="12"/>
      <c r="BM285" s="12"/>
      <c r="BN285" s="12"/>
      <c r="BO285" s="12"/>
      <c r="BP285" s="12"/>
      <c r="BQ285" s="12"/>
    </row>
    <row r="286" spans="1:69" s="369" customFormat="1" ht="28.5" customHeight="1" x14ac:dyDescent="0.25">
      <c r="A286" s="111" t="s">
        <v>1014</v>
      </c>
      <c r="B286" s="197">
        <v>42740</v>
      </c>
      <c r="C286" s="198" t="s">
        <v>303</v>
      </c>
      <c r="D286" s="216" t="s">
        <v>26</v>
      </c>
      <c r="E286" s="215">
        <v>42880</v>
      </c>
      <c r="F286" s="215">
        <v>42883</v>
      </c>
      <c r="G286" s="200">
        <f t="shared" si="15"/>
        <v>3</v>
      </c>
      <c r="H286" s="200">
        <v>30</v>
      </c>
      <c r="I286" s="201"/>
      <c r="J286" s="202">
        <v>42856</v>
      </c>
      <c r="K286" s="201"/>
      <c r="L286" s="201"/>
      <c r="M286" s="201"/>
      <c r="N286" s="201"/>
      <c r="O286" s="201"/>
      <c r="P286" s="201"/>
      <c r="Q286" s="201"/>
      <c r="R286" s="201"/>
      <c r="S286" s="201"/>
      <c r="T286" s="201"/>
      <c r="U286" s="201"/>
      <c r="V286" s="201"/>
      <c r="W286" s="201"/>
      <c r="X286" s="201"/>
      <c r="Y286" s="113">
        <v>0</v>
      </c>
      <c r="Z286" s="204"/>
      <c r="AA286" s="205"/>
      <c r="AB286" s="204"/>
      <c r="AC286" s="205"/>
      <c r="AD286" s="206"/>
      <c r="AE286" s="207"/>
      <c r="AF286" s="673" t="s">
        <v>288</v>
      </c>
      <c r="AG286" s="209"/>
      <c r="AH286" s="209"/>
      <c r="AI286" s="209"/>
      <c r="AJ286" s="209"/>
      <c r="AK286" s="209"/>
      <c r="AL286" s="209"/>
      <c r="AM286" s="209"/>
      <c r="AN286" s="209"/>
      <c r="AO286" s="209"/>
      <c r="AP286" s="209"/>
      <c r="AQ286" s="209"/>
      <c r="AR286" s="209"/>
      <c r="AS286" s="209"/>
      <c r="AT286" s="209"/>
      <c r="AU286" s="209"/>
      <c r="AV286" s="209"/>
      <c r="AW286" s="209"/>
      <c r="AX286" s="209"/>
      <c r="AY286" s="209"/>
      <c r="AZ286" s="209"/>
      <c r="BA286" s="209"/>
      <c r="BB286" s="209"/>
      <c r="BC286" s="209"/>
      <c r="BD286" s="209"/>
      <c r="BE286" s="209"/>
      <c r="BF286" s="209"/>
      <c r="BG286" s="209"/>
      <c r="BH286" s="209"/>
      <c r="BI286" s="209"/>
      <c r="BJ286" s="209"/>
      <c r="BK286" s="209"/>
      <c r="BL286" s="209"/>
      <c r="BM286" s="209"/>
      <c r="BN286" s="209"/>
      <c r="BO286" s="209"/>
      <c r="BP286" s="209"/>
      <c r="BQ286" s="209"/>
    </row>
    <row r="287" spans="1:69" s="369" customFormat="1" ht="28.5" customHeight="1" x14ac:dyDescent="0.35">
      <c r="A287" s="111" t="s">
        <v>1014</v>
      </c>
      <c r="B287" s="355">
        <v>42809</v>
      </c>
      <c r="C287" s="370" t="s">
        <v>578</v>
      </c>
      <c r="D287" s="371" t="s">
        <v>579</v>
      </c>
      <c r="E287" s="372">
        <v>42879</v>
      </c>
      <c r="F287" s="372">
        <v>42880</v>
      </c>
      <c r="G287" s="359">
        <f t="shared" si="15"/>
        <v>1</v>
      </c>
      <c r="H287" s="359">
        <v>44</v>
      </c>
      <c r="I287" s="360"/>
      <c r="J287" s="360"/>
      <c r="K287" s="361">
        <v>42856</v>
      </c>
      <c r="L287" s="360"/>
      <c r="M287" s="360"/>
      <c r="N287" s="360"/>
      <c r="O287" s="360"/>
      <c r="P287" s="360"/>
      <c r="Q287" s="360"/>
      <c r="R287" s="360"/>
      <c r="S287" s="360"/>
      <c r="T287" s="360"/>
      <c r="U287" s="360"/>
      <c r="V287" s="360"/>
      <c r="W287" s="360"/>
      <c r="X287" s="362"/>
      <c r="Y287" s="434">
        <v>876</v>
      </c>
      <c r="Z287" s="376"/>
      <c r="AA287" s="377"/>
      <c r="AB287" s="376"/>
      <c r="AC287" s="377"/>
      <c r="AD287" s="378"/>
      <c r="AE287" s="379"/>
      <c r="AF287" s="367"/>
      <c r="AG287" s="368"/>
      <c r="AH287" s="12"/>
      <c r="AI287" s="12"/>
      <c r="AJ287" s="12"/>
      <c r="AK287" s="12"/>
      <c r="AL287" s="12"/>
      <c r="AM287" s="12"/>
      <c r="AN287" s="12"/>
      <c r="AO287" s="12"/>
      <c r="AP287" s="12"/>
      <c r="AQ287" s="12"/>
      <c r="AR287" s="12"/>
      <c r="AS287" s="12"/>
      <c r="AT287" s="12"/>
      <c r="AU287" s="12"/>
      <c r="AV287" s="12"/>
      <c r="AW287" s="12"/>
      <c r="AX287" s="12"/>
      <c r="AY287" s="12"/>
      <c r="AZ287" s="12"/>
      <c r="BA287" s="12"/>
      <c r="BB287" s="12"/>
      <c r="BC287" s="12"/>
      <c r="BD287" s="12"/>
      <c r="BE287" s="12"/>
      <c r="BF287" s="12"/>
      <c r="BG287" s="12"/>
      <c r="BH287" s="12"/>
      <c r="BI287" s="12"/>
      <c r="BJ287" s="12"/>
      <c r="BK287" s="12"/>
      <c r="BL287" s="12"/>
      <c r="BM287" s="12"/>
      <c r="BN287" s="12"/>
      <c r="BO287" s="12"/>
      <c r="BP287" s="12"/>
      <c r="BQ287" s="12"/>
    </row>
    <row r="288" spans="1:69" s="369" customFormat="1" ht="28.5" customHeight="1" x14ac:dyDescent="0.25">
      <c r="A288" s="111" t="s">
        <v>1014</v>
      </c>
      <c r="B288" s="197">
        <v>42740</v>
      </c>
      <c r="C288" s="198" t="s">
        <v>304</v>
      </c>
      <c r="D288" s="216" t="s">
        <v>305</v>
      </c>
      <c r="E288" s="215">
        <v>42879</v>
      </c>
      <c r="F288" s="215">
        <v>42880</v>
      </c>
      <c r="G288" s="200">
        <f t="shared" si="15"/>
        <v>1</v>
      </c>
      <c r="H288" s="200">
        <v>25</v>
      </c>
      <c r="I288" s="202">
        <v>42856</v>
      </c>
      <c r="J288" s="201"/>
      <c r="K288" s="201"/>
      <c r="L288" s="201"/>
      <c r="M288" s="201"/>
      <c r="N288" s="201"/>
      <c r="O288" s="201"/>
      <c r="P288" s="201"/>
      <c r="Q288" s="201"/>
      <c r="R288" s="201"/>
      <c r="S288" s="201"/>
      <c r="T288" s="201"/>
      <c r="U288" s="201"/>
      <c r="V288" s="201"/>
      <c r="W288" s="201"/>
      <c r="X288" s="201"/>
      <c r="Y288" s="113">
        <v>0</v>
      </c>
      <c r="Z288" s="204"/>
      <c r="AA288" s="205"/>
      <c r="AB288" s="204"/>
      <c r="AC288" s="205"/>
      <c r="AD288" s="206"/>
      <c r="AE288" s="207"/>
      <c r="AF288" s="301" t="s">
        <v>101</v>
      </c>
      <c r="AG288" s="209"/>
      <c r="AH288" s="209"/>
      <c r="AI288" s="209"/>
      <c r="AJ288" s="209"/>
      <c r="AK288" s="209"/>
      <c r="AL288" s="209"/>
      <c r="AM288" s="209"/>
      <c r="AN288" s="209"/>
      <c r="AO288" s="209"/>
      <c r="AP288" s="209"/>
      <c r="AQ288" s="209"/>
      <c r="AR288" s="209"/>
      <c r="AS288" s="209"/>
      <c r="AT288" s="209"/>
      <c r="AU288" s="209"/>
      <c r="AV288" s="209"/>
      <c r="AW288" s="209"/>
      <c r="AX288" s="209"/>
      <c r="AY288" s="209"/>
      <c r="AZ288" s="209"/>
      <c r="BA288" s="209"/>
      <c r="BB288" s="209"/>
      <c r="BC288" s="209"/>
      <c r="BD288" s="209"/>
      <c r="BE288" s="209"/>
      <c r="BF288" s="209"/>
      <c r="BG288" s="209"/>
      <c r="BH288" s="209"/>
      <c r="BI288" s="209"/>
      <c r="BJ288" s="209"/>
      <c r="BK288" s="209"/>
      <c r="BL288" s="209"/>
      <c r="BM288" s="209"/>
      <c r="BN288" s="209"/>
      <c r="BO288" s="209"/>
      <c r="BP288" s="209"/>
      <c r="BQ288" s="209"/>
    </row>
    <row r="289" spans="1:69" s="369" customFormat="1" ht="28.5" customHeight="1" x14ac:dyDescent="0.25">
      <c r="A289" s="111" t="s">
        <v>1014</v>
      </c>
      <c r="B289" s="197">
        <v>42793</v>
      </c>
      <c r="C289" s="198" t="s">
        <v>306</v>
      </c>
      <c r="D289" s="216" t="s">
        <v>307</v>
      </c>
      <c r="E289" s="215">
        <v>42879</v>
      </c>
      <c r="F289" s="215">
        <v>42883</v>
      </c>
      <c r="G289" s="200">
        <f t="shared" si="15"/>
        <v>4</v>
      </c>
      <c r="H289" s="200">
        <v>23</v>
      </c>
      <c r="I289" s="202">
        <v>42856</v>
      </c>
      <c r="J289" s="201"/>
      <c r="K289" s="201"/>
      <c r="L289" s="201"/>
      <c r="M289" s="201"/>
      <c r="N289" s="201"/>
      <c r="O289" s="201"/>
      <c r="P289" s="201"/>
      <c r="Q289" s="201"/>
      <c r="R289" s="201"/>
      <c r="S289" s="201"/>
      <c r="T289" s="201"/>
      <c r="U289" s="201"/>
      <c r="V289" s="201"/>
      <c r="W289" s="201"/>
      <c r="X289" s="201"/>
      <c r="Y289" s="113">
        <v>0</v>
      </c>
      <c r="Z289" s="204"/>
      <c r="AA289" s="205"/>
      <c r="AB289" s="204"/>
      <c r="AC289" s="205"/>
      <c r="AD289" s="206"/>
      <c r="AE289" s="207"/>
      <c r="AF289" s="301" t="s">
        <v>244</v>
      </c>
      <c r="AG289" s="209"/>
      <c r="AH289" s="209"/>
      <c r="AI289" s="209"/>
      <c r="AJ289" s="209"/>
      <c r="AK289" s="209"/>
      <c r="AL289" s="209"/>
      <c r="AM289" s="209"/>
      <c r="AN289" s="209"/>
      <c r="AO289" s="209"/>
      <c r="AP289" s="209"/>
      <c r="AQ289" s="209"/>
      <c r="AR289" s="209"/>
      <c r="AS289" s="209"/>
      <c r="AT289" s="209"/>
      <c r="AU289" s="209"/>
      <c r="AV289" s="209"/>
      <c r="AW289" s="209"/>
      <c r="AX289" s="209"/>
      <c r="AY289" s="209"/>
      <c r="AZ289" s="209"/>
      <c r="BA289" s="209"/>
      <c r="BB289" s="209"/>
      <c r="BC289" s="209"/>
      <c r="BD289" s="209"/>
      <c r="BE289" s="209"/>
      <c r="BF289" s="209"/>
      <c r="BG289" s="209"/>
      <c r="BH289" s="209"/>
      <c r="BI289" s="209"/>
      <c r="BJ289" s="209"/>
      <c r="BK289" s="209"/>
      <c r="BL289" s="209"/>
      <c r="BM289" s="209"/>
      <c r="BN289" s="209"/>
      <c r="BO289" s="209"/>
      <c r="BP289" s="209"/>
      <c r="BQ289" s="209"/>
    </row>
    <row r="290" spans="1:69" s="369" customFormat="1" ht="28.5" customHeight="1" x14ac:dyDescent="0.25">
      <c r="A290" s="111" t="s">
        <v>1014</v>
      </c>
      <c r="B290" s="197">
        <v>42779</v>
      </c>
      <c r="C290" s="198" t="s">
        <v>308</v>
      </c>
      <c r="D290" s="216" t="s">
        <v>309</v>
      </c>
      <c r="E290" s="215">
        <v>42879</v>
      </c>
      <c r="F290" s="215">
        <v>42880</v>
      </c>
      <c r="G290" s="200">
        <f t="shared" si="15"/>
        <v>1</v>
      </c>
      <c r="H290" s="200">
        <v>32</v>
      </c>
      <c r="I290" s="202">
        <v>42856</v>
      </c>
      <c r="J290" s="201"/>
      <c r="K290" s="201"/>
      <c r="L290" s="201"/>
      <c r="M290" s="201"/>
      <c r="N290" s="201"/>
      <c r="O290" s="201"/>
      <c r="P290" s="201"/>
      <c r="Q290" s="201"/>
      <c r="R290" s="201"/>
      <c r="S290" s="201"/>
      <c r="T290" s="201"/>
      <c r="U290" s="201"/>
      <c r="V290" s="201"/>
      <c r="W290" s="201"/>
      <c r="X290" s="201"/>
      <c r="Y290" s="113">
        <v>0</v>
      </c>
      <c r="Z290" s="204"/>
      <c r="AA290" s="205"/>
      <c r="AB290" s="204"/>
      <c r="AC290" s="205"/>
      <c r="AD290" s="206"/>
      <c r="AE290" s="207"/>
      <c r="AF290" s="301" t="s">
        <v>249</v>
      </c>
      <c r="AG290" s="209"/>
      <c r="AH290" s="209"/>
      <c r="AI290" s="209"/>
      <c r="AJ290" s="209"/>
      <c r="AK290" s="209"/>
      <c r="AL290" s="209"/>
      <c r="AM290" s="209"/>
      <c r="AN290" s="209"/>
      <c r="AO290" s="209"/>
      <c r="AP290" s="209"/>
      <c r="AQ290" s="209"/>
      <c r="AR290" s="209"/>
      <c r="AS290" s="209"/>
      <c r="AT290" s="209"/>
      <c r="AU290" s="209"/>
      <c r="AV290" s="209"/>
      <c r="AW290" s="209"/>
      <c r="AX290" s="209"/>
      <c r="AY290" s="209"/>
      <c r="AZ290" s="209"/>
      <c r="BA290" s="209"/>
      <c r="BB290" s="209"/>
      <c r="BC290" s="209"/>
      <c r="BD290" s="209"/>
      <c r="BE290" s="209"/>
      <c r="BF290" s="209"/>
      <c r="BG290" s="209"/>
      <c r="BH290" s="209"/>
      <c r="BI290" s="209"/>
      <c r="BJ290" s="209"/>
      <c r="BK290" s="209"/>
      <c r="BL290" s="209"/>
      <c r="BM290" s="209"/>
      <c r="BN290" s="209"/>
      <c r="BO290" s="209"/>
      <c r="BP290" s="209"/>
      <c r="BQ290" s="209"/>
    </row>
    <row r="291" spans="1:69" s="369" customFormat="1" ht="28.5" customHeight="1" x14ac:dyDescent="0.35">
      <c r="A291" s="111" t="s">
        <v>1014</v>
      </c>
      <c r="B291" s="355">
        <v>42824</v>
      </c>
      <c r="C291" s="370" t="s">
        <v>69</v>
      </c>
      <c r="D291" s="371" t="s">
        <v>368</v>
      </c>
      <c r="E291" s="372">
        <v>42877</v>
      </c>
      <c r="F291" s="372">
        <v>42878</v>
      </c>
      <c r="G291" s="359">
        <v>1</v>
      </c>
      <c r="H291" s="359">
        <v>16</v>
      </c>
      <c r="I291" s="361">
        <v>42856</v>
      </c>
      <c r="J291" s="360"/>
      <c r="K291" s="360"/>
      <c r="L291" s="360"/>
      <c r="M291" s="360"/>
      <c r="N291" s="360"/>
      <c r="O291" s="360"/>
      <c r="P291" s="360"/>
      <c r="Q291" s="360"/>
      <c r="R291" s="360"/>
      <c r="S291" s="360"/>
      <c r="T291" s="360"/>
      <c r="U291" s="360"/>
      <c r="V291" s="360"/>
      <c r="W291" s="360"/>
      <c r="X291" s="362"/>
      <c r="Y291" s="434">
        <v>511</v>
      </c>
      <c r="Z291" s="376"/>
      <c r="AA291" s="377"/>
      <c r="AB291" s="376"/>
      <c r="AC291" s="377"/>
      <c r="AD291" s="378"/>
      <c r="AE291" s="379"/>
      <c r="AF291" s="367"/>
      <c r="AG291" s="368"/>
      <c r="AH291" s="12"/>
      <c r="AI291" s="12"/>
      <c r="AJ291" s="12"/>
      <c r="AK291" s="12"/>
      <c r="AL291" s="12"/>
      <c r="AM291" s="12"/>
      <c r="AN291" s="12"/>
      <c r="AO291" s="12"/>
      <c r="AP291" s="12"/>
      <c r="AQ291" s="12"/>
      <c r="AR291" s="12"/>
      <c r="AS291" s="12"/>
      <c r="AT291" s="12"/>
      <c r="AU291" s="12"/>
      <c r="AV291" s="12"/>
      <c r="AW291" s="12"/>
      <c r="AX291" s="12"/>
      <c r="AY291" s="12"/>
      <c r="AZ291" s="12"/>
      <c r="BA291" s="12"/>
      <c r="BB291" s="12"/>
      <c r="BC291" s="12"/>
      <c r="BD291" s="12"/>
      <c r="BE291" s="12"/>
      <c r="BF291" s="12"/>
      <c r="BG291" s="12"/>
      <c r="BH291" s="12"/>
      <c r="BI291" s="12"/>
      <c r="BJ291" s="12"/>
      <c r="BK291" s="12"/>
      <c r="BL291" s="12"/>
      <c r="BM291" s="12"/>
      <c r="BN291" s="12"/>
      <c r="BO291" s="12"/>
      <c r="BP291" s="12"/>
      <c r="BQ291" s="12"/>
    </row>
    <row r="292" spans="1:69" s="369" customFormat="1" ht="28.5" customHeight="1" x14ac:dyDescent="0.25">
      <c r="A292" s="111" t="s">
        <v>1014</v>
      </c>
      <c r="B292" s="197">
        <v>42829</v>
      </c>
      <c r="C292" s="198" t="s">
        <v>302</v>
      </c>
      <c r="D292" s="216" t="s">
        <v>26</v>
      </c>
      <c r="E292" s="215">
        <v>42877</v>
      </c>
      <c r="F292" s="215">
        <v>42880</v>
      </c>
      <c r="G292" s="200">
        <f t="shared" ref="G292:G308" si="16">F292-E292</f>
        <v>3</v>
      </c>
      <c r="H292" s="200">
        <v>15</v>
      </c>
      <c r="I292" s="202">
        <v>42856</v>
      </c>
      <c r="J292" s="201"/>
      <c r="K292" s="201"/>
      <c r="L292" s="201"/>
      <c r="M292" s="201"/>
      <c r="N292" s="201"/>
      <c r="O292" s="201"/>
      <c r="P292" s="201"/>
      <c r="Q292" s="201"/>
      <c r="R292" s="201"/>
      <c r="S292" s="201"/>
      <c r="T292" s="201"/>
      <c r="U292" s="201"/>
      <c r="V292" s="201"/>
      <c r="W292" s="201"/>
      <c r="X292" s="201"/>
      <c r="Y292" s="113">
        <v>0</v>
      </c>
      <c r="Z292" s="204"/>
      <c r="AA292" s="205"/>
      <c r="AB292" s="204"/>
      <c r="AC292" s="205"/>
      <c r="AD292" s="206"/>
      <c r="AE292" s="207"/>
      <c r="AF292" s="301" t="s">
        <v>268</v>
      </c>
      <c r="AG292" s="209"/>
      <c r="AH292" s="209"/>
      <c r="AI292" s="209"/>
      <c r="AJ292" s="209"/>
      <c r="AK292" s="209"/>
      <c r="AL292" s="209"/>
      <c r="AM292" s="209"/>
      <c r="AN292" s="209"/>
      <c r="AO292" s="209"/>
      <c r="AP292" s="209"/>
      <c r="AQ292" s="209"/>
      <c r="AR292" s="209"/>
      <c r="AS292" s="209"/>
      <c r="AT292" s="209"/>
      <c r="AU292" s="209"/>
      <c r="AV292" s="209"/>
      <c r="AW292" s="209"/>
      <c r="AX292" s="209"/>
      <c r="AY292" s="209"/>
      <c r="AZ292" s="209"/>
      <c r="BA292" s="209"/>
      <c r="BB292" s="209"/>
      <c r="BC292" s="209"/>
      <c r="BD292" s="209"/>
      <c r="BE292" s="209"/>
      <c r="BF292" s="209"/>
      <c r="BG292" s="209"/>
      <c r="BH292" s="209"/>
      <c r="BI292" s="209"/>
      <c r="BJ292" s="209"/>
      <c r="BK292" s="209"/>
      <c r="BL292" s="209"/>
      <c r="BM292" s="209"/>
      <c r="BN292" s="209"/>
      <c r="BO292" s="209"/>
      <c r="BP292" s="209"/>
      <c r="BQ292" s="209"/>
    </row>
    <row r="293" spans="1:69" s="369" customFormat="1" ht="28.5" customHeight="1" x14ac:dyDescent="0.25">
      <c r="A293" s="111" t="s">
        <v>1014</v>
      </c>
      <c r="B293" s="197">
        <v>42719</v>
      </c>
      <c r="C293" s="198" t="s">
        <v>303</v>
      </c>
      <c r="D293" s="216" t="s">
        <v>26</v>
      </c>
      <c r="E293" s="215">
        <v>42877</v>
      </c>
      <c r="F293" s="215">
        <v>42879</v>
      </c>
      <c r="G293" s="200">
        <f t="shared" si="16"/>
        <v>2</v>
      </c>
      <c r="H293" s="200">
        <v>35</v>
      </c>
      <c r="I293" s="201"/>
      <c r="J293" s="202">
        <v>42856</v>
      </c>
      <c r="K293" s="201"/>
      <c r="L293" s="201"/>
      <c r="M293" s="201"/>
      <c r="N293" s="201"/>
      <c r="O293" s="201"/>
      <c r="P293" s="201"/>
      <c r="Q293" s="201"/>
      <c r="R293" s="201"/>
      <c r="S293" s="201"/>
      <c r="T293" s="201"/>
      <c r="U293" s="201"/>
      <c r="V293" s="201"/>
      <c r="W293" s="201"/>
      <c r="X293" s="201"/>
      <c r="Y293" s="113">
        <v>0</v>
      </c>
      <c r="Z293" s="204"/>
      <c r="AA293" s="205"/>
      <c r="AB293" s="204"/>
      <c r="AC293" s="205"/>
      <c r="AD293" s="206"/>
      <c r="AE293" s="207"/>
      <c r="AF293" s="673" t="s">
        <v>288</v>
      </c>
      <c r="AG293" s="209"/>
      <c r="AH293" s="209"/>
      <c r="AI293" s="209"/>
      <c r="AJ293" s="209"/>
      <c r="AK293" s="209"/>
      <c r="AL293" s="209"/>
      <c r="AM293" s="209"/>
      <c r="AN293" s="209"/>
      <c r="AO293" s="209"/>
      <c r="AP293" s="209"/>
      <c r="AQ293" s="209"/>
      <c r="AR293" s="209"/>
      <c r="AS293" s="209"/>
      <c r="AT293" s="209"/>
      <c r="AU293" s="209"/>
      <c r="AV293" s="209"/>
      <c r="AW293" s="209"/>
      <c r="AX293" s="209"/>
      <c r="AY293" s="209"/>
      <c r="AZ293" s="209"/>
      <c r="BA293" s="209"/>
      <c r="BB293" s="209"/>
      <c r="BC293" s="209"/>
      <c r="BD293" s="209"/>
      <c r="BE293" s="209"/>
      <c r="BF293" s="209"/>
      <c r="BG293" s="209"/>
      <c r="BH293" s="209"/>
      <c r="BI293" s="209"/>
      <c r="BJ293" s="209"/>
      <c r="BK293" s="209"/>
      <c r="BL293" s="209"/>
      <c r="BM293" s="209"/>
      <c r="BN293" s="209"/>
      <c r="BO293" s="209"/>
      <c r="BP293" s="209"/>
      <c r="BQ293" s="209"/>
    </row>
    <row r="294" spans="1:69" s="369" customFormat="1" ht="28.5" customHeight="1" x14ac:dyDescent="0.25">
      <c r="A294" s="111" t="s">
        <v>1014</v>
      </c>
      <c r="B294" s="210">
        <v>42732</v>
      </c>
      <c r="C294" s="211" t="s">
        <v>297</v>
      </c>
      <c r="D294" s="224" t="s">
        <v>26</v>
      </c>
      <c r="E294" s="212">
        <v>42875</v>
      </c>
      <c r="F294" s="212">
        <v>42876</v>
      </c>
      <c r="G294" s="213">
        <f t="shared" si="16"/>
        <v>1</v>
      </c>
      <c r="H294" s="213">
        <v>34</v>
      </c>
      <c r="I294" s="201"/>
      <c r="J294" s="201"/>
      <c r="K294" s="201"/>
      <c r="L294" s="201"/>
      <c r="M294" s="202">
        <v>42856</v>
      </c>
      <c r="N294" s="201"/>
      <c r="O294" s="201"/>
      <c r="P294" s="201"/>
      <c r="Q294" s="201"/>
      <c r="R294" s="201"/>
      <c r="S294" s="201"/>
      <c r="T294" s="201"/>
      <c r="U294" s="201"/>
      <c r="V294" s="201"/>
      <c r="W294" s="201"/>
      <c r="X294" s="201"/>
      <c r="Y294" s="113">
        <v>0</v>
      </c>
      <c r="Z294" s="204"/>
      <c r="AA294" s="205"/>
      <c r="AB294" s="204"/>
      <c r="AC294" s="205"/>
      <c r="AD294" s="206"/>
      <c r="AE294" s="207"/>
      <c r="AF294" s="301" t="s">
        <v>298</v>
      </c>
      <c r="AG294" s="209"/>
      <c r="AH294" s="209"/>
      <c r="AI294" s="209"/>
      <c r="AJ294" s="209"/>
      <c r="AK294" s="209"/>
      <c r="AL294" s="209"/>
      <c r="AM294" s="209"/>
      <c r="AN294" s="209"/>
      <c r="AO294" s="209"/>
      <c r="AP294" s="209"/>
      <c r="AQ294" s="209"/>
      <c r="AR294" s="209"/>
      <c r="AS294" s="209"/>
      <c r="AT294" s="209"/>
      <c r="AU294" s="209"/>
      <c r="AV294" s="209"/>
      <c r="AW294" s="209"/>
      <c r="AX294" s="209"/>
      <c r="AY294" s="209"/>
      <c r="AZ294" s="209"/>
      <c r="BA294" s="209"/>
      <c r="BB294" s="209"/>
      <c r="BC294" s="209"/>
      <c r="BD294" s="209"/>
      <c r="BE294" s="209"/>
      <c r="BF294" s="209"/>
      <c r="BG294" s="209"/>
      <c r="BH294" s="209"/>
      <c r="BI294" s="209"/>
      <c r="BJ294" s="209"/>
      <c r="BK294" s="209"/>
      <c r="BL294" s="209"/>
      <c r="BM294" s="209"/>
      <c r="BN294" s="209"/>
      <c r="BO294" s="209"/>
      <c r="BP294" s="209"/>
      <c r="BQ294" s="209"/>
    </row>
    <row r="295" spans="1:69" s="369" customFormat="1" ht="28.5" customHeight="1" x14ac:dyDescent="0.25">
      <c r="A295" s="111" t="s">
        <v>1014</v>
      </c>
      <c r="B295" s="197">
        <v>42844</v>
      </c>
      <c r="C295" s="198" t="s">
        <v>299</v>
      </c>
      <c r="D295" s="216" t="s">
        <v>300</v>
      </c>
      <c r="E295" s="215">
        <v>42875</v>
      </c>
      <c r="F295" s="215">
        <v>42876</v>
      </c>
      <c r="G295" s="200">
        <f t="shared" si="16"/>
        <v>1</v>
      </c>
      <c r="H295" s="200">
        <v>61</v>
      </c>
      <c r="I295" s="201"/>
      <c r="J295" s="201"/>
      <c r="K295" s="201"/>
      <c r="L295" s="201"/>
      <c r="M295" s="202">
        <v>42856</v>
      </c>
      <c r="N295" s="201"/>
      <c r="O295" s="201"/>
      <c r="P295" s="201"/>
      <c r="Q295" s="201"/>
      <c r="R295" s="201"/>
      <c r="S295" s="201"/>
      <c r="T295" s="201"/>
      <c r="U295" s="201"/>
      <c r="V295" s="201"/>
      <c r="W295" s="201"/>
      <c r="X295" s="201"/>
      <c r="Y295" s="113">
        <v>0</v>
      </c>
      <c r="Z295" s="204"/>
      <c r="AA295" s="205"/>
      <c r="AB295" s="204"/>
      <c r="AC295" s="205"/>
      <c r="AD295" s="206"/>
      <c r="AE295" s="207"/>
      <c r="AF295" s="673" t="s">
        <v>288</v>
      </c>
      <c r="AG295" s="209"/>
      <c r="AH295" s="209"/>
      <c r="AI295" s="209"/>
      <c r="AJ295" s="209"/>
      <c r="AK295" s="209"/>
      <c r="AL295" s="209"/>
      <c r="AM295" s="209"/>
      <c r="AN295" s="209"/>
      <c r="AO295" s="209"/>
      <c r="AP295" s="209"/>
      <c r="AQ295" s="209"/>
      <c r="AR295" s="209"/>
      <c r="AS295" s="209"/>
      <c r="AT295" s="209"/>
      <c r="AU295" s="209"/>
      <c r="AV295" s="209"/>
      <c r="AW295" s="209"/>
      <c r="AX295" s="209"/>
      <c r="AY295" s="209"/>
      <c r="AZ295" s="209"/>
      <c r="BA295" s="209"/>
      <c r="BB295" s="209"/>
      <c r="BC295" s="209"/>
      <c r="BD295" s="209"/>
      <c r="BE295" s="209"/>
      <c r="BF295" s="209"/>
      <c r="BG295" s="209"/>
      <c r="BH295" s="209"/>
      <c r="BI295" s="209"/>
      <c r="BJ295" s="209"/>
      <c r="BK295" s="209"/>
      <c r="BL295" s="209"/>
      <c r="BM295" s="209"/>
      <c r="BN295" s="209"/>
      <c r="BO295" s="209"/>
      <c r="BP295" s="209"/>
      <c r="BQ295" s="209"/>
    </row>
    <row r="296" spans="1:69" s="369" customFormat="1" ht="28.5" customHeight="1" x14ac:dyDescent="0.25">
      <c r="A296" s="111" t="s">
        <v>1014</v>
      </c>
      <c r="B296" s="197">
        <v>42765</v>
      </c>
      <c r="C296" s="198" t="s">
        <v>301</v>
      </c>
      <c r="D296" s="216" t="s">
        <v>26</v>
      </c>
      <c r="E296" s="215">
        <v>42875</v>
      </c>
      <c r="F296" s="215">
        <v>42876</v>
      </c>
      <c r="G296" s="200">
        <f t="shared" si="16"/>
        <v>1</v>
      </c>
      <c r="H296" s="200">
        <v>90</v>
      </c>
      <c r="I296" s="201"/>
      <c r="J296" s="201"/>
      <c r="K296" s="201"/>
      <c r="L296" s="201"/>
      <c r="M296" s="202">
        <v>42856</v>
      </c>
      <c r="N296" s="201"/>
      <c r="O296" s="201"/>
      <c r="P296" s="201"/>
      <c r="Q296" s="201"/>
      <c r="R296" s="201"/>
      <c r="S296" s="201"/>
      <c r="T296" s="201"/>
      <c r="U296" s="201"/>
      <c r="V296" s="201"/>
      <c r="W296" s="201"/>
      <c r="X296" s="201"/>
      <c r="Y296" s="113">
        <v>0</v>
      </c>
      <c r="Z296" s="204"/>
      <c r="AA296" s="205"/>
      <c r="AB296" s="204"/>
      <c r="AC296" s="205"/>
      <c r="AD296" s="206"/>
      <c r="AE296" s="207"/>
      <c r="AF296" s="673" t="s">
        <v>288</v>
      </c>
      <c r="AG296" s="209"/>
      <c r="AH296" s="209"/>
      <c r="AI296" s="209"/>
      <c r="AJ296" s="209"/>
      <c r="AK296" s="209"/>
      <c r="AL296" s="209"/>
      <c r="AM296" s="209"/>
      <c r="AN296" s="209"/>
      <c r="AO296" s="209"/>
      <c r="AP296" s="209"/>
      <c r="AQ296" s="209"/>
      <c r="AR296" s="209"/>
      <c r="AS296" s="209"/>
      <c r="AT296" s="209"/>
      <c r="AU296" s="209"/>
      <c r="AV296" s="209"/>
      <c r="AW296" s="209"/>
      <c r="AX296" s="209"/>
      <c r="AY296" s="209"/>
      <c r="AZ296" s="209"/>
      <c r="BA296" s="209"/>
      <c r="BB296" s="209"/>
      <c r="BC296" s="209"/>
      <c r="BD296" s="209"/>
      <c r="BE296" s="209"/>
      <c r="BF296" s="209"/>
      <c r="BG296" s="209"/>
      <c r="BH296" s="209"/>
      <c r="BI296" s="209"/>
      <c r="BJ296" s="209"/>
      <c r="BK296" s="209"/>
      <c r="BL296" s="209"/>
      <c r="BM296" s="209"/>
      <c r="BN296" s="209"/>
      <c r="BO296" s="209"/>
      <c r="BP296" s="209"/>
      <c r="BQ296" s="209"/>
    </row>
    <row r="297" spans="1:69" s="369" customFormat="1" ht="28.5" customHeight="1" x14ac:dyDescent="0.25">
      <c r="A297" s="111" t="s">
        <v>1014</v>
      </c>
      <c r="B297" s="210">
        <v>42755</v>
      </c>
      <c r="C297" s="211" t="s">
        <v>292</v>
      </c>
      <c r="D297" s="224" t="s">
        <v>293</v>
      </c>
      <c r="E297" s="212">
        <v>42874</v>
      </c>
      <c r="F297" s="212">
        <v>42875</v>
      </c>
      <c r="G297" s="213">
        <f t="shared" si="16"/>
        <v>1</v>
      </c>
      <c r="H297" s="213">
        <v>85</v>
      </c>
      <c r="I297" s="201"/>
      <c r="J297" s="201"/>
      <c r="K297" s="201"/>
      <c r="L297" s="201"/>
      <c r="M297" s="201"/>
      <c r="N297" s="202">
        <v>42856</v>
      </c>
      <c r="O297" s="201"/>
      <c r="P297" s="201"/>
      <c r="Q297" s="201"/>
      <c r="R297" s="201"/>
      <c r="S297" s="201"/>
      <c r="T297" s="201"/>
      <c r="U297" s="201"/>
      <c r="V297" s="201"/>
      <c r="W297" s="201"/>
      <c r="X297" s="201"/>
      <c r="Y297" s="113">
        <v>0</v>
      </c>
      <c r="Z297" s="204"/>
      <c r="AA297" s="205"/>
      <c r="AB297" s="204"/>
      <c r="AC297" s="205"/>
      <c r="AD297" s="206"/>
      <c r="AE297" s="207"/>
      <c r="AF297" s="301" t="s">
        <v>137</v>
      </c>
      <c r="AG297" s="209"/>
      <c r="AH297" s="209"/>
      <c r="AI297" s="209"/>
      <c r="AJ297" s="209"/>
      <c r="AK297" s="209"/>
      <c r="AL297" s="209"/>
      <c r="AM297" s="209"/>
      <c r="AN297" s="209"/>
      <c r="AO297" s="209"/>
      <c r="AP297" s="209"/>
      <c r="AQ297" s="209"/>
      <c r="AR297" s="209"/>
      <c r="AS297" s="209"/>
      <c r="AT297" s="209"/>
      <c r="AU297" s="209"/>
      <c r="AV297" s="209"/>
      <c r="AW297" s="209"/>
      <c r="AX297" s="209"/>
      <c r="AY297" s="209"/>
      <c r="AZ297" s="209"/>
      <c r="BA297" s="209"/>
      <c r="BB297" s="209"/>
      <c r="BC297" s="209"/>
      <c r="BD297" s="209"/>
      <c r="BE297" s="209"/>
      <c r="BF297" s="209"/>
      <c r="BG297" s="209"/>
      <c r="BH297" s="209"/>
      <c r="BI297" s="209"/>
      <c r="BJ297" s="209"/>
      <c r="BK297" s="209"/>
      <c r="BL297" s="209"/>
      <c r="BM297" s="209"/>
      <c r="BN297" s="209"/>
      <c r="BO297" s="209"/>
      <c r="BP297" s="209"/>
      <c r="BQ297" s="209"/>
    </row>
    <row r="298" spans="1:69" s="369" customFormat="1" ht="28.5" customHeight="1" x14ac:dyDescent="0.25">
      <c r="A298" s="111" t="s">
        <v>1014</v>
      </c>
      <c r="B298" s="197">
        <v>42845</v>
      </c>
      <c r="C298" s="198" t="s">
        <v>294</v>
      </c>
      <c r="D298" s="216" t="s">
        <v>295</v>
      </c>
      <c r="E298" s="215">
        <v>42874</v>
      </c>
      <c r="F298" s="215">
        <v>42875</v>
      </c>
      <c r="G298" s="200">
        <f t="shared" si="16"/>
        <v>1</v>
      </c>
      <c r="H298" s="200">
        <v>74</v>
      </c>
      <c r="I298" s="201"/>
      <c r="J298" s="201"/>
      <c r="K298" s="201"/>
      <c r="L298" s="201"/>
      <c r="M298" s="201"/>
      <c r="N298" s="201"/>
      <c r="O298" s="202">
        <v>42856</v>
      </c>
      <c r="P298" s="201"/>
      <c r="Q298" s="201"/>
      <c r="R298" s="201"/>
      <c r="S298" s="201"/>
      <c r="T298" s="201"/>
      <c r="U298" s="201"/>
      <c r="V298" s="201"/>
      <c r="W298" s="201"/>
      <c r="X298" s="201"/>
      <c r="Y298" s="113">
        <v>0</v>
      </c>
      <c r="Z298" s="204"/>
      <c r="AA298" s="205"/>
      <c r="AB298" s="204"/>
      <c r="AC298" s="205"/>
      <c r="AD298" s="206"/>
      <c r="AE298" s="207"/>
      <c r="AF298" s="301" t="s">
        <v>296</v>
      </c>
      <c r="AG298" s="209"/>
      <c r="AH298" s="209"/>
      <c r="AI298" s="209"/>
      <c r="AJ298" s="209"/>
      <c r="AK298" s="209"/>
      <c r="AL298" s="209"/>
      <c r="AM298" s="209"/>
      <c r="AN298" s="209"/>
      <c r="AO298" s="209"/>
      <c r="AP298" s="209"/>
      <c r="AQ298" s="209"/>
      <c r="AR298" s="209"/>
      <c r="AS298" s="209"/>
      <c r="AT298" s="209"/>
      <c r="AU298" s="209"/>
      <c r="AV298" s="209"/>
      <c r="AW298" s="209"/>
      <c r="AX298" s="209"/>
      <c r="AY298" s="209"/>
      <c r="AZ298" s="209"/>
      <c r="BA298" s="209"/>
      <c r="BB298" s="209"/>
      <c r="BC298" s="209"/>
      <c r="BD298" s="209"/>
      <c r="BE298" s="209"/>
      <c r="BF298" s="209"/>
      <c r="BG298" s="209"/>
      <c r="BH298" s="209"/>
      <c r="BI298" s="209"/>
      <c r="BJ298" s="209"/>
      <c r="BK298" s="209"/>
      <c r="BL298" s="209"/>
      <c r="BM298" s="209"/>
      <c r="BN298" s="209"/>
      <c r="BO298" s="209"/>
      <c r="BP298" s="209"/>
      <c r="BQ298" s="209"/>
    </row>
    <row r="299" spans="1:69" s="369" customFormat="1" ht="28.5" customHeight="1" x14ac:dyDescent="0.35">
      <c r="A299" s="111" t="s">
        <v>1014</v>
      </c>
      <c r="B299" s="355">
        <v>42746</v>
      </c>
      <c r="C299" s="356" t="s">
        <v>58</v>
      </c>
      <c r="D299" s="357" t="s">
        <v>582</v>
      </c>
      <c r="E299" s="358">
        <v>42873</v>
      </c>
      <c r="F299" s="358">
        <v>42875</v>
      </c>
      <c r="G299" s="359">
        <f t="shared" si="16"/>
        <v>2</v>
      </c>
      <c r="H299" s="359">
        <v>67</v>
      </c>
      <c r="I299" s="360"/>
      <c r="J299" s="360"/>
      <c r="K299" s="360"/>
      <c r="L299" s="360"/>
      <c r="M299" s="361">
        <v>42856</v>
      </c>
      <c r="N299" s="360"/>
      <c r="O299" s="360"/>
      <c r="P299" s="360"/>
      <c r="Q299" s="360"/>
      <c r="R299" s="360"/>
      <c r="S299" s="360"/>
      <c r="T299" s="360"/>
      <c r="U299" s="360"/>
      <c r="V299" s="360"/>
      <c r="W299" s="360"/>
      <c r="X299" s="362"/>
      <c r="Y299" s="434">
        <v>3415.2</v>
      </c>
      <c r="Z299" s="376"/>
      <c r="AA299" s="377"/>
      <c r="AB299" s="376"/>
      <c r="AC299" s="377"/>
      <c r="AD299" s="378"/>
      <c r="AE299" s="379"/>
      <c r="AF299" s="367"/>
      <c r="AG299" s="368"/>
      <c r="AH299" s="12"/>
      <c r="AI299" s="12"/>
      <c r="AJ299" s="12"/>
      <c r="AK299" s="12"/>
      <c r="AL299" s="12"/>
      <c r="AM299" s="12"/>
      <c r="AN299" s="12"/>
      <c r="AO299" s="12"/>
      <c r="AP299" s="12"/>
      <c r="AQ299" s="12"/>
      <c r="AR299" s="12"/>
      <c r="AS299" s="12"/>
      <c r="AT299" s="12"/>
      <c r="AU299" s="12"/>
      <c r="AV299" s="12"/>
      <c r="AW299" s="12"/>
      <c r="AX299" s="12"/>
      <c r="AY299" s="12"/>
      <c r="AZ299" s="12"/>
      <c r="BA299" s="12"/>
      <c r="BB299" s="12"/>
      <c r="BC299" s="12"/>
      <c r="BD299" s="12"/>
      <c r="BE299" s="12"/>
      <c r="BF299" s="12"/>
      <c r="BG299" s="12"/>
      <c r="BH299" s="12"/>
      <c r="BI299" s="12"/>
      <c r="BJ299" s="12"/>
      <c r="BK299" s="12"/>
      <c r="BL299" s="12"/>
      <c r="BM299" s="12"/>
      <c r="BN299" s="12"/>
      <c r="BO299" s="12"/>
      <c r="BP299" s="12"/>
      <c r="BQ299" s="12"/>
    </row>
    <row r="300" spans="1:69" s="369" customFormat="1" ht="28.5" customHeight="1" x14ac:dyDescent="0.25">
      <c r="A300" s="111" t="s">
        <v>1014</v>
      </c>
      <c r="B300" s="210">
        <v>42706</v>
      </c>
      <c r="C300" s="211" t="s">
        <v>147</v>
      </c>
      <c r="D300" s="211" t="s">
        <v>291</v>
      </c>
      <c r="E300" s="212">
        <v>42873</v>
      </c>
      <c r="F300" s="212">
        <v>42875</v>
      </c>
      <c r="G300" s="213">
        <f t="shared" si="16"/>
        <v>2</v>
      </c>
      <c r="H300" s="213">
        <v>52</v>
      </c>
      <c r="I300" s="201"/>
      <c r="J300" s="202">
        <v>42856</v>
      </c>
      <c r="K300" s="201"/>
      <c r="L300" s="201"/>
      <c r="M300" s="201"/>
      <c r="N300" s="201"/>
      <c r="O300" s="201"/>
      <c r="P300" s="201"/>
      <c r="Q300" s="201"/>
      <c r="R300" s="201"/>
      <c r="S300" s="201"/>
      <c r="T300" s="201"/>
      <c r="U300" s="201"/>
      <c r="V300" s="201"/>
      <c r="W300" s="201"/>
      <c r="X300" s="201"/>
      <c r="Y300" s="113">
        <v>0</v>
      </c>
      <c r="Z300" s="204"/>
      <c r="AA300" s="205"/>
      <c r="AB300" s="204"/>
      <c r="AC300" s="205"/>
      <c r="AD300" s="206"/>
      <c r="AE300" s="207"/>
      <c r="AF300" s="301" t="s">
        <v>136</v>
      </c>
      <c r="AG300" s="209"/>
      <c r="AH300" s="209"/>
      <c r="AI300" s="209"/>
      <c r="AJ300" s="209"/>
      <c r="AK300" s="209"/>
      <c r="AL300" s="209"/>
      <c r="AM300" s="209"/>
      <c r="AN300" s="209"/>
      <c r="AO300" s="209"/>
      <c r="AP300" s="209"/>
      <c r="AQ300" s="209"/>
      <c r="AR300" s="209"/>
      <c r="AS300" s="209"/>
      <c r="AT300" s="209"/>
      <c r="AU300" s="209"/>
      <c r="AV300" s="209"/>
      <c r="AW300" s="209"/>
      <c r="AX300" s="209"/>
      <c r="AY300" s="209"/>
      <c r="AZ300" s="209"/>
      <c r="BA300" s="209"/>
      <c r="BB300" s="209"/>
      <c r="BC300" s="209"/>
      <c r="BD300" s="209"/>
      <c r="BE300" s="209"/>
      <c r="BF300" s="209"/>
      <c r="BG300" s="209"/>
      <c r="BH300" s="209"/>
      <c r="BI300" s="209"/>
      <c r="BJ300" s="209"/>
      <c r="BK300" s="209"/>
      <c r="BL300" s="209"/>
      <c r="BM300" s="209"/>
      <c r="BN300" s="209"/>
      <c r="BO300" s="209"/>
      <c r="BP300" s="209"/>
      <c r="BQ300" s="209"/>
    </row>
    <row r="301" spans="1:69" s="369" customFormat="1" ht="28.5" customHeight="1" x14ac:dyDescent="0.35">
      <c r="A301" s="111" t="s">
        <v>1014</v>
      </c>
      <c r="B301" s="355">
        <v>42573</v>
      </c>
      <c r="C301" s="370" t="s">
        <v>583</v>
      </c>
      <c r="D301" s="371" t="s">
        <v>584</v>
      </c>
      <c r="E301" s="372">
        <v>42872</v>
      </c>
      <c r="F301" s="372">
        <v>42874</v>
      </c>
      <c r="G301" s="359">
        <f t="shared" si="16"/>
        <v>2</v>
      </c>
      <c r="H301" s="359">
        <v>25</v>
      </c>
      <c r="I301" s="360"/>
      <c r="J301" s="360"/>
      <c r="K301" s="360"/>
      <c r="L301" s="360"/>
      <c r="M301" s="360"/>
      <c r="N301" s="360"/>
      <c r="O301" s="360"/>
      <c r="P301" s="360"/>
      <c r="Q301" s="360"/>
      <c r="R301" s="360"/>
      <c r="S301" s="361">
        <v>42856</v>
      </c>
      <c r="T301" s="360"/>
      <c r="U301" s="360"/>
      <c r="V301" s="360"/>
      <c r="W301" s="360"/>
      <c r="X301" s="362"/>
      <c r="Y301" s="434">
        <v>3231.4</v>
      </c>
      <c r="Z301" s="376"/>
      <c r="AA301" s="377"/>
      <c r="AB301" s="376"/>
      <c r="AC301" s="377"/>
      <c r="AD301" s="378"/>
      <c r="AE301" s="379"/>
      <c r="AF301" s="367"/>
      <c r="AG301" s="368"/>
      <c r="AH301" s="12"/>
      <c r="AI301" s="12"/>
      <c r="AJ301" s="12"/>
      <c r="AK301" s="12"/>
      <c r="AL301" s="12"/>
      <c r="AM301" s="12"/>
      <c r="AN301" s="12"/>
      <c r="AO301" s="12"/>
      <c r="AP301" s="12"/>
      <c r="AQ301" s="12"/>
      <c r="AR301" s="12"/>
      <c r="AS301" s="12"/>
      <c r="AT301" s="12"/>
      <c r="AU301" s="12"/>
      <c r="AV301" s="12"/>
      <c r="AW301" s="12"/>
      <c r="AX301" s="12"/>
      <c r="AY301" s="12"/>
      <c r="AZ301" s="12"/>
      <c r="BA301" s="12"/>
      <c r="BB301" s="12"/>
      <c r="BC301" s="12"/>
      <c r="BD301" s="12"/>
      <c r="BE301" s="12"/>
      <c r="BF301" s="12"/>
      <c r="BG301" s="12"/>
      <c r="BH301" s="12"/>
      <c r="BI301" s="12"/>
      <c r="BJ301" s="12"/>
      <c r="BK301" s="12"/>
      <c r="BL301" s="12"/>
      <c r="BM301" s="12"/>
      <c r="BN301" s="12"/>
      <c r="BO301" s="12"/>
      <c r="BP301" s="12"/>
      <c r="BQ301" s="12"/>
    </row>
    <row r="302" spans="1:69" s="369" customFormat="1" ht="28.5" customHeight="1" x14ac:dyDescent="0.25">
      <c r="A302" s="111" t="s">
        <v>1014</v>
      </c>
      <c r="B302" s="197">
        <v>42823</v>
      </c>
      <c r="C302" s="198" t="s">
        <v>289</v>
      </c>
      <c r="D302" s="216" t="s">
        <v>26</v>
      </c>
      <c r="E302" s="215">
        <v>42872</v>
      </c>
      <c r="F302" s="215">
        <v>42873</v>
      </c>
      <c r="G302" s="200">
        <f t="shared" si="16"/>
        <v>1</v>
      </c>
      <c r="H302" s="200">
        <v>63</v>
      </c>
      <c r="I302" s="201"/>
      <c r="J302" s="201"/>
      <c r="K302" s="202">
        <v>42856</v>
      </c>
      <c r="L302" s="201"/>
      <c r="M302" s="201"/>
      <c r="N302" s="201"/>
      <c r="O302" s="201"/>
      <c r="P302" s="201"/>
      <c r="Q302" s="201"/>
      <c r="R302" s="201"/>
      <c r="S302" s="201"/>
      <c r="T302" s="201"/>
      <c r="U302" s="201"/>
      <c r="V302" s="201"/>
      <c r="W302" s="201"/>
      <c r="X302" s="201"/>
      <c r="Y302" s="113">
        <v>0</v>
      </c>
      <c r="Z302" s="204"/>
      <c r="AA302" s="205"/>
      <c r="AB302" s="204"/>
      <c r="AC302" s="205"/>
      <c r="AD302" s="206"/>
      <c r="AE302" s="207"/>
      <c r="AF302" s="301" t="s">
        <v>290</v>
      </c>
      <c r="AG302" s="209"/>
      <c r="AH302" s="209"/>
      <c r="AI302" s="209"/>
      <c r="AJ302" s="209"/>
      <c r="AK302" s="209"/>
      <c r="AL302" s="209"/>
      <c r="AM302" s="209"/>
      <c r="AN302" s="209"/>
      <c r="AO302" s="209"/>
      <c r="AP302" s="209"/>
      <c r="AQ302" s="209"/>
      <c r="AR302" s="209"/>
      <c r="AS302" s="209"/>
      <c r="AT302" s="209"/>
      <c r="AU302" s="209"/>
      <c r="AV302" s="209"/>
      <c r="AW302" s="209"/>
      <c r="AX302" s="209"/>
      <c r="AY302" s="209"/>
      <c r="AZ302" s="209"/>
      <c r="BA302" s="209"/>
      <c r="BB302" s="209"/>
      <c r="BC302" s="209"/>
      <c r="BD302" s="209"/>
      <c r="BE302" s="209"/>
      <c r="BF302" s="209"/>
      <c r="BG302" s="209"/>
      <c r="BH302" s="209"/>
      <c r="BI302" s="209"/>
      <c r="BJ302" s="209"/>
      <c r="BK302" s="209"/>
      <c r="BL302" s="209"/>
      <c r="BM302" s="209"/>
      <c r="BN302" s="209"/>
      <c r="BO302" s="209"/>
      <c r="BP302" s="209"/>
      <c r="BQ302" s="209"/>
    </row>
    <row r="303" spans="1:69" s="369" customFormat="1" ht="28.5" customHeight="1" x14ac:dyDescent="0.35">
      <c r="A303" s="111" t="s">
        <v>1014</v>
      </c>
      <c r="B303" s="355">
        <v>42760</v>
      </c>
      <c r="C303" s="370" t="s">
        <v>585</v>
      </c>
      <c r="D303" s="371" t="s">
        <v>586</v>
      </c>
      <c r="E303" s="372">
        <v>42871</v>
      </c>
      <c r="F303" s="372">
        <v>42873</v>
      </c>
      <c r="G303" s="359">
        <f t="shared" si="16"/>
        <v>2</v>
      </c>
      <c r="H303" s="359">
        <v>28</v>
      </c>
      <c r="I303" s="360"/>
      <c r="J303" s="360"/>
      <c r="K303" s="361">
        <v>42856</v>
      </c>
      <c r="L303" s="360"/>
      <c r="M303" s="360"/>
      <c r="N303" s="360"/>
      <c r="O303" s="360"/>
      <c r="P303" s="360"/>
      <c r="Q303" s="360"/>
      <c r="R303" s="360"/>
      <c r="S303" s="360"/>
      <c r="T303" s="360"/>
      <c r="U303" s="360"/>
      <c r="V303" s="360"/>
      <c r="W303" s="360"/>
      <c r="X303" s="362"/>
      <c r="Y303" s="434">
        <v>1255.5</v>
      </c>
      <c r="Z303" s="376"/>
      <c r="AA303" s="377"/>
      <c r="AB303" s="376"/>
      <c r="AC303" s="377"/>
      <c r="AD303" s="378"/>
      <c r="AE303" s="379"/>
      <c r="AF303" s="367"/>
      <c r="AG303" s="368"/>
      <c r="AH303" s="12"/>
      <c r="AI303" s="12"/>
      <c r="AJ303" s="12"/>
      <c r="AK303" s="12"/>
      <c r="AL303" s="12"/>
      <c r="AM303" s="12"/>
      <c r="AN303" s="12"/>
      <c r="AO303" s="12"/>
      <c r="AP303" s="12"/>
      <c r="AQ303" s="12"/>
      <c r="AR303" s="12"/>
      <c r="AS303" s="12"/>
      <c r="AT303" s="12"/>
      <c r="AU303" s="12"/>
      <c r="AV303" s="12"/>
      <c r="AW303" s="12"/>
      <c r="AX303" s="12"/>
      <c r="AY303" s="12"/>
      <c r="AZ303" s="12"/>
      <c r="BA303" s="12"/>
      <c r="BB303" s="12"/>
      <c r="BC303" s="12"/>
      <c r="BD303" s="12"/>
      <c r="BE303" s="12"/>
      <c r="BF303" s="12"/>
      <c r="BG303" s="12"/>
      <c r="BH303" s="12"/>
      <c r="BI303" s="12"/>
      <c r="BJ303" s="12"/>
      <c r="BK303" s="12"/>
      <c r="BL303" s="12"/>
      <c r="BM303" s="12"/>
      <c r="BN303" s="12"/>
      <c r="BO303" s="12"/>
      <c r="BP303" s="12"/>
      <c r="BQ303" s="12"/>
    </row>
    <row r="304" spans="1:69" s="369" customFormat="1" ht="28.5" customHeight="1" x14ac:dyDescent="0.35">
      <c r="A304" s="111" t="s">
        <v>1014</v>
      </c>
      <c r="B304" s="355">
        <v>42831</v>
      </c>
      <c r="C304" s="370" t="s">
        <v>126</v>
      </c>
      <c r="D304" s="371" t="s">
        <v>587</v>
      </c>
      <c r="E304" s="372">
        <v>42871</v>
      </c>
      <c r="F304" s="372">
        <v>42872</v>
      </c>
      <c r="G304" s="359">
        <f t="shared" si="16"/>
        <v>1</v>
      </c>
      <c r="H304" s="359">
        <v>23</v>
      </c>
      <c r="I304" s="361">
        <v>42856</v>
      </c>
      <c r="J304" s="360"/>
      <c r="K304" s="360"/>
      <c r="L304" s="360"/>
      <c r="M304" s="360"/>
      <c r="N304" s="360"/>
      <c r="O304" s="360"/>
      <c r="P304" s="360"/>
      <c r="Q304" s="360"/>
      <c r="R304" s="360"/>
      <c r="S304" s="360"/>
      <c r="T304" s="360"/>
      <c r="U304" s="360"/>
      <c r="V304" s="360"/>
      <c r="W304" s="360"/>
      <c r="X304" s="362"/>
      <c r="Y304" s="434">
        <v>489</v>
      </c>
      <c r="Z304" s="376"/>
      <c r="AA304" s="377"/>
      <c r="AB304" s="376"/>
      <c r="AC304" s="377"/>
      <c r="AD304" s="378"/>
      <c r="AE304" s="379"/>
      <c r="AF304" s="367"/>
      <c r="AG304" s="368"/>
      <c r="AH304" s="12"/>
      <c r="AI304" s="12"/>
      <c r="AJ304" s="12"/>
      <c r="AK304" s="12"/>
      <c r="AL304" s="12"/>
      <c r="AM304" s="12"/>
      <c r="AN304" s="12"/>
      <c r="AO304" s="12"/>
      <c r="AP304" s="12"/>
      <c r="AQ304" s="12"/>
      <c r="AR304" s="12"/>
      <c r="AS304" s="12"/>
      <c r="AT304" s="12"/>
      <c r="AU304" s="12"/>
      <c r="AV304" s="12"/>
      <c r="AW304" s="12"/>
      <c r="AX304" s="12"/>
      <c r="AY304" s="12"/>
      <c r="AZ304" s="12"/>
      <c r="BA304" s="12"/>
      <c r="BB304" s="12"/>
      <c r="BC304" s="12"/>
      <c r="BD304" s="12"/>
      <c r="BE304" s="12"/>
      <c r="BF304" s="12"/>
      <c r="BG304" s="12"/>
      <c r="BH304" s="12"/>
      <c r="BI304" s="12"/>
      <c r="BJ304" s="12"/>
      <c r="BK304" s="12"/>
      <c r="BL304" s="12"/>
      <c r="BM304" s="12"/>
      <c r="BN304" s="12"/>
      <c r="BO304" s="12"/>
      <c r="BP304" s="12"/>
      <c r="BQ304" s="12"/>
    </row>
    <row r="305" spans="1:69" s="369" customFormat="1" ht="28.5" customHeight="1" x14ac:dyDescent="0.25">
      <c r="A305" s="111" t="s">
        <v>1014</v>
      </c>
      <c r="B305" s="197">
        <v>42782</v>
      </c>
      <c r="C305" s="198" t="s">
        <v>284</v>
      </c>
      <c r="D305" s="216" t="s">
        <v>285</v>
      </c>
      <c r="E305" s="215">
        <v>42871</v>
      </c>
      <c r="F305" s="215">
        <v>42872</v>
      </c>
      <c r="G305" s="200">
        <f t="shared" si="16"/>
        <v>1</v>
      </c>
      <c r="H305" s="200">
        <v>55</v>
      </c>
      <c r="I305" s="201"/>
      <c r="J305" s="201"/>
      <c r="K305" s="201"/>
      <c r="L305" s="201"/>
      <c r="M305" s="202">
        <v>42856</v>
      </c>
      <c r="N305" s="201"/>
      <c r="O305" s="201"/>
      <c r="P305" s="201"/>
      <c r="Q305" s="201"/>
      <c r="R305" s="201"/>
      <c r="S305" s="201"/>
      <c r="T305" s="201"/>
      <c r="U305" s="201"/>
      <c r="V305" s="201"/>
      <c r="W305" s="201"/>
      <c r="X305" s="201"/>
      <c r="Y305" s="113">
        <v>0</v>
      </c>
      <c r="Z305" s="204"/>
      <c r="AA305" s="205"/>
      <c r="AB305" s="204"/>
      <c r="AC305" s="205"/>
      <c r="AD305" s="206"/>
      <c r="AE305" s="207"/>
      <c r="AF305" s="301" t="s">
        <v>163</v>
      </c>
      <c r="AG305" s="209"/>
      <c r="AH305" s="209"/>
      <c r="AI305" s="209"/>
      <c r="AJ305" s="209"/>
      <c r="AK305" s="209"/>
      <c r="AL305" s="209"/>
      <c r="AM305" s="209"/>
      <c r="AN305" s="209"/>
      <c r="AO305" s="209"/>
      <c r="AP305" s="209"/>
      <c r="AQ305" s="209"/>
      <c r="AR305" s="209"/>
      <c r="AS305" s="209"/>
      <c r="AT305" s="209"/>
      <c r="AU305" s="209"/>
      <c r="AV305" s="209"/>
      <c r="AW305" s="209"/>
      <c r="AX305" s="209"/>
      <c r="AY305" s="209"/>
      <c r="AZ305" s="209"/>
      <c r="BA305" s="209"/>
      <c r="BB305" s="209"/>
      <c r="BC305" s="209"/>
      <c r="BD305" s="209"/>
      <c r="BE305" s="209"/>
      <c r="BF305" s="209"/>
      <c r="BG305" s="209"/>
      <c r="BH305" s="209"/>
      <c r="BI305" s="209"/>
      <c r="BJ305" s="209"/>
      <c r="BK305" s="209"/>
      <c r="BL305" s="209"/>
      <c r="BM305" s="209"/>
      <c r="BN305" s="209"/>
      <c r="BO305" s="209"/>
      <c r="BP305" s="209"/>
      <c r="BQ305" s="209"/>
    </row>
    <row r="306" spans="1:69" s="369" customFormat="1" ht="28.5" customHeight="1" x14ac:dyDescent="0.25">
      <c r="A306" s="111" t="s">
        <v>1014</v>
      </c>
      <c r="B306" s="197">
        <v>42844</v>
      </c>
      <c r="C306" s="198" t="s">
        <v>286</v>
      </c>
      <c r="D306" s="216" t="s">
        <v>287</v>
      </c>
      <c r="E306" s="215">
        <v>42871</v>
      </c>
      <c r="F306" s="215">
        <v>42873</v>
      </c>
      <c r="G306" s="200">
        <f t="shared" si="16"/>
        <v>2</v>
      </c>
      <c r="H306" s="200">
        <v>26</v>
      </c>
      <c r="I306" s="201"/>
      <c r="J306" s="201"/>
      <c r="K306" s="201"/>
      <c r="L306" s="201"/>
      <c r="M306" s="201"/>
      <c r="N306" s="201"/>
      <c r="O306" s="202">
        <v>42856</v>
      </c>
      <c r="P306" s="201"/>
      <c r="Q306" s="201"/>
      <c r="R306" s="201"/>
      <c r="S306" s="201"/>
      <c r="T306" s="201"/>
      <c r="U306" s="201"/>
      <c r="V306" s="201"/>
      <c r="W306" s="201"/>
      <c r="X306" s="201"/>
      <c r="Y306" s="113">
        <v>0</v>
      </c>
      <c r="Z306" s="204"/>
      <c r="AA306" s="205"/>
      <c r="AB306" s="204"/>
      <c r="AC306" s="205"/>
      <c r="AD306" s="206"/>
      <c r="AE306" s="207"/>
      <c r="AF306" s="673" t="s">
        <v>288</v>
      </c>
      <c r="AG306" s="209"/>
      <c r="AH306" s="209"/>
      <c r="AI306" s="209"/>
      <c r="AJ306" s="209"/>
      <c r="AK306" s="209"/>
      <c r="AL306" s="209"/>
      <c r="AM306" s="209"/>
      <c r="AN306" s="209"/>
      <c r="AO306" s="209"/>
      <c r="AP306" s="209"/>
      <c r="AQ306" s="209"/>
      <c r="AR306" s="209"/>
      <c r="AS306" s="209"/>
      <c r="AT306" s="209"/>
      <c r="AU306" s="209"/>
      <c r="AV306" s="209"/>
      <c r="AW306" s="209"/>
      <c r="AX306" s="209"/>
      <c r="AY306" s="209"/>
      <c r="AZ306" s="209"/>
      <c r="BA306" s="209"/>
      <c r="BB306" s="209"/>
      <c r="BC306" s="209"/>
      <c r="BD306" s="209"/>
      <c r="BE306" s="209"/>
      <c r="BF306" s="209"/>
      <c r="BG306" s="209"/>
      <c r="BH306" s="209"/>
      <c r="BI306" s="209"/>
      <c r="BJ306" s="209"/>
      <c r="BK306" s="209"/>
      <c r="BL306" s="209"/>
      <c r="BM306" s="209"/>
      <c r="BN306" s="209"/>
      <c r="BO306" s="209"/>
      <c r="BP306" s="209"/>
      <c r="BQ306" s="209"/>
    </row>
    <row r="307" spans="1:69" s="369" customFormat="1" ht="28.5" customHeight="1" x14ac:dyDescent="0.35">
      <c r="A307" s="111" t="s">
        <v>1014</v>
      </c>
      <c r="B307" s="355">
        <v>42793</v>
      </c>
      <c r="C307" s="370" t="s">
        <v>588</v>
      </c>
      <c r="D307" s="371" t="s">
        <v>26</v>
      </c>
      <c r="E307" s="372">
        <v>42870</v>
      </c>
      <c r="F307" s="372">
        <v>42871</v>
      </c>
      <c r="G307" s="359">
        <f t="shared" si="16"/>
        <v>1</v>
      </c>
      <c r="H307" s="359">
        <v>35</v>
      </c>
      <c r="I307" s="361">
        <v>42856</v>
      </c>
      <c r="J307" s="360"/>
      <c r="K307" s="360"/>
      <c r="L307" s="360"/>
      <c r="M307" s="360"/>
      <c r="N307" s="360"/>
      <c r="O307" s="360"/>
      <c r="P307" s="360"/>
      <c r="Q307" s="360"/>
      <c r="R307" s="360"/>
      <c r="S307" s="360"/>
      <c r="T307" s="360"/>
      <c r="U307" s="360"/>
      <c r="V307" s="360"/>
      <c r="W307" s="360"/>
      <c r="X307" s="362"/>
      <c r="Y307" s="434">
        <v>533</v>
      </c>
      <c r="Z307" s="376"/>
      <c r="AA307" s="377"/>
      <c r="AB307" s="376"/>
      <c r="AC307" s="377"/>
      <c r="AD307" s="378"/>
      <c r="AE307" s="379"/>
      <c r="AF307" s="367"/>
      <c r="AG307" s="368"/>
      <c r="AH307" s="12"/>
      <c r="AI307" s="12"/>
      <c r="AJ307" s="12"/>
      <c r="AK307" s="12"/>
      <c r="AL307" s="12"/>
      <c r="AM307" s="12"/>
      <c r="AN307" s="12"/>
      <c r="AO307" s="12"/>
      <c r="AP307" s="12"/>
      <c r="AQ307" s="12"/>
      <c r="AR307" s="12"/>
      <c r="AS307" s="12"/>
      <c r="AT307" s="12"/>
      <c r="AU307" s="12"/>
      <c r="AV307" s="12"/>
      <c r="AW307" s="12"/>
      <c r="AX307" s="12"/>
      <c r="AY307" s="12"/>
      <c r="AZ307" s="12"/>
      <c r="BA307" s="12"/>
      <c r="BB307" s="12"/>
      <c r="BC307" s="12"/>
      <c r="BD307" s="12"/>
      <c r="BE307" s="12"/>
      <c r="BF307" s="12"/>
      <c r="BG307" s="12"/>
      <c r="BH307" s="12"/>
      <c r="BI307" s="12"/>
      <c r="BJ307" s="12"/>
      <c r="BK307" s="12"/>
      <c r="BL307" s="12"/>
      <c r="BM307" s="12"/>
      <c r="BN307" s="12"/>
      <c r="BO307" s="12"/>
      <c r="BP307" s="12"/>
      <c r="BQ307" s="12"/>
    </row>
    <row r="308" spans="1:69" s="369" customFormat="1" ht="28.5" customHeight="1" x14ac:dyDescent="0.35">
      <c r="A308" s="111" t="s">
        <v>1014</v>
      </c>
      <c r="B308" s="355">
        <v>42745</v>
      </c>
      <c r="C308" s="356" t="s">
        <v>161</v>
      </c>
      <c r="D308" s="357" t="s">
        <v>589</v>
      </c>
      <c r="E308" s="358">
        <v>42870</v>
      </c>
      <c r="F308" s="358">
        <v>42871</v>
      </c>
      <c r="G308" s="374">
        <f t="shared" si="16"/>
        <v>1</v>
      </c>
      <c r="H308" s="374">
        <v>21</v>
      </c>
      <c r="I308" s="361">
        <v>42856</v>
      </c>
      <c r="J308" s="360"/>
      <c r="K308" s="360"/>
      <c r="L308" s="360"/>
      <c r="M308" s="360"/>
      <c r="N308" s="360"/>
      <c r="O308" s="360"/>
      <c r="P308" s="360"/>
      <c r="Q308" s="360"/>
      <c r="R308" s="360"/>
      <c r="S308" s="360"/>
      <c r="T308" s="360"/>
      <c r="U308" s="360"/>
      <c r="V308" s="360"/>
      <c r="W308" s="360"/>
      <c r="X308" s="362"/>
      <c r="Y308" s="434">
        <v>559</v>
      </c>
      <c r="Z308" s="376"/>
      <c r="AA308" s="377"/>
      <c r="AB308" s="376"/>
      <c r="AC308" s="377"/>
      <c r="AD308" s="378"/>
      <c r="AE308" s="379"/>
      <c r="AF308" s="367"/>
      <c r="AG308" s="368"/>
      <c r="AH308" s="12"/>
      <c r="AI308" s="12"/>
      <c r="AJ308" s="12"/>
      <c r="AK308" s="12"/>
      <c r="AL308" s="12"/>
      <c r="AM308" s="12"/>
      <c r="AN308" s="12"/>
      <c r="AO308" s="12"/>
      <c r="AP308" s="12"/>
      <c r="AQ308" s="12"/>
      <c r="AR308" s="12"/>
      <c r="AS308" s="12"/>
      <c r="AT308" s="12"/>
      <c r="AU308" s="12"/>
      <c r="AV308" s="12"/>
      <c r="AW308" s="12"/>
      <c r="AX308" s="12"/>
      <c r="AY308" s="12"/>
      <c r="AZ308" s="12"/>
      <c r="BA308" s="12"/>
      <c r="BB308" s="12"/>
      <c r="BC308" s="12"/>
      <c r="BD308" s="12"/>
      <c r="BE308" s="12"/>
      <c r="BF308" s="12"/>
      <c r="BG308" s="12"/>
      <c r="BH308" s="12"/>
      <c r="BI308" s="12"/>
      <c r="BJ308" s="12"/>
      <c r="BK308" s="12"/>
      <c r="BL308" s="12"/>
      <c r="BM308" s="12"/>
      <c r="BN308" s="12"/>
      <c r="BO308" s="12"/>
      <c r="BP308" s="12"/>
      <c r="BQ308" s="12"/>
    </row>
    <row r="309" spans="1:69" s="369" customFormat="1" ht="28.5" customHeight="1" x14ac:dyDescent="0.35">
      <c r="A309" s="111" t="s">
        <v>1014</v>
      </c>
      <c r="B309" s="355">
        <v>42824</v>
      </c>
      <c r="C309" s="370" t="s">
        <v>69</v>
      </c>
      <c r="D309" s="371" t="s">
        <v>368</v>
      </c>
      <c r="E309" s="372">
        <v>42870</v>
      </c>
      <c r="F309" s="372">
        <v>42871</v>
      </c>
      <c r="G309" s="359">
        <v>1</v>
      </c>
      <c r="H309" s="359">
        <v>16</v>
      </c>
      <c r="I309" s="361">
        <v>42856</v>
      </c>
      <c r="J309" s="360"/>
      <c r="K309" s="360"/>
      <c r="L309" s="360"/>
      <c r="M309" s="360"/>
      <c r="N309" s="360"/>
      <c r="O309" s="360"/>
      <c r="P309" s="360"/>
      <c r="Q309" s="360"/>
      <c r="R309" s="360"/>
      <c r="S309" s="360"/>
      <c r="T309" s="360"/>
      <c r="U309" s="360"/>
      <c r="V309" s="360"/>
      <c r="W309" s="360"/>
      <c r="X309" s="362"/>
      <c r="Y309" s="434">
        <v>770</v>
      </c>
      <c r="Z309" s="376"/>
      <c r="AA309" s="377"/>
      <c r="AB309" s="376"/>
      <c r="AC309" s="377"/>
      <c r="AD309" s="378"/>
      <c r="AE309" s="379"/>
      <c r="AF309" s="367"/>
      <c r="AG309" s="368"/>
      <c r="AH309" s="12"/>
      <c r="AI309" s="12"/>
      <c r="AJ309" s="12"/>
      <c r="AK309" s="12"/>
      <c r="AL309" s="12"/>
      <c r="AM309" s="12"/>
      <c r="AN309" s="12"/>
      <c r="AO309" s="12"/>
      <c r="AP309" s="12"/>
      <c r="AQ309" s="12"/>
      <c r="AR309" s="12"/>
      <c r="AS309" s="12"/>
      <c r="AT309" s="12"/>
      <c r="AU309" s="12"/>
      <c r="AV309" s="12"/>
      <c r="AW309" s="12"/>
      <c r="AX309" s="12"/>
      <c r="AY309" s="12"/>
      <c r="AZ309" s="12"/>
      <c r="BA309" s="12"/>
      <c r="BB309" s="12"/>
      <c r="BC309" s="12"/>
      <c r="BD309" s="12"/>
      <c r="BE309" s="12"/>
      <c r="BF309" s="12"/>
      <c r="BG309" s="12"/>
      <c r="BH309" s="12"/>
      <c r="BI309" s="12"/>
      <c r="BJ309" s="12"/>
      <c r="BK309" s="12"/>
      <c r="BL309" s="12"/>
      <c r="BM309" s="12"/>
      <c r="BN309" s="12"/>
      <c r="BO309" s="12"/>
      <c r="BP309" s="12"/>
      <c r="BQ309" s="12"/>
    </row>
    <row r="310" spans="1:69" s="369" customFormat="1" ht="28.5" customHeight="1" x14ac:dyDescent="0.25">
      <c r="A310" s="111" t="s">
        <v>1014</v>
      </c>
      <c r="B310" s="197">
        <v>42747</v>
      </c>
      <c r="C310" s="198" t="s">
        <v>280</v>
      </c>
      <c r="D310" s="216" t="s">
        <v>281</v>
      </c>
      <c r="E310" s="215">
        <v>42870</v>
      </c>
      <c r="F310" s="215">
        <v>42874</v>
      </c>
      <c r="G310" s="200">
        <f t="shared" ref="G310:G333" si="17">F310-E310</f>
        <v>4</v>
      </c>
      <c r="H310" s="213">
        <v>30</v>
      </c>
      <c r="I310" s="201"/>
      <c r="J310" s="201"/>
      <c r="K310" s="201"/>
      <c r="L310" s="201"/>
      <c r="M310" s="201"/>
      <c r="N310" s="201"/>
      <c r="O310" s="201"/>
      <c r="P310" s="202">
        <v>42856</v>
      </c>
      <c r="Q310" s="201"/>
      <c r="R310" s="201"/>
      <c r="S310" s="201"/>
      <c r="T310" s="201"/>
      <c r="U310" s="201"/>
      <c r="V310" s="201"/>
      <c r="W310" s="201"/>
      <c r="X310" s="201"/>
      <c r="Y310" s="113">
        <v>0</v>
      </c>
      <c r="Z310" s="204"/>
      <c r="AA310" s="205"/>
      <c r="AB310" s="204"/>
      <c r="AC310" s="205"/>
      <c r="AD310" s="206"/>
      <c r="AE310" s="207"/>
      <c r="AF310" s="674" t="s">
        <v>282</v>
      </c>
      <c r="AG310" s="209"/>
      <c r="AH310" s="209"/>
      <c r="AI310" s="209"/>
      <c r="AJ310" s="209"/>
      <c r="AK310" s="209"/>
      <c r="AL310" s="209"/>
      <c r="AM310" s="209"/>
      <c r="AN310" s="209"/>
      <c r="AO310" s="209"/>
      <c r="AP310" s="209"/>
      <c r="AQ310" s="209"/>
      <c r="AR310" s="209"/>
      <c r="AS310" s="209"/>
      <c r="AT310" s="209"/>
      <c r="AU310" s="209"/>
      <c r="AV310" s="209"/>
      <c r="AW310" s="209"/>
      <c r="AX310" s="209"/>
      <c r="AY310" s="209"/>
      <c r="AZ310" s="209"/>
      <c r="BA310" s="209"/>
      <c r="BB310" s="209"/>
      <c r="BC310" s="209"/>
      <c r="BD310" s="209"/>
      <c r="BE310" s="209"/>
      <c r="BF310" s="209"/>
      <c r="BG310" s="209"/>
      <c r="BH310" s="209"/>
      <c r="BI310" s="209"/>
      <c r="BJ310" s="209"/>
      <c r="BK310" s="209"/>
      <c r="BL310" s="209"/>
      <c r="BM310" s="209"/>
      <c r="BN310" s="209"/>
      <c r="BO310" s="209"/>
      <c r="BP310" s="209"/>
      <c r="BQ310" s="209"/>
    </row>
    <row r="311" spans="1:69" s="369" customFormat="1" ht="28.5" customHeight="1" x14ac:dyDescent="0.25">
      <c r="A311" s="111" t="s">
        <v>1014</v>
      </c>
      <c r="B311" s="197">
        <v>42733</v>
      </c>
      <c r="C311" s="198" t="s">
        <v>147</v>
      </c>
      <c r="D311" s="198" t="s">
        <v>283</v>
      </c>
      <c r="E311" s="215">
        <v>42870</v>
      </c>
      <c r="F311" s="215">
        <v>42871</v>
      </c>
      <c r="G311" s="200">
        <f t="shared" si="17"/>
        <v>1</v>
      </c>
      <c r="H311" s="200">
        <v>33</v>
      </c>
      <c r="I311" s="202">
        <v>42856</v>
      </c>
      <c r="J311" s="201"/>
      <c r="K311" s="201"/>
      <c r="L311" s="201"/>
      <c r="M311" s="201"/>
      <c r="N311" s="201"/>
      <c r="O311" s="201"/>
      <c r="P311" s="201"/>
      <c r="Q311" s="201"/>
      <c r="R311" s="201"/>
      <c r="S311" s="201"/>
      <c r="T311" s="201"/>
      <c r="U311" s="201"/>
      <c r="V311" s="201"/>
      <c r="W311" s="201"/>
      <c r="X311" s="201"/>
      <c r="Y311" s="113">
        <v>0</v>
      </c>
      <c r="Z311" s="204"/>
      <c r="AA311" s="205"/>
      <c r="AB311" s="204"/>
      <c r="AC311" s="205"/>
      <c r="AD311" s="206"/>
      <c r="AE311" s="207"/>
      <c r="AF311" s="301" t="s">
        <v>202</v>
      </c>
      <c r="AG311" s="209"/>
      <c r="AH311" s="209"/>
      <c r="AI311" s="209"/>
      <c r="AJ311" s="209"/>
      <c r="AK311" s="209"/>
      <c r="AL311" s="209"/>
      <c r="AM311" s="209"/>
      <c r="AN311" s="209"/>
      <c r="AO311" s="209"/>
      <c r="AP311" s="209"/>
      <c r="AQ311" s="209"/>
      <c r="AR311" s="209"/>
      <c r="AS311" s="209"/>
      <c r="AT311" s="209"/>
      <c r="AU311" s="209"/>
      <c r="AV311" s="209"/>
      <c r="AW311" s="209"/>
      <c r="AX311" s="209"/>
      <c r="AY311" s="209"/>
      <c r="AZ311" s="209"/>
      <c r="BA311" s="209"/>
      <c r="BB311" s="209"/>
      <c r="BC311" s="209"/>
      <c r="BD311" s="209"/>
      <c r="BE311" s="209"/>
      <c r="BF311" s="209"/>
      <c r="BG311" s="209"/>
      <c r="BH311" s="209"/>
      <c r="BI311" s="209"/>
      <c r="BJ311" s="209"/>
      <c r="BK311" s="209"/>
      <c r="BL311" s="209"/>
      <c r="BM311" s="209"/>
      <c r="BN311" s="209"/>
      <c r="BO311" s="209"/>
      <c r="BP311" s="209"/>
      <c r="BQ311" s="209"/>
    </row>
    <row r="312" spans="1:69" s="369" customFormat="1" ht="28.5" customHeight="1" x14ac:dyDescent="0.25">
      <c r="A312" s="111" t="s">
        <v>1014</v>
      </c>
      <c r="B312" s="210">
        <v>42665</v>
      </c>
      <c r="C312" s="198" t="s">
        <v>65</v>
      </c>
      <c r="D312" s="198" t="s">
        <v>66</v>
      </c>
      <c r="E312" s="212">
        <v>42870</v>
      </c>
      <c r="F312" s="212">
        <v>42873</v>
      </c>
      <c r="G312" s="200">
        <f t="shared" si="17"/>
        <v>3</v>
      </c>
      <c r="H312" s="200">
        <v>27</v>
      </c>
      <c r="I312" s="201"/>
      <c r="J312" s="201"/>
      <c r="K312" s="201"/>
      <c r="L312" s="201"/>
      <c r="M312" s="201"/>
      <c r="N312" s="202">
        <v>42856</v>
      </c>
      <c r="O312" s="201"/>
      <c r="P312" s="201"/>
      <c r="Q312" s="201"/>
      <c r="R312" s="201"/>
      <c r="S312" s="201"/>
      <c r="T312" s="201"/>
      <c r="U312" s="201"/>
      <c r="V312" s="201"/>
      <c r="W312" s="201"/>
      <c r="X312" s="201"/>
      <c r="Y312" s="113">
        <v>0</v>
      </c>
      <c r="Z312" s="204"/>
      <c r="AA312" s="205"/>
      <c r="AB312" s="204"/>
      <c r="AC312" s="205"/>
      <c r="AD312" s="206"/>
      <c r="AE312" s="207"/>
      <c r="AF312" s="301" t="s">
        <v>244</v>
      </c>
      <c r="AG312" s="209"/>
      <c r="AH312" s="209"/>
      <c r="AI312" s="209"/>
      <c r="AJ312" s="209"/>
      <c r="AK312" s="209"/>
      <c r="AL312" s="209"/>
      <c r="AM312" s="209"/>
      <c r="AN312" s="209"/>
      <c r="AO312" s="209"/>
      <c r="AP312" s="209"/>
      <c r="AQ312" s="209"/>
      <c r="AR312" s="209"/>
      <c r="AS312" s="209"/>
      <c r="AT312" s="209"/>
      <c r="AU312" s="209"/>
      <c r="AV312" s="209"/>
      <c r="AW312" s="209"/>
      <c r="AX312" s="209"/>
      <c r="AY312" s="209"/>
      <c r="AZ312" s="209"/>
      <c r="BA312" s="209"/>
      <c r="BB312" s="209"/>
      <c r="BC312" s="209"/>
      <c r="BD312" s="209"/>
      <c r="BE312" s="209"/>
      <c r="BF312" s="209"/>
      <c r="BG312" s="209"/>
      <c r="BH312" s="209"/>
      <c r="BI312" s="209"/>
      <c r="BJ312" s="209"/>
      <c r="BK312" s="209"/>
      <c r="BL312" s="209"/>
      <c r="BM312" s="209"/>
      <c r="BN312" s="209"/>
      <c r="BO312" s="209"/>
      <c r="BP312" s="209"/>
      <c r="BQ312" s="209"/>
    </row>
    <row r="313" spans="1:69" s="369" customFormat="1" ht="28.5" customHeight="1" x14ac:dyDescent="0.35">
      <c r="A313" s="111" t="s">
        <v>1014</v>
      </c>
      <c r="B313" s="355">
        <v>42823</v>
      </c>
      <c r="C313" s="370" t="s">
        <v>404</v>
      </c>
      <c r="D313" s="371" t="s">
        <v>26</v>
      </c>
      <c r="E313" s="372">
        <v>42869</v>
      </c>
      <c r="F313" s="372">
        <v>42874</v>
      </c>
      <c r="G313" s="359">
        <f t="shared" si="17"/>
        <v>5</v>
      </c>
      <c r="H313" s="359" t="s">
        <v>26</v>
      </c>
      <c r="I313" s="360"/>
      <c r="J313" s="361">
        <v>42856</v>
      </c>
      <c r="K313" s="360"/>
      <c r="L313" s="360"/>
      <c r="M313" s="360"/>
      <c r="N313" s="360"/>
      <c r="O313" s="360"/>
      <c r="P313" s="360"/>
      <c r="Q313" s="360"/>
      <c r="R313" s="360"/>
      <c r="S313" s="360"/>
      <c r="T313" s="360"/>
      <c r="U313" s="360"/>
      <c r="V313" s="360"/>
      <c r="W313" s="360"/>
      <c r="X313" s="362"/>
      <c r="Y313" s="434">
        <v>2550</v>
      </c>
      <c r="Z313" s="376"/>
      <c r="AA313" s="377"/>
      <c r="AB313" s="376"/>
      <c r="AC313" s="377"/>
      <c r="AD313" s="378"/>
      <c r="AE313" s="379"/>
      <c r="AF313" s="367"/>
      <c r="AG313" s="368"/>
      <c r="AH313" s="12"/>
      <c r="AI313" s="12"/>
      <c r="AJ313" s="12"/>
      <c r="AK313" s="12"/>
      <c r="AL313" s="12"/>
      <c r="AM313" s="12"/>
      <c r="AN313" s="12"/>
      <c r="AO313" s="12"/>
      <c r="AP313" s="12"/>
      <c r="AQ313" s="12"/>
      <c r="AR313" s="12"/>
      <c r="AS313" s="12"/>
      <c r="AT313" s="12"/>
      <c r="AU313" s="12"/>
      <c r="AV313" s="12"/>
      <c r="AW313" s="12"/>
      <c r="AX313" s="12"/>
      <c r="AY313" s="12"/>
      <c r="AZ313" s="12"/>
      <c r="BA313" s="12"/>
      <c r="BB313" s="12"/>
      <c r="BC313" s="12"/>
      <c r="BD313" s="12"/>
      <c r="BE313" s="12"/>
      <c r="BF313" s="12"/>
      <c r="BG313" s="12"/>
      <c r="BH313" s="12"/>
      <c r="BI313" s="12"/>
      <c r="BJ313" s="12"/>
      <c r="BK313" s="12"/>
      <c r="BL313" s="12"/>
      <c r="BM313" s="12"/>
      <c r="BN313" s="12"/>
      <c r="BO313" s="12"/>
      <c r="BP313" s="12"/>
      <c r="BQ313" s="12"/>
    </row>
    <row r="314" spans="1:69" s="369" customFormat="1" ht="28.5" customHeight="1" x14ac:dyDescent="0.25">
      <c r="A314" s="111" t="s">
        <v>1014</v>
      </c>
      <c r="B314" s="210">
        <v>42683</v>
      </c>
      <c r="C314" s="211" t="s">
        <v>99</v>
      </c>
      <c r="D314" s="211" t="s">
        <v>279</v>
      </c>
      <c r="E314" s="212">
        <v>42868</v>
      </c>
      <c r="F314" s="212">
        <v>42869</v>
      </c>
      <c r="G314" s="200">
        <f t="shared" si="17"/>
        <v>1</v>
      </c>
      <c r="H314" s="200">
        <v>58</v>
      </c>
      <c r="I314" s="214"/>
      <c r="J314" s="214"/>
      <c r="K314" s="214"/>
      <c r="L314" s="214"/>
      <c r="M314" s="214"/>
      <c r="N314" s="214"/>
      <c r="O314" s="214"/>
      <c r="P314" s="214"/>
      <c r="Q314" s="214"/>
      <c r="R314" s="214"/>
      <c r="S314" s="214"/>
      <c r="T314" s="214"/>
      <c r="U314" s="214"/>
      <c r="V314" s="214"/>
      <c r="W314" s="214"/>
      <c r="X314" s="202">
        <v>42856</v>
      </c>
      <c r="Y314" s="113">
        <v>0</v>
      </c>
      <c r="Z314" s="204"/>
      <c r="AA314" s="205"/>
      <c r="AB314" s="204"/>
      <c r="AC314" s="205"/>
      <c r="AD314" s="206"/>
      <c r="AE314" s="207"/>
      <c r="AF314" s="301" t="s">
        <v>101</v>
      </c>
      <c r="AG314" s="209"/>
      <c r="AH314" s="209"/>
      <c r="AI314" s="209"/>
      <c r="AJ314" s="209"/>
      <c r="AK314" s="209"/>
      <c r="AL314" s="209"/>
      <c r="AM314" s="209"/>
      <c r="AN314" s="209"/>
      <c r="AO314" s="209"/>
      <c r="AP314" s="209"/>
      <c r="AQ314" s="209"/>
      <c r="AR314" s="209"/>
      <c r="AS314" s="209"/>
      <c r="AT314" s="209"/>
      <c r="AU314" s="209"/>
      <c r="AV314" s="209"/>
      <c r="AW314" s="209"/>
      <c r="AX314" s="209"/>
      <c r="AY314" s="209"/>
      <c r="AZ314" s="209"/>
      <c r="BA314" s="209"/>
      <c r="BB314" s="209"/>
      <c r="BC314" s="209"/>
      <c r="BD314" s="209"/>
      <c r="BE314" s="209"/>
      <c r="BF314" s="209"/>
      <c r="BG314" s="209"/>
      <c r="BH314" s="209"/>
      <c r="BI314" s="209"/>
      <c r="BJ314" s="209"/>
      <c r="BK314" s="209"/>
      <c r="BL314" s="209"/>
      <c r="BM314" s="209"/>
      <c r="BN314" s="209"/>
      <c r="BO314" s="209"/>
      <c r="BP314" s="209"/>
      <c r="BQ314" s="209"/>
    </row>
    <row r="315" spans="1:69" s="369" customFormat="1" ht="28.5" customHeight="1" x14ac:dyDescent="0.25">
      <c r="A315" s="111" t="s">
        <v>1014</v>
      </c>
      <c r="B315" s="210">
        <v>42713</v>
      </c>
      <c r="C315" s="211" t="s">
        <v>277</v>
      </c>
      <c r="D315" s="224" t="s">
        <v>278</v>
      </c>
      <c r="E315" s="212">
        <v>42867</v>
      </c>
      <c r="F315" s="212">
        <v>42868</v>
      </c>
      <c r="G315" s="200">
        <f t="shared" si="17"/>
        <v>1</v>
      </c>
      <c r="H315" s="200">
        <v>30</v>
      </c>
      <c r="I315" s="201"/>
      <c r="J315" s="201"/>
      <c r="K315" s="202">
        <v>42856</v>
      </c>
      <c r="L315" s="201"/>
      <c r="M315" s="201"/>
      <c r="N315" s="201"/>
      <c r="O315" s="201"/>
      <c r="P315" s="201"/>
      <c r="Q315" s="201"/>
      <c r="R315" s="201"/>
      <c r="S315" s="201"/>
      <c r="T315" s="201"/>
      <c r="U315" s="201"/>
      <c r="V315" s="201"/>
      <c r="W315" s="201"/>
      <c r="X315" s="201"/>
      <c r="Y315" s="113">
        <v>0</v>
      </c>
      <c r="Z315" s="204"/>
      <c r="AA315" s="205"/>
      <c r="AB315" s="204"/>
      <c r="AC315" s="205"/>
      <c r="AD315" s="206"/>
      <c r="AE315" s="207"/>
      <c r="AF315" s="301" t="s">
        <v>239</v>
      </c>
      <c r="AG315" s="209"/>
      <c r="AH315" s="209"/>
      <c r="AI315" s="209"/>
      <c r="AJ315" s="209"/>
      <c r="AK315" s="209"/>
      <c r="AL315" s="209"/>
      <c r="AM315" s="209"/>
      <c r="AN315" s="209"/>
      <c r="AO315" s="209"/>
      <c r="AP315" s="209"/>
      <c r="AQ315" s="209"/>
      <c r="AR315" s="209"/>
      <c r="AS315" s="209"/>
      <c r="AT315" s="209"/>
      <c r="AU315" s="209"/>
      <c r="AV315" s="209"/>
      <c r="AW315" s="209"/>
      <c r="AX315" s="209"/>
      <c r="AY315" s="209"/>
      <c r="AZ315" s="209"/>
      <c r="BA315" s="209"/>
      <c r="BB315" s="209"/>
      <c r="BC315" s="209"/>
      <c r="BD315" s="209"/>
      <c r="BE315" s="209"/>
      <c r="BF315" s="209"/>
      <c r="BG315" s="209"/>
      <c r="BH315" s="209"/>
      <c r="BI315" s="209"/>
      <c r="BJ315" s="209"/>
      <c r="BK315" s="209"/>
      <c r="BL315" s="209"/>
      <c r="BM315" s="209"/>
      <c r="BN315" s="209"/>
      <c r="BO315" s="209"/>
      <c r="BP315" s="209"/>
      <c r="BQ315" s="209"/>
    </row>
    <row r="316" spans="1:69" s="369" customFormat="1" ht="28.5" customHeight="1" x14ac:dyDescent="0.35">
      <c r="A316" s="111" t="s">
        <v>1014</v>
      </c>
      <c r="B316" s="355">
        <v>42846</v>
      </c>
      <c r="C316" s="356" t="s">
        <v>590</v>
      </c>
      <c r="D316" s="357" t="s">
        <v>591</v>
      </c>
      <c r="E316" s="358">
        <v>42864</v>
      </c>
      <c r="F316" s="358">
        <v>42865</v>
      </c>
      <c r="G316" s="359">
        <f t="shared" si="17"/>
        <v>1</v>
      </c>
      <c r="H316" s="359">
        <v>17</v>
      </c>
      <c r="I316" s="360"/>
      <c r="J316" s="360"/>
      <c r="K316" s="360"/>
      <c r="L316" s="360"/>
      <c r="M316" s="360"/>
      <c r="N316" s="360"/>
      <c r="O316" s="360"/>
      <c r="P316" s="360"/>
      <c r="Q316" s="360"/>
      <c r="R316" s="361">
        <v>42856</v>
      </c>
      <c r="S316" s="360"/>
      <c r="T316" s="360"/>
      <c r="U316" s="360"/>
      <c r="V316" s="360"/>
      <c r="W316" s="360"/>
      <c r="X316" s="362"/>
      <c r="Y316" s="434">
        <v>1751</v>
      </c>
      <c r="Z316" s="376"/>
      <c r="AA316" s="377"/>
      <c r="AB316" s="376"/>
      <c r="AC316" s="377"/>
      <c r="AD316" s="378"/>
      <c r="AE316" s="379"/>
      <c r="AF316" s="367"/>
      <c r="AG316" s="368"/>
      <c r="AH316" s="12"/>
      <c r="AI316" s="12"/>
      <c r="AJ316" s="12"/>
      <c r="AK316" s="12"/>
      <c r="AL316" s="12"/>
      <c r="AM316" s="12"/>
      <c r="AN316" s="12"/>
      <c r="AO316" s="12"/>
      <c r="AP316" s="12"/>
      <c r="AQ316" s="12"/>
      <c r="AR316" s="12"/>
      <c r="AS316" s="12"/>
      <c r="AT316" s="12"/>
      <c r="AU316" s="12"/>
      <c r="AV316" s="12"/>
      <c r="AW316" s="12"/>
      <c r="AX316" s="12"/>
      <c r="AY316" s="12"/>
      <c r="AZ316" s="12"/>
      <c r="BA316" s="12"/>
      <c r="BB316" s="12"/>
      <c r="BC316" s="12"/>
      <c r="BD316" s="12"/>
      <c r="BE316" s="12"/>
      <c r="BF316" s="12"/>
      <c r="BG316" s="12"/>
      <c r="BH316" s="12"/>
      <c r="BI316" s="12"/>
      <c r="BJ316" s="12"/>
      <c r="BK316" s="12"/>
      <c r="BL316" s="12"/>
      <c r="BM316" s="12"/>
      <c r="BN316" s="12"/>
      <c r="BO316" s="12"/>
      <c r="BP316" s="12"/>
      <c r="BQ316" s="12"/>
    </row>
    <row r="317" spans="1:69" s="369" customFormat="1" ht="28.5" customHeight="1" x14ac:dyDescent="0.35">
      <c r="A317" s="111" t="s">
        <v>1014</v>
      </c>
      <c r="B317" s="355">
        <v>42782</v>
      </c>
      <c r="C317" s="356" t="s">
        <v>592</v>
      </c>
      <c r="D317" s="371" t="s">
        <v>571</v>
      </c>
      <c r="E317" s="358">
        <v>42864</v>
      </c>
      <c r="F317" s="358">
        <v>42867</v>
      </c>
      <c r="G317" s="359">
        <f t="shared" si="17"/>
        <v>3</v>
      </c>
      <c r="H317" s="359">
        <v>53</v>
      </c>
      <c r="I317" s="361">
        <v>42856</v>
      </c>
      <c r="J317" s="360"/>
      <c r="K317" s="360"/>
      <c r="L317" s="360"/>
      <c r="M317" s="360"/>
      <c r="N317" s="360"/>
      <c r="O317" s="360"/>
      <c r="P317" s="360"/>
      <c r="Q317" s="360"/>
      <c r="R317" s="360"/>
      <c r="S317" s="360"/>
      <c r="T317" s="360"/>
      <c r="U317" s="360"/>
      <c r="V317" s="360"/>
      <c r="W317" s="360"/>
      <c r="X317" s="362"/>
      <c r="Y317" s="434">
        <v>3865</v>
      </c>
      <c r="Z317" s="376"/>
      <c r="AA317" s="377"/>
      <c r="AB317" s="376"/>
      <c r="AC317" s="377"/>
      <c r="AD317" s="378"/>
      <c r="AE317" s="379"/>
      <c r="AF317" s="367"/>
      <c r="AG317" s="368"/>
      <c r="AH317" s="12"/>
      <c r="AI317" s="12"/>
      <c r="AJ317" s="12"/>
      <c r="AK317" s="12"/>
      <c r="AL317" s="12"/>
      <c r="AM317" s="12"/>
      <c r="AN317" s="12"/>
      <c r="AO317" s="12"/>
      <c r="AP317" s="12"/>
      <c r="AQ317" s="12"/>
      <c r="AR317" s="12"/>
      <c r="AS317" s="12"/>
      <c r="AT317" s="12"/>
      <c r="AU317" s="12"/>
      <c r="AV317" s="12"/>
      <c r="AW317" s="12"/>
      <c r="AX317" s="12"/>
      <c r="AY317" s="12"/>
      <c r="AZ317" s="12"/>
      <c r="BA317" s="12"/>
      <c r="BB317" s="12"/>
      <c r="BC317" s="12"/>
      <c r="BD317" s="12"/>
      <c r="BE317" s="12"/>
      <c r="BF317" s="12"/>
      <c r="BG317" s="12"/>
      <c r="BH317" s="12"/>
      <c r="BI317" s="12"/>
      <c r="BJ317" s="12"/>
      <c r="BK317" s="12"/>
      <c r="BL317" s="12"/>
      <c r="BM317" s="12"/>
      <c r="BN317" s="12"/>
      <c r="BO317" s="12"/>
      <c r="BP317" s="12"/>
      <c r="BQ317" s="12"/>
    </row>
    <row r="318" spans="1:69" s="369" customFormat="1" ht="28.5" customHeight="1" x14ac:dyDescent="0.35">
      <c r="A318" s="111" t="s">
        <v>1014</v>
      </c>
      <c r="B318" s="355">
        <v>42824</v>
      </c>
      <c r="C318" s="370" t="s">
        <v>69</v>
      </c>
      <c r="D318" s="371" t="s">
        <v>593</v>
      </c>
      <c r="E318" s="372">
        <v>42863</v>
      </c>
      <c r="F318" s="372">
        <v>42864</v>
      </c>
      <c r="G318" s="359">
        <f t="shared" si="17"/>
        <v>1</v>
      </c>
      <c r="H318" s="359">
        <v>16</v>
      </c>
      <c r="I318" s="361">
        <v>42856</v>
      </c>
      <c r="J318" s="360"/>
      <c r="K318" s="360"/>
      <c r="L318" s="360"/>
      <c r="M318" s="360"/>
      <c r="N318" s="360"/>
      <c r="O318" s="360"/>
      <c r="P318" s="360"/>
      <c r="Q318" s="360"/>
      <c r="R318" s="360"/>
      <c r="S318" s="360"/>
      <c r="T318" s="360"/>
      <c r="U318" s="360"/>
      <c r="V318" s="360"/>
      <c r="W318" s="360"/>
      <c r="X318" s="362"/>
      <c r="Y318" s="434">
        <v>959</v>
      </c>
      <c r="Z318" s="376"/>
      <c r="AA318" s="377"/>
      <c r="AB318" s="376"/>
      <c r="AC318" s="377"/>
      <c r="AD318" s="378"/>
      <c r="AE318" s="379"/>
      <c r="AF318" s="367"/>
      <c r="AG318" s="368"/>
      <c r="AH318" s="12"/>
      <c r="AI318" s="12"/>
      <c r="AJ318" s="12"/>
      <c r="AK318" s="12"/>
      <c r="AL318" s="12"/>
      <c r="AM318" s="12"/>
      <c r="AN318" s="12"/>
      <c r="AO318" s="12"/>
      <c r="AP318" s="12"/>
      <c r="AQ318" s="12"/>
      <c r="AR318" s="12"/>
      <c r="AS318" s="12"/>
      <c r="AT318" s="12"/>
      <c r="AU318" s="12"/>
      <c r="AV318" s="12"/>
      <c r="AW318" s="12"/>
      <c r="AX318" s="12"/>
      <c r="AY318" s="12"/>
      <c r="AZ318" s="12"/>
      <c r="BA318" s="12"/>
      <c r="BB318" s="12"/>
      <c r="BC318" s="12"/>
      <c r="BD318" s="12"/>
      <c r="BE318" s="12"/>
      <c r="BF318" s="12"/>
      <c r="BG318" s="12"/>
      <c r="BH318" s="12"/>
      <c r="BI318" s="12"/>
      <c r="BJ318" s="12"/>
      <c r="BK318" s="12"/>
      <c r="BL318" s="12"/>
      <c r="BM318" s="12"/>
      <c r="BN318" s="12"/>
      <c r="BO318" s="12"/>
      <c r="BP318" s="12"/>
      <c r="BQ318" s="12"/>
    </row>
    <row r="319" spans="1:69" s="369" customFormat="1" ht="28.5" customHeight="1" x14ac:dyDescent="0.25">
      <c r="A319" s="111" t="s">
        <v>1014</v>
      </c>
      <c r="B319" s="197">
        <v>42646</v>
      </c>
      <c r="C319" s="198" t="s">
        <v>161</v>
      </c>
      <c r="D319" s="216" t="s">
        <v>275</v>
      </c>
      <c r="E319" s="215">
        <v>42863</v>
      </c>
      <c r="F319" s="215">
        <v>42867</v>
      </c>
      <c r="G319" s="200">
        <f t="shared" si="17"/>
        <v>4</v>
      </c>
      <c r="H319" s="200">
        <v>52</v>
      </c>
      <c r="I319" s="202">
        <v>42856</v>
      </c>
      <c r="J319" s="201"/>
      <c r="K319" s="201"/>
      <c r="L319" s="201"/>
      <c r="M319" s="201"/>
      <c r="N319" s="201"/>
      <c r="O319" s="201"/>
      <c r="P319" s="201"/>
      <c r="Q319" s="201"/>
      <c r="R319" s="201"/>
      <c r="S319" s="201"/>
      <c r="T319" s="201"/>
      <c r="U319" s="201"/>
      <c r="V319" s="201"/>
      <c r="W319" s="201"/>
      <c r="X319" s="201"/>
      <c r="Y319" s="113">
        <v>0</v>
      </c>
      <c r="Z319" s="204"/>
      <c r="AA319" s="205"/>
      <c r="AB319" s="204"/>
      <c r="AC319" s="205"/>
      <c r="AD319" s="206"/>
      <c r="AE319" s="207"/>
      <c r="AF319" s="301" t="s">
        <v>202</v>
      </c>
      <c r="AG319" s="209"/>
      <c r="AH319" s="209"/>
      <c r="AI319" s="209"/>
      <c r="AJ319" s="209"/>
      <c r="AK319" s="209"/>
      <c r="AL319" s="209"/>
      <c r="AM319" s="209"/>
      <c r="AN319" s="209"/>
      <c r="AO319" s="209"/>
      <c r="AP319" s="209"/>
      <c r="AQ319" s="209"/>
      <c r="AR319" s="209"/>
      <c r="AS319" s="209"/>
      <c r="AT319" s="209"/>
      <c r="AU319" s="209"/>
      <c r="AV319" s="209"/>
      <c r="AW319" s="209"/>
      <c r="AX319" s="209"/>
      <c r="AY319" s="209"/>
      <c r="AZ319" s="209"/>
      <c r="BA319" s="209"/>
      <c r="BB319" s="209"/>
      <c r="BC319" s="209"/>
      <c r="BD319" s="209"/>
      <c r="BE319" s="209"/>
      <c r="BF319" s="209"/>
      <c r="BG319" s="209"/>
      <c r="BH319" s="209"/>
      <c r="BI319" s="209"/>
      <c r="BJ319" s="209"/>
      <c r="BK319" s="209"/>
      <c r="BL319" s="209"/>
      <c r="BM319" s="209"/>
      <c r="BN319" s="209"/>
      <c r="BO319" s="209"/>
      <c r="BP319" s="209"/>
      <c r="BQ319" s="209"/>
    </row>
    <row r="320" spans="1:69" s="369" customFormat="1" ht="28.5" customHeight="1" x14ac:dyDescent="0.25">
      <c r="A320" s="111" t="s">
        <v>1014</v>
      </c>
      <c r="B320" s="197">
        <v>42768</v>
      </c>
      <c r="C320" s="198" t="s">
        <v>273</v>
      </c>
      <c r="D320" s="216" t="s">
        <v>276</v>
      </c>
      <c r="E320" s="215">
        <v>42863</v>
      </c>
      <c r="F320" s="215">
        <v>42865</v>
      </c>
      <c r="G320" s="200">
        <f t="shared" si="17"/>
        <v>2</v>
      </c>
      <c r="H320" s="200">
        <v>50</v>
      </c>
      <c r="I320" s="201"/>
      <c r="J320" s="201"/>
      <c r="K320" s="201"/>
      <c r="L320" s="201"/>
      <c r="M320" s="201"/>
      <c r="N320" s="201"/>
      <c r="O320" s="202">
        <v>42856</v>
      </c>
      <c r="P320" s="201"/>
      <c r="Q320" s="201"/>
      <c r="R320" s="201"/>
      <c r="S320" s="201"/>
      <c r="T320" s="201"/>
      <c r="U320" s="201"/>
      <c r="V320" s="201"/>
      <c r="W320" s="201"/>
      <c r="X320" s="201"/>
      <c r="Y320" s="113">
        <v>0</v>
      </c>
      <c r="Z320" s="204"/>
      <c r="AA320" s="205"/>
      <c r="AB320" s="204"/>
      <c r="AC320" s="205"/>
      <c r="AD320" s="206"/>
      <c r="AE320" s="207"/>
      <c r="AF320" s="301" t="s">
        <v>177</v>
      </c>
      <c r="AG320" s="209"/>
      <c r="AH320" s="209"/>
      <c r="AI320" s="209"/>
      <c r="AJ320" s="209"/>
      <c r="AK320" s="209"/>
      <c r="AL320" s="209"/>
      <c r="AM320" s="209"/>
      <c r="AN320" s="209"/>
      <c r="AO320" s="209"/>
      <c r="AP320" s="209"/>
      <c r="AQ320" s="209"/>
      <c r="AR320" s="209"/>
      <c r="AS320" s="209"/>
      <c r="AT320" s="209"/>
      <c r="AU320" s="209"/>
      <c r="AV320" s="209"/>
      <c r="AW320" s="209"/>
      <c r="AX320" s="209"/>
      <c r="AY320" s="209"/>
      <c r="AZ320" s="209"/>
      <c r="BA320" s="209"/>
      <c r="BB320" s="209"/>
      <c r="BC320" s="209"/>
      <c r="BD320" s="209"/>
      <c r="BE320" s="209"/>
      <c r="BF320" s="209"/>
      <c r="BG320" s="209"/>
      <c r="BH320" s="209"/>
      <c r="BI320" s="209"/>
      <c r="BJ320" s="209"/>
      <c r="BK320" s="209"/>
      <c r="BL320" s="209"/>
      <c r="BM320" s="209"/>
      <c r="BN320" s="209"/>
      <c r="BO320" s="209"/>
      <c r="BP320" s="209"/>
      <c r="BQ320" s="209"/>
    </row>
    <row r="321" spans="1:69" s="369" customFormat="1" ht="28.5" customHeight="1" x14ac:dyDescent="0.25">
      <c r="A321" s="111" t="s">
        <v>1014</v>
      </c>
      <c r="B321" s="197">
        <v>42802</v>
      </c>
      <c r="C321" s="198" t="s">
        <v>269</v>
      </c>
      <c r="D321" s="216" t="s">
        <v>26</v>
      </c>
      <c r="E321" s="215">
        <v>42862</v>
      </c>
      <c r="F321" s="215">
        <v>42863</v>
      </c>
      <c r="G321" s="200">
        <f t="shared" si="17"/>
        <v>1</v>
      </c>
      <c r="H321" s="200">
        <v>11</v>
      </c>
      <c r="I321" s="201"/>
      <c r="J321" s="201"/>
      <c r="K321" s="201"/>
      <c r="L321" s="201"/>
      <c r="M321" s="201"/>
      <c r="N321" s="201"/>
      <c r="O321" s="201"/>
      <c r="P321" s="202">
        <v>42856</v>
      </c>
      <c r="Q321" s="201"/>
      <c r="R321" s="201"/>
      <c r="S321" s="201"/>
      <c r="T321" s="201"/>
      <c r="U321" s="201"/>
      <c r="V321" s="201"/>
      <c r="W321" s="201"/>
      <c r="X321" s="201"/>
      <c r="Y321" s="113">
        <v>0</v>
      </c>
      <c r="Z321" s="204"/>
      <c r="AA321" s="205"/>
      <c r="AB321" s="204"/>
      <c r="AC321" s="205"/>
      <c r="AD321" s="206"/>
      <c r="AE321" s="207"/>
      <c r="AF321" s="301" t="s">
        <v>270</v>
      </c>
      <c r="AG321" s="209"/>
      <c r="AH321" s="209"/>
      <c r="AI321" s="209"/>
      <c r="AJ321" s="209"/>
      <c r="AK321" s="209"/>
      <c r="AL321" s="209"/>
      <c r="AM321" s="209"/>
      <c r="AN321" s="209"/>
      <c r="AO321" s="209"/>
      <c r="AP321" s="209"/>
      <c r="AQ321" s="209"/>
      <c r="AR321" s="209"/>
      <c r="AS321" s="209"/>
      <c r="AT321" s="209"/>
      <c r="AU321" s="209"/>
      <c r="AV321" s="209"/>
      <c r="AW321" s="209"/>
      <c r="AX321" s="209"/>
      <c r="AY321" s="209"/>
      <c r="AZ321" s="209"/>
      <c r="BA321" s="209"/>
      <c r="BB321" s="209"/>
      <c r="BC321" s="209"/>
      <c r="BD321" s="209"/>
      <c r="BE321" s="209"/>
      <c r="BF321" s="209"/>
      <c r="BG321" s="209"/>
      <c r="BH321" s="209"/>
      <c r="BI321" s="209"/>
      <c r="BJ321" s="209"/>
      <c r="BK321" s="209"/>
      <c r="BL321" s="209"/>
      <c r="BM321" s="209"/>
      <c r="BN321" s="209"/>
      <c r="BO321" s="209"/>
      <c r="BP321" s="209"/>
      <c r="BQ321" s="209"/>
    </row>
    <row r="322" spans="1:69" s="369" customFormat="1" ht="28.5" customHeight="1" x14ac:dyDescent="0.25">
      <c r="A322" s="111" t="s">
        <v>1014</v>
      </c>
      <c r="B322" s="197">
        <v>42765</v>
      </c>
      <c r="C322" s="198" t="s">
        <v>271</v>
      </c>
      <c r="D322" s="216" t="s">
        <v>272</v>
      </c>
      <c r="E322" s="215">
        <v>42862</v>
      </c>
      <c r="F322" s="215">
        <v>42864</v>
      </c>
      <c r="G322" s="200">
        <f t="shared" si="17"/>
        <v>2</v>
      </c>
      <c r="H322" s="200">
        <v>50</v>
      </c>
      <c r="I322" s="201"/>
      <c r="J322" s="201"/>
      <c r="K322" s="201"/>
      <c r="L322" s="201"/>
      <c r="M322" s="201"/>
      <c r="N322" s="201"/>
      <c r="O322" s="202">
        <v>42856</v>
      </c>
      <c r="P322" s="201"/>
      <c r="Q322" s="201"/>
      <c r="R322" s="201"/>
      <c r="S322" s="201"/>
      <c r="T322" s="201"/>
      <c r="U322" s="201"/>
      <c r="V322" s="201"/>
      <c r="W322" s="201"/>
      <c r="X322" s="201"/>
      <c r="Y322" s="113">
        <v>0</v>
      </c>
      <c r="Z322" s="204"/>
      <c r="AA322" s="205"/>
      <c r="AB322" s="204"/>
      <c r="AC322" s="205"/>
      <c r="AD322" s="206"/>
      <c r="AE322" s="207"/>
      <c r="AF322" s="301" t="s">
        <v>163</v>
      </c>
      <c r="AG322" s="209"/>
      <c r="AH322" s="209"/>
      <c r="AI322" s="209"/>
      <c r="AJ322" s="209"/>
      <c r="AK322" s="209"/>
      <c r="AL322" s="209"/>
      <c r="AM322" s="209"/>
      <c r="AN322" s="209"/>
      <c r="AO322" s="209"/>
      <c r="AP322" s="209"/>
      <c r="AQ322" s="209"/>
      <c r="AR322" s="209"/>
      <c r="AS322" s="209"/>
      <c r="AT322" s="209"/>
      <c r="AU322" s="209"/>
      <c r="AV322" s="209"/>
      <c r="AW322" s="209"/>
      <c r="AX322" s="209"/>
      <c r="AY322" s="209"/>
      <c r="AZ322" s="209"/>
      <c r="BA322" s="209"/>
      <c r="BB322" s="209"/>
      <c r="BC322" s="209"/>
      <c r="BD322" s="209"/>
      <c r="BE322" s="209"/>
      <c r="BF322" s="209"/>
      <c r="BG322" s="209"/>
      <c r="BH322" s="209"/>
      <c r="BI322" s="209"/>
      <c r="BJ322" s="209"/>
      <c r="BK322" s="209"/>
      <c r="BL322" s="209"/>
      <c r="BM322" s="209"/>
      <c r="BN322" s="209"/>
      <c r="BO322" s="209"/>
      <c r="BP322" s="209"/>
      <c r="BQ322" s="209"/>
    </row>
    <row r="323" spans="1:69" s="369" customFormat="1" ht="28.5" customHeight="1" x14ac:dyDescent="0.25">
      <c r="A323" s="111" t="s">
        <v>1014</v>
      </c>
      <c r="B323" s="197">
        <v>42768</v>
      </c>
      <c r="C323" s="198" t="s">
        <v>273</v>
      </c>
      <c r="D323" s="216" t="s">
        <v>274</v>
      </c>
      <c r="E323" s="215">
        <v>42862</v>
      </c>
      <c r="F323" s="215">
        <v>42864</v>
      </c>
      <c r="G323" s="200">
        <f t="shared" si="17"/>
        <v>2</v>
      </c>
      <c r="H323" s="200">
        <v>50</v>
      </c>
      <c r="I323" s="201"/>
      <c r="J323" s="201"/>
      <c r="K323" s="201"/>
      <c r="L323" s="201"/>
      <c r="M323" s="201"/>
      <c r="N323" s="201"/>
      <c r="O323" s="202">
        <v>42856</v>
      </c>
      <c r="P323" s="201"/>
      <c r="Q323" s="201"/>
      <c r="R323" s="201"/>
      <c r="S323" s="201"/>
      <c r="T323" s="201"/>
      <c r="U323" s="201"/>
      <c r="V323" s="201"/>
      <c r="W323" s="201"/>
      <c r="X323" s="201"/>
      <c r="Y323" s="113">
        <v>0</v>
      </c>
      <c r="Z323" s="204"/>
      <c r="AA323" s="205"/>
      <c r="AB323" s="204"/>
      <c r="AC323" s="205"/>
      <c r="AD323" s="206"/>
      <c r="AE323" s="207"/>
      <c r="AF323" s="301" t="s">
        <v>177</v>
      </c>
      <c r="AG323" s="209"/>
      <c r="AH323" s="209"/>
      <c r="AI323" s="209"/>
      <c r="AJ323" s="209"/>
      <c r="AK323" s="209"/>
      <c r="AL323" s="209"/>
      <c r="AM323" s="209"/>
      <c r="AN323" s="209"/>
      <c r="AO323" s="209"/>
      <c r="AP323" s="209"/>
      <c r="AQ323" s="209"/>
      <c r="AR323" s="209"/>
      <c r="AS323" s="209"/>
      <c r="AT323" s="209"/>
      <c r="AU323" s="209"/>
      <c r="AV323" s="209"/>
      <c r="AW323" s="209"/>
      <c r="AX323" s="209"/>
      <c r="AY323" s="209"/>
      <c r="AZ323" s="209"/>
      <c r="BA323" s="209"/>
      <c r="BB323" s="209"/>
      <c r="BC323" s="209"/>
      <c r="BD323" s="209"/>
      <c r="BE323" s="209"/>
      <c r="BF323" s="209"/>
      <c r="BG323" s="209"/>
      <c r="BH323" s="209"/>
      <c r="BI323" s="209"/>
      <c r="BJ323" s="209"/>
      <c r="BK323" s="209"/>
      <c r="BL323" s="209"/>
      <c r="BM323" s="209"/>
      <c r="BN323" s="209"/>
      <c r="BO323" s="209"/>
      <c r="BP323" s="209"/>
      <c r="BQ323" s="209"/>
    </row>
    <row r="324" spans="1:69" s="369" customFormat="1" ht="28.5" customHeight="1" x14ac:dyDescent="0.25">
      <c r="A324" s="111" t="s">
        <v>1014</v>
      </c>
      <c r="B324" s="197">
        <v>42796</v>
      </c>
      <c r="C324" s="198" t="s">
        <v>264</v>
      </c>
      <c r="D324" s="216" t="s">
        <v>26</v>
      </c>
      <c r="E324" s="215">
        <v>42860</v>
      </c>
      <c r="F324" s="215">
        <v>42862</v>
      </c>
      <c r="G324" s="200">
        <f t="shared" si="17"/>
        <v>2</v>
      </c>
      <c r="H324" s="200">
        <v>50</v>
      </c>
      <c r="I324" s="201"/>
      <c r="J324" s="201"/>
      <c r="K324" s="202">
        <v>42856</v>
      </c>
      <c r="L324" s="201"/>
      <c r="M324" s="201"/>
      <c r="N324" s="201"/>
      <c r="O324" s="201"/>
      <c r="P324" s="201"/>
      <c r="Q324" s="201"/>
      <c r="R324" s="201"/>
      <c r="S324" s="201"/>
      <c r="T324" s="201"/>
      <c r="U324" s="201"/>
      <c r="V324" s="201"/>
      <c r="W324" s="201"/>
      <c r="X324" s="201"/>
      <c r="Y324" s="113">
        <v>0</v>
      </c>
      <c r="Z324" s="204"/>
      <c r="AA324" s="205"/>
      <c r="AB324" s="204"/>
      <c r="AC324" s="205"/>
      <c r="AD324" s="206"/>
      <c r="AE324" s="207"/>
      <c r="AF324" s="301" t="s">
        <v>265</v>
      </c>
      <c r="AG324" s="209"/>
      <c r="AH324" s="209"/>
      <c r="AI324" s="209"/>
      <c r="AJ324" s="209"/>
      <c r="AK324" s="209"/>
      <c r="AL324" s="209"/>
      <c r="AM324" s="209"/>
      <c r="AN324" s="209"/>
      <c r="AO324" s="209"/>
      <c r="AP324" s="209"/>
      <c r="AQ324" s="209"/>
      <c r="AR324" s="209"/>
      <c r="AS324" s="209"/>
      <c r="AT324" s="209"/>
      <c r="AU324" s="209"/>
      <c r="AV324" s="209"/>
      <c r="AW324" s="209"/>
      <c r="AX324" s="209"/>
      <c r="AY324" s="209"/>
      <c r="AZ324" s="209"/>
      <c r="BA324" s="209"/>
      <c r="BB324" s="209"/>
      <c r="BC324" s="209"/>
      <c r="BD324" s="209"/>
      <c r="BE324" s="209"/>
      <c r="BF324" s="209"/>
      <c r="BG324" s="209"/>
      <c r="BH324" s="209"/>
      <c r="BI324" s="209"/>
      <c r="BJ324" s="209"/>
      <c r="BK324" s="209"/>
      <c r="BL324" s="209"/>
      <c r="BM324" s="209"/>
      <c r="BN324" s="209"/>
      <c r="BO324" s="209"/>
      <c r="BP324" s="209"/>
      <c r="BQ324" s="209"/>
    </row>
    <row r="325" spans="1:69" s="369" customFormat="1" ht="28.5" customHeight="1" x14ac:dyDescent="0.25">
      <c r="A325" s="111" t="s">
        <v>1014</v>
      </c>
      <c r="B325" s="197">
        <v>42772</v>
      </c>
      <c r="C325" s="198" t="s">
        <v>126</v>
      </c>
      <c r="D325" s="216" t="s">
        <v>266</v>
      </c>
      <c r="E325" s="215">
        <v>42860</v>
      </c>
      <c r="F325" s="215">
        <v>42862</v>
      </c>
      <c r="G325" s="200">
        <f t="shared" si="17"/>
        <v>2</v>
      </c>
      <c r="H325" s="200">
        <v>36</v>
      </c>
      <c r="I325" s="202">
        <v>42856</v>
      </c>
      <c r="J325" s="201"/>
      <c r="K325" s="201"/>
      <c r="L325" s="201"/>
      <c r="M325" s="201"/>
      <c r="N325" s="201"/>
      <c r="O325" s="201"/>
      <c r="P325" s="201"/>
      <c r="Q325" s="201"/>
      <c r="R325" s="201"/>
      <c r="S325" s="201"/>
      <c r="T325" s="201"/>
      <c r="U325" s="201"/>
      <c r="V325" s="201"/>
      <c r="W325" s="201"/>
      <c r="X325" s="201"/>
      <c r="Y325" s="113">
        <v>0</v>
      </c>
      <c r="Z325" s="204"/>
      <c r="AA325" s="205"/>
      <c r="AB325" s="204"/>
      <c r="AC325" s="205"/>
      <c r="AD325" s="206"/>
      <c r="AE325" s="207"/>
      <c r="AF325" s="301" t="s">
        <v>122</v>
      </c>
      <c r="AG325" s="209"/>
      <c r="AH325" s="209"/>
      <c r="AI325" s="209"/>
      <c r="AJ325" s="209"/>
      <c r="AK325" s="209"/>
      <c r="AL325" s="209"/>
      <c r="AM325" s="209"/>
      <c r="AN325" s="209"/>
      <c r="AO325" s="209"/>
      <c r="AP325" s="209"/>
      <c r="AQ325" s="209"/>
      <c r="AR325" s="209"/>
      <c r="AS325" s="209"/>
      <c r="AT325" s="209"/>
      <c r="AU325" s="209"/>
      <c r="AV325" s="209"/>
      <c r="AW325" s="209"/>
      <c r="AX325" s="209"/>
      <c r="AY325" s="209"/>
      <c r="AZ325" s="209"/>
      <c r="BA325" s="209"/>
      <c r="BB325" s="209"/>
      <c r="BC325" s="209"/>
      <c r="BD325" s="209"/>
      <c r="BE325" s="209"/>
      <c r="BF325" s="209"/>
      <c r="BG325" s="209"/>
      <c r="BH325" s="209"/>
      <c r="BI325" s="209"/>
      <c r="BJ325" s="209"/>
      <c r="BK325" s="209"/>
      <c r="BL325" s="209"/>
      <c r="BM325" s="209"/>
      <c r="BN325" s="209"/>
      <c r="BO325" s="209"/>
      <c r="BP325" s="209"/>
      <c r="BQ325" s="209"/>
    </row>
    <row r="326" spans="1:69" s="369" customFormat="1" ht="28.5" customHeight="1" x14ac:dyDescent="0.25">
      <c r="A326" s="111" t="s">
        <v>1014</v>
      </c>
      <c r="B326" s="197">
        <v>42849</v>
      </c>
      <c r="C326" s="198" t="s">
        <v>267</v>
      </c>
      <c r="D326" s="216" t="s">
        <v>26</v>
      </c>
      <c r="E326" s="215">
        <v>42860</v>
      </c>
      <c r="F326" s="215">
        <v>42862</v>
      </c>
      <c r="G326" s="200">
        <f t="shared" si="17"/>
        <v>2</v>
      </c>
      <c r="H326" s="200">
        <v>40</v>
      </c>
      <c r="I326" s="201"/>
      <c r="J326" s="201"/>
      <c r="K326" s="201"/>
      <c r="L326" s="201"/>
      <c r="M326" s="201"/>
      <c r="N326" s="201"/>
      <c r="O326" s="201"/>
      <c r="P326" s="201"/>
      <c r="Q326" s="201"/>
      <c r="R326" s="202">
        <v>42856</v>
      </c>
      <c r="S326" s="201"/>
      <c r="T326" s="201"/>
      <c r="U326" s="201"/>
      <c r="V326" s="201"/>
      <c r="W326" s="201"/>
      <c r="X326" s="201"/>
      <c r="Y326" s="113">
        <v>0</v>
      </c>
      <c r="Z326" s="204"/>
      <c r="AA326" s="205"/>
      <c r="AB326" s="204"/>
      <c r="AC326" s="205"/>
      <c r="AD326" s="206"/>
      <c r="AE326" s="207"/>
      <c r="AF326" s="301" t="s">
        <v>268</v>
      </c>
      <c r="AG326" s="209"/>
      <c r="AH326" s="209"/>
      <c r="AI326" s="209"/>
      <c r="AJ326" s="209"/>
      <c r="AK326" s="209"/>
      <c r="AL326" s="209"/>
      <c r="AM326" s="209"/>
      <c r="AN326" s="209"/>
      <c r="AO326" s="209"/>
      <c r="AP326" s="209"/>
      <c r="AQ326" s="209"/>
      <c r="AR326" s="209"/>
      <c r="AS326" s="209"/>
      <c r="AT326" s="209"/>
      <c r="AU326" s="209"/>
      <c r="AV326" s="209"/>
      <c r="AW326" s="209"/>
      <c r="AX326" s="209"/>
      <c r="AY326" s="209"/>
      <c r="AZ326" s="209"/>
      <c r="BA326" s="209"/>
      <c r="BB326" s="209"/>
      <c r="BC326" s="209"/>
      <c r="BD326" s="209"/>
      <c r="BE326" s="209"/>
      <c r="BF326" s="209"/>
      <c r="BG326" s="209"/>
      <c r="BH326" s="209"/>
      <c r="BI326" s="209"/>
      <c r="BJ326" s="209"/>
      <c r="BK326" s="209"/>
      <c r="BL326" s="209"/>
      <c r="BM326" s="209"/>
      <c r="BN326" s="209"/>
      <c r="BO326" s="209"/>
      <c r="BP326" s="209"/>
      <c r="BQ326" s="209"/>
    </row>
    <row r="327" spans="1:69" s="369" customFormat="1" ht="28.5" customHeight="1" x14ac:dyDescent="0.25">
      <c r="A327" s="111" t="s">
        <v>1014</v>
      </c>
      <c r="B327" s="210">
        <v>42712</v>
      </c>
      <c r="C327" s="211" t="s">
        <v>255</v>
      </c>
      <c r="D327" s="211" t="s">
        <v>256</v>
      </c>
      <c r="E327" s="212">
        <v>42859</v>
      </c>
      <c r="F327" s="212">
        <v>42860</v>
      </c>
      <c r="G327" s="213">
        <f t="shared" si="17"/>
        <v>1</v>
      </c>
      <c r="H327" s="213">
        <v>23</v>
      </c>
      <c r="I327" s="214"/>
      <c r="J327" s="214"/>
      <c r="K327" s="214"/>
      <c r="L327" s="214"/>
      <c r="M327" s="202">
        <v>42856</v>
      </c>
      <c r="N327" s="214"/>
      <c r="O327" s="214"/>
      <c r="P327" s="214"/>
      <c r="Q327" s="214"/>
      <c r="R327" s="214"/>
      <c r="S327" s="214"/>
      <c r="T327" s="214"/>
      <c r="U327" s="214"/>
      <c r="V327" s="214"/>
      <c r="W327" s="214"/>
      <c r="X327" s="214"/>
      <c r="Y327" s="113">
        <v>0</v>
      </c>
      <c r="Z327" s="204"/>
      <c r="AA327" s="205"/>
      <c r="AB327" s="204"/>
      <c r="AC327" s="205"/>
      <c r="AD327" s="206"/>
      <c r="AE327" s="207"/>
      <c r="AF327" s="301" t="s">
        <v>112</v>
      </c>
      <c r="AG327" s="209"/>
      <c r="AH327" s="209"/>
      <c r="AI327" s="209"/>
      <c r="AJ327" s="209"/>
      <c r="AK327" s="209"/>
      <c r="AL327" s="209"/>
      <c r="AM327" s="209"/>
      <c r="AN327" s="209"/>
      <c r="AO327" s="209"/>
      <c r="AP327" s="209"/>
      <c r="AQ327" s="209"/>
      <c r="AR327" s="209"/>
      <c r="AS327" s="209"/>
      <c r="AT327" s="209"/>
      <c r="AU327" s="209"/>
      <c r="AV327" s="209"/>
      <c r="AW327" s="209"/>
      <c r="AX327" s="209"/>
      <c r="AY327" s="209"/>
      <c r="AZ327" s="209"/>
      <c r="BA327" s="209"/>
      <c r="BB327" s="209"/>
      <c r="BC327" s="209"/>
      <c r="BD327" s="209"/>
      <c r="BE327" s="209"/>
      <c r="BF327" s="209"/>
      <c r="BG327" s="209"/>
      <c r="BH327" s="209"/>
      <c r="BI327" s="209"/>
      <c r="BJ327" s="209"/>
      <c r="BK327" s="209"/>
      <c r="BL327" s="209"/>
      <c r="BM327" s="209"/>
      <c r="BN327" s="209"/>
      <c r="BO327" s="209"/>
      <c r="BP327" s="209"/>
      <c r="BQ327" s="209"/>
    </row>
    <row r="328" spans="1:69" s="369" customFormat="1" ht="28.5" customHeight="1" x14ac:dyDescent="0.25">
      <c r="A328" s="111" t="s">
        <v>1014</v>
      </c>
      <c r="B328" s="210">
        <v>42767</v>
      </c>
      <c r="C328" s="211" t="s">
        <v>997</v>
      </c>
      <c r="D328" s="224" t="s">
        <v>257</v>
      </c>
      <c r="E328" s="212">
        <v>42859</v>
      </c>
      <c r="F328" s="212">
        <v>42861</v>
      </c>
      <c r="G328" s="213">
        <f t="shared" si="17"/>
        <v>2</v>
      </c>
      <c r="H328" s="213">
        <v>23</v>
      </c>
      <c r="I328" s="201"/>
      <c r="J328" s="201"/>
      <c r="K328" s="202">
        <v>42856</v>
      </c>
      <c r="L328" s="201"/>
      <c r="M328" s="201"/>
      <c r="N328" s="201"/>
      <c r="O328" s="201"/>
      <c r="P328" s="201"/>
      <c r="Q328" s="201"/>
      <c r="R328" s="201"/>
      <c r="S328" s="201"/>
      <c r="T328" s="201"/>
      <c r="U328" s="201"/>
      <c r="V328" s="201"/>
      <c r="W328" s="201"/>
      <c r="X328" s="201"/>
      <c r="Y328" s="113">
        <v>0</v>
      </c>
      <c r="Z328" s="204"/>
      <c r="AA328" s="205"/>
      <c r="AB328" s="204"/>
      <c r="AC328" s="205"/>
      <c r="AD328" s="206"/>
      <c r="AE328" s="207"/>
      <c r="AF328" s="301" t="s">
        <v>202</v>
      </c>
      <c r="AG328" s="209"/>
      <c r="AH328" s="209"/>
      <c r="AI328" s="209"/>
      <c r="AJ328" s="209"/>
      <c r="AK328" s="209"/>
      <c r="AL328" s="209"/>
      <c r="AM328" s="209"/>
      <c r="AN328" s="209"/>
      <c r="AO328" s="209"/>
      <c r="AP328" s="209"/>
      <c r="AQ328" s="209"/>
      <c r="AR328" s="209"/>
      <c r="AS328" s="209"/>
      <c r="AT328" s="209"/>
      <c r="AU328" s="209"/>
      <c r="AV328" s="209"/>
      <c r="AW328" s="209"/>
      <c r="AX328" s="209"/>
      <c r="AY328" s="209"/>
      <c r="AZ328" s="209"/>
      <c r="BA328" s="209"/>
      <c r="BB328" s="209"/>
      <c r="BC328" s="209"/>
      <c r="BD328" s="209"/>
      <c r="BE328" s="209"/>
      <c r="BF328" s="209"/>
      <c r="BG328" s="209"/>
      <c r="BH328" s="209"/>
      <c r="BI328" s="209"/>
      <c r="BJ328" s="209"/>
      <c r="BK328" s="209"/>
      <c r="BL328" s="209"/>
      <c r="BM328" s="209"/>
      <c r="BN328" s="209"/>
      <c r="BO328" s="209"/>
      <c r="BP328" s="209"/>
      <c r="BQ328" s="209"/>
    </row>
    <row r="329" spans="1:69" s="369" customFormat="1" ht="28.5" customHeight="1" x14ac:dyDescent="0.25">
      <c r="A329" s="111" t="s">
        <v>1014</v>
      </c>
      <c r="B329" s="197">
        <v>42697</v>
      </c>
      <c r="C329" s="198" t="s">
        <v>258</v>
      </c>
      <c r="D329" s="216" t="s">
        <v>259</v>
      </c>
      <c r="E329" s="215">
        <v>42859</v>
      </c>
      <c r="F329" s="215">
        <v>42860</v>
      </c>
      <c r="G329" s="200">
        <f t="shared" si="17"/>
        <v>1</v>
      </c>
      <c r="H329" s="200">
        <v>5</v>
      </c>
      <c r="I329" s="201"/>
      <c r="J329" s="201"/>
      <c r="K329" s="201"/>
      <c r="L329" s="201"/>
      <c r="M329" s="201"/>
      <c r="N329" s="201"/>
      <c r="O329" s="201"/>
      <c r="P329" s="201"/>
      <c r="Q329" s="201"/>
      <c r="R329" s="202">
        <v>42856</v>
      </c>
      <c r="S329" s="201"/>
      <c r="T329" s="201"/>
      <c r="U329" s="201"/>
      <c r="V329" s="201"/>
      <c r="W329" s="201"/>
      <c r="X329" s="201"/>
      <c r="Y329" s="113">
        <v>0</v>
      </c>
      <c r="Z329" s="204"/>
      <c r="AA329" s="205"/>
      <c r="AB329" s="204"/>
      <c r="AC329" s="205"/>
      <c r="AD329" s="206"/>
      <c r="AE329" s="207"/>
      <c r="AF329" s="673" t="s">
        <v>260</v>
      </c>
      <c r="AG329" s="209"/>
      <c r="AH329" s="209"/>
      <c r="AI329" s="209"/>
      <c r="AJ329" s="209"/>
      <c r="AK329" s="209"/>
      <c r="AL329" s="209"/>
      <c r="AM329" s="209"/>
      <c r="AN329" s="209"/>
      <c r="AO329" s="209"/>
      <c r="AP329" s="209"/>
      <c r="AQ329" s="209"/>
      <c r="AR329" s="209"/>
      <c r="AS329" s="209"/>
      <c r="AT329" s="209"/>
      <c r="AU329" s="209"/>
      <c r="AV329" s="209"/>
      <c r="AW329" s="209"/>
      <c r="AX329" s="209"/>
      <c r="AY329" s="209"/>
      <c r="AZ329" s="209"/>
      <c r="BA329" s="209"/>
      <c r="BB329" s="209"/>
      <c r="BC329" s="209"/>
      <c r="BD329" s="209"/>
      <c r="BE329" s="209"/>
      <c r="BF329" s="209"/>
      <c r="BG329" s="209"/>
      <c r="BH329" s="209"/>
      <c r="BI329" s="209"/>
      <c r="BJ329" s="209"/>
      <c r="BK329" s="209"/>
      <c r="BL329" s="209"/>
      <c r="BM329" s="209"/>
      <c r="BN329" s="209"/>
      <c r="BO329" s="209"/>
      <c r="BP329" s="209"/>
      <c r="BQ329" s="209"/>
    </row>
    <row r="330" spans="1:69" s="369" customFormat="1" ht="28.5" customHeight="1" x14ac:dyDescent="0.25">
      <c r="A330" s="111" t="s">
        <v>1014</v>
      </c>
      <c r="B330" s="197">
        <v>42800</v>
      </c>
      <c r="C330" s="198" t="s">
        <v>261</v>
      </c>
      <c r="D330" s="216" t="s">
        <v>262</v>
      </c>
      <c r="E330" s="215">
        <v>42859</v>
      </c>
      <c r="F330" s="215">
        <v>42860</v>
      </c>
      <c r="G330" s="200">
        <f t="shared" si="17"/>
        <v>1</v>
      </c>
      <c r="H330" s="200"/>
      <c r="I330" s="201"/>
      <c r="J330" s="201"/>
      <c r="K330" s="201"/>
      <c r="L330" s="201"/>
      <c r="M330" s="201"/>
      <c r="N330" s="201"/>
      <c r="O330" s="201"/>
      <c r="P330" s="202">
        <v>42856</v>
      </c>
      <c r="Q330" s="201"/>
      <c r="R330" s="201"/>
      <c r="S330" s="201"/>
      <c r="T330" s="201"/>
      <c r="U330" s="201"/>
      <c r="V330" s="201"/>
      <c r="W330" s="201"/>
      <c r="X330" s="201"/>
      <c r="Y330" s="113">
        <v>0</v>
      </c>
      <c r="Z330" s="204"/>
      <c r="AA330" s="205"/>
      <c r="AB330" s="204"/>
      <c r="AC330" s="205"/>
      <c r="AD330" s="206"/>
      <c r="AE330" s="207"/>
      <c r="AF330" s="301" t="s">
        <v>263</v>
      </c>
      <c r="AG330" s="209"/>
      <c r="AH330" s="209"/>
      <c r="AI330" s="209"/>
      <c r="AJ330" s="209"/>
      <c r="AK330" s="209"/>
      <c r="AL330" s="209"/>
      <c r="AM330" s="209"/>
      <c r="AN330" s="209"/>
      <c r="AO330" s="209"/>
      <c r="AP330" s="209"/>
      <c r="AQ330" s="209"/>
      <c r="AR330" s="209"/>
      <c r="AS330" s="209"/>
      <c r="AT330" s="209"/>
      <c r="AU330" s="209"/>
      <c r="AV330" s="209"/>
      <c r="AW330" s="209"/>
      <c r="AX330" s="209"/>
      <c r="AY330" s="209"/>
      <c r="AZ330" s="209"/>
      <c r="BA330" s="209"/>
      <c r="BB330" s="209"/>
      <c r="BC330" s="209"/>
      <c r="BD330" s="209"/>
      <c r="BE330" s="209"/>
      <c r="BF330" s="209"/>
      <c r="BG330" s="209"/>
      <c r="BH330" s="209"/>
      <c r="BI330" s="209"/>
      <c r="BJ330" s="209"/>
      <c r="BK330" s="209"/>
      <c r="BL330" s="209"/>
      <c r="BM330" s="209"/>
      <c r="BN330" s="209"/>
      <c r="BO330" s="209"/>
      <c r="BP330" s="209"/>
      <c r="BQ330" s="209"/>
    </row>
    <row r="331" spans="1:69" s="369" customFormat="1" ht="28.5" customHeight="1" x14ac:dyDescent="0.25">
      <c r="A331" s="111" t="s">
        <v>1014</v>
      </c>
      <c r="B331" s="197">
        <v>42804</v>
      </c>
      <c r="C331" s="198" t="s">
        <v>252</v>
      </c>
      <c r="D331" s="216" t="s">
        <v>253</v>
      </c>
      <c r="E331" s="215">
        <v>42858</v>
      </c>
      <c r="F331" s="215">
        <v>42860</v>
      </c>
      <c r="G331" s="200">
        <f t="shared" si="17"/>
        <v>2</v>
      </c>
      <c r="H331" s="200">
        <v>78</v>
      </c>
      <c r="I331" s="202">
        <v>42856</v>
      </c>
      <c r="J331" s="201"/>
      <c r="K331" s="201"/>
      <c r="L331" s="201"/>
      <c r="M331" s="201"/>
      <c r="N331" s="201"/>
      <c r="O331" s="201"/>
      <c r="P331" s="201"/>
      <c r="Q331" s="201"/>
      <c r="R331" s="201"/>
      <c r="S331" s="201"/>
      <c r="T331" s="201"/>
      <c r="U331" s="201"/>
      <c r="V331" s="201"/>
      <c r="W331" s="201"/>
      <c r="X331" s="201"/>
      <c r="Y331" s="113">
        <v>0</v>
      </c>
      <c r="Z331" s="204"/>
      <c r="AA331" s="205"/>
      <c r="AB331" s="204"/>
      <c r="AC331" s="205"/>
      <c r="AD331" s="206"/>
      <c r="AE331" s="207"/>
      <c r="AF331" s="301" t="s">
        <v>254</v>
      </c>
      <c r="AG331" s="209"/>
      <c r="AH331" s="209"/>
      <c r="AI331" s="209"/>
      <c r="AJ331" s="209"/>
      <c r="AK331" s="209"/>
      <c r="AL331" s="209"/>
      <c r="AM331" s="209"/>
      <c r="AN331" s="209"/>
      <c r="AO331" s="209"/>
      <c r="AP331" s="209"/>
      <c r="AQ331" s="209"/>
      <c r="AR331" s="209"/>
      <c r="AS331" s="209"/>
      <c r="AT331" s="209"/>
      <c r="AU331" s="209"/>
      <c r="AV331" s="209"/>
      <c r="AW331" s="209"/>
      <c r="AX331" s="209"/>
      <c r="AY331" s="209"/>
      <c r="AZ331" s="209"/>
      <c r="BA331" s="209"/>
      <c r="BB331" s="209"/>
      <c r="BC331" s="209"/>
      <c r="BD331" s="209"/>
      <c r="BE331" s="209"/>
      <c r="BF331" s="209"/>
      <c r="BG331" s="209"/>
      <c r="BH331" s="209"/>
      <c r="BI331" s="209"/>
      <c r="BJ331" s="209"/>
      <c r="BK331" s="209"/>
      <c r="BL331" s="209"/>
      <c r="BM331" s="209"/>
      <c r="BN331" s="209"/>
      <c r="BO331" s="209"/>
      <c r="BP331" s="209"/>
      <c r="BQ331" s="209"/>
    </row>
    <row r="332" spans="1:69" s="369" customFormat="1" ht="28.5" customHeight="1" x14ac:dyDescent="0.25">
      <c r="A332" s="111" t="s">
        <v>1014</v>
      </c>
      <c r="B332" s="197">
        <v>42830</v>
      </c>
      <c r="C332" s="198" t="s">
        <v>38</v>
      </c>
      <c r="D332" s="216" t="s">
        <v>26</v>
      </c>
      <c r="E332" s="215">
        <v>42857</v>
      </c>
      <c r="F332" s="215">
        <v>42859</v>
      </c>
      <c r="G332" s="200">
        <f t="shared" si="17"/>
        <v>2</v>
      </c>
      <c r="H332" s="200">
        <v>50</v>
      </c>
      <c r="I332" s="201"/>
      <c r="J332" s="201"/>
      <c r="K332" s="201"/>
      <c r="L332" s="201"/>
      <c r="M332" s="201"/>
      <c r="N332" s="201"/>
      <c r="O332" s="202">
        <v>42856</v>
      </c>
      <c r="P332" s="201"/>
      <c r="Q332" s="201"/>
      <c r="R332" s="201"/>
      <c r="S332" s="201"/>
      <c r="T332" s="201"/>
      <c r="U332" s="201"/>
      <c r="V332" s="201"/>
      <c r="W332" s="201"/>
      <c r="X332" s="201"/>
      <c r="Y332" s="113">
        <v>0</v>
      </c>
      <c r="Z332" s="204"/>
      <c r="AA332" s="205"/>
      <c r="AB332" s="204"/>
      <c r="AC332" s="205"/>
      <c r="AD332" s="206"/>
      <c r="AE332" s="207"/>
      <c r="AF332" s="301" t="s">
        <v>251</v>
      </c>
      <c r="AG332" s="209"/>
      <c r="AH332" s="209"/>
      <c r="AI332" s="209"/>
      <c r="AJ332" s="209"/>
      <c r="AK332" s="209"/>
      <c r="AL332" s="209"/>
      <c r="AM332" s="209"/>
      <c r="AN332" s="209"/>
      <c r="AO332" s="209"/>
      <c r="AP332" s="209"/>
      <c r="AQ332" s="209"/>
      <c r="AR332" s="209"/>
      <c r="AS332" s="209"/>
      <c r="AT332" s="209"/>
      <c r="AU332" s="209"/>
      <c r="AV332" s="209"/>
      <c r="AW332" s="209"/>
      <c r="AX332" s="209"/>
      <c r="AY332" s="209"/>
      <c r="AZ332" s="209"/>
      <c r="BA332" s="209"/>
      <c r="BB332" s="209"/>
      <c r="BC332" s="209"/>
      <c r="BD332" s="209"/>
      <c r="BE332" s="209"/>
      <c r="BF332" s="209"/>
      <c r="BG332" s="209"/>
      <c r="BH332" s="209"/>
      <c r="BI332" s="209"/>
      <c r="BJ332" s="209"/>
      <c r="BK332" s="209"/>
      <c r="BL332" s="209"/>
      <c r="BM332" s="209"/>
      <c r="BN332" s="209"/>
      <c r="BO332" s="209"/>
      <c r="BP332" s="209"/>
      <c r="BQ332" s="209"/>
    </row>
    <row r="333" spans="1:69" s="369" customFormat="1" ht="28.5" customHeight="1" x14ac:dyDescent="0.35">
      <c r="A333" s="111" t="s">
        <v>1014</v>
      </c>
      <c r="B333" s="355">
        <v>42824</v>
      </c>
      <c r="C333" s="370" t="s">
        <v>69</v>
      </c>
      <c r="D333" s="371" t="s">
        <v>594</v>
      </c>
      <c r="E333" s="372">
        <v>42856</v>
      </c>
      <c r="F333" s="372">
        <v>42857</v>
      </c>
      <c r="G333" s="359">
        <f t="shared" si="17"/>
        <v>1</v>
      </c>
      <c r="H333" s="359">
        <v>20</v>
      </c>
      <c r="I333" s="361">
        <v>42856</v>
      </c>
      <c r="J333" s="360"/>
      <c r="K333" s="360"/>
      <c r="L333" s="360"/>
      <c r="M333" s="360"/>
      <c r="N333" s="360"/>
      <c r="O333" s="360"/>
      <c r="P333" s="360"/>
      <c r="Q333" s="360"/>
      <c r="R333" s="360"/>
      <c r="S333" s="360"/>
      <c r="T333" s="360"/>
      <c r="U333" s="360"/>
      <c r="V333" s="360"/>
      <c r="W333" s="360"/>
      <c r="X333" s="362"/>
      <c r="Y333" s="434">
        <v>515</v>
      </c>
      <c r="Z333" s="376"/>
      <c r="AA333" s="377"/>
      <c r="AB333" s="376"/>
      <c r="AC333" s="377"/>
      <c r="AD333" s="378"/>
      <c r="AE333" s="379"/>
      <c r="AF333" s="367"/>
      <c r="AG333" s="368"/>
      <c r="AH333" s="12"/>
      <c r="AI333" s="12"/>
      <c r="AJ333" s="12"/>
      <c r="AK333" s="12"/>
      <c r="AL333" s="12"/>
      <c r="AM333" s="12"/>
      <c r="AN333" s="12"/>
      <c r="AO333" s="12"/>
      <c r="AP333" s="12"/>
      <c r="AQ333" s="12"/>
      <c r="AR333" s="12"/>
      <c r="AS333" s="12"/>
      <c r="AT333" s="12"/>
      <c r="AU333" s="12"/>
      <c r="AV333" s="12"/>
      <c r="AW333" s="12"/>
      <c r="AX333" s="12"/>
      <c r="AY333" s="12"/>
      <c r="AZ333" s="12"/>
      <c r="BA333" s="12"/>
      <c r="BB333" s="12"/>
      <c r="BC333" s="12"/>
      <c r="BD333" s="12"/>
      <c r="BE333" s="12"/>
      <c r="BF333" s="12"/>
      <c r="BG333" s="12"/>
      <c r="BH333" s="12"/>
      <c r="BI333" s="12"/>
      <c r="BJ333" s="12"/>
      <c r="BK333" s="12"/>
      <c r="BL333" s="12"/>
      <c r="BM333" s="12"/>
      <c r="BN333" s="12"/>
      <c r="BO333" s="12"/>
      <c r="BP333" s="12"/>
      <c r="BQ333" s="12"/>
    </row>
    <row r="334" spans="1:69" s="369" customFormat="1" ht="28.5" customHeight="1" x14ac:dyDescent="0.25">
      <c r="A334" s="111" t="s">
        <v>1014</v>
      </c>
      <c r="B334" s="197">
        <v>42774</v>
      </c>
      <c r="C334" s="198" t="s">
        <v>426</v>
      </c>
      <c r="D334" s="216" t="s">
        <v>427</v>
      </c>
      <c r="E334" s="215">
        <v>42856</v>
      </c>
      <c r="F334" s="215">
        <v>42916</v>
      </c>
      <c r="G334" s="200">
        <v>3</v>
      </c>
      <c r="H334" s="200">
        <v>60</v>
      </c>
      <c r="I334" s="201"/>
      <c r="J334" s="201"/>
      <c r="K334" s="201"/>
      <c r="L334" s="201"/>
      <c r="M334" s="201"/>
      <c r="N334" s="201"/>
      <c r="O334" s="201"/>
      <c r="P334" s="201"/>
      <c r="Q334" s="202">
        <v>42887</v>
      </c>
      <c r="R334" s="201"/>
      <c r="S334" s="201"/>
      <c r="T334" s="201"/>
      <c r="U334" s="201"/>
      <c r="V334" s="201"/>
      <c r="W334" s="201"/>
      <c r="X334" s="201"/>
      <c r="Y334" s="113">
        <v>0</v>
      </c>
      <c r="Z334" s="204"/>
      <c r="AA334" s="205"/>
      <c r="AB334" s="204"/>
      <c r="AC334" s="205"/>
      <c r="AD334" s="206"/>
      <c r="AE334" s="207"/>
      <c r="AF334" s="301" t="s">
        <v>202</v>
      </c>
      <c r="AG334" s="209"/>
      <c r="AH334" s="209"/>
      <c r="AI334" s="209"/>
      <c r="AJ334" s="209"/>
      <c r="AK334" s="209"/>
      <c r="AL334" s="209"/>
      <c r="AM334" s="209"/>
      <c r="AN334" s="209"/>
      <c r="AO334" s="209"/>
      <c r="AP334" s="209"/>
      <c r="AQ334" s="209"/>
      <c r="AR334" s="209"/>
      <c r="AS334" s="209"/>
      <c r="AT334" s="209"/>
      <c r="AU334" s="209"/>
      <c r="AV334" s="209"/>
      <c r="AW334" s="209"/>
      <c r="AX334" s="209"/>
      <c r="AY334" s="209"/>
      <c r="AZ334" s="209"/>
      <c r="BA334" s="209"/>
      <c r="BB334" s="209"/>
      <c r="BC334" s="209"/>
      <c r="BD334" s="209"/>
      <c r="BE334" s="209"/>
      <c r="BF334" s="209"/>
      <c r="BG334" s="209"/>
      <c r="BH334" s="209"/>
      <c r="BI334" s="209"/>
      <c r="BJ334" s="209"/>
      <c r="BK334" s="209"/>
      <c r="BL334" s="209"/>
      <c r="BM334" s="209"/>
      <c r="BN334" s="209"/>
      <c r="BO334" s="209"/>
      <c r="BP334" s="209"/>
      <c r="BQ334" s="209"/>
    </row>
    <row r="335" spans="1:69" s="369" customFormat="1" ht="28.5" customHeight="1" x14ac:dyDescent="0.25">
      <c r="A335" s="111" t="s">
        <v>1014</v>
      </c>
      <c r="B335" s="197">
        <v>42732</v>
      </c>
      <c r="C335" s="198" t="s">
        <v>147</v>
      </c>
      <c r="D335" s="216" t="s">
        <v>428</v>
      </c>
      <c r="E335" s="215">
        <v>42856</v>
      </c>
      <c r="F335" s="215">
        <v>42916</v>
      </c>
      <c r="G335" s="200" t="s">
        <v>26</v>
      </c>
      <c r="H335" s="200">
        <v>45</v>
      </c>
      <c r="I335" s="202">
        <v>42887</v>
      </c>
      <c r="J335" s="201"/>
      <c r="K335" s="201"/>
      <c r="L335" s="201"/>
      <c r="M335" s="201"/>
      <c r="N335" s="201"/>
      <c r="O335" s="201"/>
      <c r="P335" s="201"/>
      <c r="Q335" s="201"/>
      <c r="R335" s="201"/>
      <c r="S335" s="201"/>
      <c r="T335" s="201"/>
      <c r="U335" s="201"/>
      <c r="V335" s="201"/>
      <c r="W335" s="201"/>
      <c r="X335" s="201"/>
      <c r="Y335" s="113">
        <v>0</v>
      </c>
      <c r="Z335" s="204"/>
      <c r="AA335" s="205"/>
      <c r="AB335" s="204"/>
      <c r="AC335" s="205"/>
      <c r="AD335" s="206"/>
      <c r="AE335" s="207"/>
      <c r="AF335" s="301" t="s">
        <v>163</v>
      </c>
      <c r="AG335" s="209"/>
      <c r="AH335" s="209"/>
      <c r="AI335" s="209"/>
      <c r="AJ335" s="209"/>
      <c r="AK335" s="209"/>
      <c r="AL335" s="209"/>
      <c r="AM335" s="209"/>
      <c r="AN335" s="209"/>
      <c r="AO335" s="209"/>
      <c r="AP335" s="209"/>
      <c r="AQ335" s="209"/>
      <c r="AR335" s="209"/>
      <c r="AS335" s="209"/>
      <c r="AT335" s="209"/>
      <c r="AU335" s="209"/>
      <c r="AV335" s="209"/>
      <c r="AW335" s="209"/>
      <c r="AX335" s="209"/>
      <c r="AY335" s="209"/>
      <c r="AZ335" s="209"/>
      <c r="BA335" s="209"/>
      <c r="BB335" s="209"/>
      <c r="BC335" s="209"/>
      <c r="BD335" s="209"/>
      <c r="BE335" s="209"/>
      <c r="BF335" s="209"/>
      <c r="BG335" s="209"/>
      <c r="BH335" s="209"/>
      <c r="BI335" s="209"/>
      <c r="BJ335" s="209"/>
      <c r="BK335" s="209"/>
      <c r="BL335" s="209"/>
      <c r="BM335" s="209"/>
      <c r="BN335" s="209"/>
      <c r="BO335" s="209"/>
      <c r="BP335" s="209"/>
      <c r="BQ335" s="209"/>
    </row>
    <row r="336" spans="1:69" s="369" customFormat="1" ht="28.5" customHeight="1" x14ac:dyDescent="0.35">
      <c r="A336" s="111" t="s">
        <v>1014</v>
      </c>
      <c r="B336" s="355">
        <v>42851</v>
      </c>
      <c r="C336" s="370" t="s">
        <v>595</v>
      </c>
      <c r="D336" s="371" t="s">
        <v>26</v>
      </c>
      <c r="E336" s="372">
        <v>42855</v>
      </c>
      <c r="F336" s="372">
        <v>42856</v>
      </c>
      <c r="G336" s="359">
        <f t="shared" ref="G336:G373" si="18">F336-E336</f>
        <v>1</v>
      </c>
      <c r="H336" s="359">
        <v>51</v>
      </c>
      <c r="I336" s="361">
        <v>42856</v>
      </c>
      <c r="J336" s="360"/>
      <c r="K336" s="360"/>
      <c r="L336" s="360"/>
      <c r="M336" s="360"/>
      <c r="N336" s="360"/>
      <c r="O336" s="360"/>
      <c r="P336" s="360"/>
      <c r="Q336" s="360"/>
      <c r="R336" s="360"/>
      <c r="S336" s="360"/>
      <c r="T336" s="360"/>
      <c r="U336" s="360"/>
      <c r="V336" s="360"/>
      <c r="W336" s="360"/>
      <c r="X336" s="362"/>
      <c r="Y336" s="434">
        <v>688</v>
      </c>
      <c r="Z336" s="376"/>
      <c r="AA336" s="377"/>
      <c r="AB336" s="376"/>
      <c r="AC336" s="377"/>
      <c r="AD336" s="378"/>
      <c r="AE336" s="379"/>
      <c r="AF336" s="367"/>
      <c r="AG336" s="368"/>
      <c r="AH336" s="12"/>
      <c r="AI336" s="12"/>
      <c r="AJ336" s="12"/>
      <c r="AK336" s="12"/>
      <c r="AL336" s="12"/>
      <c r="AM336" s="12"/>
      <c r="AN336" s="12"/>
      <c r="AO336" s="12"/>
      <c r="AP336" s="12"/>
      <c r="AQ336" s="12"/>
      <c r="AR336" s="12"/>
      <c r="AS336" s="12"/>
      <c r="AT336" s="12"/>
      <c r="AU336" s="12"/>
      <c r="AV336" s="12"/>
      <c r="AW336" s="12"/>
      <c r="AX336" s="12"/>
      <c r="AY336" s="12"/>
      <c r="AZ336" s="12"/>
      <c r="BA336" s="12"/>
      <c r="BB336" s="12"/>
      <c r="BC336" s="12"/>
      <c r="BD336" s="12"/>
      <c r="BE336" s="12"/>
      <c r="BF336" s="12"/>
      <c r="BG336" s="12"/>
      <c r="BH336" s="12"/>
      <c r="BI336" s="12"/>
      <c r="BJ336" s="12"/>
      <c r="BK336" s="12"/>
      <c r="BL336" s="12"/>
      <c r="BM336" s="12"/>
      <c r="BN336" s="12"/>
      <c r="BO336" s="12"/>
      <c r="BP336" s="12"/>
      <c r="BQ336" s="12"/>
    </row>
    <row r="337" spans="1:69" s="369" customFormat="1" ht="28.5" customHeight="1" x14ac:dyDescent="0.25">
      <c r="A337" s="111" t="s">
        <v>1014</v>
      </c>
      <c r="B337" s="197">
        <v>42789</v>
      </c>
      <c r="C337" s="198" t="s">
        <v>99</v>
      </c>
      <c r="D337" s="216" t="s">
        <v>250</v>
      </c>
      <c r="E337" s="215">
        <v>42855</v>
      </c>
      <c r="F337" s="215">
        <v>42858</v>
      </c>
      <c r="G337" s="200">
        <f t="shared" si="18"/>
        <v>3</v>
      </c>
      <c r="H337" s="200">
        <v>40</v>
      </c>
      <c r="I337" s="201"/>
      <c r="J337" s="201"/>
      <c r="K337" s="201"/>
      <c r="L337" s="201"/>
      <c r="M337" s="201"/>
      <c r="N337" s="201"/>
      <c r="O337" s="202">
        <v>42856</v>
      </c>
      <c r="P337" s="201"/>
      <c r="Q337" s="201"/>
      <c r="R337" s="201"/>
      <c r="S337" s="201"/>
      <c r="T337" s="201"/>
      <c r="U337" s="201"/>
      <c r="V337" s="201"/>
      <c r="W337" s="201"/>
      <c r="X337" s="201"/>
      <c r="Y337" s="113">
        <v>0</v>
      </c>
      <c r="Z337" s="204"/>
      <c r="AA337" s="205"/>
      <c r="AB337" s="204"/>
      <c r="AC337" s="205"/>
      <c r="AD337" s="206"/>
      <c r="AE337" s="207"/>
      <c r="AF337" s="301" t="s">
        <v>163</v>
      </c>
      <c r="AG337" s="209"/>
      <c r="AH337" s="209"/>
      <c r="AI337" s="209"/>
      <c r="AJ337" s="209"/>
      <c r="AK337" s="209"/>
      <c r="AL337" s="209"/>
      <c r="AM337" s="209"/>
      <c r="AN337" s="209"/>
      <c r="AO337" s="209"/>
      <c r="AP337" s="209"/>
      <c r="AQ337" s="209"/>
      <c r="AR337" s="209"/>
      <c r="AS337" s="209"/>
      <c r="AT337" s="209"/>
      <c r="AU337" s="209"/>
      <c r="AV337" s="209"/>
      <c r="AW337" s="209"/>
      <c r="AX337" s="209"/>
      <c r="AY337" s="209"/>
      <c r="AZ337" s="209"/>
      <c r="BA337" s="209"/>
      <c r="BB337" s="209"/>
      <c r="BC337" s="209"/>
      <c r="BD337" s="209"/>
      <c r="BE337" s="209"/>
      <c r="BF337" s="209"/>
      <c r="BG337" s="209"/>
      <c r="BH337" s="209"/>
      <c r="BI337" s="209"/>
      <c r="BJ337" s="209"/>
      <c r="BK337" s="209"/>
      <c r="BL337" s="209"/>
      <c r="BM337" s="209"/>
      <c r="BN337" s="209"/>
      <c r="BO337" s="209"/>
      <c r="BP337" s="209"/>
      <c r="BQ337" s="209"/>
    </row>
    <row r="338" spans="1:69" s="369" customFormat="1" ht="28.5" customHeight="1" x14ac:dyDescent="0.35">
      <c r="A338" s="111" t="s">
        <v>1014</v>
      </c>
      <c r="B338" s="355">
        <v>42760</v>
      </c>
      <c r="C338" s="370" t="s">
        <v>596</v>
      </c>
      <c r="D338" s="371" t="s">
        <v>597</v>
      </c>
      <c r="E338" s="372">
        <v>42854</v>
      </c>
      <c r="F338" s="372">
        <v>42856</v>
      </c>
      <c r="G338" s="359">
        <f t="shared" si="18"/>
        <v>2</v>
      </c>
      <c r="H338" s="359">
        <v>24</v>
      </c>
      <c r="I338" s="361">
        <v>42856</v>
      </c>
      <c r="J338" s="360"/>
      <c r="K338" s="360"/>
      <c r="L338" s="360"/>
      <c r="M338" s="360"/>
      <c r="N338" s="360"/>
      <c r="O338" s="360"/>
      <c r="P338" s="360"/>
      <c r="Q338" s="360"/>
      <c r="R338" s="360"/>
      <c r="S338" s="360"/>
      <c r="T338" s="360"/>
      <c r="U338" s="360"/>
      <c r="V338" s="360"/>
      <c r="W338" s="360"/>
      <c r="X338" s="362"/>
      <c r="Y338" s="434">
        <v>876</v>
      </c>
      <c r="Z338" s="376"/>
      <c r="AA338" s="377"/>
      <c r="AB338" s="376"/>
      <c r="AC338" s="377"/>
      <c r="AD338" s="378"/>
      <c r="AE338" s="379"/>
      <c r="AF338" s="367"/>
      <c r="AG338" s="368"/>
      <c r="AH338" s="12"/>
      <c r="AI338" s="12"/>
      <c r="AJ338" s="12"/>
      <c r="AK338" s="12"/>
      <c r="AL338" s="12"/>
      <c r="AM338" s="12"/>
      <c r="AN338" s="12"/>
      <c r="AO338" s="12"/>
      <c r="AP338" s="12"/>
      <c r="AQ338" s="12"/>
      <c r="AR338" s="12"/>
      <c r="AS338" s="12"/>
      <c r="AT338" s="12"/>
      <c r="AU338" s="12"/>
      <c r="AV338" s="12"/>
      <c r="AW338" s="12"/>
      <c r="AX338" s="12"/>
      <c r="AY338" s="12"/>
      <c r="AZ338" s="12"/>
      <c r="BA338" s="12"/>
      <c r="BB338" s="12"/>
      <c r="BC338" s="12"/>
      <c r="BD338" s="12"/>
      <c r="BE338" s="12"/>
      <c r="BF338" s="12"/>
      <c r="BG338" s="12"/>
      <c r="BH338" s="12"/>
      <c r="BI338" s="12"/>
      <c r="BJ338" s="12"/>
      <c r="BK338" s="12"/>
      <c r="BL338" s="12"/>
      <c r="BM338" s="12"/>
      <c r="BN338" s="12"/>
      <c r="BO338" s="12"/>
      <c r="BP338" s="12"/>
      <c r="BQ338" s="12"/>
    </row>
    <row r="339" spans="1:69" s="369" customFormat="1" ht="28.5" customHeight="1" x14ac:dyDescent="0.25">
      <c r="A339" s="111" t="s">
        <v>1014</v>
      </c>
      <c r="B339" s="197">
        <v>42654</v>
      </c>
      <c r="C339" s="198" t="s">
        <v>245</v>
      </c>
      <c r="D339" s="198" t="s">
        <v>26</v>
      </c>
      <c r="E339" s="215">
        <v>42854</v>
      </c>
      <c r="F339" s="215">
        <v>42856</v>
      </c>
      <c r="G339" s="200">
        <f t="shared" si="18"/>
        <v>2</v>
      </c>
      <c r="H339" s="200">
        <v>35</v>
      </c>
      <c r="I339" s="201"/>
      <c r="J339" s="201"/>
      <c r="K339" s="201"/>
      <c r="L339" s="201"/>
      <c r="M339" s="201"/>
      <c r="N339" s="201"/>
      <c r="O339" s="201"/>
      <c r="P339" s="201"/>
      <c r="Q339" s="202">
        <v>42856</v>
      </c>
      <c r="R339" s="201"/>
      <c r="S339" s="201"/>
      <c r="T339" s="201"/>
      <c r="U339" s="201"/>
      <c r="V339" s="201"/>
      <c r="W339" s="201"/>
      <c r="X339" s="201"/>
      <c r="Y339" s="113">
        <v>0</v>
      </c>
      <c r="Z339" s="204"/>
      <c r="AA339" s="205"/>
      <c r="AB339" s="204"/>
      <c r="AC339" s="205"/>
      <c r="AD339" s="206"/>
      <c r="AE339" s="207"/>
      <c r="AF339" s="301" t="s">
        <v>246</v>
      </c>
      <c r="AG339" s="209"/>
      <c r="AH339" s="209"/>
      <c r="AI339" s="209"/>
      <c r="AJ339" s="209"/>
      <c r="AK339" s="209"/>
      <c r="AL339" s="209"/>
      <c r="AM339" s="209"/>
      <c r="AN339" s="209"/>
      <c r="AO339" s="209"/>
      <c r="AP339" s="209"/>
      <c r="AQ339" s="209"/>
      <c r="AR339" s="209"/>
      <c r="AS339" s="209"/>
      <c r="AT339" s="209"/>
      <c r="AU339" s="209"/>
      <c r="AV339" s="209"/>
      <c r="AW339" s="209"/>
      <c r="AX339" s="209"/>
      <c r="AY339" s="209"/>
      <c r="AZ339" s="209"/>
      <c r="BA339" s="209"/>
      <c r="BB339" s="209"/>
      <c r="BC339" s="209"/>
      <c r="BD339" s="209"/>
      <c r="BE339" s="209"/>
      <c r="BF339" s="209"/>
      <c r="BG339" s="209"/>
      <c r="BH339" s="209"/>
      <c r="BI339" s="209"/>
      <c r="BJ339" s="209"/>
      <c r="BK339" s="209"/>
      <c r="BL339" s="209"/>
      <c r="BM339" s="209"/>
      <c r="BN339" s="209"/>
      <c r="BO339" s="209"/>
      <c r="BP339" s="209"/>
      <c r="BQ339" s="209"/>
    </row>
    <row r="340" spans="1:69" s="369" customFormat="1" ht="28.5" customHeight="1" x14ac:dyDescent="0.25">
      <c r="A340" s="111" t="s">
        <v>1014</v>
      </c>
      <c r="B340" s="197">
        <v>42671</v>
      </c>
      <c r="C340" s="198" t="s">
        <v>247</v>
      </c>
      <c r="D340" s="198" t="s">
        <v>26</v>
      </c>
      <c r="E340" s="215">
        <v>42854</v>
      </c>
      <c r="F340" s="215">
        <v>42856</v>
      </c>
      <c r="G340" s="200">
        <f t="shared" si="18"/>
        <v>2</v>
      </c>
      <c r="H340" s="200">
        <v>50</v>
      </c>
      <c r="I340" s="201"/>
      <c r="J340" s="201"/>
      <c r="K340" s="201"/>
      <c r="L340" s="201"/>
      <c r="M340" s="201"/>
      <c r="N340" s="201"/>
      <c r="O340" s="201"/>
      <c r="P340" s="201"/>
      <c r="Q340" s="201"/>
      <c r="R340" s="202">
        <v>42856</v>
      </c>
      <c r="S340" s="201"/>
      <c r="T340" s="201"/>
      <c r="U340" s="201"/>
      <c r="V340" s="201"/>
      <c r="W340" s="201"/>
      <c r="X340" s="201"/>
      <c r="Y340" s="113">
        <v>0</v>
      </c>
      <c r="Z340" s="204"/>
      <c r="AA340" s="205"/>
      <c r="AB340" s="204"/>
      <c r="AC340" s="205"/>
      <c r="AD340" s="206"/>
      <c r="AE340" s="207"/>
      <c r="AF340" s="301" t="s">
        <v>112</v>
      </c>
      <c r="AG340" s="209"/>
      <c r="AH340" s="209"/>
      <c r="AI340" s="209"/>
      <c r="AJ340" s="209"/>
      <c r="AK340" s="209"/>
      <c r="AL340" s="209"/>
      <c r="AM340" s="209"/>
      <c r="AN340" s="209"/>
      <c r="AO340" s="209"/>
      <c r="AP340" s="209"/>
      <c r="AQ340" s="209"/>
      <c r="AR340" s="209"/>
      <c r="AS340" s="209"/>
      <c r="AT340" s="209"/>
      <c r="AU340" s="209"/>
      <c r="AV340" s="209"/>
      <c r="AW340" s="209"/>
      <c r="AX340" s="209"/>
      <c r="AY340" s="209"/>
      <c r="AZ340" s="209"/>
      <c r="BA340" s="209"/>
      <c r="BB340" s="209"/>
      <c r="BC340" s="209"/>
      <c r="BD340" s="209"/>
      <c r="BE340" s="209"/>
      <c r="BF340" s="209"/>
      <c r="BG340" s="209"/>
      <c r="BH340" s="209"/>
      <c r="BI340" s="209"/>
      <c r="BJ340" s="209"/>
      <c r="BK340" s="209"/>
      <c r="BL340" s="209"/>
      <c r="BM340" s="209"/>
      <c r="BN340" s="209"/>
      <c r="BO340" s="209"/>
      <c r="BP340" s="209"/>
      <c r="BQ340" s="209"/>
    </row>
    <row r="341" spans="1:69" s="369" customFormat="1" ht="28.5" customHeight="1" x14ac:dyDescent="0.25">
      <c r="A341" s="111" t="s">
        <v>1014</v>
      </c>
      <c r="B341" s="197">
        <v>42725</v>
      </c>
      <c r="C341" s="198" t="s">
        <v>197</v>
      </c>
      <c r="D341" s="216" t="s">
        <v>248</v>
      </c>
      <c r="E341" s="215">
        <v>42854</v>
      </c>
      <c r="F341" s="215">
        <v>42855</v>
      </c>
      <c r="G341" s="200">
        <f t="shared" si="18"/>
        <v>1</v>
      </c>
      <c r="H341" s="213">
        <v>40</v>
      </c>
      <c r="I341" s="201"/>
      <c r="J341" s="201"/>
      <c r="K341" s="201"/>
      <c r="L341" s="201"/>
      <c r="M341" s="201"/>
      <c r="N341" s="201"/>
      <c r="O341" s="201"/>
      <c r="P341" s="201"/>
      <c r="Q341" s="201"/>
      <c r="R341" s="201"/>
      <c r="S341" s="201"/>
      <c r="T341" s="202">
        <v>42826</v>
      </c>
      <c r="U341" s="201"/>
      <c r="V341" s="201"/>
      <c r="W341" s="201"/>
      <c r="X341" s="201"/>
      <c r="Y341" s="113">
        <v>0</v>
      </c>
      <c r="Z341" s="204"/>
      <c r="AA341" s="205"/>
      <c r="AB341" s="204"/>
      <c r="AC341" s="205"/>
      <c r="AD341" s="206"/>
      <c r="AE341" s="207"/>
      <c r="AF341" s="301" t="s">
        <v>249</v>
      </c>
      <c r="AG341" s="209"/>
      <c r="AH341" s="209"/>
      <c r="AI341" s="209"/>
      <c r="AJ341" s="209"/>
      <c r="AK341" s="209"/>
      <c r="AL341" s="209"/>
      <c r="AM341" s="209"/>
      <c r="AN341" s="209"/>
      <c r="AO341" s="209"/>
      <c r="AP341" s="209"/>
      <c r="AQ341" s="209"/>
      <c r="AR341" s="209"/>
      <c r="AS341" s="209"/>
      <c r="AT341" s="209"/>
      <c r="AU341" s="209"/>
      <c r="AV341" s="209"/>
      <c r="AW341" s="209"/>
      <c r="AX341" s="209"/>
      <c r="AY341" s="209"/>
      <c r="AZ341" s="209"/>
      <c r="BA341" s="209"/>
      <c r="BB341" s="209"/>
      <c r="BC341" s="209"/>
      <c r="BD341" s="209"/>
      <c r="BE341" s="209"/>
      <c r="BF341" s="209"/>
      <c r="BG341" s="209"/>
      <c r="BH341" s="209"/>
      <c r="BI341" s="209"/>
      <c r="BJ341" s="209"/>
      <c r="BK341" s="209"/>
      <c r="BL341" s="209"/>
      <c r="BM341" s="209"/>
      <c r="BN341" s="209"/>
      <c r="BO341" s="209"/>
      <c r="BP341" s="209"/>
      <c r="BQ341" s="209"/>
    </row>
    <row r="342" spans="1:69" s="369" customFormat="1" ht="28.5" customHeight="1" x14ac:dyDescent="0.25">
      <c r="A342" s="111" t="s">
        <v>1014</v>
      </c>
      <c r="B342" s="210">
        <v>42768</v>
      </c>
      <c r="C342" s="211" t="s">
        <v>126</v>
      </c>
      <c r="D342" s="224" t="s">
        <v>242</v>
      </c>
      <c r="E342" s="212">
        <v>42853</v>
      </c>
      <c r="F342" s="212">
        <v>42855</v>
      </c>
      <c r="G342" s="213">
        <f t="shared" si="18"/>
        <v>2</v>
      </c>
      <c r="H342" s="213">
        <v>50</v>
      </c>
      <c r="I342" s="202">
        <v>42826</v>
      </c>
      <c r="J342" s="201"/>
      <c r="K342" s="201"/>
      <c r="L342" s="201"/>
      <c r="M342" s="201"/>
      <c r="N342" s="201"/>
      <c r="O342" s="201"/>
      <c r="P342" s="201"/>
      <c r="Q342" s="201"/>
      <c r="R342" s="201"/>
      <c r="S342" s="201"/>
      <c r="T342" s="201"/>
      <c r="U342" s="201"/>
      <c r="V342" s="201"/>
      <c r="W342" s="201"/>
      <c r="X342" s="201"/>
      <c r="Y342" s="113">
        <v>0</v>
      </c>
      <c r="Z342" s="204"/>
      <c r="AA342" s="205"/>
      <c r="AB342" s="204"/>
      <c r="AC342" s="205"/>
      <c r="AD342" s="206"/>
      <c r="AE342" s="207"/>
      <c r="AF342" s="301" t="s">
        <v>227</v>
      </c>
      <c r="AG342" s="209"/>
      <c r="AH342" s="209"/>
      <c r="AI342" s="209"/>
      <c r="AJ342" s="209"/>
      <c r="AK342" s="209"/>
      <c r="AL342" s="209"/>
      <c r="AM342" s="209"/>
      <c r="AN342" s="209"/>
      <c r="AO342" s="209"/>
      <c r="AP342" s="209"/>
      <c r="AQ342" s="209"/>
      <c r="AR342" s="209"/>
      <c r="AS342" s="209"/>
      <c r="AT342" s="209"/>
      <c r="AU342" s="209"/>
      <c r="AV342" s="209"/>
      <c r="AW342" s="209"/>
      <c r="AX342" s="209"/>
      <c r="AY342" s="209"/>
      <c r="AZ342" s="209"/>
      <c r="BA342" s="209"/>
      <c r="BB342" s="209"/>
      <c r="BC342" s="209"/>
      <c r="BD342" s="209"/>
      <c r="BE342" s="209"/>
      <c r="BF342" s="209"/>
      <c r="BG342" s="209"/>
      <c r="BH342" s="209"/>
      <c r="BI342" s="209"/>
      <c r="BJ342" s="209"/>
      <c r="BK342" s="209"/>
      <c r="BL342" s="209"/>
      <c r="BM342" s="209"/>
      <c r="BN342" s="209"/>
      <c r="BO342" s="209"/>
      <c r="BP342" s="209"/>
      <c r="BQ342" s="209"/>
    </row>
    <row r="343" spans="1:69" s="369" customFormat="1" ht="28.5" customHeight="1" x14ac:dyDescent="0.25">
      <c r="A343" s="111" t="s">
        <v>1014</v>
      </c>
      <c r="B343" s="197">
        <v>42786</v>
      </c>
      <c r="C343" s="198" t="s">
        <v>197</v>
      </c>
      <c r="D343" s="216" t="s">
        <v>243</v>
      </c>
      <c r="E343" s="215">
        <v>42853</v>
      </c>
      <c r="F343" s="215">
        <v>42854</v>
      </c>
      <c r="G343" s="200">
        <f t="shared" si="18"/>
        <v>1</v>
      </c>
      <c r="H343" s="200">
        <v>50</v>
      </c>
      <c r="I343" s="201"/>
      <c r="J343" s="201"/>
      <c r="K343" s="201"/>
      <c r="L343" s="201"/>
      <c r="M343" s="201"/>
      <c r="N343" s="201"/>
      <c r="O343" s="201"/>
      <c r="P343" s="201"/>
      <c r="Q343" s="201"/>
      <c r="R343" s="201"/>
      <c r="S343" s="201"/>
      <c r="T343" s="202">
        <v>42826</v>
      </c>
      <c r="U343" s="201"/>
      <c r="V343" s="201"/>
      <c r="W343" s="201"/>
      <c r="X343" s="201"/>
      <c r="Y343" s="113">
        <v>0</v>
      </c>
      <c r="Z343" s="204"/>
      <c r="AA343" s="205"/>
      <c r="AB343" s="204"/>
      <c r="AC343" s="205"/>
      <c r="AD343" s="206"/>
      <c r="AE343" s="207"/>
      <c r="AF343" s="301" t="s">
        <v>244</v>
      </c>
      <c r="AG343" s="209"/>
      <c r="AH343" s="209"/>
      <c r="AI343" s="209"/>
      <c r="AJ343" s="209"/>
      <c r="AK343" s="209"/>
      <c r="AL343" s="209"/>
      <c r="AM343" s="209"/>
      <c r="AN343" s="209"/>
      <c r="AO343" s="209"/>
      <c r="AP343" s="209"/>
      <c r="AQ343" s="209"/>
      <c r="AR343" s="209"/>
      <c r="AS343" s="209"/>
      <c r="AT343" s="209"/>
      <c r="AU343" s="209"/>
      <c r="AV343" s="209"/>
      <c r="AW343" s="209"/>
      <c r="AX343" s="209"/>
      <c r="AY343" s="209"/>
      <c r="AZ343" s="209"/>
      <c r="BA343" s="209"/>
      <c r="BB343" s="209"/>
      <c r="BC343" s="209"/>
      <c r="BD343" s="209"/>
      <c r="BE343" s="209"/>
      <c r="BF343" s="209"/>
      <c r="BG343" s="209"/>
      <c r="BH343" s="209"/>
      <c r="BI343" s="209"/>
      <c r="BJ343" s="209"/>
      <c r="BK343" s="209"/>
      <c r="BL343" s="209"/>
      <c r="BM343" s="209"/>
      <c r="BN343" s="209"/>
      <c r="BO343" s="209"/>
      <c r="BP343" s="209"/>
      <c r="BQ343" s="209"/>
    </row>
    <row r="344" spans="1:69" s="369" customFormat="1" ht="28.5" customHeight="1" x14ac:dyDescent="0.35">
      <c r="A344" s="111" t="s">
        <v>1014</v>
      </c>
      <c r="B344" s="355">
        <v>42621</v>
      </c>
      <c r="C344" s="370" t="s">
        <v>62</v>
      </c>
      <c r="D344" s="370" t="s">
        <v>600</v>
      </c>
      <c r="E344" s="372">
        <v>42852</v>
      </c>
      <c r="F344" s="372">
        <v>42853</v>
      </c>
      <c r="G344" s="359">
        <f t="shared" si="18"/>
        <v>1</v>
      </c>
      <c r="H344" s="359">
        <v>26</v>
      </c>
      <c r="I344" s="361">
        <v>42826</v>
      </c>
      <c r="J344" s="360"/>
      <c r="K344" s="360"/>
      <c r="L344" s="360"/>
      <c r="M344" s="360"/>
      <c r="N344" s="360"/>
      <c r="O344" s="360"/>
      <c r="P344" s="360"/>
      <c r="Q344" s="360"/>
      <c r="R344" s="360"/>
      <c r="S344" s="360"/>
      <c r="T344" s="360"/>
      <c r="U344" s="360"/>
      <c r="V344" s="360"/>
      <c r="W344" s="360"/>
      <c r="X344" s="362"/>
      <c r="Y344" s="434">
        <v>681</v>
      </c>
      <c r="Z344" s="376"/>
      <c r="AA344" s="377"/>
      <c r="AB344" s="376"/>
      <c r="AC344" s="377"/>
      <c r="AD344" s="378"/>
      <c r="AE344" s="379"/>
      <c r="AF344" s="367"/>
      <c r="AG344" s="368"/>
      <c r="AH344" s="12"/>
      <c r="AI344" s="12"/>
      <c r="AJ344" s="12"/>
      <c r="AK344" s="12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  <c r="AY344" s="12"/>
      <c r="AZ344" s="12"/>
      <c r="BA344" s="12"/>
      <c r="BB344" s="12"/>
      <c r="BC344" s="12"/>
      <c r="BD344" s="12"/>
      <c r="BE344" s="12"/>
      <c r="BF344" s="12"/>
      <c r="BG344" s="12"/>
      <c r="BH344" s="12"/>
      <c r="BI344" s="12"/>
      <c r="BJ344" s="12"/>
      <c r="BK344" s="12"/>
      <c r="BL344" s="12"/>
      <c r="BM344" s="12"/>
      <c r="BN344" s="12"/>
      <c r="BO344" s="12"/>
      <c r="BP344" s="12"/>
      <c r="BQ344" s="12"/>
    </row>
    <row r="345" spans="1:69" s="369" customFormat="1" ht="28.5" customHeight="1" x14ac:dyDescent="0.25">
      <c r="A345" s="111" t="s">
        <v>1014</v>
      </c>
      <c r="B345" s="210">
        <v>42748</v>
      </c>
      <c r="C345" s="211" t="s">
        <v>197</v>
      </c>
      <c r="D345" s="224" t="s">
        <v>238</v>
      </c>
      <c r="E345" s="212">
        <v>42852</v>
      </c>
      <c r="F345" s="212">
        <v>42853</v>
      </c>
      <c r="G345" s="213">
        <f t="shared" si="18"/>
        <v>1</v>
      </c>
      <c r="H345" s="213">
        <v>32</v>
      </c>
      <c r="I345" s="201"/>
      <c r="J345" s="202">
        <v>42826</v>
      </c>
      <c r="K345" s="201"/>
      <c r="L345" s="201"/>
      <c r="M345" s="201"/>
      <c r="N345" s="201"/>
      <c r="O345" s="201"/>
      <c r="P345" s="201"/>
      <c r="Q345" s="201"/>
      <c r="R345" s="201"/>
      <c r="S345" s="201"/>
      <c r="T345" s="201"/>
      <c r="U345" s="201"/>
      <c r="V345" s="201"/>
      <c r="W345" s="201"/>
      <c r="X345" s="201"/>
      <c r="Y345" s="113">
        <v>0</v>
      </c>
      <c r="Z345" s="204"/>
      <c r="AA345" s="205"/>
      <c r="AB345" s="204"/>
      <c r="AC345" s="205"/>
      <c r="AD345" s="206"/>
      <c r="AE345" s="207"/>
      <c r="AF345" s="301" t="s">
        <v>239</v>
      </c>
      <c r="AG345" s="209"/>
      <c r="AH345" s="209"/>
      <c r="AI345" s="209"/>
      <c r="AJ345" s="209"/>
      <c r="AK345" s="209"/>
      <c r="AL345" s="209"/>
      <c r="AM345" s="209"/>
      <c r="AN345" s="209"/>
      <c r="AO345" s="209"/>
      <c r="AP345" s="209"/>
      <c r="AQ345" s="209"/>
      <c r="AR345" s="209"/>
      <c r="AS345" s="209"/>
      <c r="AT345" s="209"/>
      <c r="AU345" s="209"/>
      <c r="AV345" s="209"/>
      <c r="AW345" s="209"/>
      <c r="AX345" s="209"/>
      <c r="AY345" s="209"/>
      <c r="AZ345" s="209"/>
      <c r="BA345" s="209"/>
      <c r="BB345" s="209"/>
      <c r="BC345" s="209"/>
      <c r="BD345" s="209"/>
      <c r="BE345" s="209"/>
      <c r="BF345" s="209"/>
      <c r="BG345" s="209"/>
      <c r="BH345" s="209"/>
      <c r="BI345" s="209"/>
      <c r="BJ345" s="209"/>
      <c r="BK345" s="209"/>
      <c r="BL345" s="209"/>
      <c r="BM345" s="209"/>
      <c r="BN345" s="209"/>
      <c r="BO345" s="209"/>
      <c r="BP345" s="209"/>
      <c r="BQ345" s="209"/>
    </row>
    <row r="346" spans="1:69" s="369" customFormat="1" ht="28.5" customHeight="1" x14ac:dyDescent="0.25">
      <c r="A346" s="111" t="s">
        <v>1014</v>
      </c>
      <c r="B346" s="197">
        <v>42719</v>
      </c>
      <c r="C346" s="198" t="s">
        <v>240</v>
      </c>
      <c r="D346" s="216" t="s">
        <v>26</v>
      </c>
      <c r="E346" s="215">
        <v>42852</v>
      </c>
      <c r="F346" s="215">
        <v>42853</v>
      </c>
      <c r="G346" s="200">
        <f t="shared" si="18"/>
        <v>1</v>
      </c>
      <c r="H346" s="200">
        <v>25</v>
      </c>
      <c r="I346" s="201"/>
      <c r="J346" s="201"/>
      <c r="K346" s="201"/>
      <c r="L346" s="201"/>
      <c r="M346" s="201"/>
      <c r="N346" s="201"/>
      <c r="O346" s="201"/>
      <c r="P346" s="201"/>
      <c r="Q346" s="201"/>
      <c r="R346" s="201"/>
      <c r="S346" s="202">
        <v>42826</v>
      </c>
      <c r="T346" s="201"/>
      <c r="U346" s="201"/>
      <c r="V346" s="201"/>
      <c r="W346" s="201"/>
      <c r="X346" s="201"/>
      <c r="Y346" s="113">
        <v>0</v>
      </c>
      <c r="Z346" s="204"/>
      <c r="AA346" s="205"/>
      <c r="AB346" s="204"/>
      <c r="AC346" s="205"/>
      <c r="AD346" s="206"/>
      <c r="AE346" s="207"/>
      <c r="AF346" s="673" t="s">
        <v>241</v>
      </c>
      <c r="AG346" s="209"/>
      <c r="AH346" s="209"/>
      <c r="AI346" s="209"/>
      <c r="AJ346" s="209"/>
      <c r="AK346" s="209"/>
      <c r="AL346" s="209"/>
      <c r="AM346" s="209"/>
      <c r="AN346" s="209"/>
      <c r="AO346" s="209"/>
      <c r="AP346" s="209"/>
      <c r="AQ346" s="209"/>
      <c r="AR346" s="209"/>
      <c r="AS346" s="209"/>
      <c r="AT346" s="209"/>
      <c r="AU346" s="209"/>
      <c r="AV346" s="209"/>
      <c r="AW346" s="209"/>
      <c r="AX346" s="209"/>
      <c r="AY346" s="209"/>
      <c r="AZ346" s="209"/>
      <c r="BA346" s="209"/>
      <c r="BB346" s="209"/>
      <c r="BC346" s="209"/>
      <c r="BD346" s="209"/>
      <c r="BE346" s="209"/>
      <c r="BF346" s="209"/>
      <c r="BG346" s="209"/>
      <c r="BH346" s="209"/>
      <c r="BI346" s="209"/>
      <c r="BJ346" s="209"/>
      <c r="BK346" s="209"/>
      <c r="BL346" s="209"/>
      <c r="BM346" s="209"/>
      <c r="BN346" s="209"/>
      <c r="BO346" s="209"/>
      <c r="BP346" s="209"/>
      <c r="BQ346" s="209"/>
    </row>
    <row r="347" spans="1:69" s="369" customFormat="1" ht="28.5" customHeight="1" x14ac:dyDescent="0.25">
      <c r="A347" s="111" t="s">
        <v>1014</v>
      </c>
      <c r="B347" s="197">
        <v>42649</v>
      </c>
      <c r="C347" s="198" t="s">
        <v>161</v>
      </c>
      <c r="D347" s="198" t="s">
        <v>236</v>
      </c>
      <c r="E347" s="215">
        <v>42851</v>
      </c>
      <c r="F347" s="215">
        <v>42852</v>
      </c>
      <c r="G347" s="200">
        <f t="shared" si="18"/>
        <v>1</v>
      </c>
      <c r="H347" s="200">
        <v>28</v>
      </c>
      <c r="I347" s="202">
        <v>42826</v>
      </c>
      <c r="J347" s="201"/>
      <c r="K347" s="201"/>
      <c r="L347" s="201"/>
      <c r="M347" s="201"/>
      <c r="N347" s="201"/>
      <c r="O347" s="201"/>
      <c r="P347" s="201"/>
      <c r="Q347" s="201"/>
      <c r="R347" s="201"/>
      <c r="S347" s="201"/>
      <c r="T347" s="201"/>
      <c r="U347" s="201"/>
      <c r="V347" s="201"/>
      <c r="W347" s="201"/>
      <c r="X347" s="201"/>
      <c r="Y347" s="113">
        <v>0</v>
      </c>
      <c r="Z347" s="204"/>
      <c r="AA347" s="205"/>
      <c r="AB347" s="204"/>
      <c r="AC347" s="205"/>
      <c r="AD347" s="206"/>
      <c r="AE347" s="207"/>
      <c r="AF347" s="301" t="s">
        <v>237</v>
      </c>
      <c r="AG347" s="209"/>
      <c r="AH347" s="209"/>
      <c r="AI347" s="209"/>
      <c r="AJ347" s="209"/>
      <c r="AK347" s="209"/>
      <c r="AL347" s="209"/>
      <c r="AM347" s="209"/>
      <c r="AN347" s="209"/>
      <c r="AO347" s="209"/>
      <c r="AP347" s="209"/>
      <c r="AQ347" s="209"/>
      <c r="AR347" s="209"/>
      <c r="AS347" s="209"/>
      <c r="AT347" s="209"/>
      <c r="AU347" s="209"/>
      <c r="AV347" s="209"/>
      <c r="AW347" s="209"/>
      <c r="AX347" s="209"/>
      <c r="AY347" s="209"/>
      <c r="AZ347" s="209"/>
      <c r="BA347" s="209"/>
      <c r="BB347" s="209"/>
      <c r="BC347" s="209"/>
      <c r="BD347" s="209"/>
      <c r="BE347" s="209"/>
      <c r="BF347" s="209"/>
      <c r="BG347" s="209"/>
      <c r="BH347" s="209"/>
      <c r="BI347" s="209"/>
      <c r="BJ347" s="209"/>
      <c r="BK347" s="209"/>
      <c r="BL347" s="209"/>
      <c r="BM347" s="209"/>
      <c r="BN347" s="209"/>
      <c r="BO347" s="209"/>
      <c r="BP347" s="209"/>
      <c r="BQ347" s="209"/>
    </row>
    <row r="348" spans="1:69" s="369" customFormat="1" ht="28.5" customHeight="1" x14ac:dyDescent="0.35">
      <c r="A348" s="111" t="s">
        <v>1014</v>
      </c>
      <c r="B348" s="355">
        <v>42718</v>
      </c>
      <c r="C348" s="383" t="s">
        <v>598</v>
      </c>
      <c r="D348" s="384" t="s">
        <v>599</v>
      </c>
      <c r="E348" s="358">
        <v>42850</v>
      </c>
      <c r="F348" s="358">
        <v>42851</v>
      </c>
      <c r="G348" s="374">
        <f t="shared" si="18"/>
        <v>1</v>
      </c>
      <c r="H348" s="374">
        <v>61</v>
      </c>
      <c r="I348" s="360"/>
      <c r="J348" s="360"/>
      <c r="K348" s="360"/>
      <c r="L348" s="360"/>
      <c r="M348" s="360"/>
      <c r="N348" s="360"/>
      <c r="O348" s="360"/>
      <c r="P348" s="360"/>
      <c r="Q348" s="361">
        <v>42826</v>
      </c>
      <c r="R348" s="360"/>
      <c r="S348" s="360"/>
      <c r="T348" s="360"/>
      <c r="U348" s="360"/>
      <c r="V348" s="360"/>
      <c r="W348" s="360"/>
      <c r="X348" s="362"/>
      <c r="Y348" s="434">
        <v>1248</v>
      </c>
      <c r="Z348" s="376"/>
      <c r="AA348" s="377"/>
      <c r="AB348" s="376"/>
      <c r="AC348" s="377"/>
      <c r="AD348" s="378"/>
      <c r="AE348" s="379"/>
      <c r="AF348" s="367"/>
      <c r="AG348" s="368"/>
      <c r="AH348" s="12"/>
      <c r="AI348" s="12"/>
      <c r="AJ348" s="12"/>
      <c r="AK348" s="12"/>
      <c r="AL348" s="12"/>
      <c r="AM348" s="12"/>
      <c r="AN348" s="12"/>
      <c r="AO348" s="12"/>
      <c r="AP348" s="12"/>
      <c r="AQ348" s="12"/>
      <c r="AR348" s="12"/>
      <c r="AS348" s="12"/>
      <c r="AT348" s="12"/>
      <c r="AU348" s="12"/>
      <c r="AV348" s="12"/>
      <c r="AW348" s="12"/>
      <c r="AX348" s="12"/>
      <c r="AY348" s="12"/>
      <c r="AZ348" s="12"/>
      <c r="BA348" s="12"/>
      <c r="BB348" s="12"/>
      <c r="BC348" s="12"/>
      <c r="BD348" s="12"/>
      <c r="BE348" s="12"/>
      <c r="BF348" s="12"/>
      <c r="BG348" s="12"/>
      <c r="BH348" s="12"/>
      <c r="BI348" s="12"/>
      <c r="BJ348" s="12"/>
      <c r="BK348" s="12"/>
      <c r="BL348" s="12"/>
      <c r="BM348" s="12"/>
      <c r="BN348" s="12"/>
      <c r="BO348" s="12"/>
      <c r="BP348" s="12"/>
      <c r="BQ348" s="12"/>
    </row>
    <row r="349" spans="1:69" s="369" customFormat="1" ht="28.5" customHeight="1" x14ac:dyDescent="0.25">
      <c r="A349" s="111" t="s">
        <v>1014</v>
      </c>
      <c r="B349" s="197">
        <v>42751</v>
      </c>
      <c r="C349" s="198" t="s">
        <v>234</v>
      </c>
      <c r="D349" s="216" t="s">
        <v>235</v>
      </c>
      <c r="E349" s="215">
        <v>42850</v>
      </c>
      <c r="F349" s="215">
        <v>42852</v>
      </c>
      <c r="G349" s="200">
        <f t="shared" si="18"/>
        <v>2</v>
      </c>
      <c r="H349" s="213">
        <v>27</v>
      </c>
      <c r="I349" s="202">
        <v>42826</v>
      </c>
      <c r="J349" s="202">
        <v>42826</v>
      </c>
      <c r="K349" s="201"/>
      <c r="L349" s="201"/>
      <c r="M349" s="201"/>
      <c r="N349" s="201"/>
      <c r="O349" s="201"/>
      <c r="P349" s="201"/>
      <c r="Q349" s="201"/>
      <c r="R349" s="201"/>
      <c r="S349" s="201"/>
      <c r="T349" s="201"/>
      <c r="U349" s="201"/>
      <c r="V349" s="201"/>
      <c r="W349" s="201"/>
      <c r="X349" s="201"/>
      <c r="Y349" s="113">
        <v>0</v>
      </c>
      <c r="Z349" s="204"/>
      <c r="AA349" s="205"/>
      <c r="AB349" s="204"/>
      <c r="AC349" s="205"/>
      <c r="AD349" s="206"/>
      <c r="AE349" s="207"/>
      <c r="AF349" s="301" t="s">
        <v>136</v>
      </c>
      <c r="AG349" s="209"/>
      <c r="AH349" s="209"/>
      <c r="AI349" s="209"/>
      <c r="AJ349" s="209"/>
      <c r="AK349" s="209"/>
      <c r="AL349" s="209"/>
      <c r="AM349" s="209"/>
      <c r="AN349" s="209"/>
      <c r="AO349" s="209"/>
      <c r="AP349" s="209"/>
      <c r="AQ349" s="209"/>
      <c r="AR349" s="209"/>
      <c r="AS349" s="209"/>
      <c r="AT349" s="209"/>
      <c r="AU349" s="209"/>
      <c r="AV349" s="209"/>
      <c r="AW349" s="209"/>
      <c r="AX349" s="209"/>
      <c r="AY349" s="209"/>
      <c r="AZ349" s="209"/>
      <c r="BA349" s="209"/>
      <c r="BB349" s="209"/>
      <c r="BC349" s="209"/>
      <c r="BD349" s="209"/>
      <c r="BE349" s="209"/>
      <c r="BF349" s="209"/>
      <c r="BG349" s="209"/>
      <c r="BH349" s="209"/>
      <c r="BI349" s="209"/>
      <c r="BJ349" s="209"/>
      <c r="BK349" s="209"/>
      <c r="BL349" s="209"/>
      <c r="BM349" s="209"/>
      <c r="BN349" s="209"/>
      <c r="BO349" s="209"/>
      <c r="BP349" s="209"/>
      <c r="BQ349" s="209"/>
    </row>
    <row r="350" spans="1:69" s="369" customFormat="1" ht="28.5" customHeight="1" x14ac:dyDescent="0.35">
      <c r="A350" s="111" t="s">
        <v>1014</v>
      </c>
      <c r="B350" s="355">
        <v>42828</v>
      </c>
      <c r="C350" s="370" t="s">
        <v>69</v>
      </c>
      <c r="D350" s="371" t="s">
        <v>368</v>
      </c>
      <c r="E350" s="372">
        <v>42849</v>
      </c>
      <c r="F350" s="372">
        <v>42851</v>
      </c>
      <c r="G350" s="359">
        <f t="shared" si="18"/>
        <v>2</v>
      </c>
      <c r="H350" s="359">
        <v>23</v>
      </c>
      <c r="I350" s="361">
        <v>42826</v>
      </c>
      <c r="J350" s="360"/>
      <c r="K350" s="360"/>
      <c r="L350" s="360"/>
      <c r="M350" s="360"/>
      <c r="N350" s="360"/>
      <c r="O350" s="360"/>
      <c r="P350" s="360"/>
      <c r="Q350" s="360"/>
      <c r="R350" s="360"/>
      <c r="S350" s="360"/>
      <c r="T350" s="360"/>
      <c r="U350" s="360"/>
      <c r="V350" s="360"/>
      <c r="W350" s="360"/>
      <c r="X350" s="362"/>
      <c r="Y350" s="434">
        <v>1616</v>
      </c>
      <c r="Z350" s="376"/>
      <c r="AA350" s="377"/>
      <c r="AB350" s="376"/>
      <c r="AC350" s="377"/>
      <c r="AD350" s="378"/>
      <c r="AE350" s="379"/>
      <c r="AF350" s="367"/>
      <c r="AG350" s="368"/>
      <c r="AH350" s="12"/>
      <c r="AI350" s="12"/>
      <c r="AJ350" s="12"/>
      <c r="AK350" s="12"/>
      <c r="AL350" s="12"/>
      <c r="AM350" s="12"/>
      <c r="AN350" s="12"/>
      <c r="AO350" s="12"/>
      <c r="AP350" s="12"/>
      <c r="AQ350" s="12"/>
      <c r="AR350" s="12"/>
      <c r="AS350" s="12"/>
      <c r="AT350" s="12"/>
      <c r="AU350" s="12"/>
      <c r="AV350" s="12"/>
      <c r="AW350" s="12"/>
      <c r="AX350" s="12"/>
      <c r="AY350" s="12"/>
      <c r="AZ350" s="12"/>
      <c r="BA350" s="12"/>
      <c r="BB350" s="12"/>
      <c r="BC350" s="12"/>
      <c r="BD350" s="12"/>
      <c r="BE350" s="12"/>
      <c r="BF350" s="12"/>
      <c r="BG350" s="12"/>
      <c r="BH350" s="12"/>
      <c r="BI350" s="12"/>
      <c r="BJ350" s="12"/>
      <c r="BK350" s="12"/>
      <c r="BL350" s="12"/>
      <c r="BM350" s="12"/>
      <c r="BN350" s="12"/>
      <c r="BO350" s="12"/>
      <c r="BP350" s="12"/>
      <c r="BQ350" s="12"/>
    </row>
    <row r="351" spans="1:69" s="369" customFormat="1" ht="28.5" customHeight="1" x14ac:dyDescent="0.25">
      <c r="A351" s="111" t="s">
        <v>1014</v>
      </c>
      <c r="B351" s="210">
        <v>42665</v>
      </c>
      <c r="C351" s="198" t="s">
        <v>65</v>
      </c>
      <c r="D351" s="198" t="s">
        <v>66</v>
      </c>
      <c r="E351" s="212">
        <v>42849</v>
      </c>
      <c r="F351" s="212">
        <v>42853</v>
      </c>
      <c r="G351" s="200">
        <f t="shared" si="18"/>
        <v>4</v>
      </c>
      <c r="H351" s="200">
        <v>27</v>
      </c>
      <c r="I351" s="201"/>
      <c r="J351" s="201"/>
      <c r="K351" s="201"/>
      <c r="L351" s="201"/>
      <c r="M351" s="201"/>
      <c r="N351" s="202">
        <v>42826</v>
      </c>
      <c r="O351" s="201"/>
      <c r="P351" s="201"/>
      <c r="Q351" s="201"/>
      <c r="R351" s="201"/>
      <c r="S351" s="201"/>
      <c r="T351" s="201"/>
      <c r="U351" s="201"/>
      <c r="V351" s="201"/>
      <c r="W351" s="201"/>
      <c r="X351" s="201"/>
      <c r="Y351" s="113">
        <v>0</v>
      </c>
      <c r="Z351" s="204"/>
      <c r="AA351" s="205"/>
      <c r="AB351" s="204"/>
      <c r="AC351" s="205"/>
      <c r="AD351" s="206"/>
      <c r="AE351" s="207"/>
      <c r="AF351" s="301" t="s">
        <v>233</v>
      </c>
      <c r="AG351" s="209"/>
      <c r="AH351" s="209"/>
      <c r="AI351" s="209"/>
      <c r="AJ351" s="209"/>
      <c r="AK351" s="209"/>
      <c r="AL351" s="209"/>
      <c r="AM351" s="209"/>
      <c r="AN351" s="209"/>
      <c r="AO351" s="209"/>
      <c r="AP351" s="209"/>
      <c r="AQ351" s="209"/>
      <c r="AR351" s="209"/>
      <c r="AS351" s="209"/>
      <c r="AT351" s="209"/>
      <c r="AU351" s="209"/>
      <c r="AV351" s="209"/>
      <c r="AW351" s="209"/>
      <c r="AX351" s="209"/>
      <c r="AY351" s="209"/>
      <c r="AZ351" s="209"/>
      <c r="BA351" s="209"/>
      <c r="BB351" s="209"/>
      <c r="BC351" s="209"/>
      <c r="BD351" s="209"/>
      <c r="BE351" s="209"/>
      <c r="BF351" s="209"/>
      <c r="BG351" s="209"/>
      <c r="BH351" s="209"/>
      <c r="BI351" s="209"/>
      <c r="BJ351" s="209"/>
      <c r="BK351" s="209"/>
      <c r="BL351" s="209"/>
      <c r="BM351" s="209"/>
      <c r="BN351" s="209"/>
      <c r="BO351" s="209"/>
      <c r="BP351" s="209"/>
      <c r="BQ351" s="209"/>
    </row>
    <row r="352" spans="1:69" s="369" customFormat="1" ht="28.5" customHeight="1" x14ac:dyDescent="0.25">
      <c r="A352" s="111" t="s">
        <v>1014</v>
      </c>
      <c r="B352" s="197">
        <v>42692</v>
      </c>
      <c r="C352" s="198" t="s">
        <v>229</v>
      </c>
      <c r="D352" s="216" t="s">
        <v>26</v>
      </c>
      <c r="E352" s="215">
        <v>42848</v>
      </c>
      <c r="F352" s="215">
        <v>42849</v>
      </c>
      <c r="G352" s="200">
        <f t="shared" si="18"/>
        <v>1</v>
      </c>
      <c r="H352" s="200" t="s">
        <v>230</v>
      </c>
      <c r="I352" s="202">
        <v>42826</v>
      </c>
      <c r="J352" s="201"/>
      <c r="K352" s="201"/>
      <c r="L352" s="201"/>
      <c r="M352" s="201"/>
      <c r="N352" s="201"/>
      <c r="O352" s="201"/>
      <c r="P352" s="201"/>
      <c r="Q352" s="201"/>
      <c r="R352" s="201"/>
      <c r="S352" s="201"/>
      <c r="T352" s="201"/>
      <c r="U352" s="201"/>
      <c r="V352" s="201"/>
      <c r="W352" s="201"/>
      <c r="X352" s="201"/>
      <c r="Y352" s="113">
        <v>0</v>
      </c>
      <c r="Z352" s="204"/>
      <c r="AA352" s="205"/>
      <c r="AB352" s="204"/>
      <c r="AC352" s="205"/>
      <c r="AD352" s="206"/>
      <c r="AE352" s="207"/>
      <c r="AF352" s="301" t="s">
        <v>231</v>
      </c>
      <c r="AG352" s="209"/>
      <c r="AH352" s="209"/>
      <c r="AI352" s="209"/>
      <c r="AJ352" s="209"/>
      <c r="AK352" s="209"/>
      <c r="AL352" s="209"/>
      <c r="AM352" s="209"/>
      <c r="AN352" s="209"/>
      <c r="AO352" s="209"/>
      <c r="AP352" s="209"/>
      <c r="AQ352" s="209"/>
      <c r="AR352" s="209"/>
      <c r="AS352" s="209"/>
      <c r="AT352" s="209"/>
      <c r="AU352" s="209"/>
      <c r="AV352" s="209"/>
      <c r="AW352" s="209"/>
      <c r="AX352" s="209"/>
      <c r="AY352" s="209"/>
      <c r="AZ352" s="209"/>
      <c r="BA352" s="209"/>
      <c r="BB352" s="209"/>
      <c r="BC352" s="209"/>
      <c r="BD352" s="209"/>
      <c r="BE352" s="209"/>
      <c r="BF352" s="209"/>
      <c r="BG352" s="209"/>
      <c r="BH352" s="209"/>
      <c r="BI352" s="209"/>
      <c r="BJ352" s="209"/>
      <c r="BK352" s="209"/>
      <c r="BL352" s="209"/>
      <c r="BM352" s="209"/>
      <c r="BN352" s="209"/>
      <c r="BO352" s="209"/>
      <c r="BP352" s="209"/>
      <c r="BQ352" s="209"/>
    </row>
    <row r="353" spans="1:69" s="369" customFormat="1" ht="28.5" customHeight="1" x14ac:dyDescent="0.25">
      <c r="A353" s="111" t="s">
        <v>1014</v>
      </c>
      <c r="B353" s="197">
        <v>42786</v>
      </c>
      <c r="C353" s="198" t="s">
        <v>232</v>
      </c>
      <c r="D353" s="216" t="s">
        <v>26</v>
      </c>
      <c r="E353" s="215">
        <v>42848</v>
      </c>
      <c r="F353" s="215">
        <v>42849</v>
      </c>
      <c r="G353" s="200">
        <f t="shared" si="18"/>
        <v>1</v>
      </c>
      <c r="H353" s="200">
        <v>43</v>
      </c>
      <c r="I353" s="201"/>
      <c r="J353" s="201"/>
      <c r="K353" s="201"/>
      <c r="L353" s="201"/>
      <c r="M353" s="202">
        <v>42826</v>
      </c>
      <c r="N353" s="201"/>
      <c r="O353" s="201"/>
      <c r="P353" s="201"/>
      <c r="Q353" s="201"/>
      <c r="R353" s="201"/>
      <c r="S353" s="201"/>
      <c r="T353" s="201"/>
      <c r="U353" s="201"/>
      <c r="V353" s="201"/>
      <c r="W353" s="201"/>
      <c r="X353" s="201"/>
      <c r="Y353" s="113">
        <v>0</v>
      </c>
      <c r="Z353" s="204"/>
      <c r="AA353" s="205"/>
      <c r="AB353" s="204"/>
      <c r="AC353" s="205"/>
      <c r="AD353" s="206"/>
      <c r="AE353" s="207"/>
      <c r="AF353" s="301" t="s">
        <v>163</v>
      </c>
      <c r="AG353" s="209"/>
      <c r="AH353" s="209"/>
      <c r="AI353" s="209"/>
      <c r="AJ353" s="209"/>
      <c r="AK353" s="209"/>
      <c r="AL353" s="209"/>
      <c r="AM353" s="209"/>
      <c r="AN353" s="209"/>
      <c r="AO353" s="209"/>
      <c r="AP353" s="209"/>
      <c r="AQ353" s="209"/>
      <c r="AR353" s="209"/>
      <c r="AS353" s="209"/>
      <c r="AT353" s="209"/>
      <c r="AU353" s="209"/>
      <c r="AV353" s="209"/>
      <c r="AW353" s="209"/>
      <c r="AX353" s="209"/>
      <c r="AY353" s="209"/>
      <c r="AZ353" s="209"/>
      <c r="BA353" s="209"/>
      <c r="BB353" s="209"/>
      <c r="BC353" s="209"/>
      <c r="BD353" s="209"/>
      <c r="BE353" s="209"/>
      <c r="BF353" s="209"/>
      <c r="BG353" s="209"/>
      <c r="BH353" s="209"/>
      <c r="BI353" s="209"/>
      <c r="BJ353" s="209"/>
      <c r="BK353" s="209"/>
      <c r="BL353" s="209"/>
      <c r="BM353" s="209"/>
      <c r="BN353" s="209"/>
      <c r="BO353" s="209"/>
      <c r="BP353" s="209"/>
      <c r="BQ353" s="209"/>
    </row>
    <row r="354" spans="1:69" s="369" customFormat="1" ht="28.5" customHeight="1" x14ac:dyDescent="0.35">
      <c r="A354" s="111" t="s">
        <v>1014</v>
      </c>
      <c r="B354" s="355">
        <v>42809</v>
      </c>
      <c r="C354" s="370" t="s">
        <v>578</v>
      </c>
      <c r="D354" s="371" t="s">
        <v>579</v>
      </c>
      <c r="E354" s="372">
        <v>42847</v>
      </c>
      <c r="F354" s="372">
        <v>42848</v>
      </c>
      <c r="G354" s="359">
        <f t="shared" si="18"/>
        <v>1</v>
      </c>
      <c r="H354" s="359">
        <v>17</v>
      </c>
      <c r="I354" s="360"/>
      <c r="J354" s="360"/>
      <c r="K354" s="361">
        <v>42826</v>
      </c>
      <c r="L354" s="360"/>
      <c r="M354" s="360"/>
      <c r="N354" s="360"/>
      <c r="O354" s="360"/>
      <c r="P354" s="360"/>
      <c r="Q354" s="360"/>
      <c r="R354" s="360"/>
      <c r="S354" s="360"/>
      <c r="T354" s="360"/>
      <c r="U354" s="360"/>
      <c r="V354" s="360"/>
      <c r="W354" s="360"/>
      <c r="X354" s="362"/>
      <c r="Y354" s="434">
        <v>374</v>
      </c>
      <c r="Z354" s="376"/>
      <c r="AA354" s="377"/>
      <c r="AB354" s="376"/>
      <c r="AC354" s="377"/>
      <c r="AD354" s="378"/>
      <c r="AE354" s="379"/>
      <c r="AF354" s="367"/>
      <c r="AG354" s="368"/>
      <c r="AH354" s="12"/>
      <c r="AI354" s="12"/>
      <c r="AJ354" s="12"/>
      <c r="AK354" s="12"/>
      <c r="AL354" s="12"/>
      <c r="AM354" s="12"/>
      <c r="AN354" s="12"/>
      <c r="AO354" s="12"/>
      <c r="AP354" s="12"/>
      <c r="AQ354" s="12"/>
      <c r="AR354" s="12"/>
      <c r="AS354" s="12"/>
      <c r="AT354" s="12"/>
      <c r="AU354" s="12"/>
      <c r="AV354" s="12"/>
      <c r="AW354" s="12"/>
      <c r="AX354" s="12"/>
      <c r="AY354" s="12"/>
      <c r="AZ354" s="12"/>
      <c r="BA354" s="12"/>
      <c r="BB354" s="12"/>
      <c r="BC354" s="12"/>
      <c r="BD354" s="12"/>
      <c r="BE354" s="12"/>
      <c r="BF354" s="12"/>
      <c r="BG354" s="12"/>
      <c r="BH354" s="12"/>
      <c r="BI354" s="12"/>
      <c r="BJ354" s="12"/>
      <c r="BK354" s="12"/>
      <c r="BL354" s="12"/>
      <c r="BM354" s="12"/>
      <c r="BN354" s="12"/>
      <c r="BO354" s="12"/>
      <c r="BP354" s="12"/>
      <c r="BQ354" s="12"/>
    </row>
    <row r="355" spans="1:69" s="369" customFormat="1" ht="28.5" customHeight="1" x14ac:dyDescent="0.25">
      <c r="A355" s="111" t="s">
        <v>1014</v>
      </c>
      <c r="B355" s="197">
        <v>42719</v>
      </c>
      <c r="C355" s="198" t="s">
        <v>126</v>
      </c>
      <c r="D355" s="216" t="s">
        <v>226</v>
      </c>
      <c r="E355" s="215">
        <v>42847</v>
      </c>
      <c r="F355" s="215">
        <v>42848</v>
      </c>
      <c r="G355" s="200">
        <f t="shared" si="18"/>
        <v>1</v>
      </c>
      <c r="H355" s="200">
        <v>26</v>
      </c>
      <c r="I355" s="202">
        <v>42826</v>
      </c>
      <c r="J355" s="201"/>
      <c r="K355" s="201"/>
      <c r="L355" s="201"/>
      <c r="M355" s="201"/>
      <c r="N355" s="201"/>
      <c r="O355" s="201"/>
      <c r="P355" s="201"/>
      <c r="Q355" s="201"/>
      <c r="R355" s="201"/>
      <c r="S355" s="201"/>
      <c r="T355" s="201"/>
      <c r="U355" s="201"/>
      <c r="V355" s="201"/>
      <c r="W355" s="201"/>
      <c r="X355" s="201"/>
      <c r="Y355" s="113">
        <v>0</v>
      </c>
      <c r="Z355" s="204"/>
      <c r="AA355" s="205"/>
      <c r="AB355" s="204"/>
      <c r="AC355" s="205"/>
      <c r="AD355" s="206"/>
      <c r="AE355" s="207"/>
      <c r="AF355" s="301" t="s">
        <v>227</v>
      </c>
      <c r="AG355" s="209"/>
      <c r="AH355" s="209"/>
      <c r="AI355" s="209"/>
      <c r="AJ355" s="209"/>
      <c r="AK355" s="209"/>
      <c r="AL355" s="209"/>
      <c r="AM355" s="209"/>
      <c r="AN355" s="209"/>
      <c r="AO355" s="209"/>
      <c r="AP355" s="209"/>
      <c r="AQ355" s="209"/>
      <c r="AR355" s="209"/>
      <c r="AS355" s="209"/>
      <c r="AT355" s="209"/>
      <c r="AU355" s="209"/>
      <c r="AV355" s="209"/>
      <c r="AW355" s="209"/>
      <c r="AX355" s="209"/>
      <c r="AY355" s="209"/>
      <c r="AZ355" s="209"/>
      <c r="BA355" s="209"/>
      <c r="BB355" s="209"/>
      <c r="BC355" s="209"/>
      <c r="BD355" s="209"/>
      <c r="BE355" s="209"/>
      <c r="BF355" s="209"/>
      <c r="BG355" s="209"/>
      <c r="BH355" s="209"/>
      <c r="BI355" s="209"/>
      <c r="BJ355" s="209"/>
      <c r="BK355" s="209"/>
      <c r="BL355" s="209"/>
      <c r="BM355" s="209"/>
      <c r="BN355" s="209"/>
      <c r="BO355" s="209"/>
      <c r="BP355" s="209"/>
      <c r="BQ355" s="209"/>
    </row>
    <row r="356" spans="1:69" s="369" customFormat="1" ht="28.5" customHeight="1" x14ac:dyDescent="0.25">
      <c r="A356" s="111" t="s">
        <v>1014</v>
      </c>
      <c r="B356" s="197">
        <v>42765</v>
      </c>
      <c r="C356" s="198" t="s">
        <v>126</v>
      </c>
      <c r="D356" s="216" t="s">
        <v>228</v>
      </c>
      <c r="E356" s="215">
        <v>42847</v>
      </c>
      <c r="F356" s="215">
        <v>42848</v>
      </c>
      <c r="G356" s="200">
        <f t="shared" si="18"/>
        <v>1</v>
      </c>
      <c r="H356" s="200">
        <v>21</v>
      </c>
      <c r="I356" s="202">
        <v>42826</v>
      </c>
      <c r="J356" s="201"/>
      <c r="K356" s="201"/>
      <c r="L356" s="201"/>
      <c r="M356" s="201"/>
      <c r="N356" s="201"/>
      <c r="O356" s="201"/>
      <c r="P356" s="201"/>
      <c r="Q356" s="201"/>
      <c r="R356" s="201"/>
      <c r="S356" s="201"/>
      <c r="T356" s="201"/>
      <c r="U356" s="201"/>
      <c r="V356" s="201"/>
      <c r="W356" s="201"/>
      <c r="X356" s="201"/>
      <c r="Y356" s="113">
        <v>0</v>
      </c>
      <c r="Z356" s="204"/>
      <c r="AA356" s="205"/>
      <c r="AB356" s="204"/>
      <c r="AC356" s="205"/>
      <c r="AD356" s="206"/>
      <c r="AE356" s="207"/>
      <c r="AF356" s="673" t="s">
        <v>202</v>
      </c>
      <c r="AG356" s="209"/>
      <c r="AH356" s="209"/>
      <c r="AI356" s="209"/>
      <c r="AJ356" s="209"/>
      <c r="AK356" s="209"/>
      <c r="AL356" s="209"/>
      <c r="AM356" s="209"/>
      <c r="AN356" s="209"/>
      <c r="AO356" s="209"/>
      <c r="AP356" s="209"/>
      <c r="AQ356" s="209"/>
      <c r="AR356" s="209"/>
      <c r="AS356" s="209"/>
      <c r="AT356" s="209"/>
      <c r="AU356" s="209"/>
      <c r="AV356" s="209"/>
      <c r="AW356" s="209"/>
      <c r="AX356" s="209"/>
      <c r="AY356" s="209"/>
      <c r="AZ356" s="209"/>
      <c r="BA356" s="209"/>
      <c r="BB356" s="209"/>
      <c r="BC356" s="209"/>
      <c r="BD356" s="209"/>
      <c r="BE356" s="209"/>
      <c r="BF356" s="209"/>
      <c r="BG356" s="209"/>
      <c r="BH356" s="209"/>
      <c r="BI356" s="209"/>
      <c r="BJ356" s="209"/>
      <c r="BK356" s="209"/>
      <c r="BL356" s="209"/>
      <c r="BM356" s="209"/>
      <c r="BN356" s="209"/>
      <c r="BO356" s="209"/>
      <c r="BP356" s="209"/>
      <c r="BQ356" s="209"/>
    </row>
    <row r="357" spans="1:69" s="369" customFormat="1" ht="28.5" customHeight="1" x14ac:dyDescent="0.25">
      <c r="A357" s="111" t="s">
        <v>1014</v>
      </c>
      <c r="B357" s="197">
        <v>42639</v>
      </c>
      <c r="C357" s="198" t="s">
        <v>126</v>
      </c>
      <c r="D357" s="216" t="s">
        <v>211</v>
      </c>
      <c r="E357" s="215">
        <v>42845</v>
      </c>
      <c r="F357" s="215">
        <v>42848</v>
      </c>
      <c r="G357" s="200">
        <f t="shared" si="18"/>
        <v>3</v>
      </c>
      <c r="H357" s="200">
        <v>57</v>
      </c>
      <c r="I357" s="202">
        <v>42826</v>
      </c>
      <c r="J357" s="201"/>
      <c r="K357" s="201"/>
      <c r="L357" s="201"/>
      <c r="M357" s="201"/>
      <c r="N357" s="201"/>
      <c r="O357" s="201"/>
      <c r="P357" s="201"/>
      <c r="Q357" s="201"/>
      <c r="R357" s="201"/>
      <c r="S357" s="201"/>
      <c r="T357" s="201"/>
      <c r="U357" s="201"/>
      <c r="V357" s="201"/>
      <c r="W357" s="201"/>
      <c r="X357" s="201"/>
      <c r="Y357" s="113">
        <v>0</v>
      </c>
      <c r="Z357" s="204"/>
      <c r="AA357" s="205"/>
      <c r="AB357" s="204"/>
      <c r="AC357" s="205"/>
      <c r="AD357" s="206"/>
      <c r="AE357" s="207"/>
      <c r="AF357" s="301" t="s">
        <v>212</v>
      </c>
      <c r="AG357" s="209"/>
      <c r="AH357" s="209"/>
      <c r="AI357" s="209"/>
      <c r="AJ357" s="209"/>
      <c r="AK357" s="209"/>
      <c r="AL357" s="209"/>
      <c r="AM357" s="209"/>
      <c r="AN357" s="209"/>
      <c r="AO357" s="209"/>
      <c r="AP357" s="209"/>
      <c r="AQ357" s="209"/>
      <c r="AR357" s="209"/>
      <c r="AS357" s="209"/>
      <c r="AT357" s="209"/>
      <c r="AU357" s="209"/>
      <c r="AV357" s="209"/>
      <c r="AW357" s="209"/>
      <c r="AX357" s="209"/>
      <c r="AY357" s="209"/>
      <c r="AZ357" s="209"/>
      <c r="BA357" s="209"/>
      <c r="BB357" s="209"/>
      <c r="BC357" s="209"/>
      <c r="BD357" s="209"/>
      <c r="BE357" s="209"/>
      <c r="BF357" s="209"/>
      <c r="BG357" s="209"/>
      <c r="BH357" s="209"/>
      <c r="BI357" s="209"/>
      <c r="BJ357" s="209"/>
      <c r="BK357" s="209"/>
      <c r="BL357" s="209"/>
      <c r="BM357" s="209"/>
      <c r="BN357" s="209"/>
      <c r="BO357" s="209"/>
      <c r="BP357" s="209"/>
      <c r="BQ357" s="209"/>
    </row>
    <row r="358" spans="1:69" s="369" customFormat="1" ht="28.5" customHeight="1" x14ac:dyDescent="0.25">
      <c r="A358" s="111" t="s">
        <v>1014</v>
      </c>
      <c r="B358" s="197">
        <v>42688</v>
      </c>
      <c r="C358" s="198" t="s">
        <v>213</v>
      </c>
      <c r="D358" s="198" t="s">
        <v>214</v>
      </c>
      <c r="E358" s="215">
        <v>42845</v>
      </c>
      <c r="F358" s="215">
        <v>42846</v>
      </c>
      <c r="G358" s="200">
        <f t="shared" si="18"/>
        <v>1</v>
      </c>
      <c r="H358" s="200">
        <v>21</v>
      </c>
      <c r="I358" s="201"/>
      <c r="J358" s="201"/>
      <c r="K358" s="201"/>
      <c r="L358" s="202">
        <v>42826</v>
      </c>
      <c r="M358" s="201"/>
      <c r="N358" s="201"/>
      <c r="O358" s="201"/>
      <c r="P358" s="201"/>
      <c r="Q358" s="201"/>
      <c r="R358" s="201"/>
      <c r="S358" s="201"/>
      <c r="T358" s="201"/>
      <c r="U358" s="201"/>
      <c r="V358" s="201"/>
      <c r="W358" s="201"/>
      <c r="X358" s="201"/>
      <c r="Y358" s="113">
        <v>0</v>
      </c>
      <c r="Z358" s="204"/>
      <c r="AA358" s="205"/>
      <c r="AB358" s="204"/>
      <c r="AC358" s="205"/>
      <c r="AD358" s="206"/>
      <c r="AE358" s="207"/>
      <c r="AF358" s="301" t="s">
        <v>215</v>
      </c>
      <c r="AG358" s="209"/>
      <c r="AH358" s="209"/>
      <c r="AI358" s="209"/>
      <c r="AJ358" s="209"/>
      <c r="AK358" s="209"/>
      <c r="AL358" s="209"/>
      <c r="AM358" s="209"/>
      <c r="AN358" s="209"/>
      <c r="AO358" s="209"/>
      <c r="AP358" s="209"/>
      <c r="AQ358" s="209"/>
      <c r="AR358" s="209"/>
      <c r="AS358" s="209"/>
      <c r="AT358" s="209"/>
      <c r="AU358" s="209"/>
      <c r="AV358" s="209"/>
      <c r="AW358" s="209"/>
      <c r="AX358" s="209"/>
      <c r="AY358" s="209"/>
      <c r="AZ358" s="209"/>
      <c r="BA358" s="209"/>
      <c r="BB358" s="209"/>
      <c r="BC358" s="209"/>
      <c r="BD358" s="209"/>
      <c r="BE358" s="209"/>
      <c r="BF358" s="209"/>
      <c r="BG358" s="209"/>
      <c r="BH358" s="209"/>
      <c r="BI358" s="209"/>
      <c r="BJ358" s="209"/>
      <c r="BK358" s="209"/>
      <c r="BL358" s="209"/>
      <c r="BM358" s="209"/>
      <c r="BN358" s="209"/>
      <c r="BO358" s="209"/>
      <c r="BP358" s="209"/>
      <c r="BQ358" s="209"/>
    </row>
    <row r="359" spans="1:69" s="369" customFormat="1" ht="28.5" customHeight="1" x14ac:dyDescent="0.25">
      <c r="A359" s="111" t="s">
        <v>1014</v>
      </c>
      <c r="B359" s="210">
        <v>42710</v>
      </c>
      <c r="C359" s="227" t="s">
        <v>216</v>
      </c>
      <c r="D359" s="227" t="s">
        <v>217</v>
      </c>
      <c r="E359" s="212">
        <v>42845</v>
      </c>
      <c r="F359" s="212">
        <v>42848</v>
      </c>
      <c r="G359" s="200">
        <f t="shared" si="18"/>
        <v>3</v>
      </c>
      <c r="H359" s="200">
        <v>81</v>
      </c>
      <c r="I359" s="201"/>
      <c r="J359" s="201"/>
      <c r="K359" s="201"/>
      <c r="L359" s="201"/>
      <c r="M359" s="201"/>
      <c r="N359" s="201"/>
      <c r="O359" s="201"/>
      <c r="P359" s="201"/>
      <c r="Q359" s="201"/>
      <c r="R359" s="201"/>
      <c r="S359" s="202">
        <v>42826</v>
      </c>
      <c r="T359" s="201"/>
      <c r="U359" s="201"/>
      <c r="V359" s="201"/>
      <c r="W359" s="201"/>
      <c r="X359" s="201"/>
      <c r="Y359" s="113">
        <v>0</v>
      </c>
      <c r="Z359" s="204"/>
      <c r="AA359" s="205"/>
      <c r="AB359" s="204"/>
      <c r="AC359" s="205"/>
      <c r="AD359" s="206"/>
      <c r="AE359" s="207"/>
      <c r="AF359" s="301" t="s">
        <v>218</v>
      </c>
      <c r="AG359" s="209"/>
      <c r="AH359" s="209"/>
      <c r="AI359" s="209"/>
      <c r="AJ359" s="209"/>
      <c r="AK359" s="209"/>
      <c r="AL359" s="209"/>
      <c r="AM359" s="209"/>
      <c r="AN359" s="209"/>
      <c r="AO359" s="209"/>
      <c r="AP359" s="209"/>
      <c r="AQ359" s="209"/>
      <c r="AR359" s="209"/>
      <c r="AS359" s="209"/>
      <c r="AT359" s="209"/>
      <c r="AU359" s="209"/>
      <c r="AV359" s="209"/>
      <c r="AW359" s="209"/>
      <c r="AX359" s="209"/>
      <c r="AY359" s="209"/>
      <c r="AZ359" s="209"/>
      <c r="BA359" s="209"/>
      <c r="BB359" s="209"/>
      <c r="BC359" s="209"/>
      <c r="BD359" s="209"/>
      <c r="BE359" s="209"/>
      <c r="BF359" s="209"/>
      <c r="BG359" s="209"/>
      <c r="BH359" s="209"/>
      <c r="BI359" s="209"/>
      <c r="BJ359" s="209"/>
      <c r="BK359" s="209"/>
      <c r="BL359" s="209"/>
      <c r="BM359" s="209"/>
      <c r="BN359" s="209"/>
      <c r="BO359" s="209"/>
      <c r="BP359" s="209"/>
      <c r="BQ359" s="209"/>
    </row>
    <row r="360" spans="1:69" s="369" customFormat="1" ht="28.5" customHeight="1" x14ac:dyDescent="0.25">
      <c r="A360" s="111" t="s">
        <v>1014</v>
      </c>
      <c r="B360" s="197">
        <v>42688</v>
      </c>
      <c r="C360" s="198" t="s">
        <v>219</v>
      </c>
      <c r="D360" s="216" t="s">
        <v>220</v>
      </c>
      <c r="E360" s="215">
        <v>42845</v>
      </c>
      <c r="F360" s="215">
        <v>42847</v>
      </c>
      <c r="G360" s="200">
        <f t="shared" si="18"/>
        <v>2</v>
      </c>
      <c r="H360" s="200">
        <v>20</v>
      </c>
      <c r="I360" s="201"/>
      <c r="J360" s="201"/>
      <c r="K360" s="201"/>
      <c r="L360" s="201"/>
      <c r="M360" s="201"/>
      <c r="N360" s="201"/>
      <c r="O360" s="201"/>
      <c r="P360" s="202">
        <v>42826</v>
      </c>
      <c r="Q360" s="201"/>
      <c r="R360" s="201"/>
      <c r="S360" s="201"/>
      <c r="T360" s="201"/>
      <c r="U360" s="201"/>
      <c r="V360" s="201"/>
      <c r="W360" s="201"/>
      <c r="X360" s="201"/>
      <c r="Y360" s="113">
        <v>0</v>
      </c>
      <c r="Z360" s="204"/>
      <c r="AA360" s="205"/>
      <c r="AB360" s="204"/>
      <c r="AC360" s="205"/>
      <c r="AD360" s="206"/>
      <c r="AE360" s="207"/>
      <c r="AF360" s="301" t="s">
        <v>221</v>
      </c>
      <c r="AG360" s="209"/>
      <c r="AH360" s="209"/>
      <c r="AI360" s="209"/>
      <c r="AJ360" s="209"/>
      <c r="AK360" s="209"/>
      <c r="AL360" s="209"/>
      <c r="AM360" s="209"/>
      <c r="AN360" s="209"/>
      <c r="AO360" s="209"/>
      <c r="AP360" s="209"/>
      <c r="AQ360" s="209"/>
      <c r="AR360" s="209"/>
      <c r="AS360" s="209"/>
      <c r="AT360" s="209"/>
      <c r="AU360" s="209"/>
      <c r="AV360" s="209"/>
      <c r="AW360" s="209"/>
      <c r="AX360" s="209"/>
      <c r="AY360" s="209"/>
      <c r="AZ360" s="209"/>
      <c r="BA360" s="209"/>
      <c r="BB360" s="209"/>
      <c r="BC360" s="209"/>
      <c r="BD360" s="209"/>
      <c r="BE360" s="209"/>
      <c r="BF360" s="209"/>
      <c r="BG360" s="209"/>
      <c r="BH360" s="209"/>
      <c r="BI360" s="209"/>
      <c r="BJ360" s="209"/>
      <c r="BK360" s="209"/>
      <c r="BL360" s="209"/>
      <c r="BM360" s="209"/>
      <c r="BN360" s="209"/>
      <c r="BO360" s="209"/>
      <c r="BP360" s="209"/>
      <c r="BQ360" s="209"/>
    </row>
    <row r="361" spans="1:69" s="369" customFormat="1" ht="28.5" customHeight="1" x14ac:dyDescent="0.25">
      <c r="A361" s="111" t="s">
        <v>1014</v>
      </c>
      <c r="B361" s="210">
        <v>42699</v>
      </c>
      <c r="C361" s="211" t="s">
        <v>222</v>
      </c>
      <c r="D361" s="224" t="s">
        <v>223</v>
      </c>
      <c r="E361" s="212">
        <v>42845</v>
      </c>
      <c r="F361" s="212">
        <v>42846</v>
      </c>
      <c r="G361" s="213">
        <f t="shared" si="18"/>
        <v>1</v>
      </c>
      <c r="H361" s="213">
        <v>28</v>
      </c>
      <c r="I361" s="201"/>
      <c r="J361" s="202">
        <v>42826</v>
      </c>
      <c r="K361" s="201"/>
      <c r="L361" s="201"/>
      <c r="M361" s="201"/>
      <c r="N361" s="201"/>
      <c r="O361" s="201"/>
      <c r="P361" s="201"/>
      <c r="Q361" s="201"/>
      <c r="R361" s="201"/>
      <c r="S361" s="201"/>
      <c r="T361" s="201"/>
      <c r="U361" s="201"/>
      <c r="V361" s="201"/>
      <c r="W361" s="201"/>
      <c r="X361" s="201"/>
      <c r="Y361" s="113">
        <v>0</v>
      </c>
      <c r="Z361" s="204"/>
      <c r="AA361" s="205"/>
      <c r="AB361" s="204"/>
      <c r="AC361" s="205"/>
      <c r="AD361" s="206"/>
      <c r="AE361" s="207"/>
      <c r="AF361" s="301" t="s">
        <v>137</v>
      </c>
      <c r="AG361" s="209"/>
      <c r="AH361" s="209"/>
      <c r="AI361" s="209"/>
      <c r="AJ361" s="209"/>
      <c r="AK361" s="209"/>
      <c r="AL361" s="209"/>
      <c r="AM361" s="209"/>
      <c r="AN361" s="209"/>
      <c r="AO361" s="209"/>
      <c r="AP361" s="209"/>
      <c r="AQ361" s="209"/>
      <c r="AR361" s="209"/>
      <c r="AS361" s="209"/>
      <c r="AT361" s="209"/>
      <c r="AU361" s="209"/>
      <c r="AV361" s="209"/>
      <c r="AW361" s="209"/>
      <c r="AX361" s="209"/>
      <c r="AY361" s="209"/>
      <c r="AZ361" s="209"/>
      <c r="BA361" s="209"/>
      <c r="BB361" s="209"/>
      <c r="BC361" s="209"/>
      <c r="BD361" s="209"/>
      <c r="BE361" s="209"/>
      <c r="BF361" s="209"/>
      <c r="BG361" s="209"/>
      <c r="BH361" s="209"/>
      <c r="BI361" s="209"/>
      <c r="BJ361" s="209"/>
      <c r="BK361" s="209"/>
      <c r="BL361" s="209"/>
      <c r="BM361" s="209"/>
      <c r="BN361" s="209"/>
      <c r="BO361" s="209"/>
      <c r="BP361" s="209"/>
      <c r="BQ361" s="209"/>
    </row>
    <row r="362" spans="1:69" s="369" customFormat="1" ht="28.5" customHeight="1" x14ac:dyDescent="0.25">
      <c r="A362" s="111" t="s">
        <v>1014</v>
      </c>
      <c r="B362" s="197">
        <v>42797</v>
      </c>
      <c r="C362" s="198" t="s">
        <v>224</v>
      </c>
      <c r="D362" s="216" t="s">
        <v>225</v>
      </c>
      <c r="E362" s="215">
        <v>42845</v>
      </c>
      <c r="F362" s="215">
        <v>42846</v>
      </c>
      <c r="G362" s="200">
        <f t="shared" si="18"/>
        <v>1</v>
      </c>
      <c r="H362" s="200">
        <v>44</v>
      </c>
      <c r="I362" s="201"/>
      <c r="J362" s="201"/>
      <c r="K362" s="201"/>
      <c r="L362" s="201"/>
      <c r="M362" s="201"/>
      <c r="N362" s="201"/>
      <c r="O362" s="201"/>
      <c r="P362" s="201"/>
      <c r="Q362" s="201"/>
      <c r="R362" s="201"/>
      <c r="S362" s="201"/>
      <c r="T362" s="202">
        <v>42826</v>
      </c>
      <c r="U362" s="201"/>
      <c r="V362" s="201"/>
      <c r="W362" s="201"/>
      <c r="X362" s="201"/>
      <c r="Y362" s="113">
        <v>0</v>
      </c>
      <c r="Z362" s="204"/>
      <c r="AA362" s="205"/>
      <c r="AB362" s="204"/>
      <c r="AC362" s="205"/>
      <c r="AD362" s="206"/>
      <c r="AE362" s="207"/>
      <c r="AF362" s="301" t="s">
        <v>163</v>
      </c>
      <c r="AG362" s="209"/>
      <c r="AH362" s="209"/>
      <c r="AI362" s="209"/>
      <c r="AJ362" s="209"/>
      <c r="AK362" s="209"/>
      <c r="AL362" s="209"/>
      <c r="AM362" s="209"/>
      <c r="AN362" s="209"/>
      <c r="AO362" s="209"/>
      <c r="AP362" s="209"/>
      <c r="AQ362" s="209"/>
      <c r="AR362" s="209"/>
      <c r="AS362" s="209"/>
      <c r="AT362" s="209"/>
      <c r="AU362" s="209"/>
      <c r="AV362" s="209"/>
      <c r="AW362" s="209"/>
      <c r="AX362" s="209"/>
      <c r="AY362" s="209"/>
      <c r="AZ362" s="209"/>
      <c r="BA362" s="209"/>
      <c r="BB362" s="209"/>
      <c r="BC362" s="209"/>
      <c r="BD362" s="209"/>
      <c r="BE362" s="209"/>
      <c r="BF362" s="209"/>
      <c r="BG362" s="209"/>
      <c r="BH362" s="209"/>
      <c r="BI362" s="209"/>
      <c r="BJ362" s="209"/>
      <c r="BK362" s="209"/>
      <c r="BL362" s="209"/>
      <c r="BM362" s="209"/>
      <c r="BN362" s="209"/>
      <c r="BO362" s="209"/>
      <c r="BP362" s="209"/>
      <c r="BQ362" s="209"/>
    </row>
    <row r="363" spans="1:69" s="369" customFormat="1" ht="28.5" customHeight="1" x14ac:dyDescent="0.25">
      <c r="A363" s="111" t="s">
        <v>1014</v>
      </c>
      <c r="B363" s="197">
        <v>42646</v>
      </c>
      <c r="C363" s="198" t="s">
        <v>147</v>
      </c>
      <c r="D363" s="198" t="s">
        <v>205</v>
      </c>
      <c r="E363" s="215">
        <v>42844</v>
      </c>
      <c r="F363" s="215">
        <v>42846</v>
      </c>
      <c r="G363" s="200">
        <f t="shared" si="18"/>
        <v>2</v>
      </c>
      <c r="H363" s="200">
        <v>58</v>
      </c>
      <c r="I363" s="202">
        <v>42826</v>
      </c>
      <c r="J363" s="201"/>
      <c r="K363" s="201"/>
      <c r="L363" s="201"/>
      <c r="M363" s="201"/>
      <c r="N363" s="201"/>
      <c r="O363" s="201"/>
      <c r="P363" s="201"/>
      <c r="Q363" s="201"/>
      <c r="R363" s="201"/>
      <c r="S363" s="201"/>
      <c r="T363" s="201"/>
      <c r="U363" s="201"/>
      <c r="V363" s="201"/>
      <c r="W363" s="201"/>
      <c r="X363" s="201"/>
      <c r="Y363" s="113">
        <v>0</v>
      </c>
      <c r="Z363" s="204"/>
      <c r="AA363" s="205"/>
      <c r="AB363" s="204"/>
      <c r="AC363" s="205"/>
      <c r="AD363" s="206"/>
      <c r="AE363" s="207"/>
      <c r="AF363" s="301" t="s">
        <v>134</v>
      </c>
      <c r="AG363" s="209"/>
      <c r="AH363" s="209"/>
      <c r="AI363" s="209"/>
      <c r="AJ363" s="209"/>
      <c r="AK363" s="209"/>
      <c r="AL363" s="209"/>
      <c r="AM363" s="209"/>
      <c r="AN363" s="209"/>
      <c r="AO363" s="209"/>
      <c r="AP363" s="209"/>
      <c r="AQ363" s="209"/>
      <c r="AR363" s="209"/>
      <c r="AS363" s="209"/>
      <c r="AT363" s="209"/>
      <c r="AU363" s="209"/>
      <c r="AV363" s="209"/>
      <c r="AW363" s="209"/>
      <c r="AX363" s="209"/>
      <c r="AY363" s="209"/>
      <c r="AZ363" s="209"/>
      <c r="BA363" s="209"/>
      <c r="BB363" s="209"/>
      <c r="BC363" s="209"/>
      <c r="BD363" s="209"/>
      <c r="BE363" s="209"/>
      <c r="BF363" s="209"/>
      <c r="BG363" s="209"/>
      <c r="BH363" s="209"/>
      <c r="BI363" s="209"/>
      <c r="BJ363" s="209"/>
      <c r="BK363" s="209"/>
      <c r="BL363" s="209"/>
      <c r="BM363" s="209"/>
      <c r="BN363" s="209"/>
      <c r="BO363" s="209"/>
      <c r="BP363" s="209"/>
      <c r="BQ363" s="209"/>
    </row>
    <row r="364" spans="1:69" s="369" customFormat="1" ht="28.5" customHeight="1" x14ac:dyDescent="0.25">
      <c r="A364" s="111" t="s">
        <v>1014</v>
      </c>
      <c r="B364" s="197">
        <v>42621</v>
      </c>
      <c r="C364" s="198" t="s">
        <v>144</v>
      </c>
      <c r="D364" s="198" t="s">
        <v>206</v>
      </c>
      <c r="E364" s="215">
        <v>42844</v>
      </c>
      <c r="F364" s="215">
        <v>42845</v>
      </c>
      <c r="G364" s="200">
        <f t="shared" si="18"/>
        <v>1</v>
      </c>
      <c r="H364" s="200">
        <v>72</v>
      </c>
      <c r="I364" s="201"/>
      <c r="J364" s="202">
        <v>42826</v>
      </c>
      <c r="K364" s="201"/>
      <c r="L364" s="201"/>
      <c r="M364" s="201"/>
      <c r="N364" s="201"/>
      <c r="O364" s="201"/>
      <c r="P364" s="201"/>
      <c r="Q364" s="201"/>
      <c r="R364" s="201"/>
      <c r="S364" s="201"/>
      <c r="T364" s="201"/>
      <c r="U364" s="201"/>
      <c r="V364" s="201"/>
      <c r="W364" s="201"/>
      <c r="X364" s="201"/>
      <c r="Y364" s="113">
        <v>0</v>
      </c>
      <c r="Z364" s="204"/>
      <c r="AA364" s="205"/>
      <c r="AB364" s="204"/>
      <c r="AC364" s="205"/>
      <c r="AD364" s="206"/>
      <c r="AE364" s="207"/>
      <c r="AF364" s="301" t="s">
        <v>134</v>
      </c>
      <c r="AG364" s="209"/>
      <c r="AH364" s="209"/>
      <c r="AI364" s="209"/>
      <c r="AJ364" s="209"/>
      <c r="AK364" s="209"/>
      <c r="AL364" s="209"/>
      <c r="AM364" s="209"/>
      <c r="AN364" s="209"/>
      <c r="AO364" s="209"/>
      <c r="AP364" s="209"/>
      <c r="AQ364" s="209"/>
      <c r="AR364" s="209"/>
      <c r="AS364" s="209"/>
      <c r="AT364" s="209"/>
      <c r="AU364" s="209"/>
      <c r="AV364" s="209"/>
      <c r="AW364" s="209"/>
      <c r="AX364" s="209"/>
      <c r="AY364" s="209"/>
      <c r="AZ364" s="209"/>
      <c r="BA364" s="209"/>
      <c r="BB364" s="209"/>
      <c r="BC364" s="209"/>
      <c r="BD364" s="209"/>
      <c r="BE364" s="209"/>
      <c r="BF364" s="209"/>
      <c r="BG364" s="209"/>
      <c r="BH364" s="209"/>
      <c r="BI364" s="209"/>
      <c r="BJ364" s="209"/>
      <c r="BK364" s="209"/>
      <c r="BL364" s="209"/>
      <c r="BM364" s="209"/>
      <c r="BN364" s="209"/>
      <c r="BO364" s="209"/>
      <c r="BP364" s="209"/>
      <c r="BQ364" s="209"/>
    </row>
    <row r="365" spans="1:69" s="369" customFormat="1" ht="28.5" customHeight="1" x14ac:dyDescent="0.25">
      <c r="A365" s="111" t="s">
        <v>1014</v>
      </c>
      <c r="B365" s="197">
        <v>42802</v>
      </c>
      <c r="C365" s="198" t="s">
        <v>207</v>
      </c>
      <c r="D365" s="216" t="s">
        <v>26</v>
      </c>
      <c r="E365" s="215">
        <v>42844</v>
      </c>
      <c r="F365" s="215">
        <v>42845</v>
      </c>
      <c r="G365" s="200">
        <f t="shared" si="18"/>
        <v>1</v>
      </c>
      <c r="H365" s="200">
        <v>50</v>
      </c>
      <c r="I365" s="201"/>
      <c r="J365" s="201"/>
      <c r="K365" s="202">
        <v>42826</v>
      </c>
      <c r="L365" s="201"/>
      <c r="M365" s="201"/>
      <c r="N365" s="201"/>
      <c r="O365" s="201"/>
      <c r="P365" s="201"/>
      <c r="Q365" s="201"/>
      <c r="R365" s="201"/>
      <c r="S365" s="201"/>
      <c r="T365" s="201"/>
      <c r="U365" s="201"/>
      <c r="V365" s="201"/>
      <c r="W365" s="201"/>
      <c r="X365" s="201"/>
      <c r="Y365" s="113">
        <v>0</v>
      </c>
      <c r="Z365" s="204"/>
      <c r="AA365" s="205"/>
      <c r="AB365" s="204"/>
      <c r="AC365" s="205"/>
      <c r="AD365" s="206"/>
      <c r="AE365" s="207"/>
      <c r="AF365" s="301" t="s">
        <v>208</v>
      </c>
      <c r="AG365" s="209"/>
      <c r="AH365" s="209"/>
      <c r="AI365" s="209"/>
      <c r="AJ365" s="209"/>
      <c r="AK365" s="209"/>
      <c r="AL365" s="209"/>
      <c r="AM365" s="209"/>
      <c r="AN365" s="209"/>
      <c r="AO365" s="209"/>
      <c r="AP365" s="209"/>
      <c r="AQ365" s="209"/>
      <c r="AR365" s="209"/>
      <c r="AS365" s="209"/>
      <c r="AT365" s="209"/>
      <c r="AU365" s="209"/>
      <c r="AV365" s="209"/>
      <c r="AW365" s="209"/>
      <c r="AX365" s="209"/>
      <c r="AY365" s="209"/>
      <c r="AZ365" s="209"/>
      <c r="BA365" s="209"/>
      <c r="BB365" s="209"/>
      <c r="BC365" s="209"/>
      <c r="BD365" s="209"/>
      <c r="BE365" s="209"/>
      <c r="BF365" s="209"/>
      <c r="BG365" s="209"/>
      <c r="BH365" s="209"/>
      <c r="BI365" s="209"/>
      <c r="BJ365" s="209"/>
      <c r="BK365" s="209"/>
      <c r="BL365" s="209"/>
      <c r="BM365" s="209"/>
      <c r="BN365" s="209"/>
      <c r="BO365" s="209"/>
      <c r="BP365" s="209"/>
      <c r="BQ365" s="209"/>
    </row>
    <row r="366" spans="1:69" s="369" customFormat="1" ht="28.5" customHeight="1" x14ac:dyDescent="0.25">
      <c r="A366" s="111" t="s">
        <v>1014</v>
      </c>
      <c r="B366" s="197">
        <v>42815</v>
      </c>
      <c r="C366" s="198" t="s">
        <v>209</v>
      </c>
      <c r="D366" s="216" t="s">
        <v>26</v>
      </c>
      <c r="E366" s="215">
        <v>42844</v>
      </c>
      <c r="F366" s="215">
        <v>42846</v>
      </c>
      <c r="G366" s="200">
        <f t="shared" si="18"/>
        <v>2</v>
      </c>
      <c r="H366" s="200">
        <v>22</v>
      </c>
      <c r="I366" s="201"/>
      <c r="J366" s="202">
        <v>42826</v>
      </c>
      <c r="K366" s="201"/>
      <c r="L366" s="201"/>
      <c r="M366" s="201"/>
      <c r="N366" s="201"/>
      <c r="O366" s="201"/>
      <c r="P366" s="201"/>
      <c r="Q366" s="201"/>
      <c r="R366" s="201"/>
      <c r="S366" s="201"/>
      <c r="T366" s="201"/>
      <c r="U366" s="201"/>
      <c r="V366" s="201"/>
      <c r="W366" s="201"/>
      <c r="X366" s="201"/>
      <c r="Y366" s="113">
        <v>0</v>
      </c>
      <c r="Z366" s="204"/>
      <c r="AA366" s="205"/>
      <c r="AB366" s="204"/>
      <c r="AC366" s="205"/>
      <c r="AD366" s="206"/>
      <c r="AE366" s="207"/>
      <c r="AF366" s="301" t="s">
        <v>210</v>
      </c>
      <c r="AG366" s="209"/>
      <c r="AH366" s="209"/>
      <c r="AI366" s="209"/>
      <c r="AJ366" s="209"/>
      <c r="AK366" s="209"/>
      <c r="AL366" s="209"/>
      <c r="AM366" s="209"/>
      <c r="AN366" s="209"/>
      <c r="AO366" s="209"/>
      <c r="AP366" s="209"/>
      <c r="AQ366" s="209"/>
      <c r="AR366" s="209"/>
      <c r="AS366" s="209"/>
      <c r="AT366" s="209"/>
      <c r="AU366" s="209"/>
      <c r="AV366" s="209"/>
      <c r="AW366" s="209"/>
      <c r="AX366" s="209"/>
      <c r="AY366" s="209"/>
      <c r="AZ366" s="209"/>
      <c r="BA366" s="209"/>
      <c r="BB366" s="209"/>
      <c r="BC366" s="209"/>
      <c r="BD366" s="209"/>
      <c r="BE366" s="209"/>
      <c r="BF366" s="209"/>
      <c r="BG366" s="209"/>
      <c r="BH366" s="209"/>
      <c r="BI366" s="209"/>
      <c r="BJ366" s="209"/>
      <c r="BK366" s="209"/>
      <c r="BL366" s="209"/>
      <c r="BM366" s="209"/>
      <c r="BN366" s="209"/>
      <c r="BO366" s="209"/>
      <c r="BP366" s="209"/>
      <c r="BQ366" s="209"/>
    </row>
    <row r="367" spans="1:69" s="369" customFormat="1" ht="28.5" customHeight="1" x14ac:dyDescent="0.25">
      <c r="A367" s="111" t="s">
        <v>1014</v>
      </c>
      <c r="B367" s="197">
        <v>42719</v>
      </c>
      <c r="C367" s="198" t="s">
        <v>126</v>
      </c>
      <c r="D367" s="216" t="s">
        <v>203</v>
      </c>
      <c r="E367" s="215">
        <v>42843</v>
      </c>
      <c r="F367" s="215">
        <v>42844</v>
      </c>
      <c r="G367" s="200">
        <f t="shared" si="18"/>
        <v>1</v>
      </c>
      <c r="H367" s="200">
        <v>26</v>
      </c>
      <c r="I367" s="202">
        <v>42826</v>
      </c>
      <c r="J367" s="201"/>
      <c r="K367" s="201"/>
      <c r="L367" s="201"/>
      <c r="M367" s="201"/>
      <c r="N367" s="201"/>
      <c r="O367" s="201"/>
      <c r="P367" s="201"/>
      <c r="Q367" s="201"/>
      <c r="R367" s="201"/>
      <c r="S367" s="201"/>
      <c r="T367" s="201"/>
      <c r="U367" s="201"/>
      <c r="V367" s="201"/>
      <c r="W367" s="201"/>
      <c r="X367" s="201"/>
      <c r="Y367" s="113">
        <v>0</v>
      </c>
      <c r="Z367" s="204"/>
      <c r="AA367" s="205"/>
      <c r="AB367" s="204"/>
      <c r="AC367" s="205"/>
      <c r="AD367" s="206"/>
      <c r="AE367" s="207"/>
      <c r="AF367" s="301" t="s">
        <v>204</v>
      </c>
      <c r="AG367" s="209"/>
      <c r="AH367" s="209"/>
      <c r="AI367" s="209"/>
      <c r="AJ367" s="209"/>
      <c r="AK367" s="209"/>
      <c r="AL367" s="209"/>
      <c r="AM367" s="209"/>
      <c r="AN367" s="209"/>
      <c r="AO367" s="209"/>
      <c r="AP367" s="209"/>
      <c r="AQ367" s="209"/>
      <c r="AR367" s="209"/>
      <c r="AS367" s="209"/>
      <c r="AT367" s="209"/>
      <c r="AU367" s="209"/>
      <c r="AV367" s="209"/>
      <c r="AW367" s="209"/>
      <c r="AX367" s="209"/>
      <c r="AY367" s="209"/>
      <c r="AZ367" s="209"/>
      <c r="BA367" s="209"/>
      <c r="BB367" s="209"/>
      <c r="BC367" s="209"/>
      <c r="BD367" s="209"/>
      <c r="BE367" s="209"/>
      <c r="BF367" s="209"/>
      <c r="BG367" s="209"/>
      <c r="BH367" s="209"/>
      <c r="BI367" s="209"/>
      <c r="BJ367" s="209"/>
      <c r="BK367" s="209"/>
      <c r="BL367" s="209"/>
      <c r="BM367" s="209"/>
      <c r="BN367" s="209"/>
      <c r="BO367" s="209"/>
      <c r="BP367" s="209"/>
      <c r="BQ367" s="209"/>
    </row>
    <row r="368" spans="1:69" s="369" customFormat="1" ht="28.5" customHeight="1" x14ac:dyDescent="0.25">
      <c r="A368" s="111" t="s">
        <v>1014</v>
      </c>
      <c r="B368" s="197">
        <v>42752</v>
      </c>
      <c r="C368" s="198" t="s">
        <v>161</v>
      </c>
      <c r="D368" s="216" t="s">
        <v>201</v>
      </c>
      <c r="E368" s="215">
        <v>42842</v>
      </c>
      <c r="F368" s="215">
        <v>42847</v>
      </c>
      <c r="G368" s="200">
        <f t="shared" si="18"/>
        <v>5</v>
      </c>
      <c r="H368" s="200">
        <v>33</v>
      </c>
      <c r="I368" s="202">
        <v>42826</v>
      </c>
      <c r="J368" s="201"/>
      <c r="K368" s="201"/>
      <c r="L368" s="201"/>
      <c r="M368" s="201"/>
      <c r="N368" s="201"/>
      <c r="O368" s="201"/>
      <c r="P368" s="201"/>
      <c r="Q368" s="201"/>
      <c r="R368" s="201"/>
      <c r="S368" s="201"/>
      <c r="T368" s="201"/>
      <c r="U368" s="201"/>
      <c r="V368" s="201"/>
      <c r="W368" s="201"/>
      <c r="X368" s="201"/>
      <c r="Y368" s="113">
        <v>0</v>
      </c>
      <c r="Z368" s="204"/>
      <c r="AA368" s="205"/>
      <c r="AB368" s="204"/>
      <c r="AC368" s="205"/>
      <c r="AD368" s="206"/>
      <c r="AE368" s="207"/>
      <c r="AF368" s="673" t="s">
        <v>202</v>
      </c>
      <c r="AG368" s="209"/>
      <c r="AH368" s="209"/>
      <c r="AI368" s="209"/>
      <c r="AJ368" s="209"/>
      <c r="AK368" s="209"/>
      <c r="AL368" s="209"/>
      <c r="AM368" s="209"/>
      <c r="AN368" s="209"/>
      <c r="AO368" s="209"/>
      <c r="AP368" s="209"/>
      <c r="AQ368" s="209"/>
      <c r="AR368" s="209"/>
      <c r="AS368" s="209"/>
      <c r="AT368" s="209"/>
      <c r="AU368" s="209"/>
      <c r="AV368" s="209"/>
      <c r="AW368" s="209"/>
      <c r="AX368" s="209"/>
      <c r="AY368" s="209"/>
      <c r="AZ368" s="209"/>
      <c r="BA368" s="209"/>
      <c r="BB368" s="209"/>
      <c r="BC368" s="209"/>
      <c r="BD368" s="209"/>
      <c r="BE368" s="209"/>
      <c r="BF368" s="209"/>
      <c r="BG368" s="209"/>
      <c r="BH368" s="209"/>
      <c r="BI368" s="209"/>
      <c r="BJ368" s="209"/>
      <c r="BK368" s="209"/>
      <c r="BL368" s="209"/>
      <c r="BM368" s="209"/>
      <c r="BN368" s="209"/>
      <c r="BO368" s="209"/>
      <c r="BP368" s="209"/>
      <c r="BQ368" s="209"/>
    </row>
    <row r="369" spans="1:69" s="369" customFormat="1" ht="28.5" customHeight="1" x14ac:dyDescent="0.35">
      <c r="A369" s="111" t="s">
        <v>1014</v>
      </c>
      <c r="B369" s="355">
        <v>42776</v>
      </c>
      <c r="C369" s="370" t="s">
        <v>601</v>
      </c>
      <c r="D369" s="371" t="s">
        <v>26</v>
      </c>
      <c r="E369" s="372">
        <v>42840</v>
      </c>
      <c r="F369" s="372">
        <v>42841</v>
      </c>
      <c r="G369" s="359">
        <f t="shared" si="18"/>
        <v>1</v>
      </c>
      <c r="H369" s="359">
        <v>18</v>
      </c>
      <c r="I369" s="360"/>
      <c r="J369" s="360"/>
      <c r="K369" s="361">
        <v>42826</v>
      </c>
      <c r="L369" s="360"/>
      <c r="M369" s="360"/>
      <c r="N369" s="360"/>
      <c r="O369" s="360"/>
      <c r="P369" s="360"/>
      <c r="Q369" s="360"/>
      <c r="R369" s="360"/>
      <c r="S369" s="360"/>
      <c r="T369" s="360"/>
      <c r="U369" s="360"/>
      <c r="V369" s="360"/>
      <c r="W369" s="360"/>
      <c r="X369" s="362"/>
      <c r="Y369" s="434">
        <v>177.5</v>
      </c>
      <c r="Z369" s="376"/>
      <c r="AA369" s="377"/>
      <c r="AB369" s="376"/>
      <c r="AC369" s="377"/>
      <c r="AD369" s="378"/>
      <c r="AE369" s="379"/>
      <c r="AF369" s="367"/>
      <c r="AG369" s="368"/>
      <c r="AH369" s="12"/>
      <c r="AI369" s="12"/>
      <c r="AJ369" s="12"/>
      <c r="AK369" s="12"/>
      <c r="AL369" s="12"/>
      <c r="AM369" s="12"/>
      <c r="AN369" s="12"/>
      <c r="AO369" s="12"/>
      <c r="AP369" s="12"/>
      <c r="AQ369" s="12"/>
      <c r="AR369" s="12"/>
      <c r="AS369" s="12"/>
      <c r="AT369" s="12"/>
      <c r="AU369" s="12"/>
      <c r="AV369" s="12"/>
      <c r="AW369" s="12"/>
      <c r="AX369" s="12"/>
      <c r="AY369" s="12"/>
      <c r="AZ369" s="12"/>
      <c r="BA369" s="12"/>
      <c r="BB369" s="12"/>
      <c r="BC369" s="12"/>
      <c r="BD369" s="12"/>
      <c r="BE369" s="12"/>
      <c r="BF369" s="12"/>
      <c r="BG369" s="12"/>
      <c r="BH369" s="12"/>
      <c r="BI369" s="12"/>
      <c r="BJ369" s="12"/>
      <c r="BK369" s="12"/>
      <c r="BL369" s="12"/>
      <c r="BM369" s="12"/>
      <c r="BN369" s="12"/>
      <c r="BO369" s="12"/>
      <c r="BP369" s="12"/>
      <c r="BQ369" s="12"/>
    </row>
    <row r="370" spans="1:69" s="369" customFormat="1" ht="28.5" customHeight="1" x14ac:dyDescent="0.25">
      <c r="A370" s="111" t="s">
        <v>1014</v>
      </c>
      <c r="B370" s="197">
        <v>42702</v>
      </c>
      <c r="C370" s="198" t="s">
        <v>190</v>
      </c>
      <c r="D370" s="216" t="s">
        <v>200</v>
      </c>
      <c r="E370" s="215">
        <v>42840</v>
      </c>
      <c r="F370" s="215">
        <v>42842</v>
      </c>
      <c r="G370" s="200">
        <f t="shared" si="18"/>
        <v>2</v>
      </c>
      <c r="H370" s="200">
        <v>45</v>
      </c>
      <c r="I370" s="202">
        <v>42826</v>
      </c>
      <c r="J370" s="201"/>
      <c r="K370" s="201"/>
      <c r="L370" s="201"/>
      <c r="M370" s="201"/>
      <c r="N370" s="201"/>
      <c r="O370" s="201"/>
      <c r="P370" s="201"/>
      <c r="Q370" s="201"/>
      <c r="R370" s="201"/>
      <c r="S370" s="201"/>
      <c r="T370" s="201"/>
      <c r="U370" s="201"/>
      <c r="V370" s="201"/>
      <c r="W370" s="201"/>
      <c r="X370" s="201"/>
      <c r="Y370" s="113">
        <v>0</v>
      </c>
      <c r="Z370" s="204"/>
      <c r="AA370" s="205"/>
      <c r="AB370" s="204"/>
      <c r="AC370" s="205"/>
      <c r="AD370" s="206"/>
      <c r="AE370" s="207"/>
      <c r="AF370" s="673" t="s">
        <v>192</v>
      </c>
      <c r="AG370" s="209"/>
      <c r="AH370" s="209"/>
      <c r="AI370" s="209"/>
      <c r="AJ370" s="209"/>
      <c r="AK370" s="209"/>
      <c r="AL370" s="209"/>
      <c r="AM370" s="209"/>
      <c r="AN370" s="209"/>
      <c r="AO370" s="209"/>
      <c r="AP370" s="209"/>
      <c r="AQ370" s="209"/>
      <c r="AR370" s="209"/>
      <c r="AS370" s="209"/>
      <c r="AT370" s="209"/>
      <c r="AU370" s="209"/>
      <c r="AV370" s="209"/>
      <c r="AW370" s="209"/>
      <c r="AX370" s="209"/>
      <c r="AY370" s="209"/>
      <c r="AZ370" s="209"/>
      <c r="BA370" s="209"/>
      <c r="BB370" s="209"/>
      <c r="BC370" s="209"/>
      <c r="BD370" s="209"/>
      <c r="BE370" s="209"/>
      <c r="BF370" s="209"/>
      <c r="BG370" s="209"/>
      <c r="BH370" s="209"/>
      <c r="BI370" s="209"/>
      <c r="BJ370" s="209"/>
      <c r="BK370" s="209"/>
      <c r="BL370" s="209"/>
      <c r="BM370" s="209"/>
      <c r="BN370" s="209"/>
      <c r="BO370" s="209"/>
      <c r="BP370" s="209"/>
      <c r="BQ370" s="209"/>
    </row>
    <row r="371" spans="1:69" s="369" customFormat="1" ht="28.5" customHeight="1" x14ac:dyDescent="0.25">
      <c r="A371" s="111" t="s">
        <v>1014</v>
      </c>
      <c r="B371" s="197">
        <v>42692</v>
      </c>
      <c r="C371" s="198" t="s">
        <v>197</v>
      </c>
      <c r="D371" s="198" t="s">
        <v>198</v>
      </c>
      <c r="E371" s="215">
        <v>42839</v>
      </c>
      <c r="F371" s="215">
        <v>42840</v>
      </c>
      <c r="G371" s="200">
        <f t="shared" si="18"/>
        <v>1</v>
      </c>
      <c r="H371" s="200">
        <v>28</v>
      </c>
      <c r="I371" s="201"/>
      <c r="J371" s="201"/>
      <c r="K371" s="201"/>
      <c r="L371" s="201"/>
      <c r="M371" s="201"/>
      <c r="N371" s="201"/>
      <c r="O371" s="201"/>
      <c r="P371" s="201"/>
      <c r="Q371" s="201"/>
      <c r="R371" s="201"/>
      <c r="S371" s="201"/>
      <c r="T371" s="202">
        <v>42826</v>
      </c>
      <c r="U371" s="201"/>
      <c r="V371" s="201"/>
      <c r="W371" s="201"/>
      <c r="X371" s="201"/>
      <c r="Y371" s="113">
        <v>0</v>
      </c>
      <c r="Z371" s="204"/>
      <c r="AA371" s="205"/>
      <c r="AB371" s="204"/>
      <c r="AC371" s="205"/>
      <c r="AD371" s="206"/>
      <c r="AE371" s="207"/>
      <c r="AF371" s="301" t="s">
        <v>112</v>
      </c>
      <c r="AG371" s="209"/>
      <c r="AH371" s="209"/>
      <c r="AI371" s="209"/>
      <c r="AJ371" s="209"/>
      <c r="AK371" s="209"/>
      <c r="AL371" s="209"/>
      <c r="AM371" s="209"/>
      <c r="AN371" s="209"/>
      <c r="AO371" s="209"/>
      <c r="AP371" s="209"/>
      <c r="AQ371" s="209"/>
      <c r="AR371" s="209"/>
      <c r="AS371" s="209"/>
      <c r="AT371" s="209"/>
      <c r="AU371" s="209"/>
      <c r="AV371" s="209"/>
      <c r="AW371" s="209"/>
      <c r="AX371" s="209"/>
      <c r="AY371" s="209"/>
      <c r="AZ371" s="209"/>
      <c r="BA371" s="209"/>
      <c r="BB371" s="209"/>
      <c r="BC371" s="209"/>
      <c r="BD371" s="209"/>
      <c r="BE371" s="209"/>
      <c r="BF371" s="209"/>
      <c r="BG371" s="209"/>
      <c r="BH371" s="209"/>
      <c r="BI371" s="209"/>
      <c r="BJ371" s="209"/>
      <c r="BK371" s="209"/>
      <c r="BL371" s="209"/>
      <c r="BM371" s="209"/>
      <c r="BN371" s="209"/>
      <c r="BO371" s="209"/>
      <c r="BP371" s="209"/>
      <c r="BQ371" s="209"/>
    </row>
    <row r="372" spans="1:69" s="369" customFormat="1" ht="28.5" customHeight="1" x14ac:dyDescent="0.25">
      <c r="A372" s="111" t="s">
        <v>1014</v>
      </c>
      <c r="B372" s="210">
        <v>42747</v>
      </c>
      <c r="C372" s="211" t="s">
        <v>126</v>
      </c>
      <c r="D372" s="224" t="s">
        <v>199</v>
      </c>
      <c r="E372" s="212">
        <v>42839</v>
      </c>
      <c r="F372" s="212">
        <v>42841</v>
      </c>
      <c r="G372" s="200">
        <f t="shared" si="18"/>
        <v>2</v>
      </c>
      <c r="H372" s="200">
        <v>21</v>
      </c>
      <c r="I372" s="202">
        <v>42826</v>
      </c>
      <c r="J372" s="201"/>
      <c r="K372" s="201"/>
      <c r="L372" s="201"/>
      <c r="M372" s="201"/>
      <c r="N372" s="201"/>
      <c r="O372" s="201"/>
      <c r="P372" s="201"/>
      <c r="Q372" s="201"/>
      <c r="R372" s="201"/>
      <c r="S372" s="201"/>
      <c r="T372" s="201"/>
      <c r="U372" s="201"/>
      <c r="V372" s="201"/>
      <c r="W372" s="201"/>
      <c r="X372" s="201"/>
      <c r="Y372" s="113">
        <v>0</v>
      </c>
      <c r="Z372" s="204"/>
      <c r="AA372" s="205"/>
      <c r="AB372" s="204"/>
      <c r="AC372" s="205"/>
      <c r="AD372" s="206"/>
      <c r="AE372" s="207"/>
      <c r="AF372" s="301" t="s">
        <v>146</v>
      </c>
      <c r="AG372" s="209"/>
      <c r="AH372" s="209"/>
      <c r="AI372" s="209"/>
      <c r="AJ372" s="209"/>
      <c r="AK372" s="209"/>
      <c r="AL372" s="209"/>
      <c r="AM372" s="209"/>
      <c r="AN372" s="209"/>
      <c r="AO372" s="209"/>
      <c r="AP372" s="209"/>
      <c r="AQ372" s="209"/>
      <c r="AR372" s="209"/>
      <c r="AS372" s="209"/>
      <c r="AT372" s="209"/>
      <c r="AU372" s="209"/>
      <c r="AV372" s="209"/>
      <c r="AW372" s="209"/>
      <c r="AX372" s="209"/>
      <c r="AY372" s="209"/>
      <c r="AZ372" s="209"/>
      <c r="BA372" s="209"/>
      <c r="BB372" s="209"/>
      <c r="BC372" s="209"/>
      <c r="BD372" s="209"/>
      <c r="BE372" s="209"/>
      <c r="BF372" s="209"/>
      <c r="BG372" s="209"/>
      <c r="BH372" s="209"/>
      <c r="BI372" s="209"/>
      <c r="BJ372" s="209"/>
      <c r="BK372" s="209"/>
      <c r="BL372" s="209"/>
      <c r="BM372" s="209"/>
      <c r="BN372" s="209"/>
      <c r="BO372" s="209"/>
      <c r="BP372" s="209"/>
      <c r="BQ372" s="209"/>
    </row>
    <row r="373" spans="1:69" s="369" customFormat="1" ht="28.5" customHeight="1" x14ac:dyDescent="0.25">
      <c r="A373" s="111" t="s">
        <v>1014</v>
      </c>
      <c r="B373" s="197">
        <v>42635</v>
      </c>
      <c r="C373" s="198" t="s">
        <v>126</v>
      </c>
      <c r="D373" s="216" t="s">
        <v>187</v>
      </c>
      <c r="E373" s="215">
        <v>42838</v>
      </c>
      <c r="F373" s="215">
        <v>42840</v>
      </c>
      <c r="G373" s="200">
        <f t="shared" si="18"/>
        <v>2</v>
      </c>
      <c r="H373" s="200">
        <v>45</v>
      </c>
      <c r="I373" s="202">
        <v>42826</v>
      </c>
      <c r="J373" s="201"/>
      <c r="K373" s="201"/>
      <c r="L373" s="201"/>
      <c r="M373" s="201"/>
      <c r="N373" s="201"/>
      <c r="O373" s="201"/>
      <c r="P373" s="201"/>
      <c r="Q373" s="201"/>
      <c r="R373" s="201"/>
      <c r="S373" s="201"/>
      <c r="T373" s="201"/>
      <c r="U373" s="201"/>
      <c r="V373" s="201"/>
      <c r="W373" s="201"/>
      <c r="X373" s="201"/>
      <c r="Y373" s="113">
        <v>0</v>
      </c>
      <c r="Z373" s="204"/>
      <c r="AA373" s="205"/>
      <c r="AB373" s="204"/>
      <c r="AC373" s="205"/>
      <c r="AD373" s="206"/>
      <c r="AE373" s="207"/>
      <c r="AF373" s="301" t="s">
        <v>134</v>
      </c>
      <c r="AG373" s="209"/>
      <c r="AH373" s="209"/>
      <c r="AI373" s="209"/>
      <c r="AJ373" s="209"/>
      <c r="AK373" s="209"/>
      <c r="AL373" s="209"/>
      <c r="AM373" s="209"/>
      <c r="AN373" s="209"/>
      <c r="AO373" s="209"/>
      <c r="AP373" s="209"/>
      <c r="AQ373" s="209"/>
      <c r="AR373" s="209"/>
      <c r="AS373" s="209"/>
      <c r="AT373" s="209"/>
      <c r="AU373" s="209"/>
      <c r="AV373" s="209"/>
      <c r="AW373" s="209"/>
      <c r="AX373" s="209"/>
      <c r="AY373" s="209"/>
      <c r="AZ373" s="209"/>
      <c r="BA373" s="209"/>
      <c r="BB373" s="209"/>
      <c r="BC373" s="209"/>
      <c r="BD373" s="209"/>
      <c r="BE373" s="209"/>
      <c r="BF373" s="209"/>
      <c r="BG373" s="209"/>
      <c r="BH373" s="209"/>
      <c r="BI373" s="209"/>
      <c r="BJ373" s="209"/>
      <c r="BK373" s="209"/>
      <c r="BL373" s="209"/>
      <c r="BM373" s="209"/>
      <c r="BN373" s="209"/>
      <c r="BO373" s="209"/>
      <c r="BP373" s="209"/>
      <c r="BQ373" s="209"/>
    </row>
    <row r="374" spans="1:69" s="369" customFormat="1" ht="28.5" customHeight="1" x14ac:dyDescent="0.25">
      <c r="A374" s="111" t="s">
        <v>1014</v>
      </c>
      <c r="B374" s="197">
        <v>42669</v>
      </c>
      <c r="C374" s="198" t="s">
        <v>188</v>
      </c>
      <c r="D374" s="198" t="s">
        <v>189</v>
      </c>
      <c r="E374" s="215">
        <v>42838</v>
      </c>
      <c r="F374" s="215">
        <v>42842</v>
      </c>
      <c r="G374" s="200">
        <v>4</v>
      </c>
      <c r="H374" s="200">
        <v>34</v>
      </c>
      <c r="I374" s="202">
        <v>42826</v>
      </c>
      <c r="J374" s="201"/>
      <c r="K374" s="201"/>
      <c r="L374" s="201"/>
      <c r="M374" s="201"/>
      <c r="N374" s="201"/>
      <c r="O374" s="201"/>
      <c r="P374" s="201"/>
      <c r="Q374" s="201"/>
      <c r="R374" s="201"/>
      <c r="S374" s="201"/>
      <c r="T374" s="201"/>
      <c r="U374" s="201"/>
      <c r="V374" s="201"/>
      <c r="W374" s="201"/>
      <c r="X374" s="201"/>
      <c r="Y374" s="113">
        <v>0</v>
      </c>
      <c r="Z374" s="204"/>
      <c r="AA374" s="205"/>
      <c r="AB374" s="204"/>
      <c r="AC374" s="205"/>
      <c r="AD374" s="206"/>
      <c r="AE374" s="207"/>
      <c r="AF374" s="301" t="s">
        <v>157</v>
      </c>
      <c r="AG374" s="209"/>
      <c r="AH374" s="209"/>
      <c r="AI374" s="209"/>
      <c r="AJ374" s="209"/>
      <c r="AK374" s="209"/>
      <c r="AL374" s="209"/>
      <c r="AM374" s="209"/>
      <c r="AN374" s="209"/>
      <c r="AO374" s="209"/>
      <c r="AP374" s="209"/>
      <c r="AQ374" s="209"/>
      <c r="AR374" s="209"/>
      <c r="AS374" s="209"/>
      <c r="AT374" s="209"/>
      <c r="AU374" s="209"/>
      <c r="AV374" s="209"/>
      <c r="AW374" s="209"/>
      <c r="AX374" s="209"/>
      <c r="AY374" s="209"/>
      <c r="AZ374" s="209"/>
      <c r="BA374" s="209"/>
      <c r="BB374" s="209"/>
      <c r="BC374" s="209"/>
      <c r="BD374" s="209"/>
      <c r="BE374" s="209"/>
      <c r="BF374" s="209"/>
      <c r="BG374" s="209"/>
      <c r="BH374" s="209"/>
      <c r="BI374" s="209"/>
      <c r="BJ374" s="209"/>
      <c r="BK374" s="209"/>
      <c r="BL374" s="209"/>
      <c r="BM374" s="209"/>
      <c r="BN374" s="209"/>
      <c r="BO374" s="209"/>
      <c r="BP374" s="209"/>
      <c r="BQ374" s="209"/>
    </row>
    <row r="375" spans="1:69" s="369" customFormat="1" ht="28.5" customHeight="1" x14ac:dyDescent="0.25">
      <c r="A375" s="111" t="s">
        <v>1014</v>
      </c>
      <c r="B375" s="197">
        <v>42702</v>
      </c>
      <c r="C375" s="198" t="s">
        <v>190</v>
      </c>
      <c r="D375" s="216" t="s">
        <v>191</v>
      </c>
      <c r="E375" s="215">
        <v>42838</v>
      </c>
      <c r="F375" s="215">
        <v>42841</v>
      </c>
      <c r="G375" s="200">
        <f t="shared" ref="G375:G405" si="19">F375-E375</f>
        <v>3</v>
      </c>
      <c r="H375" s="200">
        <v>40</v>
      </c>
      <c r="I375" s="202">
        <v>42826</v>
      </c>
      <c r="J375" s="201"/>
      <c r="K375" s="201"/>
      <c r="L375" s="201"/>
      <c r="M375" s="201"/>
      <c r="N375" s="201"/>
      <c r="O375" s="201"/>
      <c r="P375" s="201"/>
      <c r="Q375" s="201"/>
      <c r="R375" s="201"/>
      <c r="S375" s="201"/>
      <c r="T375" s="201"/>
      <c r="U375" s="201"/>
      <c r="V375" s="201"/>
      <c r="W375" s="201"/>
      <c r="X375" s="201"/>
      <c r="Y375" s="113">
        <v>0</v>
      </c>
      <c r="Z375" s="204"/>
      <c r="AA375" s="205"/>
      <c r="AB375" s="204"/>
      <c r="AC375" s="205"/>
      <c r="AD375" s="206"/>
      <c r="AE375" s="207"/>
      <c r="AF375" s="673" t="s">
        <v>192</v>
      </c>
      <c r="AG375" s="209"/>
      <c r="AH375" s="209"/>
      <c r="AI375" s="209"/>
      <c r="AJ375" s="209"/>
      <c r="AK375" s="209"/>
      <c r="AL375" s="209"/>
      <c r="AM375" s="209"/>
      <c r="AN375" s="209"/>
      <c r="AO375" s="209"/>
      <c r="AP375" s="209"/>
      <c r="AQ375" s="209"/>
      <c r="AR375" s="209"/>
      <c r="AS375" s="209"/>
      <c r="AT375" s="209"/>
      <c r="AU375" s="209"/>
      <c r="AV375" s="209"/>
      <c r="AW375" s="209"/>
      <c r="AX375" s="209"/>
      <c r="AY375" s="209"/>
      <c r="AZ375" s="209"/>
      <c r="BA375" s="209"/>
      <c r="BB375" s="209"/>
      <c r="BC375" s="209"/>
      <c r="BD375" s="209"/>
      <c r="BE375" s="209"/>
      <c r="BF375" s="209"/>
      <c r="BG375" s="209"/>
      <c r="BH375" s="209"/>
      <c r="BI375" s="209"/>
      <c r="BJ375" s="209"/>
      <c r="BK375" s="209"/>
      <c r="BL375" s="209"/>
      <c r="BM375" s="209"/>
      <c r="BN375" s="209"/>
      <c r="BO375" s="209"/>
      <c r="BP375" s="209"/>
      <c r="BQ375" s="209"/>
    </row>
    <row r="376" spans="1:69" s="369" customFormat="1" ht="28.5" customHeight="1" x14ac:dyDescent="0.25">
      <c r="A376" s="111" t="s">
        <v>1014</v>
      </c>
      <c r="B376" s="197">
        <v>42758</v>
      </c>
      <c r="C376" s="198" t="s">
        <v>161</v>
      </c>
      <c r="D376" s="216" t="s">
        <v>193</v>
      </c>
      <c r="E376" s="215">
        <v>42838</v>
      </c>
      <c r="F376" s="215">
        <v>42841</v>
      </c>
      <c r="G376" s="200">
        <f t="shared" si="19"/>
        <v>3</v>
      </c>
      <c r="H376" s="200">
        <v>42</v>
      </c>
      <c r="I376" s="202">
        <v>42826</v>
      </c>
      <c r="J376" s="201"/>
      <c r="K376" s="201"/>
      <c r="L376" s="201"/>
      <c r="M376" s="201"/>
      <c r="N376" s="201"/>
      <c r="O376" s="201"/>
      <c r="P376" s="201"/>
      <c r="Q376" s="201"/>
      <c r="R376" s="201"/>
      <c r="S376" s="201"/>
      <c r="T376" s="201"/>
      <c r="U376" s="201"/>
      <c r="V376" s="201"/>
      <c r="W376" s="201"/>
      <c r="X376" s="201"/>
      <c r="Y376" s="113">
        <v>0</v>
      </c>
      <c r="Z376" s="204"/>
      <c r="AA376" s="205"/>
      <c r="AB376" s="204"/>
      <c r="AC376" s="205"/>
      <c r="AD376" s="206"/>
      <c r="AE376" s="207"/>
      <c r="AF376" s="301" t="s">
        <v>175</v>
      </c>
      <c r="AG376" s="209"/>
      <c r="AH376" s="209"/>
      <c r="AI376" s="209"/>
      <c r="AJ376" s="209"/>
      <c r="AK376" s="209"/>
      <c r="AL376" s="209"/>
      <c r="AM376" s="209"/>
      <c r="AN376" s="209"/>
      <c r="AO376" s="209"/>
      <c r="AP376" s="209"/>
      <c r="AQ376" s="209"/>
      <c r="AR376" s="209"/>
      <c r="AS376" s="209"/>
      <c r="AT376" s="209"/>
      <c r="AU376" s="209"/>
      <c r="AV376" s="209"/>
      <c r="AW376" s="209"/>
      <c r="AX376" s="209"/>
      <c r="AY376" s="209"/>
      <c r="AZ376" s="209"/>
      <c r="BA376" s="209"/>
      <c r="BB376" s="209"/>
      <c r="BC376" s="209"/>
      <c r="BD376" s="209"/>
      <c r="BE376" s="209"/>
      <c r="BF376" s="209"/>
      <c r="BG376" s="209"/>
      <c r="BH376" s="209"/>
      <c r="BI376" s="209"/>
      <c r="BJ376" s="209"/>
      <c r="BK376" s="209"/>
      <c r="BL376" s="209"/>
      <c r="BM376" s="209"/>
      <c r="BN376" s="209"/>
      <c r="BO376" s="209"/>
      <c r="BP376" s="209"/>
      <c r="BQ376" s="209"/>
    </row>
    <row r="377" spans="1:69" s="369" customFormat="1" ht="28.5" customHeight="1" x14ac:dyDescent="0.25">
      <c r="A377" s="111" t="s">
        <v>1014</v>
      </c>
      <c r="B377" s="197">
        <v>42823</v>
      </c>
      <c r="C377" s="198" t="s">
        <v>99</v>
      </c>
      <c r="D377" s="216" t="s">
        <v>194</v>
      </c>
      <c r="E377" s="215">
        <v>42838</v>
      </c>
      <c r="F377" s="215">
        <v>42841</v>
      </c>
      <c r="G377" s="200">
        <f t="shared" si="19"/>
        <v>3</v>
      </c>
      <c r="H377" s="200">
        <v>13</v>
      </c>
      <c r="I377" s="201"/>
      <c r="J377" s="201"/>
      <c r="K377" s="201"/>
      <c r="L377" s="201"/>
      <c r="M377" s="201"/>
      <c r="N377" s="201"/>
      <c r="O377" s="202">
        <v>42826</v>
      </c>
      <c r="P377" s="201"/>
      <c r="Q377" s="201"/>
      <c r="R377" s="201"/>
      <c r="S377" s="201"/>
      <c r="T377" s="201"/>
      <c r="U377" s="201"/>
      <c r="V377" s="201"/>
      <c r="W377" s="201"/>
      <c r="X377" s="201"/>
      <c r="Y377" s="113">
        <v>0</v>
      </c>
      <c r="Z377" s="204"/>
      <c r="AA377" s="205"/>
      <c r="AB377" s="204"/>
      <c r="AC377" s="205"/>
      <c r="AD377" s="206"/>
      <c r="AE377" s="207"/>
      <c r="AF377" s="301" t="s">
        <v>163</v>
      </c>
      <c r="AG377" s="209"/>
      <c r="AH377" s="209"/>
      <c r="AI377" s="209"/>
      <c r="AJ377" s="209"/>
      <c r="AK377" s="209"/>
      <c r="AL377" s="209"/>
      <c r="AM377" s="209"/>
      <c r="AN377" s="209"/>
      <c r="AO377" s="209"/>
      <c r="AP377" s="209"/>
      <c r="AQ377" s="209"/>
      <c r="AR377" s="209"/>
      <c r="AS377" s="209"/>
      <c r="AT377" s="209"/>
      <c r="AU377" s="209"/>
      <c r="AV377" s="209"/>
      <c r="AW377" s="209"/>
      <c r="AX377" s="209"/>
      <c r="AY377" s="209"/>
      <c r="AZ377" s="209"/>
      <c r="BA377" s="209"/>
      <c r="BB377" s="209"/>
      <c r="BC377" s="209"/>
      <c r="BD377" s="209"/>
      <c r="BE377" s="209"/>
      <c r="BF377" s="209"/>
      <c r="BG377" s="209"/>
      <c r="BH377" s="209"/>
      <c r="BI377" s="209"/>
      <c r="BJ377" s="209"/>
      <c r="BK377" s="209"/>
      <c r="BL377" s="209"/>
      <c r="BM377" s="209"/>
      <c r="BN377" s="209"/>
      <c r="BO377" s="209"/>
      <c r="BP377" s="209"/>
      <c r="BQ377" s="209"/>
    </row>
    <row r="378" spans="1:69" s="369" customFormat="1" ht="28.5" customHeight="1" x14ac:dyDescent="0.25">
      <c r="A378" s="111" t="s">
        <v>1014</v>
      </c>
      <c r="B378" s="197">
        <v>42809</v>
      </c>
      <c r="C378" s="198" t="s">
        <v>39</v>
      </c>
      <c r="D378" s="216" t="s">
        <v>195</v>
      </c>
      <c r="E378" s="215">
        <v>42838</v>
      </c>
      <c r="F378" s="215">
        <v>42841</v>
      </c>
      <c r="G378" s="200">
        <f t="shared" si="19"/>
        <v>3</v>
      </c>
      <c r="H378" s="200">
        <v>54</v>
      </c>
      <c r="I378" s="201"/>
      <c r="J378" s="201"/>
      <c r="K378" s="201"/>
      <c r="L378" s="201"/>
      <c r="M378" s="201"/>
      <c r="N378" s="201"/>
      <c r="O378" s="201"/>
      <c r="P378" s="201"/>
      <c r="Q378" s="201"/>
      <c r="R378" s="201"/>
      <c r="S378" s="201"/>
      <c r="T378" s="202">
        <v>42826</v>
      </c>
      <c r="U378" s="201"/>
      <c r="V378" s="201"/>
      <c r="W378" s="201"/>
      <c r="X378" s="201"/>
      <c r="Y378" s="113">
        <v>0</v>
      </c>
      <c r="Z378" s="204"/>
      <c r="AA378" s="205"/>
      <c r="AB378" s="204"/>
      <c r="AC378" s="205"/>
      <c r="AD378" s="206"/>
      <c r="AE378" s="207"/>
      <c r="AF378" s="301" t="s">
        <v>196</v>
      </c>
      <c r="AG378" s="209"/>
      <c r="AH378" s="209"/>
      <c r="AI378" s="209"/>
      <c r="AJ378" s="209"/>
      <c r="AK378" s="209"/>
      <c r="AL378" s="209"/>
      <c r="AM378" s="209"/>
      <c r="AN378" s="209"/>
      <c r="AO378" s="209"/>
      <c r="AP378" s="209"/>
      <c r="AQ378" s="209"/>
      <c r="AR378" s="209"/>
      <c r="AS378" s="209"/>
      <c r="AT378" s="209"/>
      <c r="AU378" s="209"/>
      <c r="AV378" s="209"/>
      <c r="AW378" s="209"/>
      <c r="AX378" s="209"/>
      <c r="AY378" s="209"/>
      <c r="AZ378" s="209"/>
      <c r="BA378" s="209"/>
      <c r="BB378" s="209"/>
      <c r="BC378" s="209"/>
      <c r="BD378" s="209"/>
      <c r="BE378" s="209"/>
      <c r="BF378" s="209"/>
      <c r="BG378" s="209"/>
      <c r="BH378" s="209"/>
      <c r="BI378" s="209"/>
      <c r="BJ378" s="209"/>
      <c r="BK378" s="209"/>
      <c r="BL378" s="209"/>
      <c r="BM378" s="209"/>
      <c r="BN378" s="209"/>
      <c r="BO378" s="209"/>
      <c r="BP378" s="209"/>
      <c r="BQ378" s="209"/>
    </row>
    <row r="379" spans="1:69" s="369" customFormat="1" ht="28.5" customHeight="1" x14ac:dyDescent="0.25">
      <c r="A379" s="111" t="s">
        <v>1014</v>
      </c>
      <c r="B379" s="197">
        <v>42811</v>
      </c>
      <c r="C379" s="198" t="s">
        <v>186</v>
      </c>
      <c r="D379" s="216" t="s">
        <v>26</v>
      </c>
      <c r="E379" s="215">
        <v>42837</v>
      </c>
      <c r="F379" s="215">
        <v>42839</v>
      </c>
      <c r="G379" s="200">
        <f t="shared" si="19"/>
        <v>2</v>
      </c>
      <c r="H379" s="200">
        <v>12</v>
      </c>
      <c r="I379" s="201"/>
      <c r="J379" s="201"/>
      <c r="K379" s="201"/>
      <c r="L379" s="201"/>
      <c r="M379" s="201"/>
      <c r="N379" s="201"/>
      <c r="O379" s="202">
        <v>42826</v>
      </c>
      <c r="P379" s="201"/>
      <c r="Q379" s="201"/>
      <c r="R379" s="201"/>
      <c r="S379" s="201"/>
      <c r="T379" s="201"/>
      <c r="U379" s="201"/>
      <c r="V379" s="201"/>
      <c r="W379" s="201"/>
      <c r="X379" s="201"/>
      <c r="Y379" s="113">
        <v>0</v>
      </c>
      <c r="Z379" s="204"/>
      <c r="AA379" s="205"/>
      <c r="AB379" s="204"/>
      <c r="AC379" s="205"/>
      <c r="AD379" s="206"/>
      <c r="AE379" s="207"/>
      <c r="AF379" s="301" t="s">
        <v>170</v>
      </c>
      <c r="AG379" s="209"/>
      <c r="AH379" s="209"/>
      <c r="AI379" s="209"/>
      <c r="AJ379" s="209"/>
      <c r="AK379" s="209"/>
      <c r="AL379" s="209"/>
      <c r="AM379" s="209"/>
      <c r="AN379" s="209"/>
      <c r="AO379" s="209"/>
      <c r="AP379" s="209"/>
      <c r="AQ379" s="209"/>
      <c r="AR379" s="209"/>
      <c r="AS379" s="209"/>
      <c r="AT379" s="209"/>
      <c r="AU379" s="209"/>
      <c r="AV379" s="209"/>
      <c r="AW379" s="209"/>
      <c r="AX379" s="209"/>
      <c r="AY379" s="209"/>
      <c r="AZ379" s="209"/>
      <c r="BA379" s="209"/>
      <c r="BB379" s="209"/>
      <c r="BC379" s="209"/>
      <c r="BD379" s="209"/>
      <c r="BE379" s="209"/>
      <c r="BF379" s="209"/>
      <c r="BG379" s="209"/>
      <c r="BH379" s="209"/>
      <c r="BI379" s="209"/>
      <c r="BJ379" s="209"/>
      <c r="BK379" s="209"/>
      <c r="BL379" s="209"/>
      <c r="BM379" s="209"/>
      <c r="BN379" s="209"/>
      <c r="BO379" s="209"/>
      <c r="BP379" s="209"/>
      <c r="BQ379" s="209"/>
    </row>
    <row r="380" spans="1:69" s="369" customFormat="1" ht="28.5" customHeight="1" x14ac:dyDescent="0.25">
      <c r="A380" s="111" t="s">
        <v>1014</v>
      </c>
      <c r="B380" s="197">
        <v>42830</v>
      </c>
      <c r="C380" s="198" t="s">
        <v>99</v>
      </c>
      <c r="D380" s="216"/>
      <c r="E380" s="215">
        <v>42837</v>
      </c>
      <c r="F380" s="215">
        <v>42840</v>
      </c>
      <c r="G380" s="200">
        <f t="shared" si="19"/>
        <v>3</v>
      </c>
      <c r="H380" s="200">
        <v>10</v>
      </c>
      <c r="I380" s="201"/>
      <c r="J380" s="201"/>
      <c r="K380" s="201"/>
      <c r="L380" s="201"/>
      <c r="M380" s="201"/>
      <c r="N380" s="201"/>
      <c r="O380" s="202">
        <v>42826</v>
      </c>
      <c r="P380" s="201"/>
      <c r="Q380" s="201"/>
      <c r="R380" s="201"/>
      <c r="S380" s="201"/>
      <c r="T380" s="201"/>
      <c r="U380" s="201"/>
      <c r="V380" s="201"/>
      <c r="W380" s="201"/>
      <c r="X380" s="201"/>
      <c r="Y380" s="113">
        <v>0</v>
      </c>
      <c r="Z380" s="204"/>
      <c r="AA380" s="205"/>
      <c r="AB380" s="204"/>
      <c r="AC380" s="205"/>
      <c r="AD380" s="206"/>
      <c r="AE380" s="207"/>
      <c r="AF380" s="301" t="s">
        <v>177</v>
      </c>
      <c r="AG380" s="209"/>
      <c r="AH380" s="209"/>
      <c r="AI380" s="209"/>
      <c r="AJ380" s="209"/>
      <c r="AK380" s="209"/>
      <c r="AL380" s="209"/>
      <c r="AM380" s="209"/>
      <c r="AN380" s="209"/>
      <c r="AO380" s="209"/>
      <c r="AP380" s="209"/>
      <c r="AQ380" s="209"/>
      <c r="AR380" s="209"/>
      <c r="AS380" s="209"/>
      <c r="AT380" s="209"/>
      <c r="AU380" s="209"/>
      <c r="AV380" s="209"/>
      <c r="AW380" s="209"/>
      <c r="AX380" s="209"/>
      <c r="AY380" s="209"/>
      <c r="AZ380" s="209"/>
      <c r="BA380" s="209"/>
      <c r="BB380" s="209"/>
      <c r="BC380" s="209"/>
      <c r="BD380" s="209"/>
      <c r="BE380" s="209"/>
      <c r="BF380" s="209"/>
      <c r="BG380" s="209"/>
      <c r="BH380" s="209"/>
      <c r="BI380" s="209"/>
      <c r="BJ380" s="209"/>
      <c r="BK380" s="209"/>
      <c r="BL380" s="209"/>
      <c r="BM380" s="209"/>
      <c r="BN380" s="209"/>
      <c r="BO380" s="209"/>
      <c r="BP380" s="209"/>
      <c r="BQ380" s="209"/>
    </row>
    <row r="381" spans="1:69" s="369" customFormat="1" ht="28.5" customHeight="1" x14ac:dyDescent="0.25">
      <c r="A381" s="111" t="s">
        <v>1014</v>
      </c>
      <c r="B381" s="197">
        <v>42593</v>
      </c>
      <c r="C381" s="198" t="s">
        <v>180</v>
      </c>
      <c r="D381" s="198" t="s">
        <v>181</v>
      </c>
      <c r="E381" s="199">
        <v>42836</v>
      </c>
      <c r="F381" s="199">
        <v>42841</v>
      </c>
      <c r="G381" s="200">
        <f t="shared" si="19"/>
        <v>5</v>
      </c>
      <c r="H381" s="200"/>
      <c r="I381" s="202">
        <v>42826</v>
      </c>
      <c r="J381" s="201"/>
      <c r="K381" s="201"/>
      <c r="L381" s="201"/>
      <c r="M381" s="201"/>
      <c r="N381" s="201"/>
      <c r="O381" s="201"/>
      <c r="P381" s="201"/>
      <c r="Q381" s="201"/>
      <c r="R381" s="201"/>
      <c r="S381" s="201"/>
      <c r="T381" s="201"/>
      <c r="U381" s="201"/>
      <c r="V381" s="201"/>
      <c r="W381" s="201"/>
      <c r="X381" s="201"/>
      <c r="Y381" s="113">
        <v>0</v>
      </c>
      <c r="Z381" s="204"/>
      <c r="AA381" s="205"/>
      <c r="AB381" s="204"/>
      <c r="AC381" s="205"/>
      <c r="AD381" s="206"/>
      <c r="AE381" s="207"/>
      <c r="AF381" s="301" t="s">
        <v>182</v>
      </c>
      <c r="AG381" s="209"/>
      <c r="AH381" s="209"/>
      <c r="AI381" s="209"/>
      <c r="AJ381" s="209"/>
      <c r="AK381" s="209"/>
      <c r="AL381" s="209"/>
      <c r="AM381" s="209"/>
      <c r="AN381" s="209"/>
      <c r="AO381" s="209"/>
      <c r="AP381" s="209"/>
      <c r="AQ381" s="209"/>
      <c r="AR381" s="209"/>
      <c r="AS381" s="209"/>
      <c r="AT381" s="209"/>
      <c r="AU381" s="209"/>
      <c r="AV381" s="209"/>
      <c r="AW381" s="209"/>
      <c r="AX381" s="209"/>
      <c r="AY381" s="209"/>
      <c r="AZ381" s="209"/>
      <c r="BA381" s="209"/>
      <c r="BB381" s="209"/>
      <c r="BC381" s="209"/>
      <c r="BD381" s="209"/>
      <c r="BE381" s="209"/>
      <c r="BF381" s="209"/>
      <c r="BG381" s="209"/>
      <c r="BH381" s="209"/>
      <c r="BI381" s="209"/>
      <c r="BJ381" s="209"/>
      <c r="BK381" s="209"/>
      <c r="BL381" s="209"/>
      <c r="BM381" s="209"/>
      <c r="BN381" s="209"/>
      <c r="BO381" s="209"/>
      <c r="BP381" s="209"/>
      <c r="BQ381" s="209"/>
    </row>
    <row r="382" spans="1:69" s="369" customFormat="1" ht="28.5" customHeight="1" x14ac:dyDescent="0.25">
      <c r="A382" s="111" t="s">
        <v>1014</v>
      </c>
      <c r="B382" s="210">
        <v>42699</v>
      </c>
      <c r="C382" s="211" t="s">
        <v>183</v>
      </c>
      <c r="D382" s="211" t="s">
        <v>184</v>
      </c>
      <c r="E382" s="212">
        <v>42836</v>
      </c>
      <c r="F382" s="212">
        <v>42838</v>
      </c>
      <c r="G382" s="213">
        <f t="shared" si="19"/>
        <v>2</v>
      </c>
      <c r="H382" s="213">
        <v>28</v>
      </c>
      <c r="I382" s="214"/>
      <c r="J382" s="202">
        <v>42826</v>
      </c>
      <c r="K382" s="214"/>
      <c r="L382" s="214"/>
      <c r="M382" s="214"/>
      <c r="N382" s="214"/>
      <c r="O382" s="214"/>
      <c r="P382" s="214"/>
      <c r="Q382" s="214"/>
      <c r="R382" s="214"/>
      <c r="S382" s="214"/>
      <c r="T382" s="214"/>
      <c r="U382" s="214"/>
      <c r="V382" s="214"/>
      <c r="W382" s="214"/>
      <c r="X382" s="214"/>
      <c r="Y382" s="113">
        <v>0</v>
      </c>
      <c r="Z382" s="204"/>
      <c r="AA382" s="205"/>
      <c r="AB382" s="204"/>
      <c r="AC382" s="205"/>
      <c r="AD382" s="206"/>
      <c r="AE382" s="207"/>
      <c r="AF382" s="301" t="s">
        <v>185</v>
      </c>
      <c r="AG382" s="209"/>
      <c r="AH382" s="209"/>
      <c r="AI382" s="209"/>
      <c r="AJ382" s="209"/>
      <c r="AK382" s="209"/>
      <c r="AL382" s="209"/>
      <c r="AM382" s="209"/>
      <c r="AN382" s="209"/>
      <c r="AO382" s="209"/>
      <c r="AP382" s="209"/>
      <c r="AQ382" s="209"/>
      <c r="AR382" s="209"/>
      <c r="AS382" s="209"/>
      <c r="AT382" s="209"/>
      <c r="AU382" s="209"/>
      <c r="AV382" s="209"/>
      <c r="AW382" s="209"/>
      <c r="AX382" s="209"/>
      <c r="AY382" s="209"/>
      <c r="AZ382" s="209"/>
      <c r="BA382" s="209"/>
      <c r="BB382" s="209"/>
      <c r="BC382" s="209"/>
      <c r="BD382" s="209"/>
      <c r="BE382" s="209"/>
      <c r="BF382" s="209"/>
      <c r="BG382" s="209"/>
      <c r="BH382" s="209"/>
      <c r="BI382" s="209"/>
      <c r="BJ382" s="209"/>
      <c r="BK382" s="209"/>
      <c r="BL382" s="209"/>
      <c r="BM382" s="209"/>
      <c r="BN382" s="209"/>
      <c r="BO382" s="209"/>
      <c r="BP382" s="209"/>
      <c r="BQ382" s="209"/>
    </row>
    <row r="383" spans="1:69" s="369" customFormat="1" ht="28.5" customHeight="1" x14ac:dyDescent="0.35">
      <c r="A383" s="111" t="s">
        <v>1014</v>
      </c>
      <c r="B383" s="355">
        <v>42761</v>
      </c>
      <c r="C383" s="370" t="s">
        <v>602</v>
      </c>
      <c r="D383" s="371" t="s">
        <v>26</v>
      </c>
      <c r="E383" s="372">
        <v>42835</v>
      </c>
      <c r="F383" s="372">
        <v>42836</v>
      </c>
      <c r="G383" s="359">
        <f t="shared" si="19"/>
        <v>1</v>
      </c>
      <c r="H383" s="374">
        <v>20</v>
      </c>
      <c r="I383" s="360"/>
      <c r="J383" s="360"/>
      <c r="K383" s="360"/>
      <c r="L383" s="360"/>
      <c r="M383" s="361">
        <v>42826</v>
      </c>
      <c r="N383" s="360"/>
      <c r="O383" s="360"/>
      <c r="P383" s="360"/>
      <c r="Q383" s="360"/>
      <c r="R383" s="360"/>
      <c r="S383" s="360"/>
      <c r="T383" s="360"/>
      <c r="U383" s="360"/>
      <c r="V383" s="360"/>
      <c r="W383" s="360"/>
      <c r="X383" s="362"/>
      <c r="Y383" s="434">
        <v>796</v>
      </c>
      <c r="Z383" s="376"/>
      <c r="AA383" s="377"/>
      <c r="AB383" s="376"/>
      <c r="AC383" s="377"/>
      <c r="AD383" s="378"/>
      <c r="AE383" s="379"/>
      <c r="AF383" s="367"/>
      <c r="AG383" s="368"/>
      <c r="AH383" s="12"/>
      <c r="AI383" s="12"/>
      <c r="AJ383" s="12"/>
      <c r="AK383" s="12"/>
      <c r="AL383" s="12"/>
      <c r="AM383" s="12"/>
      <c r="AN383" s="12"/>
      <c r="AO383" s="12"/>
      <c r="AP383" s="12"/>
      <c r="AQ383" s="12"/>
      <c r="AR383" s="12"/>
      <c r="AS383" s="12"/>
      <c r="AT383" s="12"/>
      <c r="AU383" s="12"/>
      <c r="AV383" s="12"/>
      <c r="AW383" s="12"/>
      <c r="AX383" s="12"/>
      <c r="AY383" s="12"/>
      <c r="AZ383" s="12"/>
      <c r="BA383" s="12"/>
      <c r="BB383" s="12"/>
      <c r="BC383" s="12"/>
      <c r="BD383" s="12"/>
      <c r="BE383" s="12"/>
      <c r="BF383" s="12"/>
      <c r="BG383" s="12"/>
      <c r="BH383" s="12"/>
      <c r="BI383" s="12"/>
      <c r="BJ383" s="12"/>
      <c r="BK383" s="12"/>
      <c r="BL383" s="12"/>
      <c r="BM383" s="12"/>
      <c r="BN383" s="12"/>
      <c r="BO383" s="12"/>
      <c r="BP383" s="12"/>
      <c r="BQ383" s="12"/>
    </row>
    <row r="384" spans="1:69" s="369" customFormat="1" ht="28.5" customHeight="1" x14ac:dyDescent="0.25">
      <c r="A384" s="111" t="s">
        <v>1014</v>
      </c>
      <c r="B384" s="197">
        <v>42786</v>
      </c>
      <c r="C384" s="225" t="s">
        <v>178</v>
      </c>
      <c r="D384" s="225" t="s">
        <v>179</v>
      </c>
      <c r="E384" s="215">
        <v>42835</v>
      </c>
      <c r="F384" s="215">
        <v>42843</v>
      </c>
      <c r="G384" s="200">
        <f t="shared" si="19"/>
        <v>8</v>
      </c>
      <c r="H384" s="200">
        <v>10</v>
      </c>
      <c r="I384" s="218"/>
      <c r="J384" s="218"/>
      <c r="K384" s="218"/>
      <c r="L384" s="218"/>
      <c r="M384" s="202">
        <v>42826</v>
      </c>
      <c r="N384" s="218"/>
      <c r="O384" s="218"/>
      <c r="P384" s="218"/>
      <c r="Q384" s="218"/>
      <c r="R384" s="218"/>
      <c r="S384" s="218"/>
      <c r="T384" s="218"/>
      <c r="U384" s="218"/>
      <c r="V384" s="218"/>
      <c r="W384" s="218"/>
      <c r="X384" s="218"/>
      <c r="Y384" s="113">
        <v>0</v>
      </c>
      <c r="Z384" s="220"/>
      <c r="AA384" s="221"/>
      <c r="AB384" s="220"/>
      <c r="AC384" s="221"/>
      <c r="AD384" s="222"/>
      <c r="AE384" s="223"/>
      <c r="AF384" s="301" t="s">
        <v>163</v>
      </c>
      <c r="AG384" s="209"/>
      <c r="AH384" s="209"/>
      <c r="AI384" s="209"/>
      <c r="AJ384" s="209"/>
      <c r="AK384" s="209"/>
      <c r="AL384" s="209"/>
      <c r="AM384" s="209"/>
      <c r="AN384" s="209"/>
      <c r="AO384" s="209"/>
      <c r="AP384" s="209"/>
      <c r="AQ384" s="209"/>
      <c r="AR384" s="209"/>
      <c r="AS384" s="209"/>
      <c r="AT384" s="209"/>
      <c r="AU384" s="209"/>
      <c r="AV384" s="209"/>
      <c r="AW384" s="209"/>
      <c r="AX384" s="209"/>
      <c r="AY384" s="209"/>
      <c r="AZ384" s="209"/>
      <c r="BA384" s="209"/>
      <c r="BB384" s="209"/>
      <c r="BC384" s="209"/>
      <c r="BD384" s="209"/>
      <c r="BE384" s="209"/>
      <c r="BF384" s="209"/>
      <c r="BG384" s="209"/>
      <c r="BH384" s="209"/>
      <c r="BI384" s="209"/>
      <c r="BJ384" s="209"/>
      <c r="BK384" s="209"/>
      <c r="BL384" s="209"/>
      <c r="BM384" s="209"/>
      <c r="BN384" s="209"/>
      <c r="BO384" s="209"/>
      <c r="BP384" s="209"/>
      <c r="BQ384" s="209"/>
    </row>
    <row r="385" spans="1:69" s="369" customFormat="1" ht="28.5" customHeight="1" x14ac:dyDescent="0.35">
      <c r="A385" s="111" t="s">
        <v>1014</v>
      </c>
      <c r="B385" s="355">
        <v>42835</v>
      </c>
      <c r="C385" s="356" t="s">
        <v>603</v>
      </c>
      <c r="D385" s="356" t="s">
        <v>604</v>
      </c>
      <c r="E385" s="358">
        <v>42834</v>
      </c>
      <c r="F385" s="358">
        <v>42836</v>
      </c>
      <c r="G385" s="374">
        <f t="shared" si="19"/>
        <v>2</v>
      </c>
      <c r="H385" s="374">
        <v>21</v>
      </c>
      <c r="I385" s="360"/>
      <c r="J385" s="360"/>
      <c r="K385" s="360"/>
      <c r="L385" s="360"/>
      <c r="M385" s="360"/>
      <c r="N385" s="361">
        <v>42826</v>
      </c>
      <c r="O385" s="360"/>
      <c r="P385" s="360"/>
      <c r="Q385" s="360"/>
      <c r="R385" s="360"/>
      <c r="S385" s="360"/>
      <c r="T385" s="360"/>
      <c r="U385" s="360"/>
      <c r="V385" s="360"/>
      <c r="W385" s="360"/>
      <c r="X385" s="362"/>
      <c r="Y385" s="434">
        <v>2076</v>
      </c>
      <c r="Z385" s="376"/>
      <c r="AA385" s="377"/>
      <c r="AB385" s="376"/>
      <c r="AC385" s="377"/>
      <c r="AD385" s="378"/>
      <c r="AE385" s="379"/>
      <c r="AF385" s="367"/>
      <c r="AG385" s="368"/>
      <c r="AH385" s="12"/>
      <c r="AI385" s="12"/>
      <c r="AJ385" s="12"/>
      <c r="AK385" s="12"/>
      <c r="AL385" s="12"/>
      <c r="AM385" s="12"/>
      <c r="AN385" s="12"/>
      <c r="AO385" s="12"/>
      <c r="AP385" s="12"/>
      <c r="AQ385" s="12"/>
      <c r="AR385" s="12"/>
      <c r="AS385" s="12"/>
      <c r="AT385" s="12"/>
      <c r="AU385" s="12"/>
      <c r="AV385" s="12"/>
      <c r="AW385" s="12"/>
      <c r="AX385" s="12"/>
      <c r="AY385" s="12"/>
      <c r="AZ385" s="12"/>
      <c r="BA385" s="12"/>
      <c r="BB385" s="12"/>
      <c r="BC385" s="12"/>
      <c r="BD385" s="12"/>
      <c r="BE385" s="12"/>
      <c r="BF385" s="12"/>
      <c r="BG385" s="12"/>
      <c r="BH385" s="12"/>
      <c r="BI385" s="12"/>
      <c r="BJ385" s="12"/>
      <c r="BK385" s="12"/>
      <c r="BL385" s="12"/>
      <c r="BM385" s="12"/>
      <c r="BN385" s="12"/>
      <c r="BO385" s="12"/>
      <c r="BP385" s="12"/>
      <c r="BQ385" s="12"/>
    </row>
    <row r="386" spans="1:69" s="369" customFormat="1" ht="28.5" customHeight="1" x14ac:dyDescent="0.35">
      <c r="A386" s="111" t="s">
        <v>1014</v>
      </c>
      <c r="B386" s="355">
        <v>42704</v>
      </c>
      <c r="C386" s="356" t="s">
        <v>605</v>
      </c>
      <c r="D386" s="356" t="s">
        <v>26</v>
      </c>
      <c r="E386" s="358">
        <v>42832</v>
      </c>
      <c r="F386" s="358">
        <v>42834</v>
      </c>
      <c r="G386" s="359">
        <f t="shared" si="19"/>
        <v>2</v>
      </c>
      <c r="H386" s="374">
        <v>47</v>
      </c>
      <c r="I386" s="360"/>
      <c r="J386" s="361">
        <v>42826</v>
      </c>
      <c r="K386" s="360"/>
      <c r="L386" s="360"/>
      <c r="M386" s="360"/>
      <c r="N386" s="360"/>
      <c r="O386" s="360"/>
      <c r="P386" s="360"/>
      <c r="Q386" s="360"/>
      <c r="R386" s="360"/>
      <c r="S386" s="360"/>
      <c r="T386" s="360"/>
      <c r="U386" s="360"/>
      <c r="V386" s="360"/>
      <c r="W386" s="360"/>
      <c r="X386" s="362"/>
      <c r="Y386" s="434">
        <v>5050</v>
      </c>
      <c r="Z386" s="376"/>
      <c r="AA386" s="377"/>
      <c r="AB386" s="376"/>
      <c r="AC386" s="377"/>
      <c r="AD386" s="378"/>
      <c r="AE386" s="379"/>
      <c r="AF386" s="367"/>
      <c r="AG386" s="368"/>
      <c r="AH386" s="12"/>
      <c r="AI386" s="12"/>
      <c r="AJ386" s="12"/>
      <c r="AK386" s="12"/>
      <c r="AL386" s="12"/>
      <c r="AM386" s="12"/>
      <c r="AN386" s="12"/>
      <c r="AO386" s="12"/>
      <c r="AP386" s="12"/>
      <c r="AQ386" s="12"/>
      <c r="AR386" s="12"/>
      <c r="AS386" s="12"/>
      <c r="AT386" s="12"/>
      <c r="AU386" s="12"/>
      <c r="AV386" s="12"/>
      <c r="AW386" s="12"/>
      <c r="AX386" s="12"/>
      <c r="AY386" s="12"/>
      <c r="AZ386" s="12"/>
      <c r="BA386" s="12"/>
      <c r="BB386" s="12"/>
      <c r="BC386" s="12"/>
      <c r="BD386" s="12"/>
      <c r="BE386" s="12"/>
      <c r="BF386" s="12"/>
      <c r="BG386" s="12"/>
      <c r="BH386" s="12"/>
      <c r="BI386" s="12"/>
      <c r="BJ386" s="12"/>
      <c r="BK386" s="12"/>
      <c r="BL386" s="12"/>
      <c r="BM386" s="12"/>
      <c r="BN386" s="12"/>
      <c r="BO386" s="12"/>
      <c r="BP386" s="12"/>
      <c r="BQ386" s="12"/>
    </row>
    <row r="387" spans="1:69" s="369" customFormat="1" ht="28.5" customHeight="1" x14ac:dyDescent="0.35">
      <c r="A387" s="111" t="s">
        <v>1014</v>
      </c>
      <c r="B387" s="355">
        <v>42723</v>
      </c>
      <c r="C387" s="356" t="s">
        <v>603</v>
      </c>
      <c r="D387" s="356">
        <v>167771</v>
      </c>
      <c r="E387" s="358">
        <v>42832</v>
      </c>
      <c r="F387" s="358">
        <v>42834</v>
      </c>
      <c r="G387" s="374">
        <f t="shared" si="19"/>
        <v>2</v>
      </c>
      <c r="H387" s="374"/>
      <c r="I387" s="360"/>
      <c r="J387" s="360"/>
      <c r="K387" s="360"/>
      <c r="L387" s="360"/>
      <c r="M387" s="360"/>
      <c r="N387" s="361">
        <v>42826</v>
      </c>
      <c r="O387" s="360"/>
      <c r="P387" s="360"/>
      <c r="Q387" s="360"/>
      <c r="R387" s="360"/>
      <c r="S387" s="360"/>
      <c r="T387" s="360"/>
      <c r="U387" s="360"/>
      <c r="V387" s="360"/>
      <c r="W387" s="360"/>
      <c r="X387" s="362"/>
      <c r="Y387" s="434">
        <v>2460</v>
      </c>
      <c r="Z387" s="376"/>
      <c r="AA387" s="377"/>
      <c r="AB387" s="376"/>
      <c r="AC387" s="377"/>
      <c r="AD387" s="378"/>
      <c r="AE387" s="379"/>
      <c r="AF387" s="385"/>
      <c r="AG387" s="386"/>
      <c r="AH387" s="12"/>
      <c r="AI387" s="12"/>
      <c r="AJ387" s="12"/>
      <c r="AK387" s="12"/>
      <c r="AL387" s="12"/>
      <c r="AM387" s="12"/>
      <c r="AN387" s="12"/>
      <c r="AO387" s="12"/>
      <c r="AP387" s="12"/>
      <c r="AQ387" s="12"/>
      <c r="AR387" s="12"/>
      <c r="AS387" s="12"/>
      <c r="AT387" s="12"/>
      <c r="AU387" s="12"/>
      <c r="AV387" s="12"/>
      <c r="AW387" s="12"/>
      <c r="AX387" s="12"/>
      <c r="AY387" s="12"/>
      <c r="AZ387" s="12"/>
      <c r="BA387" s="12"/>
      <c r="BB387" s="12"/>
      <c r="BC387" s="12"/>
      <c r="BD387" s="12"/>
      <c r="BE387" s="12"/>
      <c r="BF387" s="12"/>
      <c r="BG387" s="12"/>
      <c r="BH387" s="12"/>
      <c r="BI387" s="12"/>
      <c r="BJ387" s="12"/>
      <c r="BK387" s="12"/>
      <c r="BL387" s="12"/>
      <c r="BM387" s="12"/>
      <c r="BN387" s="12"/>
      <c r="BO387" s="12"/>
      <c r="BP387" s="12"/>
      <c r="BQ387" s="12"/>
    </row>
    <row r="388" spans="1:69" s="369" customFormat="1" ht="28.5" customHeight="1" x14ac:dyDescent="0.35">
      <c r="A388" s="111" t="s">
        <v>1014</v>
      </c>
      <c r="B388" s="355">
        <v>42723</v>
      </c>
      <c r="C388" s="356" t="s">
        <v>603</v>
      </c>
      <c r="D388" s="356">
        <v>170311</v>
      </c>
      <c r="E388" s="358">
        <v>42832</v>
      </c>
      <c r="F388" s="358">
        <v>42834</v>
      </c>
      <c r="G388" s="374">
        <f t="shared" si="19"/>
        <v>2</v>
      </c>
      <c r="H388" s="374"/>
      <c r="I388" s="360"/>
      <c r="J388" s="360"/>
      <c r="K388" s="360"/>
      <c r="L388" s="360"/>
      <c r="M388" s="360"/>
      <c r="N388" s="361">
        <v>42826</v>
      </c>
      <c r="O388" s="360"/>
      <c r="P388" s="360"/>
      <c r="Q388" s="360"/>
      <c r="R388" s="360"/>
      <c r="S388" s="360"/>
      <c r="T388" s="360"/>
      <c r="U388" s="360"/>
      <c r="V388" s="360"/>
      <c r="W388" s="360"/>
      <c r="X388" s="362"/>
      <c r="Y388" s="434">
        <v>2052</v>
      </c>
      <c r="Z388" s="376"/>
      <c r="AA388" s="377"/>
      <c r="AB388" s="376"/>
      <c r="AC388" s="377"/>
      <c r="AD388" s="378"/>
      <c r="AE388" s="379"/>
      <c r="AF388" s="367"/>
      <c r="AG388" s="368"/>
      <c r="AH388" s="12"/>
      <c r="AI388" s="12"/>
      <c r="AJ388" s="12"/>
      <c r="AK388" s="12"/>
      <c r="AL388" s="12"/>
      <c r="AM388" s="12"/>
      <c r="AN388" s="12"/>
      <c r="AO388" s="12"/>
      <c r="AP388" s="12"/>
      <c r="AQ388" s="12"/>
      <c r="AR388" s="12"/>
      <c r="AS388" s="12"/>
      <c r="AT388" s="12"/>
      <c r="AU388" s="12"/>
      <c r="AV388" s="12"/>
      <c r="AW388" s="12"/>
      <c r="AX388" s="12"/>
      <c r="AY388" s="12"/>
      <c r="AZ388" s="12"/>
      <c r="BA388" s="12"/>
      <c r="BB388" s="12"/>
      <c r="BC388" s="12"/>
      <c r="BD388" s="12"/>
      <c r="BE388" s="12"/>
      <c r="BF388" s="12"/>
      <c r="BG388" s="12"/>
      <c r="BH388" s="12"/>
      <c r="BI388" s="12"/>
      <c r="BJ388" s="12"/>
      <c r="BK388" s="12"/>
      <c r="BL388" s="12"/>
      <c r="BM388" s="12"/>
      <c r="BN388" s="12"/>
      <c r="BO388" s="12"/>
      <c r="BP388" s="12"/>
      <c r="BQ388" s="12"/>
    </row>
    <row r="389" spans="1:69" s="369" customFormat="1" ht="28.5" customHeight="1" x14ac:dyDescent="0.35">
      <c r="A389" s="111" t="s">
        <v>1014</v>
      </c>
      <c r="B389" s="355">
        <v>42804</v>
      </c>
      <c r="C389" s="370" t="s">
        <v>606</v>
      </c>
      <c r="D389" s="371" t="s">
        <v>607</v>
      </c>
      <c r="E389" s="372">
        <v>42832</v>
      </c>
      <c r="F389" s="372">
        <v>42834</v>
      </c>
      <c r="G389" s="359">
        <f t="shared" si="19"/>
        <v>2</v>
      </c>
      <c r="H389" s="359">
        <v>28</v>
      </c>
      <c r="I389" s="360"/>
      <c r="J389" s="360"/>
      <c r="K389" s="360"/>
      <c r="L389" s="387"/>
      <c r="M389" s="361">
        <v>42826</v>
      </c>
      <c r="N389" s="360"/>
      <c r="O389" s="360"/>
      <c r="P389" s="360"/>
      <c r="Q389" s="360"/>
      <c r="R389" s="360"/>
      <c r="S389" s="360"/>
      <c r="T389" s="360"/>
      <c r="U389" s="360"/>
      <c r="V389" s="360"/>
      <c r="W389" s="360"/>
      <c r="X389" s="362"/>
      <c r="Y389" s="434">
        <v>963.4</v>
      </c>
      <c r="Z389" s="376"/>
      <c r="AA389" s="377"/>
      <c r="AB389" s="376"/>
      <c r="AC389" s="377"/>
      <c r="AD389" s="378"/>
      <c r="AE389" s="379"/>
      <c r="AF389" s="385"/>
      <c r="AG389" s="386"/>
      <c r="AH389" s="12"/>
      <c r="AI389" s="12"/>
      <c r="AJ389" s="12"/>
      <c r="AK389" s="12"/>
      <c r="AL389" s="12"/>
      <c r="AM389" s="12"/>
      <c r="AN389" s="12"/>
      <c r="AO389" s="12"/>
      <c r="AP389" s="12"/>
      <c r="AQ389" s="12"/>
      <c r="AR389" s="12"/>
      <c r="AS389" s="12"/>
      <c r="AT389" s="12"/>
      <c r="AU389" s="12"/>
      <c r="AV389" s="12"/>
      <c r="AW389" s="12"/>
      <c r="AX389" s="12"/>
      <c r="AY389" s="12"/>
      <c r="AZ389" s="12"/>
      <c r="BA389" s="12"/>
      <c r="BB389" s="12"/>
      <c r="BC389" s="12"/>
      <c r="BD389" s="12"/>
      <c r="BE389" s="12"/>
      <c r="BF389" s="12"/>
      <c r="BG389" s="12"/>
      <c r="BH389" s="12"/>
      <c r="BI389" s="12"/>
      <c r="BJ389" s="12"/>
      <c r="BK389" s="12"/>
      <c r="BL389" s="12"/>
      <c r="BM389" s="12"/>
      <c r="BN389" s="12"/>
      <c r="BO389" s="12"/>
      <c r="BP389" s="12"/>
      <c r="BQ389" s="12"/>
    </row>
    <row r="390" spans="1:69" s="369" customFormat="1" ht="28.5" customHeight="1" x14ac:dyDescent="0.35">
      <c r="A390" s="111" t="s">
        <v>1014</v>
      </c>
      <c r="B390" s="355">
        <v>42817</v>
      </c>
      <c r="C390" s="370" t="s">
        <v>574</v>
      </c>
      <c r="D390" s="371" t="s">
        <v>575</v>
      </c>
      <c r="E390" s="372">
        <v>42832</v>
      </c>
      <c r="F390" s="372">
        <v>42834</v>
      </c>
      <c r="G390" s="359">
        <f t="shared" si="19"/>
        <v>2</v>
      </c>
      <c r="H390" s="359">
        <v>30</v>
      </c>
      <c r="I390" s="360"/>
      <c r="J390" s="360"/>
      <c r="K390" s="360"/>
      <c r="L390" s="361">
        <v>42826</v>
      </c>
      <c r="M390" s="360"/>
      <c r="N390" s="360"/>
      <c r="O390" s="360"/>
      <c r="P390" s="360"/>
      <c r="Q390" s="360"/>
      <c r="R390" s="360"/>
      <c r="S390" s="360"/>
      <c r="T390" s="360"/>
      <c r="U390" s="360"/>
      <c r="V390" s="360"/>
      <c r="W390" s="360"/>
      <c r="X390" s="362"/>
      <c r="Y390" s="434">
        <v>1025.9000000000001</v>
      </c>
      <c r="Z390" s="376"/>
      <c r="AA390" s="377"/>
      <c r="AB390" s="376"/>
      <c r="AC390" s="377"/>
      <c r="AD390" s="378"/>
      <c r="AE390" s="379"/>
      <c r="AF390" s="385"/>
      <c r="AG390" s="386"/>
      <c r="AH390" s="12"/>
      <c r="AI390" s="12"/>
      <c r="AJ390" s="12"/>
      <c r="AK390" s="12"/>
      <c r="AL390" s="12"/>
      <c r="AM390" s="12"/>
      <c r="AN390" s="12"/>
      <c r="AO390" s="12"/>
      <c r="AP390" s="12"/>
      <c r="AQ390" s="12"/>
      <c r="AR390" s="12"/>
      <c r="AS390" s="12"/>
      <c r="AT390" s="12"/>
      <c r="AU390" s="12"/>
      <c r="AV390" s="12"/>
      <c r="AW390" s="12"/>
      <c r="AX390" s="12"/>
      <c r="AY390" s="12"/>
      <c r="AZ390" s="12"/>
      <c r="BA390" s="12"/>
      <c r="BB390" s="12"/>
      <c r="BC390" s="12"/>
      <c r="BD390" s="12"/>
      <c r="BE390" s="12"/>
      <c r="BF390" s="12"/>
      <c r="BG390" s="12"/>
      <c r="BH390" s="12"/>
      <c r="BI390" s="12"/>
      <c r="BJ390" s="12"/>
      <c r="BK390" s="12"/>
      <c r="BL390" s="12"/>
      <c r="BM390" s="12"/>
      <c r="BN390" s="12"/>
      <c r="BO390" s="12"/>
      <c r="BP390" s="12"/>
      <c r="BQ390" s="12"/>
    </row>
    <row r="391" spans="1:69" s="369" customFormat="1" ht="28.5" customHeight="1" x14ac:dyDescent="0.35">
      <c r="A391" s="111" t="s">
        <v>1014</v>
      </c>
      <c r="B391" s="355">
        <v>42646</v>
      </c>
      <c r="C391" s="370" t="s">
        <v>147</v>
      </c>
      <c r="D391" s="370" t="s">
        <v>609</v>
      </c>
      <c r="E391" s="372">
        <v>42832</v>
      </c>
      <c r="F391" s="372">
        <v>42834</v>
      </c>
      <c r="G391" s="359">
        <f t="shared" si="19"/>
        <v>2</v>
      </c>
      <c r="H391" s="359">
        <v>57</v>
      </c>
      <c r="I391" s="361">
        <v>42826</v>
      </c>
      <c r="J391" s="360"/>
      <c r="K391" s="360"/>
      <c r="L391" s="360"/>
      <c r="M391" s="360"/>
      <c r="N391" s="360"/>
      <c r="O391" s="360"/>
      <c r="P391" s="360"/>
      <c r="Q391" s="360"/>
      <c r="R391" s="360"/>
      <c r="S391" s="360"/>
      <c r="T391" s="360"/>
      <c r="U391" s="360"/>
      <c r="V391" s="360"/>
      <c r="W391" s="360"/>
      <c r="X391" s="362"/>
      <c r="Y391" s="434">
        <v>4706</v>
      </c>
      <c r="Z391" s="376"/>
      <c r="AA391" s="377"/>
      <c r="AB391" s="376"/>
      <c r="AC391" s="377"/>
      <c r="AD391" s="378"/>
      <c r="AE391" s="379"/>
      <c r="AF391" s="385"/>
      <c r="AG391" s="386"/>
      <c r="AH391" s="12"/>
      <c r="AI391" s="12"/>
      <c r="AJ391" s="12"/>
      <c r="AK391" s="12"/>
      <c r="AL391" s="12"/>
      <c r="AM391" s="12"/>
      <c r="AN391" s="12"/>
      <c r="AO391" s="12"/>
      <c r="AP391" s="12"/>
      <c r="AQ391" s="12"/>
      <c r="AR391" s="12"/>
      <c r="AS391" s="12"/>
      <c r="AT391" s="12"/>
      <c r="AU391" s="12"/>
      <c r="AV391" s="12"/>
      <c r="AW391" s="12"/>
      <c r="AX391" s="12"/>
      <c r="AY391" s="12"/>
      <c r="AZ391" s="12"/>
      <c r="BA391" s="12"/>
      <c r="BB391" s="12"/>
      <c r="BC391" s="12"/>
      <c r="BD391" s="12"/>
      <c r="BE391" s="12"/>
      <c r="BF391" s="12"/>
      <c r="BG391" s="12"/>
      <c r="BH391" s="12"/>
      <c r="BI391" s="12"/>
      <c r="BJ391" s="12"/>
      <c r="BK391" s="12"/>
      <c r="BL391" s="12"/>
      <c r="BM391" s="12"/>
      <c r="BN391" s="12"/>
      <c r="BO391" s="12"/>
      <c r="BP391" s="12"/>
      <c r="BQ391" s="12"/>
    </row>
    <row r="392" spans="1:69" s="369" customFormat="1" ht="28.5" customHeight="1" x14ac:dyDescent="0.25">
      <c r="A392" s="111" t="s">
        <v>1014</v>
      </c>
      <c r="B392" s="197">
        <v>42765</v>
      </c>
      <c r="C392" s="198" t="s">
        <v>172</v>
      </c>
      <c r="D392" s="216" t="s">
        <v>173</v>
      </c>
      <c r="E392" s="215">
        <v>42832</v>
      </c>
      <c r="F392" s="215">
        <v>42834</v>
      </c>
      <c r="G392" s="200">
        <f t="shared" si="19"/>
        <v>2</v>
      </c>
      <c r="H392" s="213">
        <v>50</v>
      </c>
      <c r="I392" s="201"/>
      <c r="J392" s="201"/>
      <c r="K392" s="201"/>
      <c r="L392" s="201"/>
      <c r="M392" s="202">
        <v>42826</v>
      </c>
      <c r="N392" s="201"/>
      <c r="O392" s="201"/>
      <c r="P392" s="201"/>
      <c r="Q392" s="201"/>
      <c r="R392" s="201"/>
      <c r="S392" s="201"/>
      <c r="T392" s="201"/>
      <c r="U392" s="201"/>
      <c r="V392" s="201"/>
      <c r="W392" s="201"/>
      <c r="X392" s="201"/>
      <c r="Y392" s="113">
        <v>0</v>
      </c>
      <c r="Z392" s="204"/>
      <c r="AA392" s="205"/>
      <c r="AB392" s="204"/>
      <c r="AC392" s="205"/>
      <c r="AD392" s="206"/>
      <c r="AE392" s="207"/>
      <c r="AF392" s="301" t="s">
        <v>128</v>
      </c>
      <c r="AG392" s="209"/>
      <c r="AH392" s="209"/>
      <c r="AI392" s="209"/>
      <c r="AJ392" s="209"/>
      <c r="AK392" s="209"/>
      <c r="AL392" s="209"/>
      <c r="AM392" s="209"/>
      <c r="AN392" s="209"/>
      <c r="AO392" s="209"/>
      <c r="AP392" s="209"/>
      <c r="AQ392" s="209"/>
      <c r="AR392" s="209"/>
      <c r="AS392" s="209"/>
      <c r="AT392" s="209"/>
      <c r="AU392" s="209"/>
      <c r="AV392" s="209"/>
      <c r="AW392" s="209"/>
      <c r="AX392" s="209"/>
      <c r="AY392" s="209"/>
      <c r="AZ392" s="209"/>
      <c r="BA392" s="209"/>
      <c r="BB392" s="209"/>
      <c r="BC392" s="209"/>
      <c r="BD392" s="209"/>
      <c r="BE392" s="209"/>
      <c r="BF392" s="209"/>
      <c r="BG392" s="209"/>
      <c r="BH392" s="209"/>
      <c r="BI392" s="209"/>
      <c r="BJ392" s="209"/>
      <c r="BK392" s="209"/>
      <c r="BL392" s="209"/>
      <c r="BM392" s="209"/>
      <c r="BN392" s="209"/>
      <c r="BO392" s="209"/>
      <c r="BP392" s="209"/>
      <c r="BQ392" s="209"/>
    </row>
    <row r="393" spans="1:69" s="369" customFormat="1" ht="28.5" customHeight="1" x14ac:dyDescent="0.25">
      <c r="A393" s="111" t="s">
        <v>1014</v>
      </c>
      <c r="B393" s="197">
        <v>42766</v>
      </c>
      <c r="C393" s="198" t="s">
        <v>161</v>
      </c>
      <c r="D393" s="216" t="s">
        <v>174</v>
      </c>
      <c r="E393" s="215">
        <v>42832</v>
      </c>
      <c r="F393" s="215">
        <v>42833</v>
      </c>
      <c r="G393" s="200">
        <f t="shared" si="19"/>
        <v>1</v>
      </c>
      <c r="H393" s="200">
        <v>37</v>
      </c>
      <c r="I393" s="202">
        <v>42826</v>
      </c>
      <c r="J393" s="201"/>
      <c r="K393" s="201"/>
      <c r="L393" s="201"/>
      <c r="M393" s="201"/>
      <c r="N393" s="201"/>
      <c r="O393" s="201"/>
      <c r="P393" s="201"/>
      <c r="Q393" s="201"/>
      <c r="R393" s="201"/>
      <c r="S393" s="201"/>
      <c r="T393" s="201"/>
      <c r="U393" s="201"/>
      <c r="V393" s="201"/>
      <c r="W393" s="201"/>
      <c r="X393" s="201"/>
      <c r="Y393" s="113">
        <v>0</v>
      </c>
      <c r="Z393" s="204"/>
      <c r="AA393" s="205"/>
      <c r="AB393" s="204"/>
      <c r="AC393" s="205"/>
      <c r="AD393" s="206"/>
      <c r="AE393" s="207"/>
      <c r="AF393" s="301" t="s">
        <v>175</v>
      </c>
      <c r="AG393" s="209"/>
      <c r="AH393" s="209"/>
      <c r="AI393" s="209"/>
      <c r="AJ393" s="209"/>
      <c r="AK393" s="209"/>
      <c r="AL393" s="209"/>
      <c r="AM393" s="209"/>
      <c r="AN393" s="209"/>
      <c r="AO393" s="209"/>
      <c r="AP393" s="209"/>
      <c r="AQ393" s="209"/>
      <c r="AR393" s="209"/>
      <c r="AS393" s="209"/>
      <c r="AT393" s="209"/>
      <c r="AU393" s="209"/>
      <c r="AV393" s="209"/>
      <c r="AW393" s="209"/>
      <c r="AX393" s="209"/>
      <c r="AY393" s="209"/>
      <c r="AZ393" s="209"/>
      <c r="BA393" s="209"/>
      <c r="BB393" s="209"/>
      <c r="BC393" s="209"/>
      <c r="BD393" s="209"/>
      <c r="BE393" s="209"/>
      <c r="BF393" s="209"/>
      <c r="BG393" s="209"/>
      <c r="BH393" s="209"/>
      <c r="BI393" s="209"/>
      <c r="BJ393" s="209"/>
      <c r="BK393" s="209"/>
      <c r="BL393" s="209"/>
      <c r="BM393" s="209"/>
      <c r="BN393" s="209"/>
      <c r="BO393" s="209"/>
      <c r="BP393" s="209"/>
      <c r="BQ393" s="209"/>
    </row>
    <row r="394" spans="1:69" s="369" customFormat="1" ht="28.5" customHeight="1" x14ac:dyDescent="0.25">
      <c r="A394" s="111" t="s">
        <v>1014</v>
      </c>
      <c r="B394" s="197">
        <v>42830</v>
      </c>
      <c r="C394" s="198" t="s">
        <v>99</v>
      </c>
      <c r="D394" s="216" t="s">
        <v>176</v>
      </c>
      <c r="E394" s="215">
        <v>42832</v>
      </c>
      <c r="F394" s="215">
        <v>42833</v>
      </c>
      <c r="G394" s="200">
        <f t="shared" si="19"/>
        <v>1</v>
      </c>
      <c r="H394" s="200">
        <v>10</v>
      </c>
      <c r="I394" s="201"/>
      <c r="J394" s="201"/>
      <c r="K394" s="201"/>
      <c r="L394" s="201"/>
      <c r="M394" s="201"/>
      <c r="N394" s="201"/>
      <c r="O394" s="202">
        <v>42826</v>
      </c>
      <c r="P394" s="201"/>
      <c r="Q394" s="201"/>
      <c r="R394" s="201"/>
      <c r="S394" s="201"/>
      <c r="T394" s="201"/>
      <c r="U394" s="201"/>
      <c r="V394" s="201"/>
      <c r="W394" s="201"/>
      <c r="X394" s="201"/>
      <c r="Y394" s="113">
        <v>0</v>
      </c>
      <c r="Z394" s="204"/>
      <c r="AA394" s="205"/>
      <c r="AB394" s="204"/>
      <c r="AC394" s="205"/>
      <c r="AD394" s="206"/>
      <c r="AE394" s="207"/>
      <c r="AF394" s="301" t="s">
        <v>177</v>
      </c>
      <c r="AG394" s="209"/>
      <c r="AH394" s="209"/>
      <c r="AI394" s="209"/>
      <c r="AJ394" s="209"/>
      <c r="AK394" s="209"/>
      <c r="AL394" s="209"/>
      <c r="AM394" s="209"/>
      <c r="AN394" s="209"/>
      <c r="AO394" s="209"/>
      <c r="AP394" s="209"/>
      <c r="AQ394" s="209"/>
      <c r="AR394" s="209"/>
      <c r="AS394" s="209"/>
      <c r="AT394" s="209"/>
      <c r="AU394" s="209"/>
      <c r="AV394" s="209"/>
      <c r="AW394" s="209"/>
      <c r="AX394" s="209"/>
      <c r="AY394" s="209"/>
      <c r="AZ394" s="209"/>
      <c r="BA394" s="209"/>
      <c r="BB394" s="209"/>
      <c r="BC394" s="209"/>
      <c r="BD394" s="209"/>
      <c r="BE394" s="209"/>
      <c r="BF394" s="209"/>
      <c r="BG394" s="209"/>
      <c r="BH394" s="209"/>
      <c r="BI394" s="209"/>
      <c r="BJ394" s="209"/>
      <c r="BK394" s="209"/>
      <c r="BL394" s="209"/>
      <c r="BM394" s="209"/>
      <c r="BN394" s="209"/>
      <c r="BO394" s="209"/>
      <c r="BP394" s="209"/>
      <c r="BQ394" s="209"/>
    </row>
    <row r="395" spans="1:69" s="369" customFormat="1" ht="28.5" customHeight="1" x14ac:dyDescent="0.25">
      <c r="A395" s="111" t="s">
        <v>1014</v>
      </c>
      <c r="B395" s="210">
        <v>42719</v>
      </c>
      <c r="C395" s="211" t="s">
        <v>126</v>
      </c>
      <c r="D395" s="224" t="s">
        <v>171</v>
      </c>
      <c r="E395" s="212">
        <v>42831</v>
      </c>
      <c r="F395" s="212">
        <v>42833</v>
      </c>
      <c r="G395" s="213">
        <f t="shared" si="19"/>
        <v>2</v>
      </c>
      <c r="H395" s="213">
        <v>26</v>
      </c>
      <c r="I395" s="202">
        <v>42826</v>
      </c>
      <c r="J395" s="201"/>
      <c r="K395" s="201"/>
      <c r="L395" s="201"/>
      <c r="M395" s="201"/>
      <c r="N395" s="201"/>
      <c r="O395" s="201"/>
      <c r="P395" s="201"/>
      <c r="Q395" s="201"/>
      <c r="R395" s="201"/>
      <c r="S395" s="201"/>
      <c r="T395" s="201"/>
      <c r="U395" s="201"/>
      <c r="V395" s="201"/>
      <c r="W395" s="201"/>
      <c r="X395" s="201"/>
      <c r="Y395" s="113">
        <v>0</v>
      </c>
      <c r="Z395" s="204"/>
      <c r="AA395" s="205"/>
      <c r="AB395" s="204"/>
      <c r="AC395" s="205"/>
      <c r="AD395" s="206"/>
      <c r="AE395" s="207"/>
      <c r="AF395" s="301" t="s">
        <v>137</v>
      </c>
      <c r="AG395" s="209"/>
      <c r="AH395" s="209"/>
      <c r="AI395" s="209"/>
      <c r="AJ395" s="209"/>
      <c r="AK395" s="209"/>
      <c r="AL395" s="209"/>
      <c r="AM395" s="209"/>
      <c r="AN395" s="209"/>
      <c r="AO395" s="209"/>
      <c r="AP395" s="209"/>
      <c r="AQ395" s="209"/>
      <c r="AR395" s="209"/>
      <c r="AS395" s="209"/>
      <c r="AT395" s="209"/>
      <c r="AU395" s="209"/>
      <c r="AV395" s="209"/>
      <c r="AW395" s="209"/>
      <c r="AX395" s="209"/>
      <c r="AY395" s="209"/>
      <c r="AZ395" s="209"/>
      <c r="BA395" s="209"/>
      <c r="BB395" s="209"/>
      <c r="BC395" s="209"/>
      <c r="BD395" s="209"/>
      <c r="BE395" s="209"/>
      <c r="BF395" s="209"/>
      <c r="BG395" s="209"/>
      <c r="BH395" s="209"/>
      <c r="BI395" s="209"/>
      <c r="BJ395" s="209"/>
      <c r="BK395" s="209"/>
      <c r="BL395" s="209"/>
      <c r="BM395" s="209"/>
      <c r="BN395" s="209"/>
      <c r="BO395" s="209"/>
      <c r="BP395" s="209"/>
      <c r="BQ395" s="209"/>
    </row>
    <row r="396" spans="1:69" s="369" customFormat="1" ht="28.5" customHeight="1" x14ac:dyDescent="0.35">
      <c r="A396" s="111" t="s">
        <v>1014</v>
      </c>
      <c r="B396" s="355">
        <v>42759</v>
      </c>
      <c r="C396" s="370" t="s">
        <v>608</v>
      </c>
      <c r="D396" s="370" t="s">
        <v>253</v>
      </c>
      <c r="E396" s="372">
        <v>42830</v>
      </c>
      <c r="F396" s="372">
        <v>42831</v>
      </c>
      <c r="G396" s="359">
        <f t="shared" si="19"/>
        <v>1</v>
      </c>
      <c r="H396" s="359">
        <v>46</v>
      </c>
      <c r="I396" s="375"/>
      <c r="J396" s="361">
        <v>42826</v>
      </c>
      <c r="K396" s="375"/>
      <c r="L396" s="375"/>
      <c r="M396" s="375"/>
      <c r="N396" s="375"/>
      <c r="O396" s="375"/>
      <c r="P396" s="375"/>
      <c r="Q396" s="375"/>
      <c r="R396" s="375"/>
      <c r="S396" s="375"/>
      <c r="T396" s="375"/>
      <c r="U396" s="375"/>
      <c r="V396" s="375"/>
      <c r="W396" s="375"/>
      <c r="X396" s="362"/>
      <c r="Y396" s="434">
        <v>1066</v>
      </c>
      <c r="Z396" s="376"/>
      <c r="AA396" s="377"/>
      <c r="AB396" s="376"/>
      <c r="AC396" s="377"/>
      <c r="AD396" s="378"/>
      <c r="AE396" s="379"/>
      <c r="AF396" s="385"/>
      <c r="AG396" s="386"/>
      <c r="AH396" s="12"/>
      <c r="AI396" s="12"/>
      <c r="AJ396" s="12"/>
      <c r="AK396" s="12"/>
      <c r="AL396" s="12"/>
      <c r="AM396" s="12"/>
      <c r="AN396" s="12"/>
      <c r="AO396" s="12"/>
      <c r="AP396" s="12"/>
      <c r="AQ396" s="12"/>
      <c r="AR396" s="12"/>
      <c r="AS396" s="12"/>
      <c r="AT396" s="12"/>
      <c r="AU396" s="12"/>
      <c r="AV396" s="12"/>
      <c r="AW396" s="12"/>
      <c r="AX396" s="12"/>
      <c r="AY396" s="12"/>
      <c r="AZ396" s="12"/>
      <c r="BA396" s="12"/>
      <c r="BB396" s="12"/>
      <c r="BC396" s="12"/>
      <c r="BD396" s="12"/>
      <c r="BE396" s="12"/>
      <c r="BF396" s="12"/>
      <c r="BG396" s="12"/>
      <c r="BH396" s="12"/>
      <c r="BI396" s="12"/>
      <c r="BJ396" s="12"/>
      <c r="BK396" s="12"/>
      <c r="BL396" s="12"/>
      <c r="BM396" s="12"/>
      <c r="BN396" s="12"/>
      <c r="BO396" s="12"/>
      <c r="BP396" s="12"/>
      <c r="BQ396" s="12"/>
    </row>
    <row r="397" spans="1:69" s="369" customFormat="1" ht="28.5" customHeight="1" x14ac:dyDescent="0.25">
      <c r="A397" s="111" t="s">
        <v>1014</v>
      </c>
      <c r="B397" s="197">
        <v>42691</v>
      </c>
      <c r="C397" s="198" t="s">
        <v>166</v>
      </c>
      <c r="D397" s="198" t="s">
        <v>26</v>
      </c>
      <c r="E397" s="215">
        <v>42830</v>
      </c>
      <c r="F397" s="215">
        <v>42832</v>
      </c>
      <c r="G397" s="200">
        <f t="shared" si="19"/>
        <v>2</v>
      </c>
      <c r="H397" s="200"/>
      <c r="I397" s="202">
        <v>42826</v>
      </c>
      <c r="J397" s="201"/>
      <c r="K397" s="201"/>
      <c r="L397" s="201"/>
      <c r="M397" s="201"/>
      <c r="N397" s="201"/>
      <c r="O397" s="201"/>
      <c r="P397" s="201"/>
      <c r="Q397" s="201"/>
      <c r="R397" s="201"/>
      <c r="S397" s="201"/>
      <c r="T397" s="201"/>
      <c r="U397" s="201"/>
      <c r="V397" s="201"/>
      <c r="W397" s="201"/>
      <c r="X397" s="201"/>
      <c r="Y397" s="113">
        <v>0</v>
      </c>
      <c r="Z397" s="204"/>
      <c r="AA397" s="205"/>
      <c r="AB397" s="204"/>
      <c r="AC397" s="205"/>
      <c r="AD397" s="206"/>
      <c r="AE397" s="207"/>
      <c r="AF397" s="301" t="s">
        <v>157</v>
      </c>
      <c r="AG397" s="209"/>
      <c r="AH397" s="209"/>
      <c r="AI397" s="209"/>
      <c r="AJ397" s="209"/>
      <c r="AK397" s="209"/>
      <c r="AL397" s="209"/>
      <c r="AM397" s="209"/>
      <c r="AN397" s="209"/>
      <c r="AO397" s="209"/>
      <c r="AP397" s="209"/>
      <c r="AQ397" s="209"/>
      <c r="AR397" s="209"/>
      <c r="AS397" s="209"/>
      <c r="AT397" s="209"/>
      <c r="AU397" s="209"/>
      <c r="AV397" s="209"/>
      <c r="AW397" s="209"/>
      <c r="AX397" s="209"/>
      <c r="AY397" s="209"/>
      <c r="AZ397" s="209"/>
      <c r="BA397" s="209"/>
      <c r="BB397" s="209"/>
      <c r="BC397" s="209"/>
      <c r="BD397" s="209"/>
      <c r="BE397" s="209"/>
      <c r="BF397" s="209"/>
      <c r="BG397" s="209"/>
      <c r="BH397" s="209"/>
      <c r="BI397" s="209"/>
      <c r="BJ397" s="209"/>
      <c r="BK397" s="209"/>
      <c r="BL397" s="209"/>
      <c r="BM397" s="209"/>
      <c r="BN397" s="209"/>
      <c r="BO397" s="209"/>
      <c r="BP397" s="209"/>
      <c r="BQ397" s="209"/>
    </row>
    <row r="398" spans="1:69" s="369" customFormat="1" ht="28.5" customHeight="1" x14ac:dyDescent="0.25">
      <c r="A398" s="111" t="s">
        <v>1014</v>
      </c>
      <c r="B398" s="210">
        <v>42811</v>
      </c>
      <c r="C398" s="211" t="s">
        <v>167</v>
      </c>
      <c r="D398" s="224" t="s">
        <v>26</v>
      </c>
      <c r="E398" s="212">
        <v>42830</v>
      </c>
      <c r="F398" s="212">
        <v>42833</v>
      </c>
      <c r="G398" s="200">
        <f t="shared" si="19"/>
        <v>3</v>
      </c>
      <c r="H398" s="200">
        <v>12</v>
      </c>
      <c r="I398" s="202">
        <v>42826</v>
      </c>
      <c r="J398" s="201"/>
      <c r="K398" s="201"/>
      <c r="L398" s="201"/>
      <c r="M398" s="201"/>
      <c r="N398" s="201"/>
      <c r="O398" s="201"/>
      <c r="P398" s="201"/>
      <c r="Q398" s="201"/>
      <c r="R398" s="201"/>
      <c r="S398" s="201"/>
      <c r="T398" s="201"/>
      <c r="U398" s="201"/>
      <c r="V398" s="201"/>
      <c r="W398" s="201"/>
      <c r="X398" s="201"/>
      <c r="Y398" s="113">
        <v>0</v>
      </c>
      <c r="Z398" s="204"/>
      <c r="AA398" s="205"/>
      <c r="AB398" s="204"/>
      <c r="AC398" s="205"/>
      <c r="AD398" s="206"/>
      <c r="AE398" s="207"/>
      <c r="AF398" s="301" t="s">
        <v>163</v>
      </c>
      <c r="AG398" s="209"/>
      <c r="AH398" s="209"/>
      <c r="AI398" s="209"/>
      <c r="AJ398" s="209"/>
      <c r="AK398" s="209"/>
      <c r="AL398" s="209"/>
      <c r="AM398" s="209"/>
      <c r="AN398" s="209"/>
      <c r="AO398" s="209"/>
      <c r="AP398" s="209"/>
      <c r="AQ398" s="209"/>
      <c r="AR398" s="209"/>
      <c r="AS398" s="209"/>
      <c r="AT398" s="209"/>
      <c r="AU398" s="209"/>
      <c r="AV398" s="209"/>
      <c r="AW398" s="209"/>
      <c r="AX398" s="209"/>
      <c r="AY398" s="209"/>
      <c r="AZ398" s="209"/>
      <c r="BA398" s="209"/>
      <c r="BB398" s="209"/>
      <c r="BC398" s="209"/>
      <c r="BD398" s="209"/>
      <c r="BE398" s="209"/>
      <c r="BF398" s="209"/>
      <c r="BG398" s="209"/>
      <c r="BH398" s="209"/>
      <c r="BI398" s="209"/>
      <c r="BJ398" s="209"/>
      <c r="BK398" s="209"/>
      <c r="BL398" s="209"/>
      <c r="BM398" s="209"/>
      <c r="BN398" s="209"/>
      <c r="BO398" s="209"/>
      <c r="BP398" s="209"/>
      <c r="BQ398" s="209"/>
    </row>
    <row r="399" spans="1:69" s="369" customFormat="1" ht="28.5" customHeight="1" x14ac:dyDescent="0.25">
      <c r="A399" s="111" t="s">
        <v>1014</v>
      </c>
      <c r="B399" s="197">
        <v>42816</v>
      </c>
      <c r="C399" s="198" t="s">
        <v>168</v>
      </c>
      <c r="D399" s="216" t="s">
        <v>169</v>
      </c>
      <c r="E399" s="215">
        <v>42830</v>
      </c>
      <c r="F399" s="215">
        <v>42832</v>
      </c>
      <c r="G399" s="200">
        <f t="shared" si="19"/>
        <v>2</v>
      </c>
      <c r="H399" s="200">
        <v>14</v>
      </c>
      <c r="I399" s="201"/>
      <c r="J399" s="201"/>
      <c r="K399" s="201"/>
      <c r="L399" s="201"/>
      <c r="M399" s="202">
        <v>42826</v>
      </c>
      <c r="N399" s="201"/>
      <c r="O399" s="201"/>
      <c r="P399" s="201"/>
      <c r="Q399" s="201"/>
      <c r="R399" s="201"/>
      <c r="S399" s="201"/>
      <c r="T399" s="201"/>
      <c r="U399" s="201"/>
      <c r="V399" s="201"/>
      <c r="W399" s="201"/>
      <c r="X399" s="201"/>
      <c r="Y399" s="113">
        <v>0</v>
      </c>
      <c r="Z399" s="204"/>
      <c r="AA399" s="205"/>
      <c r="AB399" s="204"/>
      <c r="AC399" s="205"/>
      <c r="AD399" s="206"/>
      <c r="AE399" s="207"/>
      <c r="AF399" s="301" t="s">
        <v>170</v>
      </c>
      <c r="AG399" s="209"/>
      <c r="AH399" s="209"/>
      <c r="AI399" s="209"/>
      <c r="AJ399" s="209"/>
      <c r="AK399" s="209"/>
      <c r="AL399" s="209"/>
      <c r="AM399" s="209"/>
      <c r="AN399" s="209"/>
      <c r="AO399" s="209"/>
      <c r="AP399" s="209"/>
      <c r="AQ399" s="209"/>
      <c r="AR399" s="209"/>
      <c r="AS399" s="209"/>
      <c r="AT399" s="209"/>
      <c r="AU399" s="209"/>
      <c r="AV399" s="209"/>
      <c r="AW399" s="209"/>
      <c r="AX399" s="209"/>
      <c r="AY399" s="209"/>
      <c r="AZ399" s="209"/>
      <c r="BA399" s="209"/>
      <c r="BB399" s="209"/>
      <c r="BC399" s="209"/>
      <c r="BD399" s="209"/>
      <c r="BE399" s="209"/>
      <c r="BF399" s="209"/>
      <c r="BG399" s="209"/>
      <c r="BH399" s="209"/>
      <c r="BI399" s="209"/>
      <c r="BJ399" s="209"/>
      <c r="BK399" s="209"/>
      <c r="BL399" s="209"/>
      <c r="BM399" s="209"/>
      <c r="BN399" s="209"/>
      <c r="BO399" s="209"/>
      <c r="BP399" s="209"/>
      <c r="BQ399" s="209"/>
    </row>
    <row r="400" spans="1:69" s="369" customFormat="1" ht="28.5" customHeight="1" x14ac:dyDescent="0.25">
      <c r="A400" s="111" t="s">
        <v>1014</v>
      </c>
      <c r="B400" s="210">
        <v>42670</v>
      </c>
      <c r="C400" s="211" t="s">
        <v>156</v>
      </c>
      <c r="D400" s="211" t="s">
        <v>26</v>
      </c>
      <c r="E400" s="212">
        <v>42828</v>
      </c>
      <c r="F400" s="212">
        <v>42830</v>
      </c>
      <c r="G400" s="213">
        <f t="shared" si="19"/>
        <v>2</v>
      </c>
      <c r="H400" s="200">
        <v>55</v>
      </c>
      <c r="I400" s="202">
        <v>42826</v>
      </c>
      <c r="J400" s="202">
        <v>42826</v>
      </c>
      <c r="K400" s="214"/>
      <c r="L400" s="214"/>
      <c r="M400" s="214"/>
      <c r="N400" s="214"/>
      <c r="O400" s="214"/>
      <c r="P400" s="214"/>
      <c r="Q400" s="214"/>
      <c r="R400" s="214"/>
      <c r="S400" s="214"/>
      <c r="T400" s="214"/>
      <c r="U400" s="214"/>
      <c r="V400" s="214"/>
      <c r="W400" s="214"/>
      <c r="X400" s="214"/>
      <c r="Y400" s="113">
        <v>0</v>
      </c>
      <c r="Z400" s="204"/>
      <c r="AA400" s="205"/>
      <c r="AB400" s="204"/>
      <c r="AC400" s="205"/>
      <c r="AD400" s="206"/>
      <c r="AE400" s="207"/>
      <c r="AF400" s="301" t="s">
        <v>157</v>
      </c>
      <c r="AG400" s="209"/>
      <c r="AH400" s="209"/>
      <c r="AI400" s="209"/>
      <c r="AJ400" s="209"/>
      <c r="AK400" s="209"/>
      <c r="AL400" s="209"/>
      <c r="AM400" s="209"/>
      <c r="AN400" s="209"/>
      <c r="AO400" s="209"/>
      <c r="AP400" s="209"/>
      <c r="AQ400" s="209"/>
      <c r="AR400" s="209"/>
      <c r="AS400" s="209"/>
      <c r="AT400" s="209"/>
      <c r="AU400" s="209"/>
      <c r="AV400" s="209"/>
      <c r="AW400" s="209"/>
      <c r="AX400" s="209"/>
      <c r="AY400" s="209"/>
      <c r="AZ400" s="209"/>
      <c r="BA400" s="209"/>
      <c r="BB400" s="209"/>
      <c r="BC400" s="209"/>
      <c r="BD400" s="209"/>
      <c r="BE400" s="209"/>
      <c r="BF400" s="209"/>
      <c r="BG400" s="209"/>
      <c r="BH400" s="209"/>
      <c r="BI400" s="209"/>
      <c r="BJ400" s="209"/>
      <c r="BK400" s="209"/>
      <c r="BL400" s="209"/>
      <c r="BM400" s="209"/>
      <c r="BN400" s="209"/>
      <c r="BO400" s="209"/>
      <c r="BP400" s="209"/>
      <c r="BQ400" s="209"/>
    </row>
    <row r="401" spans="1:69" s="369" customFormat="1" ht="28.5" customHeight="1" x14ac:dyDescent="0.25">
      <c r="A401" s="111" t="s">
        <v>1014</v>
      </c>
      <c r="B401" s="197">
        <v>42669</v>
      </c>
      <c r="C401" s="198" t="s">
        <v>158</v>
      </c>
      <c r="D401" s="198" t="s">
        <v>26</v>
      </c>
      <c r="E401" s="215">
        <v>42828</v>
      </c>
      <c r="F401" s="215">
        <v>42830</v>
      </c>
      <c r="G401" s="200">
        <f t="shared" si="19"/>
        <v>2</v>
      </c>
      <c r="H401" s="200">
        <v>25</v>
      </c>
      <c r="I401" s="201"/>
      <c r="J401" s="201"/>
      <c r="K401" s="201"/>
      <c r="L401" s="202">
        <v>42826</v>
      </c>
      <c r="M401" s="201"/>
      <c r="N401" s="201"/>
      <c r="O401" s="201"/>
      <c r="P401" s="201"/>
      <c r="Q401" s="201"/>
      <c r="R401" s="201"/>
      <c r="S401" s="201"/>
      <c r="T401" s="201"/>
      <c r="U401" s="201"/>
      <c r="V401" s="201"/>
      <c r="W401" s="201"/>
      <c r="X401" s="201"/>
      <c r="Y401" s="113">
        <v>0</v>
      </c>
      <c r="Z401" s="204"/>
      <c r="AA401" s="205"/>
      <c r="AB401" s="204"/>
      <c r="AC401" s="205"/>
      <c r="AD401" s="206"/>
      <c r="AE401" s="207"/>
      <c r="AF401" s="301" t="s">
        <v>134</v>
      </c>
      <c r="AG401" s="209"/>
      <c r="AH401" s="209"/>
      <c r="AI401" s="209"/>
      <c r="AJ401" s="209"/>
      <c r="AK401" s="209"/>
      <c r="AL401" s="209"/>
      <c r="AM401" s="209"/>
      <c r="AN401" s="209"/>
      <c r="AO401" s="209"/>
      <c r="AP401" s="209"/>
      <c r="AQ401" s="209"/>
      <c r="AR401" s="209"/>
      <c r="AS401" s="209"/>
      <c r="AT401" s="209"/>
      <c r="AU401" s="209"/>
      <c r="AV401" s="209"/>
      <c r="AW401" s="209"/>
      <c r="AX401" s="209"/>
      <c r="AY401" s="209"/>
      <c r="AZ401" s="209"/>
      <c r="BA401" s="209"/>
      <c r="BB401" s="209"/>
      <c r="BC401" s="209"/>
      <c r="BD401" s="209"/>
      <c r="BE401" s="209"/>
      <c r="BF401" s="209"/>
      <c r="BG401" s="209"/>
      <c r="BH401" s="209"/>
      <c r="BI401" s="209"/>
      <c r="BJ401" s="209"/>
      <c r="BK401" s="209"/>
      <c r="BL401" s="209"/>
      <c r="BM401" s="209"/>
      <c r="BN401" s="209"/>
      <c r="BO401" s="209"/>
      <c r="BP401" s="209"/>
      <c r="BQ401" s="209"/>
    </row>
    <row r="402" spans="1:69" s="369" customFormat="1" ht="28.5" customHeight="1" x14ac:dyDescent="0.25">
      <c r="A402" s="111" t="s">
        <v>1014</v>
      </c>
      <c r="B402" s="197">
        <v>42669</v>
      </c>
      <c r="C402" s="198" t="s">
        <v>159</v>
      </c>
      <c r="D402" s="216" t="s">
        <v>26</v>
      </c>
      <c r="E402" s="215">
        <v>42828</v>
      </c>
      <c r="F402" s="215">
        <v>42830</v>
      </c>
      <c r="G402" s="200">
        <f t="shared" si="19"/>
        <v>2</v>
      </c>
      <c r="H402" s="200"/>
      <c r="I402" s="201"/>
      <c r="J402" s="201"/>
      <c r="K402" s="201"/>
      <c r="L402" s="201"/>
      <c r="M402" s="201"/>
      <c r="N402" s="201"/>
      <c r="O402" s="201"/>
      <c r="P402" s="202">
        <v>42826</v>
      </c>
      <c r="Q402" s="201"/>
      <c r="R402" s="201"/>
      <c r="S402" s="201"/>
      <c r="T402" s="201"/>
      <c r="U402" s="201"/>
      <c r="V402" s="201"/>
      <c r="W402" s="201"/>
      <c r="X402" s="201"/>
      <c r="Y402" s="113">
        <v>0</v>
      </c>
      <c r="Z402" s="204"/>
      <c r="AA402" s="205"/>
      <c r="AB402" s="204"/>
      <c r="AC402" s="205"/>
      <c r="AD402" s="206"/>
      <c r="AE402" s="207"/>
      <c r="AF402" s="301" t="s">
        <v>160</v>
      </c>
      <c r="AG402" s="209"/>
      <c r="AH402" s="209"/>
      <c r="AI402" s="209"/>
      <c r="AJ402" s="209"/>
      <c r="AK402" s="209"/>
      <c r="AL402" s="209"/>
      <c r="AM402" s="209"/>
      <c r="AN402" s="209"/>
      <c r="AO402" s="209"/>
      <c r="AP402" s="209"/>
      <c r="AQ402" s="209"/>
      <c r="AR402" s="209"/>
      <c r="AS402" s="209"/>
      <c r="AT402" s="209"/>
      <c r="AU402" s="209"/>
      <c r="AV402" s="209"/>
      <c r="AW402" s="209"/>
      <c r="AX402" s="209"/>
      <c r="AY402" s="209"/>
      <c r="AZ402" s="209"/>
      <c r="BA402" s="209"/>
      <c r="BB402" s="209"/>
      <c r="BC402" s="209"/>
      <c r="BD402" s="209"/>
      <c r="BE402" s="209"/>
      <c r="BF402" s="209"/>
      <c r="BG402" s="209"/>
      <c r="BH402" s="209"/>
      <c r="BI402" s="209"/>
      <c r="BJ402" s="209"/>
      <c r="BK402" s="209"/>
      <c r="BL402" s="209"/>
      <c r="BM402" s="209"/>
      <c r="BN402" s="209"/>
      <c r="BO402" s="209"/>
      <c r="BP402" s="209"/>
      <c r="BQ402" s="209"/>
    </row>
    <row r="403" spans="1:69" s="369" customFormat="1" ht="28.5" customHeight="1" x14ac:dyDescent="0.25">
      <c r="A403" s="111" t="s">
        <v>1014</v>
      </c>
      <c r="B403" s="197">
        <v>42810</v>
      </c>
      <c r="C403" s="198" t="s">
        <v>161</v>
      </c>
      <c r="D403" s="216" t="s">
        <v>162</v>
      </c>
      <c r="E403" s="215">
        <v>42828</v>
      </c>
      <c r="F403" s="215">
        <v>42832</v>
      </c>
      <c r="G403" s="200">
        <f t="shared" si="19"/>
        <v>4</v>
      </c>
      <c r="H403" s="200">
        <v>33</v>
      </c>
      <c r="I403" s="201"/>
      <c r="J403" s="202">
        <v>42826</v>
      </c>
      <c r="K403" s="201"/>
      <c r="L403" s="201"/>
      <c r="M403" s="201"/>
      <c r="N403" s="201"/>
      <c r="O403" s="201"/>
      <c r="P403" s="201"/>
      <c r="Q403" s="201"/>
      <c r="R403" s="201"/>
      <c r="S403" s="201"/>
      <c r="T403" s="201"/>
      <c r="U403" s="201"/>
      <c r="V403" s="201"/>
      <c r="W403" s="201"/>
      <c r="X403" s="201"/>
      <c r="Y403" s="113">
        <v>0</v>
      </c>
      <c r="Z403" s="204"/>
      <c r="AA403" s="205"/>
      <c r="AB403" s="204"/>
      <c r="AC403" s="205"/>
      <c r="AD403" s="206"/>
      <c r="AE403" s="207"/>
      <c r="AF403" s="301" t="s">
        <v>163</v>
      </c>
      <c r="AG403" s="209"/>
      <c r="AH403" s="209"/>
      <c r="AI403" s="209"/>
      <c r="AJ403" s="209"/>
      <c r="AK403" s="209"/>
      <c r="AL403" s="209"/>
      <c r="AM403" s="209"/>
      <c r="AN403" s="209"/>
      <c r="AO403" s="209"/>
      <c r="AP403" s="209"/>
      <c r="AQ403" s="209"/>
      <c r="AR403" s="209"/>
      <c r="AS403" s="209"/>
      <c r="AT403" s="209"/>
      <c r="AU403" s="209"/>
      <c r="AV403" s="209"/>
      <c r="AW403" s="209"/>
      <c r="AX403" s="209"/>
      <c r="AY403" s="209"/>
      <c r="AZ403" s="209"/>
      <c r="BA403" s="209"/>
      <c r="BB403" s="209"/>
      <c r="BC403" s="209"/>
      <c r="BD403" s="209"/>
      <c r="BE403" s="209"/>
      <c r="BF403" s="209"/>
      <c r="BG403" s="209"/>
      <c r="BH403" s="209"/>
      <c r="BI403" s="209"/>
      <c r="BJ403" s="209"/>
      <c r="BK403" s="209"/>
      <c r="BL403" s="209"/>
      <c r="BM403" s="209"/>
      <c r="BN403" s="209"/>
      <c r="BO403" s="209"/>
      <c r="BP403" s="209"/>
      <c r="BQ403" s="209"/>
    </row>
    <row r="404" spans="1:69" s="386" customFormat="1" ht="28.5" customHeight="1" x14ac:dyDescent="0.25">
      <c r="A404" s="111" t="s">
        <v>1014</v>
      </c>
      <c r="B404" s="197">
        <v>42824</v>
      </c>
      <c r="C404" s="198" t="s">
        <v>164</v>
      </c>
      <c r="D404" s="216" t="s">
        <v>26</v>
      </c>
      <c r="E404" s="215">
        <v>42828</v>
      </c>
      <c r="F404" s="215">
        <v>42831</v>
      </c>
      <c r="G404" s="200">
        <f t="shared" si="19"/>
        <v>3</v>
      </c>
      <c r="H404" s="200">
        <v>20</v>
      </c>
      <c r="I404" s="201"/>
      <c r="J404" s="201"/>
      <c r="K404" s="202">
        <v>42826</v>
      </c>
      <c r="L404" s="201"/>
      <c r="M404" s="201"/>
      <c r="N404" s="201"/>
      <c r="O404" s="201"/>
      <c r="P404" s="201"/>
      <c r="Q404" s="201"/>
      <c r="R404" s="201"/>
      <c r="S404" s="201"/>
      <c r="T404" s="201"/>
      <c r="U404" s="201"/>
      <c r="V404" s="201"/>
      <c r="W404" s="201"/>
      <c r="X404" s="201"/>
      <c r="Y404" s="113">
        <v>0</v>
      </c>
      <c r="Z404" s="204"/>
      <c r="AA404" s="205"/>
      <c r="AB404" s="204"/>
      <c r="AC404" s="205"/>
      <c r="AD404" s="206"/>
      <c r="AE404" s="207"/>
      <c r="AF404" s="301" t="s">
        <v>165</v>
      </c>
      <c r="AG404" s="209"/>
      <c r="AH404" s="209"/>
      <c r="AI404" s="209"/>
      <c r="AJ404" s="209"/>
      <c r="AK404" s="209"/>
      <c r="AL404" s="209"/>
      <c r="AM404" s="209"/>
      <c r="AN404" s="209"/>
      <c r="AO404" s="209"/>
      <c r="AP404" s="209"/>
      <c r="AQ404" s="209"/>
      <c r="AR404" s="209"/>
      <c r="AS404" s="209"/>
      <c r="AT404" s="209"/>
      <c r="AU404" s="209"/>
      <c r="AV404" s="209"/>
      <c r="AW404" s="209"/>
      <c r="AX404" s="209"/>
      <c r="AY404" s="209"/>
      <c r="AZ404" s="209"/>
      <c r="BA404" s="209"/>
      <c r="BB404" s="209"/>
      <c r="BC404" s="209"/>
      <c r="BD404" s="209"/>
      <c r="BE404" s="209"/>
      <c r="BF404" s="209"/>
      <c r="BG404" s="209"/>
      <c r="BH404" s="209"/>
      <c r="BI404" s="209"/>
      <c r="BJ404" s="209"/>
      <c r="BK404" s="209"/>
      <c r="BL404" s="209"/>
      <c r="BM404" s="209"/>
      <c r="BN404" s="209"/>
      <c r="BO404" s="209"/>
      <c r="BP404" s="209"/>
      <c r="BQ404" s="209"/>
    </row>
    <row r="405" spans="1:69" s="369" customFormat="1" ht="28.5" customHeight="1" x14ac:dyDescent="0.35">
      <c r="A405" s="111" t="s">
        <v>1014</v>
      </c>
      <c r="B405" s="355">
        <v>42787</v>
      </c>
      <c r="C405" s="370" t="s">
        <v>161</v>
      </c>
      <c r="D405" s="371" t="s">
        <v>622</v>
      </c>
      <c r="E405" s="372">
        <v>42827</v>
      </c>
      <c r="F405" s="372">
        <v>42831</v>
      </c>
      <c r="G405" s="359">
        <f t="shared" si="19"/>
        <v>4</v>
      </c>
      <c r="H405" s="359">
        <v>50</v>
      </c>
      <c r="I405" s="361">
        <v>42826</v>
      </c>
      <c r="J405" s="360"/>
      <c r="K405" s="360"/>
      <c r="L405" s="360"/>
      <c r="M405" s="360"/>
      <c r="N405" s="360"/>
      <c r="O405" s="360"/>
      <c r="P405" s="360"/>
      <c r="Q405" s="360"/>
      <c r="R405" s="360"/>
      <c r="S405" s="360"/>
      <c r="T405" s="360"/>
      <c r="U405" s="360"/>
      <c r="V405" s="360"/>
      <c r="W405" s="360"/>
      <c r="X405" s="362"/>
      <c r="Y405" s="434">
        <v>5837.5</v>
      </c>
      <c r="Z405" s="376"/>
      <c r="AA405" s="377"/>
      <c r="AB405" s="376"/>
      <c r="AC405" s="377"/>
      <c r="AD405" s="378"/>
      <c r="AE405" s="379"/>
      <c r="AF405" s="385"/>
      <c r="AG405" s="386"/>
      <c r="AH405" s="12"/>
      <c r="AI405" s="12"/>
      <c r="AJ405" s="12"/>
      <c r="AK405" s="12"/>
      <c r="AL405" s="12"/>
      <c r="AM405" s="12"/>
      <c r="AN405" s="12"/>
      <c r="AO405" s="12"/>
      <c r="AP405" s="12"/>
      <c r="AQ405" s="12"/>
      <c r="AR405" s="12"/>
      <c r="AS405" s="12"/>
      <c r="AT405" s="12"/>
      <c r="AU405" s="12"/>
      <c r="AV405" s="12"/>
      <c r="AW405" s="12"/>
      <c r="AX405" s="12"/>
      <c r="AY405" s="12"/>
      <c r="AZ405" s="12"/>
      <c r="BA405" s="12"/>
      <c r="BB405" s="12"/>
      <c r="BC405" s="12"/>
      <c r="BD405" s="12"/>
      <c r="BE405" s="12"/>
      <c r="BF405" s="12"/>
      <c r="BG405" s="12"/>
      <c r="BH405" s="12"/>
      <c r="BI405" s="12"/>
      <c r="BJ405" s="12"/>
      <c r="BK405" s="12"/>
      <c r="BL405" s="12"/>
      <c r="BM405" s="12"/>
      <c r="BN405" s="12"/>
      <c r="BO405" s="12"/>
      <c r="BP405" s="12"/>
      <c r="BQ405" s="12"/>
    </row>
    <row r="406" spans="1:69" s="386" customFormat="1" ht="28.5" customHeight="1" x14ac:dyDescent="0.25">
      <c r="A406" s="111" t="s">
        <v>1014</v>
      </c>
      <c r="B406" s="197">
        <v>42569</v>
      </c>
      <c r="C406" s="198" t="s">
        <v>419</v>
      </c>
      <c r="D406" s="198" t="s">
        <v>26</v>
      </c>
      <c r="E406" s="199">
        <v>42826</v>
      </c>
      <c r="F406" s="199">
        <v>42916</v>
      </c>
      <c r="G406" s="200" t="s">
        <v>26</v>
      </c>
      <c r="H406" s="200">
        <v>10</v>
      </c>
      <c r="I406" s="201"/>
      <c r="J406" s="201"/>
      <c r="K406" s="201"/>
      <c r="L406" s="201"/>
      <c r="M406" s="201"/>
      <c r="N406" s="201"/>
      <c r="O406" s="201"/>
      <c r="P406" s="201"/>
      <c r="Q406" s="202">
        <v>42887</v>
      </c>
      <c r="R406" s="201"/>
      <c r="S406" s="201"/>
      <c r="T406" s="201"/>
      <c r="U406" s="201"/>
      <c r="V406" s="201"/>
      <c r="W406" s="201"/>
      <c r="X406" s="201"/>
      <c r="Y406" s="113">
        <v>0</v>
      </c>
      <c r="Z406" s="204"/>
      <c r="AA406" s="205"/>
      <c r="AB406" s="204"/>
      <c r="AC406" s="205"/>
      <c r="AD406" s="206"/>
      <c r="AE406" s="207"/>
      <c r="AF406" s="301" t="s">
        <v>420</v>
      </c>
      <c r="AG406" s="209"/>
      <c r="AH406" s="209"/>
      <c r="AI406" s="209"/>
      <c r="AJ406" s="209"/>
      <c r="AK406" s="209"/>
      <c r="AL406" s="209"/>
      <c r="AM406" s="209"/>
      <c r="AN406" s="209"/>
      <c r="AO406" s="209"/>
      <c r="AP406" s="209"/>
      <c r="AQ406" s="209"/>
      <c r="AR406" s="209"/>
      <c r="AS406" s="209"/>
      <c r="AT406" s="209"/>
      <c r="AU406" s="209"/>
      <c r="AV406" s="209"/>
      <c r="AW406" s="209"/>
      <c r="AX406" s="209"/>
      <c r="AY406" s="209"/>
      <c r="AZ406" s="209"/>
      <c r="BA406" s="209"/>
      <c r="BB406" s="209"/>
      <c r="BC406" s="209"/>
      <c r="BD406" s="209"/>
      <c r="BE406" s="209"/>
      <c r="BF406" s="209"/>
      <c r="BG406" s="209"/>
      <c r="BH406" s="209"/>
      <c r="BI406" s="209"/>
      <c r="BJ406" s="209"/>
      <c r="BK406" s="209"/>
      <c r="BL406" s="209"/>
      <c r="BM406" s="209"/>
      <c r="BN406" s="209"/>
      <c r="BO406" s="209"/>
      <c r="BP406" s="209"/>
      <c r="BQ406" s="209"/>
    </row>
    <row r="407" spans="1:69" s="386" customFormat="1" ht="28.5" customHeight="1" x14ac:dyDescent="0.25">
      <c r="A407" s="111" t="s">
        <v>1014</v>
      </c>
      <c r="B407" s="197">
        <v>42564</v>
      </c>
      <c r="C407" s="198" t="s">
        <v>419</v>
      </c>
      <c r="D407" s="198" t="s">
        <v>26</v>
      </c>
      <c r="E407" s="199">
        <v>42826</v>
      </c>
      <c r="F407" s="199">
        <v>42916</v>
      </c>
      <c r="G407" s="200" t="s">
        <v>26</v>
      </c>
      <c r="H407" s="200">
        <v>10</v>
      </c>
      <c r="I407" s="201"/>
      <c r="J407" s="201"/>
      <c r="K407" s="202">
        <v>42887</v>
      </c>
      <c r="L407" s="201"/>
      <c r="M407" s="201"/>
      <c r="N407" s="201"/>
      <c r="O407" s="201"/>
      <c r="P407" s="201"/>
      <c r="Q407" s="201"/>
      <c r="R407" s="201"/>
      <c r="S407" s="201"/>
      <c r="T407" s="201"/>
      <c r="U407" s="201"/>
      <c r="V407" s="201"/>
      <c r="W407" s="201"/>
      <c r="X407" s="201"/>
      <c r="Y407" s="113">
        <v>0</v>
      </c>
      <c r="Z407" s="204"/>
      <c r="AA407" s="205"/>
      <c r="AB407" s="204"/>
      <c r="AC407" s="205"/>
      <c r="AD407" s="206"/>
      <c r="AE407" s="207"/>
      <c r="AF407" s="301" t="s">
        <v>420</v>
      </c>
      <c r="AG407" s="209"/>
      <c r="AH407" s="209"/>
      <c r="AI407" s="209"/>
      <c r="AJ407" s="209"/>
      <c r="AK407" s="209"/>
      <c r="AL407" s="209"/>
      <c r="AM407" s="209"/>
      <c r="AN407" s="209"/>
      <c r="AO407" s="209"/>
      <c r="AP407" s="209"/>
      <c r="AQ407" s="209"/>
      <c r="AR407" s="209"/>
      <c r="AS407" s="209"/>
      <c r="AT407" s="209"/>
      <c r="AU407" s="209"/>
      <c r="AV407" s="209"/>
      <c r="AW407" s="209"/>
      <c r="AX407" s="209"/>
      <c r="AY407" s="209"/>
      <c r="AZ407" s="209"/>
      <c r="BA407" s="209"/>
      <c r="BB407" s="209"/>
      <c r="BC407" s="209"/>
      <c r="BD407" s="209"/>
      <c r="BE407" s="209"/>
      <c r="BF407" s="209"/>
      <c r="BG407" s="209"/>
      <c r="BH407" s="209"/>
      <c r="BI407" s="209"/>
      <c r="BJ407" s="209"/>
      <c r="BK407" s="209"/>
      <c r="BL407" s="209"/>
      <c r="BM407" s="209"/>
      <c r="BN407" s="209"/>
      <c r="BO407" s="209"/>
      <c r="BP407" s="209"/>
      <c r="BQ407" s="209"/>
    </row>
    <row r="408" spans="1:69" s="386" customFormat="1" ht="28.5" customHeight="1" x14ac:dyDescent="0.25">
      <c r="A408" s="111" t="s">
        <v>1014</v>
      </c>
      <c r="B408" s="197">
        <v>42628</v>
      </c>
      <c r="C408" s="198" t="s">
        <v>147</v>
      </c>
      <c r="D408" s="198" t="s">
        <v>26</v>
      </c>
      <c r="E408" s="215">
        <v>42826</v>
      </c>
      <c r="F408" s="215">
        <v>42830</v>
      </c>
      <c r="G408" s="200">
        <f t="shared" ref="G408:G453" si="20">F408-E408</f>
        <v>4</v>
      </c>
      <c r="H408" s="200">
        <v>22</v>
      </c>
      <c r="I408" s="202">
        <v>42826</v>
      </c>
      <c r="J408" s="201"/>
      <c r="K408" s="201"/>
      <c r="L408" s="201"/>
      <c r="M408" s="201"/>
      <c r="N408" s="201"/>
      <c r="O408" s="201"/>
      <c r="P408" s="201"/>
      <c r="Q408" s="201"/>
      <c r="R408" s="201"/>
      <c r="S408" s="201"/>
      <c r="T408" s="201"/>
      <c r="U408" s="201"/>
      <c r="V408" s="201"/>
      <c r="W408" s="201"/>
      <c r="X408" s="201"/>
      <c r="Y408" s="113">
        <v>0</v>
      </c>
      <c r="Z408" s="204"/>
      <c r="AA408" s="205"/>
      <c r="AB408" s="204"/>
      <c r="AC408" s="205"/>
      <c r="AD408" s="206"/>
      <c r="AE408" s="207"/>
      <c r="AF408" s="301" t="s">
        <v>149</v>
      </c>
      <c r="AG408" s="209"/>
      <c r="AH408" s="209"/>
      <c r="AI408" s="209"/>
      <c r="AJ408" s="209"/>
      <c r="AK408" s="209"/>
      <c r="AL408" s="209"/>
      <c r="AM408" s="209"/>
      <c r="AN408" s="209"/>
      <c r="AO408" s="209"/>
      <c r="AP408" s="209"/>
      <c r="AQ408" s="209"/>
      <c r="AR408" s="209"/>
      <c r="AS408" s="209"/>
      <c r="AT408" s="209"/>
      <c r="AU408" s="209"/>
      <c r="AV408" s="209"/>
      <c r="AW408" s="209"/>
      <c r="AX408" s="209"/>
      <c r="AY408" s="209"/>
      <c r="AZ408" s="209"/>
      <c r="BA408" s="209"/>
      <c r="BB408" s="209"/>
      <c r="BC408" s="209"/>
      <c r="BD408" s="209"/>
      <c r="BE408" s="209"/>
      <c r="BF408" s="209"/>
      <c r="BG408" s="209"/>
      <c r="BH408" s="209"/>
      <c r="BI408" s="209"/>
      <c r="BJ408" s="209"/>
      <c r="BK408" s="209"/>
      <c r="BL408" s="209"/>
      <c r="BM408" s="209"/>
      <c r="BN408" s="209"/>
      <c r="BO408" s="209"/>
      <c r="BP408" s="209"/>
      <c r="BQ408" s="209"/>
    </row>
    <row r="409" spans="1:69" s="386" customFormat="1" ht="28.5" customHeight="1" x14ac:dyDescent="0.25">
      <c r="A409" s="111" t="s">
        <v>1014</v>
      </c>
      <c r="B409" s="210">
        <v>42670</v>
      </c>
      <c r="C409" s="198" t="s">
        <v>39</v>
      </c>
      <c r="D409" s="211" t="s">
        <v>150</v>
      </c>
      <c r="E409" s="212">
        <v>42826</v>
      </c>
      <c r="F409" s="212">
        <v>42827</v>
      </c>
      <c r="G409" s="200">
        <f t="shared" si="20"/>
        <v>1</v>
      </c>
      <c r="H409" s="200">
        <v>38</v>
      </c>
      <c r="I409" s="202">
        <v>42826</v>
      </c>
      <c r="J409" s="214"/>
      <c r="K409" s="214"/>
      <c r="L409" s="214"/>
      <c r="M409" s="214"/>
      <c r="N409" s="214"/>
      <c r="O409" s="214"/>
      <c r="P409" s="214"/>
      <c r="Q409" s="214"/>
      <c r="R409" s="214"/>
      <c r="S409" s="214"/>
      <c r="T409" s="214"/>
      <c r="U409" s="214"/>
      <c r="V409" s="214"/>
      <c r="W409" s="214"/>
      <c r="X409" s="214"/>
      <c r="Y409" s="113">
        <v>0</v>
      </c>
      <c r="Z409" s="204"/>
      <c r="AA409" s="205"/>
      <c r="AB409" s="204"/>
      <c r="AC409" s="205"/>
      <c r="AD409" s="206"/>
      <c r="AE409" s="207"/>
      <c r="AF409" s="301" t="s">
        <v>151</v>
      </c>
      <c r="AG409" s="209"/>
      <c r="AH409" s="209"/>
      <c r="AI409" s="209"/>
      <c r="AJ409" s="209"/>
      <c r="AK409" s="209"/>
      <c r="AL409" s="209"/>
      <c r="AM409" s="209"/>
      <c r="AN409" s="209"/>
      <c r="AO409" s="209"/>
      <c r="AP409" s="209"/>
      <c r="AQ409" s="209"/>
      <c r="AR409" s="209"/>
      <c r="AS409" s="209"/>
      <c r="AT409" s="209"/>
      <c r="AU409" s="209"/>
      <c r="AV409" s="209"/>
      <c r="AW409" s="209"/>
      <c r="AX409" s="209"/>
      <c r="AY409" s="209"/>
      <c r="AZ409" s="209"/>
      <c r="BA409" s="209"/>
      <c r="BB409" s="209"/>
      <c r="BC409" s="209"/>
      <c r="BD409" s="209"/>
      <c r="BE409" s="209"/>
      <c r="BF409" s="209"/>
      <c r="BG409" s="209"/>
      <c r="BH409" s="209"/>
      <c r="BI409" s="209"/>
      <c r="BJ409" s="209"/>
      <c r="BK409" s="209"/>
      <c r="BL409" s="209"/>
      <c r="BM409" s="209"/>
      <c r="BN409" s="209"/>
      <c r="BO409" s="209"/>
      <c r="BP409" s="209"/>
      <c r="BQ409" s="209"/>
    </row>
    <row r="410" spans="1:69" s="386" customFormat="1" ht="28.5" customHeight="1" x14ac:dyDescent="0.25">
      <c r="A410" s="111" t="s">
        <v>1014</v>
      </c>
      <c r="B410" s="197">
        <v>42670</v>
      </c>
      <c r="C410" s="198" t="s">
        <v>152</v>
      </c>
      <c r="D410" s="198" t="s">
        <v>153</v>
      </c>
      <c r="E410" s="215">
        <v>42826</v>
      </c>
      <c r="F410" s="215">
        <v>42830</v>
      </c>
      <c r="G410" s="200">
        <f t="shared" si="20"/>
        <v>4</v>
      </c>
      <c r="H410" s="200">
        <v>38</v>
      </c>
      <c r="I410" s="202">
        <v>42826</v>
      </c>
      <c r="J410" s="201"/>
      <c r="K410" s="201"/>
      <c r="L410" s="201"/>
      <c r="M410" s="201"/>
      <c r="N410" s="201"/>
      <c r="O410" s="201"/>
      <c r="P410" s="201"/>
      <c r="Q410" s="201"/>
      <c r="R410" s="201"/>
      <c r="S410" s="201"/>
      <c r="T410" s="201"/>
      <c r="U410" s="201"/>
      <c r="V410" s="201"/>
      <c r="W410" s="201"/>
      <c r="X410" s="201"/>
      <c r="Y410" s="113">
        <v>0</v>
      </c>
      <c r="Z410" s="204"/>
      <c r="AA410" s="205"/>
      <c r="AB410" s="204"/>
      <c r="AC410" s="205"/>
      <c r="AD410" s="206"/>
      <c r="AE410" s="207"/>
      <c r="AF410" s="301" t="s">
        <v>154</v>
      </c>
      <c r="AG410" s="209"/>
      <c r="AH410" s="209"/>
      <c r="AI410" s="209"/>
      <c r="AJ410" s="209"/>
      <c r="AK410" s="209"/>
      <c r="AL410" s="209"/>
      <c r="AM410" s="209"/>
      <c r="AN410" s="209"/>
      <c r="AO410" s="209"/>
      <c r="AP410" s="209"/>
      <c r="AQ410" s="209"/>
      <c r="AR410" s="209"/>
      <c r="AS410" s="209"/>
      <c r="AT410" s="209"/>
      <c r="AU410" s="209"/>
      <c r="AV410" s="209"/>
      <c r="AW410" s="209"/>
      <c r="AX410" s="209"/>
      <c r="AY410" s="209"/>
      <c r="AZ410" s="209"/>
      <c r="BA410" s="209"/>
      <c r="BB410" s="209"/>
      <c r="BC410" s="209"/>
      <c r="BD410" s="209"/>
      <c r="BE410" s="209"/>
      <c r="BF410" s="209"/>
      <c r="BG410" s="209"/>
      <c r="BH410" s="209"/>
      <c r="BI410" s="209"/>
      <c r="BJ410" s="209"/>
      <c r="BK410" s="209"/>
      <c r="BL410" s="209"/>
      <c r="BM410" s="209"/>
      <c r="BN410" s="209"/>
      <c r="BO410" s="209"/>
      <c r="BP410" s="209"/>
      <c r="BQ410" s="209"/>
    </row>
    <row r="411" spans="1:69" s="386" customFormat="1" ht="28.5" customHeight="1" x14ac:dyDescent="0.25">
      <c r="A411" s="111" t="s">
        <v>1014</v>
      </c>
      <c r="B411" s="210">
        <v>42767</v>
      </c>
      <c r="C411" s="198" t="s">
        <v>39</v>
      </c>
      <c r="D411" s="224" t="s">
        <v>155</v>
      </c>
      <c r="E411" s="212">
        <v>42826</v>
      </c>
      <c r="F411" s="212">
        <v>42827</v>
      </c>
      <c r="G411" s="213">
        <f t="shared" si="20"/>
        <v>1</v>
      </c>
      <c r="H411" s="213">
        <v>37</v>
      </c>
      <c r="I411" s="202">
        <v>42826</v>
      </c>
      <c r="J411" s="201"/>
      <c r="K411" s="201"/>
      <c r="L411" s="201"/>
      <c r="M411" s="201"/>
      <c r="N411" s="201"/>
      <c r="O411" s="201"/>
      <c r="P411" s="201"/>
      <c r="Q411" s="201"/>
      <c r="R411" s="201"/>
      <c r="S411" s="201"/>
      <c r="T411" s="201"/>
      <c r="U411" s="201"/>
      <c r="V411" s="201"/>
      <c r="W411" s="201"/>
      <c r="X411" s="201"/>
      <c r="Y411" s="113">
        <v>0</v>
      </c>
      <c r="Z411" s="204"/>
      <c r="AA411" s="205"/>
      <c r="AB411" s="204"/>
      <c r="AC411" s="205"/>
      <c r="AD411" s="206"/>
      <c r="AE411" s="207"/>
      <c r="AF411" s="301" t="s">
        <v>112</v>
      </c>
      <c r="AG411" s="209"/>
      <c r="AH411" s="209"/>
      <c r="AI411" s="209"/>
      <c r="AJ411" s="209"/>
      <c r="AK411" s="209"/>
      <c r="AL411" s="209"/>
      <c r="AM411" s="209"/>
      <c r="AN411" s="209"/>
      <c r="AO411" s="209"/>
      <c r="AP411" s="209"/>
      <c r="AQ411" s="209"/>
      <c r="AR411" s="209"/>
      <c r="AS411" s="209"/>
      <c r="AT411" s="209"/>
      <c r="AU411" s="209"/>
      <c r="AV411" s="209"/>
      <c r="AW411" s="209"/>
      <c r="AX411" s="209"/>
      <c r="AY411" s="209"/>
      <c r="AZ411" s="209"/>
      <c r="BA411" s="209"/>
      <c r="BB411" s="209"/>
      <c r="BC411" s="209"/>
      <c r="BD411" s="209"/>
      <c r="BE411" s="209"/>
      <c r="BF411" s="209"/>
      <c r="BG411" s="209"/>
      <c r="BH411" s="209"/>
      <c r="BI411" s="209"/>
      <c r="BJ411" s="209"/>
      <c r="BK411" s="209"/>
      <c r="BL411" s="209"/>
      <c r="BM411" s="209"/>
      <c r="BN411" s="209"/>
      <c r="BO411" s="209"/>
      <c r="BP411" s="209"/>
      <c r="BQ411" s="209"/>
    </row>
    <row r="412" spans="1:69" s="386" customFormat="1" ht="28.5" customHeight="1" x14ac:dyDescent="0.25">
      <c r="A412" s="111" t="s">
        <v>1014</v>
      </c>
      <c r="B412" s="197">
        <v>42758</v>
      </c>
      <c r="C412" s="198" t="s">
        <v>147</v>
      </c>
      <c r="D412" s="216" t="s">
        <v>148</v>
      </c>
      <c r="E412" s="215">
        <v>42825</v>
      </c>
      <c r="F412" s="215">
        <v>42829</v>
      </c>
      <c r="G412" s="200">
        <f t="shared" si="20"/>
        <v>4</v>
      </c>
      <c r="H412" s="213">
        <v>23</v>
      </c>
      <c r="I412" s="202">
        <v>42826</v>
      </c>
      <c r="J412" s="201"/>
      <c r="K412" s="201"/>
      <c r="L412" s="201"/>
      <c r="M412" s="201"/>
      <c r="N412" s="201"/>
      <c r="O412" s="201"/>
      <c r="P412" s="201"/>
      <c r="Q412" s="201"/>
      <c r="R412" s="201"/>
      <c r="S412" s="201"/>
      <c r="T412" s="201"/>
      <c r="U412" s="201"/>
      <c r="V412" s="201"/>
      <c r="W412" s="201"/>
      <c r="X412" s="201"/>
      <c r="Y412" s="113">
        <v>0</v>
      </c>
      <c r="Z412" s="204"/>
      <c r="AA412" s="205"/>
      <c r="AB412" s="204"/>
      <c r="AC412" s="205"/>
      <c r="AD412" s="206"/>
      <c r="AE412" s="207"/>
      <c r="AF412" s="301" t="s">
        <v>136</v>
      </c>
      <c r="AG412" s="209"/>
      <c r="AH412" s="209"/>
      <c r="AI412" s="209"/>
      <c r="AJ412" s="209"/>
      <c r="AK412" s="209"/>
      <c r="AL412" s="209"/>
      <c r="AM412" s="209"/>
      <c r="AN412" s="209"/>
      <c r="AO412" s="209"/>
      <c r="AP412" s="209"/>
      <c r="AQ412" s="209"/>
      <c r="AR412" s="209"/>
      <c r="AS412" s="209"/>
      <c r="AT412" s="209"/>
      <c r="AU412" s="209"/>
      <c r="AV412" s="209"/>
      <c r="AW412" s="209"/>
      <c r="AX412" s="209"/>
      <c r="AY412" s="209"/>
      <c r="AZ412" s="209"/>
      <c r="BA412" s="209"/>
      <c r="BB412" s="209"/>
      <c r="BC412" s="209"/>
      <c r="BD412" s="209"/>
      <c r="BE412" s="209"/>
      <c r="BF412" s="209"/>
      <c r="BG412" s="209"/>
      <c r="BH412" s="209"/>
      <c r="BI412" s="209"/>
      <c r="BJ412" s="209"/>
      <c r="BK412" s="209"/>
      <c r="BL412" s="209"/>
      <c r="BM412" s="209"/>
      <c r="BN412" s="209"/>
      <c r="BO412" s="209"/>
      <c r="BP412" s="209"/>
      <c r="BQ412" s="209"/>
    </row>
    <row r="413" spans="1:69" s="386" customFormat="1" ht="28.5" customHeight="1" x14ac:dyDescent="0.25">
      <c r="A413" s="111" t="s">
        <v>1014</v>
      </c>
      <c r="B413" s="210">
        <v>42747</v>
      </c>
      <c r="C413" s="211" t="s">
        <v>144</v>
      </c>
      <c r="D413" s="224" t="s">
        <v>145</v>
      </c>
      <c r="E413" s="212">
        <v>42824</v>
      </c>
      <c r="F413" s="212">
        <v>42825</v>
      </c>
      <c r="G413" s="200">
        <f t="shared" si="20"/>
        <v>1</v>
      </c>
      <c r="H413" s="200">
        <v>33</v>
      </c>
      <c r="I413" s="201"/>
      <c r="J413" s="202">
        <v>42795</v>
      </c>
      <c r="K413" s="201"/>
      <c r="L413" s="201"/>
      <c r="M413" s="201"/>
      <c r="N413" s="201"/>
      <c r="O413" s="201"/>
      <c r="P413" s="201"/>
      <c r="Q413" s="201"/>
      <c r="R413" s="201"/>
      <c r="S413" s="201"/>
      <c r="T413" s="201"/>
      <c r="U413" s="201"/>
      <c r="V413" s="201"/>
      <c r="W413" s="201"/>
      <c r="X413" s="201"/>
      <c r="Y413" s="113">
        <v>0</v>
      </c>
      <c r="Z413" s="204"/>
      <c r="AA413" s="205"/>
      <c r="AB413" s="204"/>
      <c r="AC413" s="205"/>
      <c r="AD413" s="206"/>
      <c r="AE413" s="207"/>
      <c r="AF413" s="301" t="s">
        <v>146</v>
      </c>
      <c r="AG413" s="209"/>
      <c r="AH413" s="209"/>
      <c r="AI413" s="209"/>
      <c r="AJ413" s="209"/>
      <c r="AK413" s="209"/>
      <c r="AL413" s="209"/>
      <c r="AM413" s="209"/>
      <c r="AN413" s="209"/>
      <c r="AO413" s="209"/>
      <c r="AP413" s="209"/>
      <c r="AQ413" s="209"/>
      <c r="AR413" s="209"/>
      <c r="AS413" s="209"/>
      <c r="AT413" s="209"/>
      <c r="AU413" s="209"/>
      <c r="AV413" s="209"/>
      <c r="AW413" s="209"/>
      <c r="AX413" s="209"/>
      <c r="AY413" s="209"/>
      <c r="AZ413" s="209"/>
      <c r="BA413" s="209"/>
      <c r="BB413" s="209"/>
      <c r="BC413" s="209"/>
      <c r="BD413" s="209"/>
      <c r="BE413" s="209"/>
      <c r="BF413" s="209"/>
      <c r="BG413" s="209"/>
      <c r="BH413" s="209"/>
      <c r="BI413" s="209"/>
      <c r="BJ413" s="209"/>
      <c r="BK413" s="209"/>
      <c r="BL413" s="209"/>
      <c r="BM413" s="209"/>
      <c r="BN413" s="209"/>
      <c r="BO413" s="209"/>
      <c r="BP413" s="209"/>
      <c r="BQ413" s="209"/>
    </row>
    <row r="414" spans="1:69" s="386" customFormat="1" ht="28.5" customHeight="1" x14ac:dyDescent="0.25">
      <c r="A414" s="111" t="s">
        <v>1014</v>
      </c>
      <c r="B414" s="210">
        <v>42723</v>
      </c>
      <c r="C414" s="198" t="s">
        <v>39</v>
      </c>
      <c r="D414" s="211" t="s">
        <v>143</v>
      </c>
      <c r="E414" s="212">
        <v>42822</v>
      </c>
      <c r="F414" s="212">
        <v>42825</v>
      </c>
      <c r="G414" s="213">
        <f t="shared" si="20"/>
        <v>3</v>
      </c>
      <c r="H414" s="213">
        <v>56</v>
      </c>
      <c r="I414" s="202">
        <v>42795</v>
      </c>
      <c r="J414" s="201"/>
      <c r="K414" s="201"/>
      <c r="L414" s="201"/>
      <c r="M414" s="201"/>
      <c r="N414" s="201"/>
      <c r="O414" s="201"/>
      <c r="P414" s="201"/>
      <c r="Q414" s="201"/>
      <c r="R414" s="201"/>
      <c r="S414" s="201"/>
      <c r="T414" s="201"/>
      <c r="U414" s="201"/>
      <c r="V414" s="201"/>
      <c r="W414" s="201"/>
      <c r="X414" s="201"/>
      <c r="Y414" s="113">
        <v>0</v>
      </c>
      <c r="Z414" s="204"/>
      <c r="AA414" s="205"/>
      <c r="AB414" s="204"/>
      <c r="AC414" s="205"/>
      <c r="AD414" s="206"/>
      <c r="AE414" s="207"/>
      <c r="AF414" s="301" t="s">
        <v>137</v>
      </c>
      <c r="AG414" s="209"/>
      <c r="AH414" s="209"/>
      <c r="AI414" s="209"/>
      <c r="AJ414" s="209"/>
      <c r="AK414" s="209"/>
      <c r="AL414" s="209"/>
      <c r="AM414" s="209"/>
      <c r="AN414" s="209"/>
      <c r="AO414" s="209"/>
      <c r="AP414" s="209"/>
      <c r="AQ414" s="209"/>
      <c r="AR414" s="209"/>
      <c r="AS414" s="209"/>
      <c r="AT414" s="209"/>
      <c r="AU414" s="209"/>
      <c r="AV414" s="209"/>
      <c r="AW414" s="209"/>
      <c r="AX414" s="209"/>
      <c r="AY414" s="209"/>
      <c r="AZ414" s="209"/>
      <c r="BA414" s="209"/>
      <c r="BB414" s="209"/>
      <c r="BC414" s="209"/>
      <c r="BD414" s="209"/>
      <c r="BE414" s="209"/>
      <c r="BF414" s="209"/>
      <c r="BG414" s="209"/>
      <c r="BH414" s="209"/>
      <c r="BI414" s="209"/>
      <c r="BJ414" s="209"/>
      <c r="BK414" s="209"/>
      <c r="BL414" s="209"/>
      <c r="BM414" s="209"/>
      <c r="BN414" s="209"/>
      <c r="BO414" s="209"/>
      <c r="BP414" s="209"/>
      <c r="BQ414" s="209"/>
    </row>
    <row r="415" spans="1:69" s="386" customFormat="1" ht="28.5" customHeight="1" x14ac:dyDescent="0.25">
      <c r="A415" s="111" t="s">
        <v>1014</v>
      </c>
      <c r="B415" s="210">
        <v>42703</v>
      </c>
      <c r="C415" s="211" t="s">
        <v>141</v>
      </c>
      <c r="D415" s="211" t="s">
        <v>142</v>
      </c>
      <c r="E415" s="212">
        <v>42821</v>
      </c>
      <c r="F415" s="212">
        <v>42824</v>
      </c>
      <c r="G415" s="213">
        <f t="shared" si="20"/>
        <v>3</v>
      </c>
      <c r="H415" s="213">
        <v>50</v>
      </c>
      <c r="I415" s="201"/>
      <c r="J415" s="201"/>
      <c r="K415" s="202">
        <v>42795</v>
      </c>
      <c r="L415" s="201"/>
      <c r="M415" s="201"/>
      <c r="N415" s="201"/>
      <c r="O415" s="201"/>
      <c r="P415" s="201"/>
      <c r="Q415" s="201"/>
      <c r="R415" s="201"/>
      <c r="S415" s="201"/>
      <c r="T415" s="201"/>
      <c r="U415" s="201"/>
      <c r="V415" s="201"/>
      <c r="W415" s="201"/>
      <c r="X415" s="201"/>
      <c r="Y415" s="113">
        <v>0</v>
      </c>
      <c r="Z415" s="204"/>
      <c r="AA415" s="205"/>
      <c r="AB415" s="204"/>
      <c r="AC415" s="205"/>
      <c r="AD415" s="206"/>
      <c r="AE415" s="207"/>
      <c r="AF415" s="301" t="s">
        <v>98</v>
      </c>
      <c r="AG415" s="209"/>
      <c r="AH415" s="209"/>
      <c r="AI415" s="209"/>
      <c r="AJ415" s="209"/>
      <c r="AK415" s="209"/>
      <c r="AL415" s="209"/>
      <c r="AM415" s="209"/>
      <c r="AN415" s="209"/>
      <c r="AO415" s="209"/>
      <c r="AP415" s="209"/>
      <c r="AQ415" s="209"/>
      <c r="AR415" s="209"/>
      <c r="AS415" s="209"/>
      <c r="AT415" s="209"/>
      <c r="AU415" s="209"/>
      <c r="AV415" s="209"/>
      <c r="AW415" s="209"/>
      <c r="AX415" s="209"/>
      <c r="AY415" s="209"/>
      <c r="AZ415" s="209"/>
      <c r="BA415" s="209"/>
      <c r="BB415" s="209"/>
      <c r="BC415" s="209"/>
      <c r="BD415" s="209"/>
      <c r="BE415" s="209"/>
      <c r="BF415" s="209"/>
      <c r="BG415" s="209"/>
      <c r="BH415" s="209"/>
      <c r="BI415" s="209"/>
      <c r="BJ415" s="209"/>
      <c r="BK415" s="209"/>
      <c r="BL415" s="209"/>
      <c r="BM415" s="209"/>
      <c r="BN415" s="209"/>
      <c r="BO415" s="209"/>
      <c r="BP415" s="209"/>
      <c r="BQ415" s="209"/>
    </row>
    <row r="416" spans="1:69" s="386" customFormat="1" ht="28.5" customHeight="1" x14ac:dyDescent="0.35">
      <c r="A416" s="111" t="s">
        <v>1014</v>
      </c>
      <c r="B416" s="355">
        <v>42790</v>
      </c>
      <c r="C416" s="370" t="s">
        <v>610</v>
      </c>
      <c r="D416" s="371" t="s">
        <v>611</v>
      </c>
      <c r="E416" s="372">
        <v>42820</v>
      </c>
      <c r="F416" s="372">
        <v>42825</v>
      </c>
      <c r="G416" s="359">
        <f t="shared" si="20"/>
        <v>5</v>
      </c>
      <c r="H416" s="359">
        <v>13</v>
      </c>
      <c r="I416" s="360"/>
      <c r="J416" s="360"/>
      <c r="K416" s="360"/>
      <c r="L416" s="361">
        <v>42795</v>
      </c>
      <c r="M416" s="360"/>
      <c r="N416" s="360"/>
      <c r="O416" s="360"/>
      <c r="P416" s="360"/>
      <c r="Q416" s="360"/>
      <c r="R416" s="360"/>
      <c r="S416" s="360"/>
      <c r="T416" s="360"/>
      <c r="U416" s="360"/>
      <c r="V416" s="360"/>
      <c r="W416" s="360"/>
      <c r="X416" s="362"/>
      <c r="Y416" s="434">
        <v>2758.5</v>
      </c>
      <c r="Z416" s="376"/>
      <c r="AA416" s="377"/>
      <c r="AB416" s="376"/>
      <c r="AC416" s="377"/>
      <c r="AD416" s="378"/>
      <c r="AE416" s="379"/>
      <c r="AF416" s="385"/>
      <c r="AH416" s="12"/>
      <c r="AI416" s="12"/>
      <c r="AJ416" s="12"/>
      <c r="AK416" s="12"/>
      <c r="AL416" s="12"/>
      <c r="AM416" s="12"/>
      <c r="AN416" s="12"/>
      <c r="AO416" s="12"/>
      <c r="AP416" s="12"/>
      <c r="AQ416" s="12"/>
      <c r="AR416" s="12"/>
      <c r="AS416" s="12"/>
      <c r="AT416" s="12"/>
      <c r="AU416" s="12"/>
      <c r="AV416" s="12"/>
      <c r="AW416" s="12"/>
      <c r="AX416" s="12"/>
      <c r="AY416" s="12"/>
      <c r="AZ416" s="12"/>
      <c r="BA416" s="12"/>
      <c r="BB416" s="12"/>
      <c r="BC416" s="12"/>
      <c r="BD416" s="12"/>
      <c r="BE416" s="12"/>
      <c r="BF416" s="12"/>
      <c r="BG416" s="12"/>
      <c r="BH416" s="12"/>
      <c r="BI416" s="12"/>
      <c r="BJ416" s="12"/>
      <c r="BK416" s="12"/>
      <c r="BL416" s="12"/>
      <c r="BM416" s="12"/>
      <c r="BN416" s="12"/>
      <c r="BO416" s="12"/>
      <c r="BP416" s="12"/>
      <c r="BQ416" s="12"/>
    </row>
    <row r="417" spans="1:69" s="386" customFormat="1" ht="28.5" customHeight="1" x14ac:dyDescent="0.35">
      <c r="A417" s="111" t="s">
        <v>1014</v>
      </c>
      <c r="B417" s="355">
        <v>42753</v>
      </c>
      <c r="C417" s="370" t="s">
        <v>612</v>
      </c>
      <c r="D417" s="371" t="s">
        <v>613</v>
      </c>
      <c r="E417" s="372">
        <v>42819</v>
      </c>
      <c r="F417" s="372">
        <v>42820</v>
      </c>
      <c r="G417" s="359">
        <f t="shared" si="20"/>
        <v>1</v>
      </c>
      <c r="H417" s="374">
        <v>35</v>
      </c>
      <c r="I417" s="360"/>
      <c r="J417" s="360"/>
      <c r="K417" s="361">
        <v>42795</v>
      </c>
      <c r="L417" s="360"/>
      <c r="M417" s="360"/>
      <c r="N417" s="360"/>
      <c r="O417" s="360"/>
      <c r="P417" s="360"/>
      <c r="Q417" s="360"/>
      <c r="R417" s="360"/>
      <c r="S417" s="360"/>
      <c r="T417" s="360"/>
      <c r="U417" s="360"/>
      <c r="V417" s="360"/>
      <c r="W417" s="360"/>
      <c r="X417" s="362"/>
      <c r="Y417" s="434">
        <v>336</v>
      </c>
      <c r="Z417" s="376"/>
      <c r="AA417" s="377"/>
      <c r="AB417" s="376"/>
      <c r="AC417" s="377"/>
      <c r="AD417" s="378"/>
      <c r="AE417" s="379"/>
      <c r="AF417" s="385"/>
      <c r="AH417" s="12"/>
      <c r="AI417" s="12"/>
      <c r="AJ417" s="12"/>
      <c r="AK417" s="12"/>
      <c r="AL417" s="12"/>
      <c r="AM417" s="12"/>
      <c r="AN417" s="12"/>
      <c r="AO417" s="12"/>
      <c r="AP417" s="12"/>
      <c r="AQ417" s="12"/>
      <c r="AR417" s="12"/>
      <c r="AS417" s="12"/>
      <c r="AT417" s="12"/>
      <c r="AU417" s="12"/>
      <c r="AV417" s="12"/>
      <c r="AW417" s="12"/>
      <c r="AX417" s="12"/>
      <c r="AY417" s="12"/>
      <c r="AZ417" s="12"/>
      <c r="BA417" s="12"/>
      <c r="BB417" s="12"/>
      <c r="BC417" s="12"/>
      <c r="BD417" s="12"/>
      <c r="BE417" s="12"/>
      <c r="BF417" s="12"/>
      <c r="BG417" s="12"/>
      <c r="BH417" s="12"/>
      <c r="BI417" s="12"/>
      <c r="BJ417" s="12"/>
      <c r="BK417" s="12"/>
      <c r="BL417" s="12"/>
      <c r="BM417" s="12"/>
      <c r="BN417" s="12"/>
      <c r="BO417" s="12"/>
      <c r="BP417" s="12"/>
      <c r="BQ417" s="12"/>
    </row>
    <row r="418" spans="1:69" s="386" customFormat="1" ht="28.5" customHeight="1" x14ac:dyDescent="0.25">
      <c r="A418" s="111" t="s">
        <v>1014</v>
      </c>
      <c r="B418" s="210">
        <v>42688</v>
      </c>
      <c r="C418" s="211" t="s">
        <v>132</v>
      </c>
      <c r="D418" s="211" t="s">
        <v>133</v>
      </c>
      <c r="E418" s="212">
        <v>42819</v>
      </c>
      <c r="F418" s="212">
        <v>42820</v>
      </c>
      <c r="G418" s="213">
        <f t="shared" si="20"/>
        <v>1</v>
      </c>
      <c r="H418" s="213">
        <v>39</v>
      </c>
      <c r="I418" s="214"/>
      <c r="J418" s="202">
        <v>42795</v>
      </c>
      <c r="K418" s="214"/>
      <c r="L418" s="214"/>
      <c r="M418" s="214"/>
      <c r="N418" s="214"/>
      <c r="O418" s="214"/>
      <c r="P418" s="214"/>
      <c r="Q418" s="214"/>
      <c r="R418" s="214"/>
      <c r="S418" s="214"/>
      <c r="T418" s="214"/>
      <c r="U418" s="214"/>
      <c r="V418" s="214"/>
      <c r="W418" s="214"/>
      <c r="X418" s="214"/>
      <c r="Y418" s="113">
        <v>0</v>
      </c>
      <c r="Z418" s="204"/>
      <c r="AA418" s="205"/>
      <c r="AB418" s="204"/>
      <c r="AC418" s="205"/>
      <c r="AD418" s="206"/>
      <c r="AE418" s="207"/>
      <c r="AF418" s="301" t="s">
        <v>134</v>
      </c>
      <c r="AG418" s="209"/>
      <c r="AH418" s="209"/>
      <c r="AI418" s="209"/>
      <c r="AJ418" s="209"/>
      <c r="AK418" s="209"/>
      <c r="AL418" s="209"/>
      <c r="AM418" s="209"/>
      <c r="AN418" s="209"/>
      <c r="AO418" s="209"/>
      <c r="AP418" s="209"/>
      <c r="AQ418" s="209"/>
      <c r="AR418" s="209"/>
      <c r="AS418" s="209"/>
      <c r="AT418" s="209"/>
      <c r="AU418" s="209"/>
      <c r="AV418" s="209"/>
      <c r="AW418" s="209"/>
      <c r="AX418" s="209"/>
      <c r="AY418" s="209"/>
      <c r="AZ418" s="209"/>
      <c r="BA418" s="209"/>
      <c r="BB418" s="209"/>
      <c r="BC418" s="209"/>
      <c r="BD418" s="209"/>
      <c r="BE418" s="209"/>
      <c r="BF418" s="209"/>
      <c r="BG418" s="209"/>
      <c r="BH418" s="209"/>
      <c r="BI418" s="209"/>
      <c r="BJ418" s="209"/>
      <c r="BK418" s="209"/>
      <c r="BL418" s="209"/>
      <c r="BM418" s="209"/>
      <c r="BN418" s="209"/>
      <c r="BO418" s="209"/>
      <c r="BP418" s="209"/>
      <c r="BQ418" s="209"/>
    </row>
    <row r="419" spans="1:69" s="386" customFormat="1" ht="28.5" customHeight="1" x14ac:dyDescent="0.25">
      <c r="A419" s="111" t="s">
        <v>1014</v>
      </c>
      <c r="B419" s="197">
        <v>42747</v>
      </c>
      <c r="C419" s="198" t="s">
        <v>126</v>
      </c>
      <c r="D419" s="216" t="s">
        <v>135</v>
      </c>
      <c r="E419" s="215">
        <v>42819</v>
      </c>
      <c r="F419" s="215">
        <v>42820</v>
      </c>
      <c r="G419" s="200">
        <f t="shared" si="20"/>
        <v>1</v>
      </c>
      <c r="H419" s="213">
        <v>50</v>
      </c>
      <c r="I419" s="202">
        <v>42795</v>
      </c>
      <c r="J419" s="201"/>
      <c r="K419" s="201"/>
      <c r="L419" s="201"/>
      <c r="M419" s="201"/>
      <c r="N419" s="201"/>
      <c r="O419" s="201"/>
      <c r="P419" s="201"/>
      <c r="Q419" s="201"/>
      <c r="R419" s="201"/>
      <c r="S419" s="201"/>
      <c r="T419" s="201"/>
      <c r="U419" s="201"/>
      <c r="V419" s="201"/>
      <c r="W419" s="201"/>
      <c r="X419" s="201"/>
      <c r="Y419" s="113">
        <v>0</v>
      </c>
      <c r="Z419" s="204"/>
      <c r="AA419" s="205"/>
      <c r="AB419" s="204"/>
      <c r="AC419" s="205"/>
      <c r="AD419" s="206"/>
      <c r="AE419" s="207"/>
      <c r="AF419" s="301" t="s">
        <v>136</v>
      </c>
      <c r="AG419" s="209"/>
      <c r="AH419" s="209"/>
      <c r="AI419" s="209"/>
      <c r="AJ419" s="209"/>
      <c r="AK419" s="209"/>
      <c r="AL419" s="209"/>
      <c r="AM419" s="209"/>
      <c r="AN419" s="209"/>
      <c r="AO419" s="209"/>
      <c r="AP419" s="209"/>
      <c r="AQ419" s="209"/>
      <c r="AR419" s="209"/>
      <c r="AS419" s="209"/>
      <c r="AT419" s="209"/>
      <c r="AU419" s="209"/>
      <c r="AV419" s="209"/>
      <c r="AW419" s="209"/>
      <c r="AX419" s="209"/>
      <c r="AY419" s="209"/>
      <c r="AZ419" s="209"/>
      <c r="BA419" s="209"/>
      <c r="BB419" s="209"/>
      <c r="BC419" s="209"/>
      <c r="BD419" s="209"/>
      <c r="BE419" s="209"/>
      <c r="BF419" s="209"/>
      <c r="BG419" s="209"/>
      <c r="BH419" s="209"/>
      <c r="BI419" s="209"/>
      <c r="BJ419" s="209"/>
      <c r="BK419" s="209"/>
      <c r="BL419" s="209"/>
      <c r="BM419" s="209"/>
      <c r="BN419" s="209"/>
      <c r="BO419" s="209"/>
      <c r="BP419" s="209"/>
      <c r="BQ419" s="209"/>
    </row>
    <row r="420" spans="1:69" s="386" customFormat="1" ht="28.5" customHeight="1" x14ac:dyDescent="0.25">
      <c r="A420" s="111" t="s">
        <v>1014</v>
      </c>
      <c r="B420" s="197">
        <v>42747</v>
      </c>
      <c r="C420" s="198" t="s">
        <v>126</v>
      </c>
      <c r="D420" s="216" t="s">
        <v>135</v>
      </c>
      <c r="E420" s="215">
        <v>42819</v>
      </c>
      <c r="F420" s="215">
        <v>42820</v>
      </c>
      <c r="G420" s="200">
        <f t="shared" si="20"/>
        <v>1</v>
      </c>
      <c r="H420" s="213">
        <v>50</v>
      </c>
      <c r="I420" s="202">
        <v>42795</v>
      </c>
      <c r="J420" s="201"/>
      <c r="K420" s="201"/>
      <c r="L420" s="201"/>
      <c r="M420" s="201"/>
      <c r="N420" s="201"/>
      <c r="O420" s="201"/>
      <c r="P420" s="201"/>
      <c r="Q420" s="201"/>
      <c r="R420" s="201"/>
      <c r="S420" s="201"/>
      <c r="T420" s="201"/>
      <c r="U420" s="201"/>
      <c r="V420" s="201"/>
      <c r="W420" s="201"/>
      <c r="X420" s="201"/>
      <c r="Y420" s="113">
        <v>0</v>
      </c>
      <c r="Z420" s="204"/>
      <c r="AA420" s="205"/>
      <c r="AB420" s="204"/>
      <c r="AC420" s="205"/>
      <c r="AD420" s="206"/>
      <c r="AE420" s="207"/>
      <c r="AF420" s="301" t="s">
        <v>137</v>
      </c>
      <c r="AG420" s="209"/>
      <c r="AH420" s="209"/>
      <c r="AI420" s="209"/>
      <c r="AJ420" s="209"/>
      <c r="AK420" s="209"/>
      <c r="AL420" s="209"/>
      <c r="AM420" s="209"/>
      <c r="AN420" s="209"/>
      <c r="AO420" s="209"/>
      <c r="AP420" s="209"/>
      <c r="AQ420" s="209"/>
      <c r="AR420" s="209"/>
      <c r="AS420" s="209"/>
      <c r="AT420" s="209"/>
      <c r="AU420" s="209"/>
      <c r="AV420" s="209"/>
      <c r="AW420" s="209"/>
      <c r="AX420" s="209"/>
      <c r="AY420" s="209"/>
      <c r="AZ420" s="209"/>
      <c r="BA420" s="209"/>
      <c r="BB420" s="209"/>
      <c r="BC420" s="209"/>
      <c r="BD420" s="209"/>
      <c r="BE420" s="209"/>
      <c r="BF420" s="209"/>
      <c r="BG420" s="209"/>
      <c r="BH420" s="209"/>
      <c r="BI420" s="209"/>
      <c r="BJ420" s="209"/>
      <c r="BK420" s="209"/>
      <c r="BL420" s="209"/>
      <c r="BM420" s="209"/>
      <c r="BN420" s="209"/>
      <c r="BO420" s="209"/>
      <c r="BP420" s="209"/>
      <c r="BQ420" s="209"/>
    </row>
    <row r="421" spans="1:69" s="386" customFormat="1" ht="28.5" customHeight="1" x14ac:dyDescent="0.25">
      <c r="A421" s="111" t="s">
        <v>1014</v>
      </c>
      <c r="B421" s="197">
        <v>42788</v>
      </c>
      <c r="C421" s="198" t="s">
        <v>138</v>
      </c>
      <c r="D421" s="216" t="s">
        <v>139</v>
      </c>
      <c r="E421" s="215">
        <v>42819</v>
      </c>
      <c r="F421" s="215">
        <v>42820</v>
      </c>
      <c r="G421" s="200">
        <f t="shared" si="20"/>
        <v>1</v>
      </c>
      <c r="H421" s="200"/>
      <c r="I421" s="201"/>
      <c r="J421" s="202">
        <v>42795</v>
      </c>
      <c r="K421" s="201"/>
      <c r="L421" s="201"/>
      <c r="M421" s="201"/>
      <c r="N421" s="201"/>
      <c r="O421" s="201"/>
      <c r="P421" s="201"/>
      <c r="Q421" s="201"/>
      <c r="R421" s="201"/>
      <c r="S421" s="201"/>
      <c r="T421" s="201"/>
      <c r="U421" s="201"/>
      <c r="V421" s="201"/>
      <c r="W421" s="201"/>
      <c r="X421" s="201"/>
      <c r="Y421" s="113">
        <v>0</v>
      </c>
      <c r="Z421" s="204"/>
      <c r="AA421" s="205"/>
      <c r="AB421" s="204"/>
      <c r="AC421" s="205"/>
      <c r="AD421" s="206"/>
      <c r="AE421" s="207"/>
      <c r="AF421" s="673" t="s">
        <v>140</v>
      </c>
      <c r="AG421" s="209"/>
      <c r="AH421" s="209"/>
      <c r="AI421" s="209"/>
      <c r="AJ421" s="209"/>
      <c r="AK421" s="209"/>
      <c r="AL421" s="209"/>
      <c r="AM421" s="209"/>
      <c r="AN421" s="209"/>
      <c r="AO421" s="209"/>
      <c r="AP421" s="209"/>
      <c r="AQ421" s="209"/>
      <c r="AR421" s="209"/>
      <c r="AS421" s="209"/>
      <c r="AT421" s="209"/>
      <c r="AU421" s="209"/>
      <c r="AV421" s="209"/>
      <c r="AW421" s="209"/>
      <c r="AX421" s="209"/>
      <c r="AY421" s="209"/>
      <c r="AZ421" s="209"/>
      <c r="BA421" s="209"/>
      <c r="BB421" s="209"/>
      <c r="BC421" s="209"/>
      <c r="BD421" s="209"/>
      <c r="BE421" s="209"/>
      <c r="BF421" s="209"/>
      <c r="BG421" s="209"/>
      <c r="BH421" s="209"/>
      <c r="BI421" s="209"/>
      <c r="BJ421" s="209"/>
      <c r="BK421" s="209"/>
      <c r="BL421" s="209"/>
      <c r="BM421" s="209"/>
      <c r="BN421" s="209"/>
      <c r="BO421" s="209"/>
      <c r="BP421" s="209"/>
      <c r="BQ421" s="209"/>
    </row>
    <row r="422" spans="1:69" s="386" customFormat="1" ht="28.5" customHeight="1" x14ac:dyDescent="0.35">
      <c r="A422" s="111" t="s">
        <v>1014</v>
      </c>
      <c r="B422" s="355">
        <v>42758</v>
      </c>
      <c r="C422" s="370" t="s">
        <v>161</v>
      </c>
      <c r="D422" s="371" t="s">
        <v>614</v>
      </c>
      <c r="E422" s="372">
        <v>42816</v>
      </c>
      <c r="F422" s="372">
        <v>42818</v>
      </c>
      <c r="G422" s="359">
        <f t="shared" si="20"/>
        <v>2</v>
      </c>
      <c r="H422" s="359">
        <v>32</v>
      </c>
      <c r="I422" s="360"/>
      <c r="J422" s="361">
        <v>42795</v>
      </c>
      <c r="K422" s="360"/>
      <c r="L422" s="360"/>
      <c r="M422" s="360"/>
      <c r="N422" s="360"/>
      <c r="O422" s="360"/>
      <c r="P422" s="360"/>
      <c r="Q422" s="360"/>
      <c r="R422" s="360"/>
      <c r="S422" s="360"/>
      <c r="T422" s="360"/>
      <c r="U422" s="360"/>
      <c r="V422" s="360"/>
      <c r="W422" s="360"/>
      <c r="X422" s="362"/>
      <c r="Y422" s="434">
        <v>1332.5</v>
      </c>
      <c r="Z422" s="376"/>
      <c r="AA422" s="377"/>
      <c r="AB422" s="376"/>
      <c r="AC422" s="377"/>
      <c r="AD422" s="378"/>
      <c r="AE422" s="379"/>
      <c r="AF422" s="385"/>
      <c r="AH422" s="12"/>
      <c r="AI422" s="12"/>
      <c r="AJ422" s="12"/>
      <c r="AK422" s="12"/>
      <c r="AL422" s="12"/>
      <c r="AM422" s="12"/>
      <c r="AN422" s="12"/>
      <c r="AO422" s="12"/>
      <c r="AP422" s="12"/>
      <c r="AQ422" s="12"/>
      <c r="AR422" s="12"/>
      <c r="AS422" s="12"/>
      <c r="AT422" s="12"/>
      <c r="AU422" s="12"/>
      <c r="AV422" s="12"/>
      <c r="AW422" s="12"/>
      <c r="AX422" s="12"/>
      <c r="AY422" s="12"/>
      <c r="AZ422" s="12"/>
      <c r="BA422" s="12"/>
      <c r="BB422" s="12"/>
      <c r="BC422" s="12"/>
      <c r="BD422" s="12"/>
      <c r="BE422" s="12"/>
      <c r="BF422" s="12"/>
      <c r="BG422" s="12"/>
      <c r="BH422" s="12"/>
      <c r="BI422" s="12"/>
      <c r="BJ422" s="12"/>
      <c r="BK422" s="12"/>
      <c r="BL422" s="12"/>
      <c r="BM422" s="12"/>
      <c r="BN422" s="12"/>
      <c r="BO422" s="12"/>
      <c r="BP422" s="12"/>
      <c r="BQ422" s="12"/>
    </row>
    <row r="423" spans="1:69" s="386" customFormat="1" ht="28.5" customHeight="1" x14ac:dyDescent="0.25">
      <c r="A423" s="111" t="s">
        <v>1014</v>
      </c>
      <c r="B423" s="197">
        <v>42733</v>
      </c>
      <c r="C423" s="198" t="s">
        <v>129</v>
      </c>
      <c r="D423" s="216" t="s">
        <v>130</v>
      </c>
      <c r="E423" s="215">
        <v>42813</v>
      </c>
      <c r="F423" s="215">
        <v>42814</v>
      </c>
      <c r="G423" s="200">
        <f t="shared" si="20"/>
        <v>1</v>
      </c>
      <c r="H423" s="213">
        <v>14</v>
      </c>
      <c r="I423" s="201"/>
      <c r="J423" s="202">
        <v>42795</v>
      </c>
      <c r="K423" s="201"/>
      <c r="L423" s="201"/>
      <c r="M423" s="201"/>
      <c r="N423" s="201"/>
      <c r="O423" s="201"/>
      <c r="P423" s="201"/>
      <c r="Q423" s="201"/>
      <c r="R423" s="201"/>
      <c r="S423" s="201"/>
      <c r="T423" s="201"/>
      <c r="U423" s="201"/>
      <c r="V423" s="201"/>
      <c r="W423" s="201"/>
      <c r="X423" s="201"/>
      <c r="Y423" s="113">
        <v>0</v>
      </c>
      <c r="Z423" s="204"/>
      <c r="AA423" s="205"/>
      <c r="AB423" s="204"/>
      <c r="AC423" s="205"/>
      <c r="AD423" s="206"/>
      <c r="AE423" s="207"/>
      <c r="AF423" s="301" t="s">
        <v>131</v>
      </c>
      <c r="AG423" s="209"/>
      <c r="AH423" s="209"/>
      <c r="AI423" s="209"/>
      <c r="AJ423" s="209"/>
      <c r="AK423" s="209"/>
      <c r="AL423" s="209"/>
      <c r="AM423" s="209"/>
      <c r="AN423" s="209"/>
      <c r="AO423" s="209"/>
      <c r="AP423" s="209"/>
      <c r="AQ423" s="209"/>
      <c r="AR423" s="209"/>
      <c r="AS423" s="209"/>
      <c r="AT423" s="209"/>
      <c r="AU423" s="209"/>
      <c r="AV423" s="209"/>
      <c r="AW423" s="209"/>
      <c r="AX423" s="209"/>
      <c r="AY423" s="209"/>
      <c r="AZ423" s="209"/>
      <c r="BA423" s="209"/>
      <c r="BB423" s="209"/>
      <c r="BC423" s="209"/>
      <c r="BD423" s="209"/>
      <c r="BE423" s="209"/>
      <c r="BF423" s="209"/>
      <c r="BG423" s="209"/>
      <c r="BH423" s="209"/>
      <c r="BI423" s="209"/>
      <c r="BJ423" s="209"/>
      <c r="BK423" s="209"/>
      <c r="BL423" s="209"/>
      <c r="BM423" s="209"/>
      <c r="BN423" s="209"/>
      <c r="BO423" s="209"/>
      <c r="BP423" s="209"/>
      <c r="BQ423" s="209"/>
    </row>
    <row r="424" spans="1:69" s="386" customFormat="1" ht="28.5" customHeight="1" x14ac:dyDescent="0.25">
      <c r="A424" s="111" t="s">
        <v>1014</v>
      </c>
      <c r="B424" s="210">
        <v>42752</v>
      </c>
      <c r="C424" s="211" t="s">
        <v>126</v>
      </c>
      <c r="D424" s="224" t="s">
        <v>127</v>
      </c>
      <c r="E424" s="212">
        <v>42812</v>
      </c>
      <c r="F424" s="212">
        <v>42813</v>
      </c>
      <c r="G424" s="200">
        <f t="shared" si="20"/>
        <v>1</v>
      </c>
      <c r="H424" s="200">
        <v>35</v>
      </c>
      <c r="I424" s="202">
        <v>42795</v>
      </c>
      <c r="J424" s="201"/>
      <c r="K424" s="201"/>
      <c r="L424" s="201"/>
      <c r="M424" s="201"/>
      <c r="N424" s="201"/>
      <c r="O424" s="201"/>
      <c r="P424" s="201"/>
      <c r="Q424" s="201"/>
      <c r="R424" s="201"/>
      <c r="S424" s="201"/>
      <c r="T424" s="201"/>
      <c r="U424" s="201"/>
      <c r="V424" s="201"/>
      <c r="W424" s="201"/>
      <c r="X424" s="201"/>
      <c r="Y424" s="113">
        <v>0</v>
      </c>
      <c r="Z424" s="204"/>
      <c r="AA424" s="205"/>
      <c r="AB424" s="204"/>
      <c r="AC424" s="205"/>
      <c r="AD424" s="206"/>
      <c r="AE424" s="207"/>
      <c r="AF424" s="301" t="s">
        <v>128</v>
      </c>
      <c r="AG424" s="209"/>
      <c r="AH424" s="209"/>
      <c r="AI424" s="209"/>
      <c r="AJ424" s="209"/>
      <c r="AK424" s="209"/>
      <c r="AL424" s="209"/>
      <c r="AM424" s="209"/>
      <c r="AN424" s="209"/>
      <c r="AO424" s="209"/>
      <c r="AP424" s="209"/>
      <c r="AQ424" s="209"/>
      <c r="AR424" s="209"/>
      <c r="AS424" s="209"/>
      <c r="AT424" s="209"/>
      <c r="AU424" s="209"/>
      <c r="AV424" s="209"/>
      <c r="AW424" s="209"/>
      <c r="AX424" s="209"/>
      <c r="AY424" s="209"/>
      <c r="AZ424" s="209"/>
      <c r="BA424" s="209"/>
      <c r="BB424" s="209"/>
      <c r="BC424" s="209"/>
      <c r="BD424" s="209"/>
      <c r="BE424" s="209"/>
      <c r="BF424" s="209"/>
      <c r="BG424" s="209"/>
      <c r="BH424" s="209"/>
      <c r="BI424" s="209"/>
      <c r="BJ424" s="209"/>
      <c r="BK424" s="209"/>
      <c r="BL424" s="209"/>
      <c r="BM424" s="209"/>
      <c r="BN424" s="209"/>
      <c r="BO424" s="209"/>
      <c r="BP424" s="209"/>
      <c r="BQ424" s="209"/>
    </row>
    <row r="425" spans="1:69" s="386" customFormat="1" ht="28.5" customHeight="1" x14ac:dyDescent="0.25">
      <c r="A425" s="111" t="s">
        <v>1014</v>
      </c>
      <c r="B425" s="355">
        <v>42725</v>
      </c>
      <c r="C425" s="357" t="s">
        <v>615</v>
      </c>
      <c r="D425" s="357" t="s">
        <v>616</v>
      </c>
      <c r="E425" s="358">
        <v>42810</v>
      </c>
      <c r="F425" s="358">
        <v>42811</v>
      </c>
      <c r="G425" s="374">
        <f t="shared" si="20"/>
        <v>1</v>
      </c>
      <c r="H425" s="359">
        <v>20</v>
      </c>
      <c r="I425" s="360"/>
      <c r="J425" s="360"/>
      <c r="K425" s="360"/>
      <c r="L425" s="360"/>
      <c r="M425" s="360"/>
      <c r="N425" s="360"/>
      <c r="O425" s="360"/>
      <c r="P425" s="361">
        <v>42795</v>
      </c>
      <c r="Q425" s="360"/>
      <c r="R425" s="360"/>
      <c r="S425" s="360"/>
      <c r="T425" s="360"/>
      <c r="U425" s="360"/>
      <c r="V425" s="360"/>
      <c r="W425" s="360"/>
      <c r="X425" s="362"/>
      <c r="Y425" s="434">
        <v>1523.7</v>
      </c>
      <c r="Z425" s="388"/>
      <c r="AA425" s="389"/>
      <c r="AB425" s="388"/>
      <c r="AC425" s="389"/>
      <c r="AD425" s="390"/>
      <c r="AE425" s="391"/>
      <c r="AF425" s="385"/>
      <c r="AH425" s="12"/>
      <c r="AI425" s="12"/>
      <c r="AJ425" s="12"/>
      <c r="AK425" s="12"/>
      <c r="AL425" s="12"/>
      <c r="AM425" s="12"/>
      <c r="AN425" s="12"/>
      <c r="AO425" s="12"/>
      <c r="AP425" s="12"/>
      <c r="AQ425" s="12"/>
      <c r="AR425" s="12"/>
      <c r="AS425" s="12"/>
      <c r="AT425" s="12"/>
      <c r="AU425" s="12"/>
      <c r="AV425" s="12"/>
      <c r="AW425" s="12"/>
      <c r="AX425" s="12"/>
      <c r="AY425" s="12"/>
      <c r="AZ425" s="12"/>
      <c r="BA425" s="12"/>
      <c r="BB425" s="12"/>
      <c r="BC425" s="12"/>
      <c r="BD425" s="12"/>
      <c r="BE425" s="12"/>
      <c r="BF425" s="12"/>
      <c r="BG425" s="12"/>
      <c r="BH425" s="12"/>
      <c r="BI425" s="12"/>
      <c r="BJ425" s="12"/>
      <c r="BK425" s="12"/>
      <c r="BL425" s="12"/>
      <c r="BM425" s="12"/>
      <c r="BN425" s="12"/>
      <c r="BO425" s="12"/>
      <c r="BP425" s="12"/>
      <c r="BQ425" s="12"/>
    </row>
    <row r="426" spans="1:69" s="386" customFormat="1" ht="28.5" customHeight="1" x14ac:dyDescent="0.25">
      <c r="A426" s="111" t="s">
        <v>1014</v>
      </c>
      <c r="B426" s="210">
        <v>42725</v>
      </c>
      <c r="C426" s="211" t="s">
        <v>123</v>
      </c>
      <c r="D426" s="224" t="s">
        <v>124</v>
      </c>
      <c r="E426" s="212">
        <v>42810</v>
      </c>
      <c r="F426" s="212">
        <v>42811</v>
      </c>
      <c r="G426" s="213">
        <f t="shared" si="20"/>
        <v>1</v>
      </c>
      <c r="H426" s="200">
        <v>20</v>
      </c>
      <c r="I426" s="201"/>
      <c r="J426" s="201"/>
      <c r="K426" s="201"/>
      <c r="L426" s="202">
        <v>42795</v>
      </c>
      <c r="M426" s="201"/>
      <c r="N426" s="201"/>
      <c r="O426" s="201"/>
      <c r="P426" s="201"/>
      <c r="Q426" s="201"/>
      <c r="R426" s="201"/>
      <c r="S426" s="201"/>
      <c r="T426" s="201"/>
      <c r="U426" s="201"/>
      <c r="V426" s="201"/>
      <c r="W426" s="201"/>
      <c r="X426" s="201"/>
      <c r="Y426" s="113">
        <v>0</v>
      </c>
      <c r="Z426" s="204"/>
      <c r="AA426" s="205"/>
      <c r="AB426" s="204"/>
      <c r="AC426" s="205"/>
      <c r="AD426" s="206"/>
      <c r="AE426" s="207"/>
      <c r="AF426" s="301" t="s">
        <v>125</v>
      </c>
      <c r="AG426" s="209"/>
      <c r="AH426" s="209"/>
      <c r="AI426" s="209"/>
      <c r="AJ426" s="209"/>
      <c r="AK426" s="209"/>
      <c r="AL426" s="209"/>
      <c r="AM426" s="209"/>
      <c r="AN426" s="209"/>
      <c r="AO426" s="209"/>
      <c r="AP426" s="209"/>
      <c r="AQ426" s="209"/>
      <c r="AR426" s="209"/>
      <c r="AS426" s="209"/>
      <c r="AT426" s="209"/>
      <c r="AU426" s="209"/>
      <c r="AV426" s="209"/>
      <c r="AW426" s="209"/>
      <c r="AX426" s="209"/>
      <c r="AY426" s="209"/>
      <c r="AZ426" s="209"/>
      <c r="BA426" s="209"/>
      <c r="BB426" s="209"/>
      <c r="BC426" s="209"/>
      <c r="BD426" s="209"/>
      <c r="BE426" s="209"/>
      <c r="BF426" s="209"/>
      <c r="BG426" s="209"/>
      <c r="BH426" s="209"/>
      <c r="BI426" s="209"/>
      <c r="BJ426" s="209"/>
      <c r="BK426" s="209"/>
      <c r="BL426" s="209"/>
      <c r="BM426" s="209"/>
      <c r="BN426" s="209"/>
      <c r="BO426" s="209"/>
      <c r="BP426" s="209"/>
      <c r="BQ426" s="209"/>
    </row>
    <row r="427" spans="1:69" s="386" customFormat="1" ht="28.5" customHeight="1" x14ac:dyDescent="0.35">
      <c r="A427" s="111" t="s">
        <v>1014</v>
      </c>
      <c r="B427" s="355">
        <v>42746</v>
      </c>
      <c r="C427" s="356" t="s">
        <v>62</v>
      </c>
      <c r="D427" s="357" t="s">
        <v>617</v>
      </c>
      <c r="E427" s="358">
        <v>42809</v>
      </c>
      <c r="F427" s="358">
        <v>42811</v>
      </c>
      <c r="G427" s="359">
        <f t="shared" si="20"/>
        <v>2</v>
      </c>
      <c r="H427" s="359">
        <v>51</v>
      </c>
      <c r="I427" s="360"/>
      <c r="J427" s="360"/>
      <c r="K427" s="360"/>
      <c r="L427" s="360"/>
      <c r="M427" s="360"/>
      <c r="N427" s="360"/>
      <c r="O427" s="361">
        <v>42795</v>
      </c>
      <c r="P427" s="360"/>
      <c r="Q427" s="360"/>
      <c r="R427" s="360"/>
      <c r="S427" s="360"/>
      <c r="T427" s="360"/>
      <c r="U427" s="360"/>
      <c r="V427" s="360"/>
      <c r="W427" s="360"/>
      <c r="X427" s="362"/>
      <c r="Y427" s="434">
        <v>2989.75</v>
      </c>
      <c r="Z427" s="376"/>
      <c r="AA427" s="377"/>
      <c r="AB427" s="376"/>
      <c r="AC427" s="377"/>
      <c r="AD427" s="378"/>
      <c r="AE427" s="379"/>
      <c r="AF427" s="385"/>
      <c r="AH427" s="12"/>
      <c r="AI427" s="12"/>
      <c r="AJ427" s="12"/>
      <c r="AK427" s="12"/>
      <c r="AL427" s="12"/>
      <c r="AM427" s="12"/>
      <c r="AN427" s="12"/>
      <c r="AO427" s="12"/>
      <c r="AP427" s="12"/>
      <c r="AQ427" s="12"/>
      <c r="AR427" s="12"/>
      <c r="AS427" s="12"/>
      <c r="AT427" s="12"/>
      <c r="AU427" s="12"/>
      <c r="AV427" s="12"/>
      <c r="AW427" s="12"/>
      <c r="AX427" s="12"/>
      <c r="AY427" s="12"/>
      <c r="AZ427" s="12"/>
      <c r="BA427" s="12"/>
      <c r="BB427" s="12"/>
      <c r="BC427" s="12"/>
      <c r="BD427" s="12"/>
      <c r="BE427" s="12"/>
      <c r="BF427" s="12"/>
      <c r="BG427" s="12"/>
      <c r="BH427" s="12"/>
      <c r="BI427" s="12"/>
      <c r="BJ427" s="12"/>
      <c r="BK427" s="12"/>
      <c r="BL427" s="12"/>
      <c r="BM427" s="12"/>
      <c r="BN427" s="12"/>
      <c r="BO427" s="12"/>
      <c r="BP427" s="12"/>
      <c r="BQ427" s="12"/>
    </row>
    <row r="428" spans="1:69" s="386" customFormat="1" ht="28.5" customHeight="1" x14ac:dyDescent="0.25">
      <c r="A428" s="111" t="s">
        <v>1014</v>
      </c>
      <c r="B428" s="197">
        <v>42642</v>
      </c>
      <c r="C428" s="198" t="s">
        <v>121</v>
      </c>
      <c r="D428" s="198" t="s">
        <v>26</v>
      </c>
      <c r="E428" s="215">
        <v>42809</v>
      </c>
      <c r="F428" s="215">
        <v>42811</v>
      </c>
      <c r="G428" s="200">
        <f t="shared" si="20"/>
        <v>2</v>
      </c>
      <c r="H428" s="200">
        <v>25</v>
      </c>
      <c r="I428" s="202">
        <v>42795</v>
      </c>
      <c r="J428" s="201"/>
      <c r="K428" s="201"/>
      <c r="L428" s="201"/>
      <c r="M428" s="201"/>
      <c r="N428" s="201"/>
      <c r="O428" s="201"/>
      <c r="P428" s="201"/>
      <c r="Q428" s="201"/>
      <c r="R428" s="201"/>
      <c r="S428" s="201"/>
      <c r="T428" s="201"/>
      <c r="U428" s="201"/>
      <c r="V428" s="201"/>
      <c r="W428" s="201"/>
      <c r="X428" s="201"/>
      <c r="Y428" s="113">
        <v>0</v>
      </c>
      <c r="Z428" s="204"/>
      <c r="AA428" s="205"/>
      <c r="AB428" s="204"/>
      <c r="AC428" s="205"/>
      <c r="AD428" s="206"/>
      <c r="AE428" s="207"/>
      <c r="AF428" s="301" t="s">
        <v>122</v>
      </c>
      <c r="AG428" s="209"/>
      <c r="AH428" s="209"/>
      <c r="AI428" s="209"/>
      <c r="AJ428" s="209"/>
      <c r="AK428" s="209"/>
      <c r="AL428" s="209"/>
      <c r="AM428" s="209"/>
      <c r="AN428" s="209"/>
      <c r="AO428" s="209"/>
      <c r="AP428" s="209"/>
      <c r="AQ428" s="209"/>
      <c r="AR428" s="209"/>
      <c r="AS428" s="209"/>
      <c r="AT428" s="209"/>
      <c r="AU428" s="209"/>
      <c r="AV428" s="209"/>
      <c r="AW428" s="209"/>
      <c r="AX428" s="209"/>
      <c r="AY428" s="209"/>
      <c r="AZ428" s="209"/>
      <c r="BA428" s="209"/>
      <c r="BB428" s="209"/>
      <c r="BC428" s="209"/>
      <c r="BD428" s="209"/>
      <c r="BE428" s="209"/>
      <c r="BF428" s="209"/>
      <c r="BG428" s="209"/>
      <c r="BH428" s="209"/>
      <c r="BI428" s="209"/>
      <c r="BJ428" s="209"/>
      <c r="BK428" s="209"/>
      <c r="BL428" s="209"/>
      <c r="BM428" s="209"/>
      <c r="BN428" s="209"/>
      <c r="BO428" s="209"/>
      <c r="BP428" s="209"/>
      <c r="BQ428" s="209"/>
    </row>
    <row r="429" spans="1:69" s="386" customFormat="1" ht="28.5" customHeight="1" x14ac:dyDescent="0.25">
      <c r="A429" s="111" t="s">
        <v>1014</v>
      </c>
      <c r="B429" s="355">
        <v>42723</v>
      </c>
      <c r="C429" s="356" t="s">
        <v>603</v>
      </c>
      <c r="D429" s="357" t="s">
        <v>618</v>
      </c>
      <c r="E429" s="358">
        <v>42807</v>
      </c>
      <c r="F429" s="358">
        <v>42809</v>
      </c>
      <c r="G429" s="374">
        <f t="shared" si="20"/>
        <v>2</v>
      </c>
      <c r="H429" s="374"/>
      <c r="I429" s="360"/>
      <c r="J429" s="360"/>
      <c r="K429" s="360"/>
      <c r="L429" s="360"/>
      <c r="M429" s="360"/>
      <c r="N429" s="361">
        <v>42795</v>
      </c>
      <c r="O429" s="360"/>
      <c r="P429" s="360"/>
      <c r="Q429" s="360"/>
      <c r="R429" s="360"/>
      <c r="S429" s="360"/>
      <c r="T429" s="360"/>
      <c r="U429" s="360"/>
      <c r="V429" s="360"/>
      <c r="W429" s="360"/>
      <c r="X429" s="362"/>
      <c r="Y429" s="434">
        <v>2680</v>
      </c>
      <c r="Z429" s="388"/>
      <c r="AA429" s="389"/>
      <c r="AB429" s="388"/>
      <c r="AC429" s="389"/>
      <c r="AD429" s="390"/>
      <c r="AE429" s="391"/>
      <c r="AF429" s="385"/>
      <c r="AH429" s="12"/>
      <c r="AI429" s="12"/>
      <c r="AJ429" s="12"/>
      <c r="AK429" s="12"/>
      <c r="AL429" s="12"/>
      <c r="AM429" s="12"/>
      <c r="AN429" s="12"/>
      <c r="AO429" s="12"/>
      <c r="AP429" s="12"/>
      <c r="AQ429" s="12"/>
      <c r="AR429" s="12"/>
      <c r="AS429" s="12"/>
      <c r="AT429" s="12"/>
      <c r="AU429" s="12"/>
      <c r="AV429" s="12"/>
      <c r="AW429" s="12"/>
      <c r="AX429" s="12"/>
      <c r="AY429" s="12"/>
      <c r="AZ429" s="12"/>
      <c r="BA429" s="12"/>
      <c r="BB429" s="12"/>
      <c r="BC429" s="12"/>
      <c r="BD429" s="12"/>
      <c r="BE429" s="12"/>
      <c r="BF429" s="12"/>
      <c r="BG429" s="12"/>
      <c r="BH429" s="12"/>
      <c r="BI429" s="12"/>
      <c r="BJ429" s="12"/>
      <c r="BK429" s="12"/>
      <c r="BL429" s="12"/>
      <c r="BM429" s="12"/>
      <c r="BN429" s="12"/>
      <c r="BO429" s="12"/>
      <c r="BP429" s="12"/>
      <c r="BQ429" s="12"/>
    </row>
    <row r="430" spans="1:69" s="395" customFormat="1" ht="28.5" customHeight="1" x14ac:dyDescent="0.25">
      <c r="A430" s="111" t="s">
        <v>1014</v>
      </c>
      <c r="B430" s="355">
        <v>42723</v>
      </c>
      <c r="C430" s="356" t="s">
        <v>603</v>
      </c>
      <c r="D430" s="357" t="s">
        <v>619</v>
      </c>
      <c r="E430" s="358">
        <v>42807</v>
      </c>
      <c r="F430" s="358">
        <v>42809</v>
      </c>
      <c r="G430" s="374">
        <f t="shared" si="20"/>
        <v>2</v>
      </c>
      <c r="H430" s="374"/>
      <c r="I430" s="360"/>
      <c r="J430" s="360"/>
      <c r="K430" s="360"/>
      <c r="L430" s="360"/>
      <c r="M430" s="360"/>
      <c r="N430" s="361">
        <v>42795</v>
      </c>
      <c r="O430" s="360"/>
      <c r="P430" s="360"/>
      <c r="Q430" s="360"/>
      <c r="R430" s="360"/>
      <c r="S430" s="360"/>
      <c r="T430" s="360"/>
      <c r="U430" s="360"/>
      <c r="V430" s="360"/>
      <c r="W430" s="360"/>
      <c r="X430" s="362"/>
      <c r="Y430" s="434">
        <v>2456</v>
      </c>
      <c r="Z430" s="388"/>
      <c r="AA430" s="389"/>
      <c r="AB430" s="388"/>
      <c r="AC430" s="389"/>
      <c r="AD430" s="390"/>
      <c r="AE430" s="391"/>
      <c r="AF430" s="385"/>
      <c r="AG430" s="386"/>
      <c r="AH430" s="12"/>
      <c r="AI430" s="12"/>
      <c r="AJ430" s="12"/>
      <c r="AK430" s="12"/>
      <c r="AL430" s="12"/>
      <c r="AM430" s="12"/>
      <c r="AN430" s="12"/>
      <c r="AO430" s="12"/>
      <c r="AP430" s="12"/>
      <c r="AQ430" s="12"/>
      <c r="AR430" s="12"/>
      <c r="AS430" s="12"/>
      <c r="AT430" s="12"/>
      <c r="AU430" s="12"/>
      <c r="AV430" s="12"/>
      <c r="AW430" s="12"/>
      <c r="AX430" s="12"/>
      <c r="AY430" s="12"/>
      <c r="AZ430" s="12"/>
      <c r="BA430" s="12"/>
      <c r="BB430" s="12"/>
      <c r="BC430" s="12"/>
      <c r="BD430" s="12"/>
      <c r="BE430" s="12"/>
      <c r="BF430" s="12"/>
      <c r="BG430" s="12"/>
      <c r="BH430" s="12"/>
      <c r="BI430" s="12"/>
      <c r="BJ430" s="12"/>
      <c r="BK430" s="12"/>
      <c r="BL430" s="12"/>
      <c r="BM430" s="12"/>
      <c r="BN430" s="12"/>
      <c r="BO430" s="12"/>
      <c r="BP430" s="12"/>
      <c r="BQ430" s="12"/>
    </row>
    <row r="431" spans="1:69" s="397" customFormat="1" ht="28.5" customHeight="1" x14ac:dyDescent="0.25">
      <c r="A431" s="111" t="s">
        <v>1014</v>
      </c>
      <c r="B431" s="355">
        <v>42760</v>
      </c>
      <c r="C431" s="356" t="s">
        <v>620</v>
      </c>
      <c r="D431" s="357" t="s">
        <v>621</v>
      </c>
      <c r="E431" s="358">
        <v>42807</v>
      </c>
      <c r="F431" s="358">
        <v>42811</v>
      </c>
      <c r="G431" s="374">
        <f t="shared" si="20"/>
        <v>4</v>
      </c>
      <c r="H431" s="374">
        <v>11</v>
      </c>
      <c r="I431" s="360"/>
      <c r="J431" s="360"/>
      <c r="K431" s="361">
        <v>42795</v>
      </c>
      <c r="L431" s="360"/>
      <c r="M431" s="360"/>
      <c r="N431" s="360"/>
      <c r="O431" s="360"/>
      <c r="P431" s="360"/>
      <c r="Q431" s="360"/>
      <c r="R431" s="360"/>
      <c r="S431" s="360"/>
      <c r="T431" s="360"/>
      <c r="U431" s="360"/>
      <c r="V431" s="360"/>
      <c r="W431" s="360"/>
      <c r="X431" s="362"/>
      <c r="Y431" s="434">
        <v>1826</v>
      </c>
      <c r="Z431" s="363">
        <v>2013</v>
      </c>
      <c r="AA431" s="364"/>
      <c r="AB431" s="363">
        <f>Y431-Z431</f>
        <v>-187</v>
      </c>
      <c r="AC431" s="364"/>
      <c r="AD431" s="365"/>
      <c r="AE431" s="366"/>
      <c r="AF431" s="370"/>
      <c r="AG431" s="386"/>
      <c r="AH431" s="12"/>
      <c r="AI431" s="12"/>
      <c r="AJ431" s="12"/>
      <c r="AK431" s="12"/>
      <c r="AL431" s="12"/>
      <c r="AM431" s="12"/>
      <c r="AN431" s="12"/>
      <c r="AO431" s="12"/>
      <c r="AP431" s="12"/>
      <c r="AQ431" s="12"/>
      <c r="AR431" s="12"/>
      <c r="AS431" s="12"/>
      <c r="AT431" s="12"/>
      <c r="AU431" s="12"/>
      <c r="AV431" s="12"/>
      <c r="AW431" s="12"/>
      <c r="AX431" s="12"/>
      <c r="AY431" s="12"/>
      <c r="AZ431" s="12"/>
      <c r="BA431" s="12"/>
      <c r="BB431" s="12"/>
      <c r="BC431" s="12"/>
      <c r="BD431" s="12"/>
      <c r="BE431" s="12"/>
      <c r="BF431" s="12"/>
      <c r="BG431" s="12"/>
      <c r="BH431" s="12"/>
      <c r="BI431" s="12"/>
      <c r="BJ431" s="12"/>
      <c r="BK431" s="12"/>
      <c r="BL431" s="12"/>
      <c r="BM431" s="12"/>
      <c r="BN431" s="12"/>
      <c r="BO431" s="12"/>
      <c r="BP431" s="12"/>
      <c r="BQ431" s="12"/>
    </row>
    <row r="432" spans="1:69" s="397" customFormat="1" ht="28.5" customHeight="1" x14ac:dyDescent="0.25">
      <c r="A432" s="111" t="s">
        <v>1014</v>
      </c>
      <c r="B432" s="355">
        <v>42621</v>
      </c>
      <c r="C432" s="370" t="s">
        <v>62</v>
      </c>
      <c r="D432" s="370" t="s">
        <v>26</v>
      </c>
      <c r="E432" s="372">
        <v>42805</v>
      </c>
      <c r="F432" s="372">
        <v>42806</v>
      </c>
      <c r="G432" s="359">
        <f t="shared" si="20"/>
        <v>1</v>
      </c>
      <c r="H432" s="359">
        <v>50</v>
      </c>
      <c r="I432" s="361">
        <v>42795</v>
      </c>
      <c r="J432" s="360"/>
      <c r="K432" s="360"/>
      <c r="L432" s="360"/>
      <c r="M432" s="360"/>
      <c r="N432" s="360"/>
      <c r="O432" s="360"/>
      <c r="P432" s="360"/>
      <c r="Q432" s="360"/>
      <c r="R432" s="360"/>
      <c r="S432" s="360"/>
      <c r="T432" s="360"/>
      <c r="U432" s="360"/>
      <c r="V432" s="360"/>
      <c r="W432" s="360"/>
      <c r="X432" s="362"/>
      <c r="Y432" s="434">
        <v>2335</v>
      </c>
      <c r="Z432" s="363">
        <v>796</v>
      </c>
      <c r="AA432" s="364"/>
      <c r="AB432" s="363">
        <f>Y432-Z432</f>
        <v>1539</v>
      </c>
      <c r="AC432" s="364"/>
      <c r="AD432" s="390"/>
      <c r="AE432" s="391"/>
      <c r="AF432" s="370"/>
      <c r="AG432" s="386"/>
      <c r="AH432" s="12"/>
      <c r="AI432" s="12"/>
      <c r="AJ432" s="12"/>
      <c r="AK432" s="12"/>
      <c r="AL432" s="12"/>
      <c r="AM432" s="12"/>
      <c r="AN432" s="12"/>
      <c r="AO432" s="12"/>
      <c r="AP432" s="12"/>
      <c r="AQ432" s="12"/>
      <c r="AR432" s="12"/>
      <c r="AS432" s="12"/>
      <c r="AT432" s="12"/>
      <c r="AU432" s="12"/>
      <c r="AV432" s="12"/>
      <c r="AW432" s="12"/>
      <c r="AX432" s="12"/>
      <c r="AY432" s="12"/>
      <c r="AZ432" s="12"/>
      <c r="BA432" s="12"/>
      <c r="BB432" s="12"/>
      <c r="BC432" s="12"/>
      <c r="BD432" s="12"/>
      <c r="BE432" s="12"/>
      <c r="BF432" s="12"/>
      <c r="BG432" s="12"/>
      <c r="BH432" s="12"/>
      <c r="BI432" s="12"/>
      <c r="BJ432" s="12"/>
      <c r="BK432" s="12"/>
      <c r="BL432" s="12"/>
      <c r="BM432" s="12"/>
      <c r="BN432" s="12"/>
      <c r="BO432" s="12"/>
      <c r="BP432" s="12"/>
      <c r="BQ432" s="12"/>
    </row>
    <row r="433" spans="1:69" s="386" customFormat="1" ht="28.5" customHeight="1" x14ac:dyDescent="0.25">
      <c r="A433" s="111" t="s">
        <v>1014</v>
      </c>
      <c r="B433" s="210">
        <v>42716</v>
      </c>
      <c r="C433" s="211" t="s">
        <v>119</v>
      </c>
      <c r="D433" s="211" t="s">
        <v>120</v>
      </c>
      <c r="E433" s="212">
        <v>42805</v>
      </c>
      <c r="F433" s="212">
        <v>42806</v>
      </c>
      <c r="G433" s="200">
        <f t="shared" si="20"/>
        <v>1</v>
      </c>
      <c r="H433" s="200">
        <v>30</v>
      </c>
      <c r="I433" s="214"/>
      <c r="J433" s="202">
        <v>42795</v>
      </c>
      <c r="K433" s="214"/>
      <c r="L433" s="214"/>
      <c r="M433" s="214"/>
      <c r="N433" s="214"/>
      <c r="O433" s="214"/>
      <c r="P433" s="214"/>
      <c r="Q433" s="214"/>
      <c r="R433" s="214"/>
      <c r="S433" s="214"/>
      <c r="T433" s="214"/>
      <c r="U433" s="214"/>
      <c r="V433" s="214"/>
      <c r="W433" s="214"/>
      <c r="X433" s="214"/>
      <c r="Y433" s="113">
        <v>0</v>
      </c>
      <c r="Z433" s="204"/>
      <c r="AA433" s="205"/>
      <c r="AB433" s="204"/>
      <c r="AC433" s="205"/>
      <c r="AD433" s="206"/>
      <c r="AE433" s="207"/>
      <c r="AF433" s="301" t="s">
        <v>112</v>
      </c>
      <c r="AG433" s="209"/>
      <c r="AH433" s="209"/>
      <c r="AI433" s="209"/>
      <c r="AJ433" s="209"/>
      <c r="AK433" s="209"/>
      <c r="AL433" s="209"/>
      <c r="AM433" s="209"/>
      <c r="AN433" s="209"/>
      <c r="AO433" s="209"/>
      <c r="AP433" s="209"/>
      <c r="AQ433" s="209"/>
      <c r="AR433" s="209"/>
      <c r="AS433" s="209"/>
      <c r="AT433" s="209"/>
      <c r="AU433" s="209"/>
      <c r="AV433" s="209"/>
      <c r="AW433" s="209"/>
      <c r="AX433" s="209"/>
      <c r="AY433" s="209"/>
      <c r="AZ433" s="209"/>
      <c r="BA433" s="209"/>
      <c r="BB433" s="209"/>
      <c r="BC433" s="209"/>
      <c r="BD433" s="209"/>
      <c r="BE433" s="209"/>
      <c r="BF433" s="209"/>
      <c r="BG433" s="209"/>
      <c r="BH433" s="209"/>
      <c r="BI433" s="209"/>
      <c r="BJ433" s="209"/>
      <c r="BK433" s="209"/>
      <c r="BL433" s="209"/>
      <c r="BM433" s="209"/>
      <c r="BN433" s="209"/>
      <c r="BO433" s="209"/>
      <c r="BP433" s="209"/>
      <c r="BQ433" s="209"/>
    </row>
    <row r="434" spans="1:69" s="386" customFormat="1" ht="28.5" customHeight="1" x14ac:dyDescent="0.25">
      <c r="A434" s="111" t="s">
        <v>1014</v>
      </c>
      <c r="B434" s="210">
        <v>42692</v>
      </c>
      <c r="C434" s="211" t="s">
        <v>116</v>
      </c>
      <c r="D434" s="211" t="s">
        <v>117</v>
      </c>
      <c r="E434" s="217">
        <v>42803</v>
      </c>
      <c r="F434" s="217">
        <v>42804</v>
      </c>
      <c r="G434" s="200">
        <f t="shared" si="20"/>
        <v>1</v>
      </c>
      <c r="H434" s="213">
        <v>18</v>
      </c>
      <c r="I434" s="218"/>
      <c r="J434" s="218"/>
      <c r="K434" s="218"/>
      <c r="L434" s="202">
        <v>42795</v>
      </c>
      <c r="M434" s="218"/>
      <c r="N434" s="218"/>
      <c r="O434" s="218"/>
      <c r="P434" s="218"/>
      <c r="Q434" s="218"/>
      <c r="R434" s="218"/>
      <c r="S434" s="218"/>
      <c r="T434" s="218"/>
      <c r="U434" s="218"/>
      <c r="V434" s="218"/>
      <c r="W434" s="218"/>
      <c r="X434" s="218"/>
      <c r="Y434" s="113">
        <v>0</v>
      </c>
      <c r="Z434" s="220"/>
      <c r="AA434" s="221"/>
      <c r="AB434" s="220"/>
      <c r="AC434" s="221"/>
      <c r="AD434" s="222"/>
      <c r="AE434" s="223"/>
      <c r="AF434" s="301" t="s">
        <v>118</v>
      </c>
      <c r="AG434" s="209"/>
      <c r="AH434" s="209"/>
      <c r="AI434" s="209"/>
      <c r="AJ434" s="209"/>
      <c r="AK434" s="209"/>
      <c r="AL434" s="209"/>
      <c r="AM434" s="209"/>
      <c r="AN434" s="209"/>
      <c r="AO434" s="209"/>
      <c r="AP434" s="209"/>
      <c r="AQ434" s="209"/>
      <c r="AR434" s="209"/>
      <c r="AS434" s="209"/>
      <c r="AT434" s="209"/>
      <c r="AU434" s="209"/>
      <c r="AV434" s="209"/>
      <c r="AW434" s="209"/>
      <c r="AX434" s="209"/>
      <c r="AY434" s="209"/>
      <c r="AZ434" s="209"/>
      <c r="BA434" s="209"/>
      <c r="BB434" s="209"/>
      <c r="BC434" s="209"/>
      <c r="BD434" s="209"/>
      <c r="BE434" s="209"/>
      <c r="BF434" s="209"/>
      <c r="BG434" s="209"/>
      <c r="BH434" s="209"/>
      <c r="BI434" s="209"/>
      <c r="BJ434" s="209"/>
      <c r="BK434" s="209"/>
      <c r="BL434" s="209"/>
      <c r="BM434" s="209"/>
      <c r="BN434" s="209"/>
      <c r="BO434" s="209"/>
      <c r="BP434" s="209"/>
      <c r="BQ434" s="209"/>
    </row>
    <row r="435" spans="1:69" s="386" customFormat="1" ht="28.5" customHeight="1" x14ac:dyDescent="0.25">
      <c r="A435" s="111" t="s">
        <v>1014</v>
      </c>
      <c r="B435" s="197">
        <v>42765</v>
      </c>
      <c r="C435" s="198" t="s">
        <v>113</v>
      </c>
      <c r="D435" s="216" t="s">
        <v>114</v>
      </c>
      <c r="E435" s="215">
        <v>42798</v>
      </c>
      <c r="F435" s="215">
        <v>42799</v>
      </c>
      <c r="G435" s="200">
        <f t="shared" si="20"/>
        <v>1</v>
      </c>
      <c r="H435" s="200">
        <v>20</v>
      </c>
      <c r="I435" s="201"/>
      <c r="J435" s="201"/>
      <c r="K435" s="201"/>
      <c r="L435" s="201"/>
      <c r="M435" s="201"/>
      <c r="N435" s="202">
        <v>42795</v>
      </c>
      <c r="O435" s="201"/>
      <c r="P435" s="201"/>
      <c r="Q435" s="201"/>
      <c r="R435" s="201"/>
      <c r="S435" s="201"/>
      <c r="T435" s="201"/>
      <c r="U435" s="201"/>
      <c r="V435" s="201"/>
      <c r="W435" s="201"/>
      <c r="X435" s="201"/>
      <c r="Y435" s="113">
        <v>0</v>
      </c>
      <c r="Z435" s="204"/>
      <c r="AA435" s="205"/>
      <c r="AB435" s="204"/>
      <c r="AC435" s="205"/>
      <c r="AD435" s="206"/>
      <c r="AE435" s="207"/>
      <c r="AF435" s="301" t="s">
        <v>115</v>
      </c>
      <c r="AG435" s="209"/>
      <c r="AH435" s="209"/>
      <c r="AI435" s="209"/>
      <c r="AJ435" s="209"/>
      <c r="AK435" s="209"/>
      <c r="AL435" s="209"/>
      <c r="AM435" s="209"/>
      <c r="AN435" s="209"/>
      <c r="AO435" s="209"/>
      <c r="AP435" s="209"/>
      <c r="AQ435" s="209"/>
      <c r="AR435" s="209"/>
      <c r="AS435" s="209"/>
      <c r="AT435" s="209"/>
      <c r="AU435" s="209"/>
      <c r="AV435" s="209"/>
      <c r="AW435" s="209"/>
      <c r="AX435" s="209"/>
      <c r="AY435" s="209"/>
      <c r="AZ435" s="209"/>
      <c r="BA435" s="209"/>
      <c r="BB435" s="209"/>
      <c r="BC435" s="209"/>
      <c r="BD435" s="209"/>
      <c r="BE435" s="209"/>
      <c r="BF435" s="209"/>
      <c r="BG435" s="209"/>
      <c r="BH435" s="209"/>
      <c r="BI435" s="209"/>
      <c r="BJ435" s="209"/>
      <c r="BK435" s="209"/>
      <c r="BL435" s="209"/>
      <c r="BM435" s="209"/>
      <c r="BN435" s="209"/>
      <c r="BO435" s="209"/>
      <c r="BP435" s="209"/>
      <c r="BQ435" s="209"/>
    </row>
    <row r="436" spans="1:69" s="386" customFormat="1" ht="28.5" customHeight="1" x14ac:dyDescent="0.25">
      <c r="A436" s="111" t="s">
        <v>1014</v>
      </c>
      <c r="B436" s="197">
        <v>42747</v>
      </c>
      <c r="C436" s="198" t="s">
        <v>110</v>
      </c>
      <c r="D436" s="216" t="s">
        <v>111</v>
      </c>
      <c r="E436" s="215">
        <v>42795</v>
      </c>
      <c r="F436" s="215">
        <v>42797</v>
      </c>
      <c r="G436" s="200">
        <f t="shared" si="20"/>
        <v>2</v>
      </c>
      <c r="H436" s="213">
        <v>41</v>
      </c>
      <c r="I436" s="201"/>
      <c r="J436" s="201"/>
      <c r="K436" s="201"/>
      <c r="L436" s="201"/>
      <c r="M436" s="202">
        <v>42795</v>
      </c>
      <c r="N436" s="201"/>
      <c r="O436" s="201"/>
      <c r="P436" s="201"/>
      <c r="Q436" s="201"/>
      <c r="R436" s="201"/>
      <c r="S436" s="201"/>
      <c r="T436" s="201"/>
      <c r="U436" s="201"/>
      <c r="V436" s="201"/>
      <c r="W436" s="201"/>
      <c r="X436" s="201"/>
      <c r="Y436" s="113">
        <v>0</v>
      </c>
      <c r="Z436" s="204"/>
      <c r="AA436" s="205"/>
      <c r="AB436" s="204"/>
      <c r="AC436" s="205"/>
      <c r="AD436" s="206"/>
      <c r="AE436" s="207"/>
      <c r="AF436" s="301" t="s">
        <v>112</v>
      </c>
      <c r="AG436" s="209"/>
      <c r="AH436" s="209"/>
      <c r="AI436" s="209"/>
      <c r="AJ436" s="209"/>
      <c r="AK436" s="209"/>
      <c r="AL436" s="209"/>
      <c r="AM436" s="209"/>
      <c r="AN436" s="209"/>
      <c r="AO436" s="209"/>
      <c r="AP436" s="209"/>
      <c r="AQ436" s="209"/>
      <c r="AR436" s="209"/>
      <c r="AS436" s="209"/>
      <c r="AT436" s="209"/>
      <c r="AU436" s="209"/>
      <c r="AV436" s="209"/>
      <c r="AW436" s="209"/>
      <c r="AX436" s="209"/>
      <c r="AY436" s="209"/>
      <c r="AZ436" s="209"/>
      <c r="BA436" s="209"/>
      <c r="BB436" s="209"/>
      <c r="BC436" s="209"/>
      <c r="BD436" s="209"/>
      <c r="BE436" s="209"/>
      <c r="BF436" s="209"/>
      <c r="BG436" s="209"/>
      <c r="BH436" s="209"/>
      <c r="BI436" s="209"/>
      <c r="BJ436" s="209"/>
      <c r="BK436" s="209"/>
      <c r="BL436" s="209"/>
      <c r="BM436" s="209"/>
      <c r="BN436" s="209"/>
      <c r="BO436" s="209"/>
      <c r="BP436" s="209"/>
      <c r="BQ436" s="209"/>
    </row>
    <row r="437" spans="1:69" s="397" customFormat="1" ht="28.5" customHeight="1" x14ac:dyDescent="0.25">
      <c r="A437" s="111" t="s">
        <v>1014</v>
      </c>
      <c r="B437" s="210">
        <v>42726</v>
      </c>
      <c r="C437" s="211" t="s">
        <v>107</v>
      </c>
      <c r="D437" s="211" t="s">
        <v>108</v>
      </c>
      <c r="E437" s="212">
        <v>42783</v>
      </c>
      <c r="F437" s="212">
        <v>42785</v>
      </c>
      <c r="G437" s="213">
        <f t="shared" si="20"/>
        <v>2</v>
      </c>
      <c r="H437" s="213"/>
      <c r="I437" s="214"/>
      <c r="J437" s="214"/>
      <c r="K437" s="202">
        <v>42767</v>
      </c>
      <c r="L437" s="214"/>
      <c r="M437" s="214"/>
      <c r="N437" s="214"/>
      <c r="O437" s="214"/>
      <c r="P437" s="214"/>
      <c r="Q437" s="214"/>
      <c r="R437" s="214"/>
      <c r="S437" s="214"/>
      <c r="T437" s="214"/>
      <c r="U437" s="214"/>
      <c r="V437" s="214"/>
      <c r="W437" s="214"/>
      <c r="X437" s="214"/>
      <c r="Y437" s="113">
        <v>0</v>
      </c>
      <c r="Z437" s="204"/>
      <c r="AA437" s="205"/>
      <c r="AB437" s="204"/>
      <c r="AC437" s="205"/>
      <c r="AD437" s="206"/>
      <c r="AE437" s="207"/>
      <c r="AF437" s="301" t="s">
        <v>109</v>
      </c>
      <c r="AG437" s="209"/>
      <c r="AH437" s="209"/>
      <c r="AI437" s="209"/>
      <c r="AJ437" s="209"/>
      <c r="AK437" s="209"/>
      <c r="AL437" s="209"/>
      <c r="AM437" s="209"/>
      <c r="AN437" s="209"/>
      <c r="AO437" s="209"/>
      <c r="AP437" s="209"/>
      <c r="AQ437" s="209"/>
      <c r="AR437" s="209"/>
      <c r="AS437" s="209"/>
      <c r="AT437" s="209"/>
      <c r="AU437" s="209"/>
      <c r="AV437" s="209"/>
      <c r="AW437" s="209"/>
      <c r="AX437" s="209"/>
      <c r="AY437" s="209"/>
      <c r="AZ437" s="209"/>
      <c r="BA437" s="209"/>
      <c r="BB437" s="209"/>
      <c r="BC437" s="209"/>
      <c r="BD437" s="209"/>
      <c r="BE437" s="209"/>
      <c r="BF437" s="209"/>
      <c r="BG437" s="209"/>
      <c r="BH437" s="209"/>
      <c r="BI437" s="209"/>
      <c r="BJ437" s="209"/>
      <c r="BK437" s="209"/>
      <c r="BL437" s="209"/>
      <c r="BM437" s="209"/>
      <c r="BN437" s="209"/>
      <c r="BO437" s="209"/>
      <c r="BP437" s="209"/>
      <c r="BQ437" s="209"/>
    </row>
    <row r="438" spans="1:69" s="397" customFormat="1" ht="28.5" customHeight="1" x14ac:dyDescent="0.25">
      <c r="A438" s="111" t="s">
        <v>1014</v>
      </c>
      <c r="B438" s="355">
        <v>42646</v>
      </c>
      <c r="C438" s="370" t="s">
        <v>623</v>
      </c>
      <c r="D438" s="370" t="s">
        <v>624</v>
      </c>
      <c r="E438" s="372">
        <v>42780</v>
      </c>
      <c r="F438" s="372">
        <v>42782</v>
      </c>
      <c r="G438" s="359">
        <f t="shared" si="20"/>
        <v>2</v>
      </c>
      <c r="H438" s="359">
        <v>37</v>
      </c>
      <c r="I438" s="360"/>
      <c r="J438" s="360"/>
      <c r="K438" s="361">
        <v>42767</v>
      </c>
      <c r="L438" s="360"/>
      <c r="M438" s="360"/>
      <c r="N438" s="360"/>
      <c r="O438" s="360"/>
      <c r="P438" s="360"/>
      <c r="Q438" s="360"/>
      <c r="R438" s="360"/>
      <c r="S438" s="360"/>
      <c r="T438" s="360"/>
      <c r="U438" s="360"/>
      <c r="V438" s="360"/>
      <c r="W438" s="360"/>
      <c r="X438" s="362"/>
      <c r="Y438" s="434">
        <v>656</v>
      </c>
      <c r="Z438" s="363">
        <v>626.79999999999995</v>
      </c>
      <c r="AA438" s="364"/>
      <c r="AB438" s="363">
        <f>Y438-Z438</f>
        <v>29.200000000000045</v>
      </c>
      <c r="AC438" s="364"/>
      <c r="AD438" s="365"/>
      <c r="AE438" s="366"/>
      <c r="AF438" s="370"/>
      <c r="AG438" s="386"/>
      <c r="AH438" s="12"/>
      <c r="AI438" s="12"/>
      <c r="AJ438" s="12"/>
      <c r="AK438" s="12"/>
      <c r="AL438" s="12"/>
      <c r="AM438" s="12"/>
      <c r="AN438" s="12"/>
      <c r="AO438" s="12"/>
      <c r="AP438" s="12"/>
      <c r="AQ438" s="12"/>
      <c r="AR438" s="12"/>
      <c r="AS438" s="12"/>
      <c r="AT438" s="12"/>
      <c r="AU438" s="12"/>
      <c r="AV438" s="12"/>
      <c r="AW438" s="12"/>
      <c r="AX438" s="12"/>
      <c r="AY438" s="12"/>
      <c r="AZ438" s="12"/>
      <c r="BA438" s="12"/>
      <c r="BB438" s="12"/>
      <c r="BC438" s="12"/>
      <c r="BD438" s="12"/>
      <c r="BE438" s="12"/>
      <c r="BF438" s="12"/>
      <c r="BG438" s="12"/>
      <c r="BH438" s="12"/>
      <c r="BI438" s="12"/>
      <c r="BJ438" s="12"/>
      <c r="BK438" s="12"/>
      <c r="BL438" s="12"/>
      <c r="BM438" s="12"/>
      <c r="BN438" s="12"/>
      <c r="BO438" s="12"/>
      <c r="BP438" s="12"/>
      <c r="BQ438" s="12"/>
    </row>
    <row r="439" spans="1:69" s="397" customFormat="1" ht="28.5" customHeight="1" x14ac:dyDescent="0.25">
      <c r="A439" s="111" t="s">
        <v>1014</v>
      </c>
      <c r="B439" s="197">
        <v>42573</v>
      </c>
      <c r="C439" s="198" t="s">
        <v>43</v>
      </c>
      <c r="D439" s="198" t="s">
        <v>105</v>
      </c>
      <c r="E439" s="215">
        <v>42779</v>
      </c>
      <c r="F439" s="215">
        <v>42782</v>
      </c>
      <c r="G439" s="200">
        <f t="shared" si="20"/>
        <v>3</v>
      </c>
      <c r="H439" s="200">
        <v>50</v>
      </c>
      <c r="I439" s="201"/>
      <c r="J439" s="201"/>
      <c r="K439" s="201"/>
      <c r="L439" s="201"/>
      <c r="M439" s="201"/>
      <c r="N439" s="201"/>
      <c r="O439" s="201"/>
      <c r="P439" s="201"/>
      <c r="Q439" s="201"/>
      <c r="R439" s="201"/>
      <c r="S439" s="201"/>
      <c r="T439" s="201"/>
      <c r="U439" s="201"/>
      <c r="V439" s="201"/>
      <c r="W439" s="201"/>
      <c r="X439" s="202">
        <v>42767</v>
      </c>
      <c r="Y439" s="113">
        <v>0</v>
      </c>
      <c r="Z439" s="204"/>
      <c r="AA439" s="205"/>
      <c r="AB439" s="204"/>
      <c r="AC439" s="205"/>
      <c r="AD439" s="206"/>
      <c r="AE439" s="207"/>
      <c r="AF439" s="674" t="s">
        <v>106</v>
      </c>
      <c r="AG439" s="209"/>
      <c r="AH439" s="209"/>
      <c r="AI439" s="209"/>
      <c r="AJ439" s="209"/>
      <c r="AK439" s="209"/>
      <c r="AL439" s="209"/>
      <c r="AM439" s="209"/>
      <c r="AN439" s="209"/>
      <c r="AO439" s="209"/>
      <c r="AP439" s="209"/>
      <c r="AQ439" s="209"/>
      <c r="AR439" s="209"/>
      <c r="AS439" s="209"/>
      <c r="AT439" s="209"/>
      <c r="AU439" s="209"/>
      <c r="AV439" s="209"/>
      <c r="AW439" s="209"/>
      <c r="AX439" s="209"/>
      <c r="AY439" s="209"/>
      <c r="AZ439" s="209"/>
      <c r="BA439" s="209"/>
      <c r="BB439" s="209"/>
      <c r="BC439" s="209"/>
      <c r="BD439" s="209"/>
      <c r="BE439" s="209"/>
      <c r="BF439" s="209"/>
      <c r="BG439" s="209"/>
      <c r="BH439" s="209"/>
      <c r="BI439" s="209"/>
      <c r="BJ439" s="209"/>
      <c r="BK439" s="209"/>
      <c r="BL439" s="209"/>
      <c r="BM439" s="209"/>
      <c r="BN439" s="209"/>
      <c r="BO439" s="209"/>
      <c r="BP439" s="209"/>
      <c r="BQ439" s="209"/>
    </row>
    <row r="440" spans="1:69" s="24" customFormat="1" ht="28.5" customHeight="1" x14ac:dyDescent="0.25">
      <c r="A440" s="111" t="s">
        <v>1014</v>
      </c>
      <c r="B440" s="355">
        <v>42643</v>
      </c>
      <c r="C440" s="370" t="s">
        <v>625</v>
      </c>
      <c r="D440" s="370" t="s">
        <v>626</v>
      </c>
      <c r="E440" s="372">
        <v>42777</v>
      </c>
      <c r="F440" s="372">
        <v>42778</v>
      </c>
      <c r="G440" s="359">
        <f t="shared" si="20"/>
        <v>1</v>
      </c>
      <c r="H440" s="359">
        <v>10</v>
      </c>
      <c r="I440" s="360"/>
      <c r="J440" s="360"/>
      <c r="K440" s="360"/>
      <c r="L440" s="361">
        <v>42767</v>
      </c>
      <c r="M440" s="360"/>
      <c r="N440" s="360"/>
      <c r="O440" s="360"/>
      <c r="P440" s="360"/>
      <c r="Q440" s="360"/>
      <c r="R440" s="360"/>
      <c r="S440" s="360"/>
      <c r="T440" s="360"/>
      <c r="U440" s="360"/>
      <c r="V440" s="360"/>
      <c r="W440" s="360"/>
      <c r="X440" s="362"/>
      <c r="Y440" s="434">
        <v>155.19999999999999</v>
      </c>
      <c r="Z440" s="363"/>
      <c r="AA440" s="364"/>
      <c r="AB440" s="363"/>
      <c r="AC440" s="364"/>
      <c r="AD440" s="392">
        <v>388</v>
      </c>
      <c r="AE440" s="393">
        <f>Y440-AD440</f>
        <v>-232.8</v>
      </c>
      <c r="AF440" s="370"/>
      <c r="AG440" s="386"/>
      <c r="AH440" s="12"/>
      <c r="AI440" s="12"/>
      <c r="AJ440" s="12"/>
      <c r="AK440" s="12"/>
      <c r="AL440" s="12"/>
      <c r="AM440" s="12"/>
      <c r="AN440" s="12"/>
      <c r="AO440" s="12"/>
      <c r="AP440" s="12"/>
      <c r="AQ440" s="12"/>
      <c r="AR440" s="12"/>
      <c r="AS440" s="12"/>
      <c r="AT440" s="12"/>
      <c r="AU440" s="12"/>
      <c r="AV440" s="12"/>
      <c r="AW440" s="12"/>
      <c r="AX440" s="12"/>
      <c r="AY440" s="12"/>
      <c r="AZ440" s="12"/>
      <c r="BA440" s="12"/>
      <c r="BB440" s="12"/>
      <c r="BC440" s="12"/>
      <c r="BD440" s="12"/>
      <c r="BE440" s="12"/>
      <c r="BF440" s="12"/>
      <c r="BG440" s="12"/>
      <c r="BH440" s="12"/>
      <c r="BI440" s="12"/>
      <c r="BJ440" s="12"/>
      <c r="BK440" s="12"/>
      <c r="BL440" s="12"/>
      <c r="BM440" s="12"/>
      <c r="BN440" s="12"/>
      <c r="BO440" s="12"/>
      <c r="BP440" s="12"/>
      <c r="BQ440" s="12"/>
    </row>
    <row r="441" spans="1:69" s="25" customFormat="1" ht="28.5" customHeight="1" x14ac:dyDescent="0.25">
      <c r="A441" s="111" t="s">
        <v>1014</v>
      </c>
      <c r="B441" s="355">
        <v>42570</v>
      </c>
      <c r="C441" s="370" t="s">
        <v>627</v>
      </c>
      <c r="D441" s="370" t="s">
        <v>626</v>
      </c>
      <c r="E441" s="358">
        <v>42776</v>
      </c>
      <c r="F441" s="358">
        <v>42778</v>
      </c>
      <c r="G441" s="359">
        <f t="shared" si="20"/>
        <v>2</v>
      </c>
      <c r="H441" s="359">
        <v>24</v>
      </c>
      <c r="I441" s="375"/>
      <c r="J441" s="375"/>
      <c r="K441" s="375"/>
      <c r="L441" s="361">
        <v>42767</v>
      </c>
      <c r="M441" s="375"/>
      <c r="N441" s="375"/>
      <c r="O441" s="375"/>
      <c r="P441" s="375"/>
      <c r="Q441" s="375"/>
      <c r="R441" s="375"/>
      <c r="S441" s="375"/>
      <c r="T441" s="375"/>
      <c r="U441" s="375"/>
      <c r="V441" s="375"/>
      <c r="W441" s="375"/>
      <c r="X441" s="362"/>
      <c r="Y441" s="434">
        <v>1262.4000000000001</v>
      </c>
      <c r="Z441" s="363"/>
      <c r="AA441" s="364"/>
      <c r="AB441" s="363"/>
      <c r="AC441" s="364"/>
      <c r="AD441" s="392"/>
      <c r="AE441" s="393">
        <v>9792</v>
      </c>
      <c r="AF441" s="370"/>
      <c r="AG441" s="386"/>
      <c r="AH441" s="12"/>
      <c r="AI441" s="12"/>
      <c r="AJ441" s="12"/>
      <c r="AK441" s="12"/>
      <c r="AL441" s="12"/>
      <c r="AM441" s="12"/>
      <c r="AN441" s="12"/>
      <c r="AO441" s="12"/>
      <c r="AP441" s="12"/>
      <c r="AQ441" s="12"/>
      <c r="AR441" s="12"/>
      <c r="AS441" s="12"/>
      <c r="AT441" s="12"/>
      <c r="AU441" s="12"/>
      <c r="AV441" s="12"/>
      <c r="AW441" s="12"/>
      <c r="AX441" s="12"/>
      <c r="AY441" s="12"/>
      <c r="AZ441" s="12"/>
      <c r="BA441" s="12"/>
      <c r="BB441" s="12"/>
      <c r="BC441" s="12"/>
      <c r="BD441" s="12"/>
      <c r="BE441" s="12"/>
      <c r="BF441" s="12"/>
      <c r="BG441" s="12"/>
      <c r="BH441" s="12"/>
      <c r="BI441" s="12"/>
      <c r="BJ441" s="12"/>
      <c r="BK441" s="12"/>
      <c r="BL441" s="12"/>
      <c r="BM441" s="12"/>
      <c r="BN441" s="12"/>
      <c r="BO441" s="12"/>
      <c r="BP441" s="12"/>
      <c r="BQ441" s="12"/>
    </row>
    <row r="442" spans="1:69" s="25" customFormat="1" ht="28.5" customHeight="1" x14ac:dyDescent="0.25">
      <c r="A442" s="111" t="s">
        <v>1014</v>
      </c>
      <c r="B442" s="197">
        <v>42619</v>
      </c>
      <c r="C442" s="198" t="s">
        <v>102</v>
      </c>
      <c r="D442" s="198" t="s">
        <v>103</v>
      </c>
      <c r="E442" s="215">
        <v>42768</v>
      </c>
      <c r="F442" s="215">
        <v>42771</v>
      </c>
      <c r="G442" s="200">
        <f t="shared" si="20"/>
        <v>3</v>
      </c>
      <c r="H442" s="200">
        <v>71</v>
      </c>
      <c r="I442" s="201"/>
      <c r="J442" s="201"/>
      <c r="K442" s="202">
        <v>42767</v>
      </c>
      <c r="L442" s="201"/>
      <c r="M442" s="201"/>
      <c r="N442" s="201"/>
      <c r="O442" s="201"/>
      <c r="P442" s="201"/>
      <c r="Q442" s="201"/>
      <c r="R442" s="201"/>
      <c r="S442" s="201"/>
      <c r="T442" s="201"/>
      <c r="U442" s="201"/>
      <c r="V442" s="201"/>
      <c r="W442" s="201"/>
      <c r="X442" s="201"/>
      <c r="Y442" s="113">
        <v>0</v>
      </c>
      <c r="Z442" s="204"/>
      <c r="AA442" s="205"/>
      <c r="AB442" s="204"/>
      <c r="AC442" s="205"/>
      <c r="AD442" s="206"/>
      <c r="AE442" s="207"/>
      <c r="AF442" s="301" t="s">
        <v>104</v>
      </c>
      <c r="AG442" s="209"/>
      <c r="AH442" s="209"/>
      <c r="AI442" s="209"/>
      <c r="AJ442" s="209"/>
      <c r="AK442" s="209"/>
      <c r="AL442" s="209"/>
      <c r="AM442" s="209"/>
      <c r="AN442" s="209"/>
      <c r="AO442" s="209"/>
      <c r="AP442" s="209"/>
      <c r="AQ442" s="209"/>
      <c r="AR442" s="209"/>
      <c r="AS442" s="209"/>
      <c r="AT442" s="209"/>
      <c r="AU442" s="209"/>
      <c r="AV442" s="209"/>
      <c r="AW442" s="209"/>
      <c r="AX442" s="209"/>
      <c r="AY442" s="209"/>
      <c r="AZ442" s="209"/>
      <c r="BA442" s="209"/>
      <c r="BB442" s="209"/>
      <c r="BC442" s="209"/>
      <c r="BD442" s="209"/>
      <c r="BE442" s="209"/>
      <c r="BF442" s="209"/>
      <c r="BG442" s="209"/>
      <c r="BH442" s="209"/>
      <c r="BI442" s="209"/>
      <c r="BJ442" s="209"/>
      <c r="BK442" s="209"/>
      <c r="BL442" s="209"/>
      <c r="BM442" s="209"/>
      <c r="BN442" s="209"/>
      <c r="BO442" s="209"/>
      <c r="BP442" s="209"/>
      <c r="BQ442" s="209"/>
    </row>
    <row r="443" spans="1:69" s="209" customFormat="1" ht="28.5" customHeight="1" x14ac:dyDescent="0.25">
      <c r="A443" s="111" t="s">
        <v>1014</v>
      </c>
      <c r="B443" s="355">
        <v>42718</v>
      </c>
      <c r="C443" s="356" t="s">
        <v>628</v>
      </c>
      <c r="D443" s="357" t="s">
        <v>26</v>
      </c>
      <c r="E443" s="358">
        <v>42765</v>
      </c>
      <c r="F443" s="358">
        <v>42767</v>
      </c>
      <c r="G443" s="374">
        <f t="shared" si="20"/>
        <v>2</v>
      </c>
      <c r="H443" s="374">
        <v>26</v>
      </c>
      <c r="I443" s="360"/>
      <c r="J443" s="360"/>
      <c r="K443" s="360"/>
      <c r="L443" s="360"/>
      <c r="M443" s="360"/>
      <c r="N443" s="360"/>
      <c r="O443" s="360"/>
      <c r="P443" s="360"/>
      <c r="Q443" s="361">
        <v>42736</v>
      </c>
      <c r="R443" s="360"/>
      <c r="S443" s="360"/>
      <c r="T443" s="360"/>
      <c r="U443" s="360"/>
      <c r="V443" s="360"/>
      <c r="W443" s="360"/>
      <c r="X443" s="362"/>
      <c r="Y443" s="434">
        <v>935.2</v>
      </c>
      <c r="Z443" s="363"/>
      <c r="AA443" s="364"/>
      <c r="AB443" s="363"/>
      <c r="AC443" s="364"/>
      <c r="AD443" s="392"/>
      <c r="AE443" s="393">
        <f>Y443-AD443</f>
        <v>935.2</v>
      </c>
      <c r="AF443" s="370"/>
      <c r="AG443" s="386"/>
      <c r="AH443" s="12"/>
      <c r="AI443" s="12"/>
      <c r="AJ443" s="12"/>
      <c r="AK443" s="12"/>
      <c r="AL443" s="12"/>
      <c r="AM443" s="12"/>
      <c r="AN443" s="12"/>
      <c r="AO443" s="12"/>
      <c r="AP443" s="12"/>
      <c r="AQ443" s="12"/>
      <c r="AR443" s="12"/>
      <c r="AS443" s="12"/>
      <c r="AT443" s="12"/>
      <c r="AU443" s="12"/>
      <c r="AV443" s="12"/>
      <c r="AW443" s="12"/>
      <c r="AX443" s="12"/>
      <c r="AY443" s="12"/>
      <c r="AZ443" s="12"/>
      <c r="BA443" s="12"/>
      <c r="BB443" s="12"/>
      <c r="BC443" s="12"/>
      <c r="BD443" s="12"/>
      <c r="BE443" s="12"/>
      <c r="BF443" s="12"/>
      <c r="BG443" s="12"/>
      <c r="BH443" s="12"/>
      <c r="BI443" s="12"/>
      <c r="BJ443" s="12"/>
      <c r="BK443" s="12"/>
      <c r="BL443" s="12"/>
      <c r="BM443" s="12"/>
      <c r="BN443" s="12"/>
      <c r="BO443" s="12"/>
      <c r="BP443" s="12"/>
      <c r="BQ443" s="12"/>
    </row>
    <row r="444" spans="1:69" s="209" customFormat="1" ht="28.5" customHeight="1" x14ac:dyDescent="0.25">
      <c r="A444" s="111" t="s">
        <v>1014</v>
      </c>
      <c r="B444" s="210">
        <v>42690</v>
      </c>
      <c r="C444" s="211" t="s">
        <v>99</v>
      </c>
      <c r="D444" s="211" t="s">
        <v>100</v>
      </c>
      <c r="E444" s="212">
        <v>42764</v>
      </c>
      <c r="F444" s="212">
        <v>42766</v>
      </c>
      <c r="G444" s="213">
        <f t="shared" si="20"/>
        <v>2</v>
      </c>
      <c r="H444" s="213"/>
      <c r="I444" s="214"/>
      <c r="J444" s="214"/>
      <c r="K444" s="214"/>
      <c r="L444" s="214"/>
      <c r="M444" s="214"/>
      <c r="N444" s="214"/>
      <c r="O444" s="214"/>
      <c r="P444" s="214"/>
      <c r="Q444" s="214"/>
      <c r="R444" s="214"/>
      <c r="S444" s="214"/>
      <c r="T444" s="214"/>
      <c r="U444" s="214"/>
      <c r="V444" s="214"/>
      <c r="W444" s="214"/>
      <c r="X444" s="202">
        <v>42736</v>
      </c>
      <c r="Y444" s="113">
        <v>0</v>
      </c>
      <c r="Z444" s="204"/>
      <c r="AA444" s="205"/>
      <c r="AB444" s="204"/>
      <c r="AC444" s="205"/>
      <c r="AD444" s="206"/>
      <c r="AE444" s="207"/>
      <c r="AF444" s="301" t="s">
        <v>101</v>
      </c>
    </row>
    <row r="445" spans="1:69" s="209" customFormat="1" ht="28.5" customHeight="1" x14ac:dyDescent="0.25">
      <c r="A445" s="111" t="s">
        <v>1014</v>
      </c>
      <c r="B445" s="355">
        <v>42570</v>
      </c>
      <c r="C445" s="370" t="s">
        <v>627</v>
      </c>
      <c r="D445" s="370" t="s">
        <v>26</v>
      </c>
      <c r="E445" s="358">
        <v>42762</v>
      </c>
      <c r="F445" s="358">
        <v>42763</v>
      </c>
      <c r="G445" s="359">
        <f t="shared" si="20"/>
        <v>1</v>
      </c>
      <c r="H445" s="359">
        <v>50</v>
      </c>
      <c r="I445" s="375"/>
      <c r="J445" s="375"/>
      <c r="K445" s="375"/>
      <c r="L445" s="375"/>
      <c r="M445" s="361">
        <v>42736</v>
      </c>
      <c r="N445" s="375"/>
      <c r="O445" s="375"/>
      <c r="P445" s="375"/>
      <c r="Q445" s="375"/>
      <c r="R445" s="375"/>
      <c r="S445" s="375"/>
      <c r="T445" s="375"/>
      <c r="U445" s="375"/>
      <c r="V445" s="375"/>
      <c r="W445" s="375"/>
      <c r="X445" s="362"/>
      <c r="Y445" s="434">
        <v>353</v>
      </c>
      <c r="Z445" s="363"/>
      <c r="AA445" s="364"/>
      <c r="AB445" s="363"/>
      <c r="AC445" s="364"/>
      <c r="AD445" s="392"/>
      <c r="AE445" s="393">
        <f>Y445-AD445</f>
        <v>353</v>
      </c>
      <c r="AF445" s="370"/>
      <c r="AG445" s="386"/>
      <c r="AH445" s="12"/>
      <c r="AI445" s="12"/>
      <c r="AJ445" s="12"/>
      <c r="AK445" s="12"/>
      <c r="AL445" s="12"/>
      <c r="AM445" s="12"/>
      <c r="AN445" s="12"/>
      <c r="AO445" s="12"/>
      <c r="AP445" s="12"/>
      <c r="AQ445" s="12"/>
      <c r="AR445" s="12"/>
      <c r="AS445" s="12"/>
      <c r="AT445" s="12"/>
      <c r="AU445" s="12"/>
      <c r="AV445" s="12"/>
      <c r="AW445" s="12"/>
      <c r="AX445" s="12"/>
      <c r="AY445" s="12"/>
      <c r="AZ445" s="12"/>
      <c r="BA445" s="12"/>
      <c r="BB445" s="12"/>
      <c r="BC445" s="12"/>
      <c r="BD445" s="12"/>
      <c r="BE445" s="12"/>
      <c r="BF445" s="12"/>
      <c r="BG445" s="12"/>
      <c r="BH445" s="12"/>
      <c r="BI445" s="12"/>
      <c r="BJ445" s="12"/>
      <c r="BK445" s="12"/>
      <c r="BL445" s="12"/>
      <c r="BM445" s="12"/>
      <c r="BN445" s="12"/>
      <c r="BO445" s="12"/>
      <c r="BP445" s="12"/>
      <c r="BQ445" s="12"/>
    </row>
    <row r="446" spans="1:69" s="209" customFormat="1" ht="28.5" customHeight="1" x14ac:dyDescent="0.25">
      <c r="A446" s="111" t="s">
        <v>1014</v>
      </c>
      <c r="B446" s="355">
        <v>42745</v>
      </c>
      <c r="C446" s="356" t="s">
        <v>629</v>
      </c>
      <c r="D446" s="357" t="s">
        <v>26</v>
      </c>
      <c r="E446" s="358">
        <v>42757</v>
      </c>
      <c r="F446" s="358">
        <v>42761</v>
      </c>
      <c r="G446" s="359">
        <f t="shared" si="20"/>
        <v>4</v>
      </c>
      <c r="H446" s="359">
        <v>27</v>
      </c>
      <c r="I446" s="360"/>
      <c r="J446" s="360"/>
      <c r="K446" s="361">
        <v>42736</v>
      </c>
      <c r="L446" s="360"/>
      <c r="M446" s="360"/>
      <c r="N446" s="360"/>
      <c r="O446" s="360"/>
      <c r="P446" s="360"/>
      <c r="Q446" s="360"/>
      <c r="R446" s="360"/>
      <c r="S446" s="360"/>
      <c r="T446" s="360"/>
      <c r="U446" s="360"/>
      <c r="V446" s="360"/>
      <c r="W446" s="360"/>
      <c r="X446" s="362"/>
      <c r="Y446" s="434">
        <v>2656</v>
      </c>
      <c r="Z446" s="363"/>
      <c r="AA446" s="364"/>
      <c r="AB446" s="363"/>
      <c r="AC446" s="364"/>
      <c r="AD446" s="392"/>
      <c r="AE446" s="393">
        <f>Y446-AD446</f>
        <v>2656</v>
      </c>
      <c r="AF446" s="370"/>
      <c r="AG446" s="386"/>
      <c r="AH446" s="12"/>
      <c r="AI446" s="12"/>
      <c r="AJ446" s="12"/>
      <c r="AK446" s="12"/>
      <c r="AL446" s="12"/>
      <c r="AM446" s="12"/>
      <c r="AN446" s="12"/>
      <c r="AO446" s="12"/>
      <c r="AP446" s="12"/>
      <c r="AQ446" s="12"/>
      <c r="AR446" s="12"/>
      <c r="AS446" s="12"/>
      <c r="AT446" s="12"/>
      <c r="AU446" s="12"/>
      <c r="AV446" s="12"/>
      <c r="AW446" s="12"/>
      <c r="AX446" s="12"/>
      <c r="AY446" s="12"/>
      <c r="AZ446" s="12"/>
      <c r="BA446" s="12"/>
      <c r="BB446" s="12"/>
      <c r="BC446" s="12"/>
      <c r="BD446" s="12"/>
      <c r="BE446" s="12"/>
      <c r="BF446" s="12"/>
      <c r="BG446" s="12"/>
      <c r="BH446" s="12"/>
      <c r="BI446" s="12"/>
      <c r="BJ446" s="12"/>
      <c r="BK446" s="12"/>
      <c r="BL446" s="12"/>
      <c r="BM446" s="12"/>
      <c r="BN446" s="12"/>
      <c r="BO446" s="12"/>
      <c r="BP446" s="12"/>
      <c r="BQ446" s="12"/>
    </row>
    <row r="447" spans="1:69" s="209" customFormat="1" ht="28.5" customHeight="1" x14ac:dyDescent="0.25">
      <c r="A447" s="111" t="s">
        <v>1014</v>
      </c>
      <c r="B447" s="210">
        <v>42723</v>
      </c>
      <c r="C447" s="211" t="s">
        <v>96</v>
      </c>
      <c r="D447" s="211" t="s">
        <v>97</v>
      </c>
      <c r="E447" s="212">
        <v>42754</v>
      </c>
      <c r="F447" s="212">
        <v>42755</v>
      </c>
      <c r="G447" s="213">
        <f t="shared" si="20"/>
        <v>1</v>
      </c>
      <c r="H447" s="213">
        <v>11</v>
      </c>
      <c r="I447" s="201"/>
      <c r="J447" s="201"/>
      <c r="K447" s="201"/>
      <c r="L447" s="201"/>
      <c r="M447" s="202">
        <v>42736</v>
      </c>
      <c r="N447" s="201"/>
      <c r="O447" s="201"/>
      <c r="P447" s="201"/>
      <c r="Q447" s="201"/>
      <c r="R447" s="201"/>
      <c r="S447" s="201"/>
      <c r="T447" s="201"/>
      <c r="U447" s="201"/>
      <c r="V447" s="201"/>
      <c r="W447" s="201"/>
      <c r="X447" s="201"/>
      <c r="Y447" s="113">
        <v>0</v>
      </c>
      <c r="Z447" s="204"/>
      <c r="AA447" s="205"/>
      <c r="AB447" s="204"/>
      <c r="AC447" s="205"/>
      <c r="AD447" s="206"/>
      <c r="AE447" s="207"/>
      <c r="AF447" s="301" t="s">
        <v>98</v>
      </c>
    </row>
    <row r="448" spans="1:69" s="209" customFormat="1" ht="28.5" customHeight="1" x14ac:dyDescent="0.25">
      <c r="A448" s="111" t="s">
        <v>1014</v>
      </c>
      <c r="B448" s="197">
        <v>42439</v>
      </c>
      <c r="C448" s="198" t="s">
        <v>94</v>
      </c>
      <c r="D448" s="198" t="s">
        <v>26</v>
      </c>
      <c r="E448" s="199">
        <v>42747</v>
      </c>
      <c r="F448" s="199">
        <v>42755</v>
      </c>
      <c r="G448" s="200">
        <f t="shared" si="20"/>
        <v>8</v>
      </c>
      <c r="H448" s="200"/>
      <c r="I448" s="201"/>
      <c r="J448" s="201"/>
      <c r="K448" s="201"/>
      <c r="L448" s="201"/>
      <c r="M448" s="201"/>
      <c r="N448" s="201"/>
      <c r="O448" s="201"/>
      <c r="P448" s="202">
        <v>42736</v>
      </c>
      <c r="Q448" s="201"/>
      <c r="R448" s="201"/>
      <c r="S448" s="201"/>
      <c r="T448" s="201"/>
      <c r="U448" s="201"/>
      <c r="V448" s="201"/>
      <c r="W448" s="201"/>
      <c r="X448" s="201"/>
      <c r="Y448" s="113">
        <v>0</v>
      </c>
      <c r="Z448" s="204"/>
      <c r="AA448" s="205"/>
      <c r="AB448" s="204"/>
      <c r="AC448" s="205"/>
      <c r="AD448" s="206"/>
      <c r="AE448" s="207"/>
      <c r="AF448" s="301" t="s">
        <v>95</v>
      </c>
    </row>
    <row r="449" spans="1:69" s="209" customFormat="1" ht="28.5" customHeight="1" x14ac:dyDescent="0.35">
      <c r="A449" s="111" t="s">
        <v>1014</v>
      </c>
      <c r="B449" s="132">
        <v>42404</v>
      </c>
      <c r="C449" s="101" t="s">
        <v>975</v>
      </c>
      <c r="D449" s="133" t="s">
        <v>977</v>
      </c>
      <c r="E449" s="108">
        <v>42720</v>
      </c>
      <c r="F449" s="108">
        <v>42721</v>
      </c>
      <c r="G449" s="103">
        <f t="shared" si="20"/>
        <v>1</v>
      </c>
      <c r="H449" s="103">
        <v>56</v>
      </c>
      <c r="I449" s="121"/>
      <c r="J449" s="121"/>
      <c r="K449" s="121">
        <v>42705</v>
      </c>
      <c r="L449" s="121"/>
      <c r="M449" s="121"/>
      <c r="N449" s="121"/>
      <c r="O449" s="121"/>
      <c r="P449" s="121"/>
      <c r="Q449" s="121"/>
      <c r="R449" s="121"/>
      <c r="S449" s="121"/>
      <c r="T449" s="121"/>
      <c r="U449" s="121"/>
      <c r="V449" s="121"/>
      <c r="W449" s="121"/>
      <c r="X449" s="121"/>
      <c r="Y449" s="129">
        <v>1448</v>
      </c>
      <c r="Z449" s="159"/>
      <c r="AA449" s="160"/>
      <c r="AB449" s="162"/>
      <c r="AC449" s="160"/>
      <c r="AD449" s="164"/>
      <c r="AE449" s="164"/>
      <c r="AF449" s="561"/>
      <c r="AG449" s="12"/>
      <c r="AH449" s="12"/>
      <c r="AI449" s="12"/>
      <c r="AJ449" s="12"/>
      <c r="AK449" s="12"/>
      <c r="AL449" s="12"/>
      <c r="AM449" s="12"/>
      <c r="AN449" s="12"/>
      <c r="AO449" s="12"/>
      <c r="AP449" s="12"/>
      <c r="AQ449" s="12"/>
      <c r="AR449" s="12"/>
      <c r="AS449" s="12"/>
      <c r="AT449" s="12"/>
      <c r="AU449" s="12"/>
      <c r="AV449" s="12"/>
      <c r="AW449" s="12"/>
      <c r="AX449" s="12"/>
      <c r="AY449" s="12"/>
      <c r="AZ449" s="12"/>
      <c r="BA449" s="12"/>
      <c r="BB449" s="12"/>
      <c r="BC449" s="12"/>
      <c r="BD449" s="12"/>
      <c r="BE449" s="12"/>
      <c r="BF449" s="12"/>
      <c r="BG449" s="12"/>
      <c r="BH449" s="12"/>
      <c r="BI449" s="12"/>
      <c r="BJ449" s="12"/>
      <c r="BK449" s="12"/>
      <c r="BL449" s="12"/>
      <c r="BM449" s="12"/>
      <c r="BN449" s="12"/>
      <c r="BO449" s="12"/>
      <c r="BP449" s="12"/>
      <c r="BQ449" s="12"/>
    </row>
    <row r="450" spans="1:69" s="209" customFormat="1" ht="28.5" customHeight="1" x14ac:dyDescent="0.35">
      <c r="A450" s="111" t="s">
        <v>1014</v>
      </c>
      <c r="B450" s="132">
        <v>42650</v>
      </c>
      <c r="C450" s="101" t="s">
        <v>975</v>
      </c>
      <c r="D450" s="133" t="s">
        <v>976</v>
      </c>
      <c r="E450" s="108">
        <v>42719</v>
      </c>
      <c r="F450" s="108">
        <v>42720</v>
      </c>
      <c r="G450" s="103">
        <f t="shared" si="20"/>
        <v>1</v>
      </c>
      <c r="H450" s="103">
        <v>56</v>
      </c>
      <c r="I450" s="121"/>
      <c r="J450" s="121"/>
      <c r="K450" s="121">
        <v>42705</v>
      </c>
      <c r="L450" s="121"/>
      <c r="M450" s="121"/>
      <c r="N450" s="121"/>
      <c r="O450" s="121"/>
      <c r="P450" s="121"/>
      <c r="Q450" s="121"/>
      <c r="R450" s="121"/>
      <c r="S450" s="121"/>
      <c r="T450" s="121"/>
      <c r="U450" s="121"/>
      <c r="V450" s="121"/>
      <c r="W450" s="121"/>
      <c r="X450" s="121"/>
      <c r="Y450" s="129">
        <v>1630.4</v>
      </c>
      <c r="Z450" s="159"/>
      <c r="AA450" s="160"/>
      <c r="AB450" s="162"/>
      <c r="AC450" s="160"/>
      <c r="AD450" s="164"/>
      <c r="AE450" s="164"/>
      <c r="AF450" s="561"/>
      <c r="AG450" s="12"/>
      <c r="AH450" s="12"/>
      <c r="AI450" s="12"/>
      <c r="AJ450" s="12"/>
      <c r="AK450" s="12"/>
      <c r="AL450" s="12"/>
      <c r="AM450" s="12"/>
      <c r="AN450" s="12"/>
      <c r="AO450" s="12"/>
      <c r="AP450" s="12"/>
      <c r="AQ450" s="12"/>
      <c r="AR450" s="12"/>
      <c r="AS450" s="12"/>
      <c r="AT450" s="12"/>
      <c r="AU450" s="12"/>
      <c r="AV450" s="12"/>
      <c r="AW450" s="12"/>
      <c r="AX450" s="12"/>
      <c r="AY450" s="12"/>
      <c r="AZ450" s="12"/>
      <c r="BA450" s="12"/>
      <c r="BB450" s="12"/>
      <c r="BC450" s="12"/>
      <c r="BD450" s="12"/>
      <c r="BE450" s="12"/>
      <c r="BF450" s="12"/>
      <c r="BG450" s="12"/>
      <c r="BH450" s="12"/>
      <c r="BI450" s="12"/>
      <c r="BJ450" s="12"/>
      <c r="BK450" s="12"/>
      <c r="BL450" s="12"/>
      <c r="BM450" s="12"/>
      <c r="BN450" s="12"/>
      <c r="BO450" s="12"/>
      <c r="BP450" s="12"/>
      <c r="BQ450" s="12"/>
    </row>
    <row r="451" spans="1:69" s="209" customFormat="1" ht="28.5" customHeight="1" x14ac:dyDescent="0.35">
      <c r="A451" s="111" t="s">
        <v>1014</v>
      </c>
      <c r="B451" s="134">
        <v>42641</v>
      </c>
      <c r="C451" s="101" t="s">
        <v>991</v>
      </c>
      <c r="D451" s="101" t="s">
        <v>26</v>
      </c>
      <c r="E451" s="108">
        <v>42714</v>
      </c>
      <c r="F451" s="108">
        <v>42715</v>
      </c>
      <c r="G451" s="103">
        <f t="shared" si="20"/>
        <v>1</v>
      </c>
      <c r="H451" s="103">
        <v>60</v>
      </c>
      <c r="I451" s="121"/>
      <c r="J451" s="121"/>
      <c r="K451" s="121">
        <v>42705</v>
      </c>
      <c r="L451" s="121"/>
      <c r="M451" s="121"/>
      <c r="N451" s="121"/>
      <c r="O451" s="121"/>
      <c r="P451" s="121"/>
      <c r="Q451" s="121"/>
      <c r="R451" s="121"/>
      <c r="S451" s="121"/>
      <c r="T451" s="121"/>
      <c r="U451" s="121"/>
      <c r="V451" s="121"/>
      <c r="W451" s="121"/>
      <c r="X451" s="121"/>
      <c r="Y451" s="113">
        <v>0</v>
      </c>
      <c r="Z451" s="159"/>
      <c r="AA451" s="160"/>
      <c r="AB451" s="162"/>
      <c r="AC451" s="160"/>
      <c r="AD451" s="164"/>
      <c r="AE451" s="164"/>
      <c r="AF451" s="133" t="s">
        <v>835</v>
      </c>
      <c r="AG451" s="12"/>
      <c r="AH451" s="12"/>
      <c r="AI451" s="12"/>
      <c r="AJ451" s="12"/>
      <c r="AK451" s="12"/>
      <c r="AL451" s="12"/>
      <c r="AM451" s="12"/>
      <c r="AN451" s="12"/>
      <c r="AO451" s="12"/>
      <c r="AP451" s="12"/>
      <c r="AQ451" s="12"/>
      <c r="AR451" s="12"/>
      <c r="AS451" s="12"/>
      <c r="AT451" s="12"/>
      <c r="AU451" s="12"/>
      <c r="AV451" s="12"/>
      <c r="AW451" s="12"/>
      <c r="AX451" s="12"/>
      <c r="AY451" s="12"/>
      <c r="AZ451" s="12"/>
      <c r="BA451" s="12"/>
      <c r="BB451" s="12"/>
      <c r="BC451" s="12"/>
      <c r="BD451" s="12"/>
      <c r="BE451" s="12"/>
      <c r="BF451" s="12"/>
      <c r="BG451" s="12"/>
      <c r="BH451" s="12"/>
      <c r="BI451" s="12"/>
      <c r="BJ451" s="12"/>
      <c r="BK451" s="12"/>
      <c r="BL451" s="12"/>
      <c r="BM451" s="12"/>
      <c r="BN451" s="12"/>
      <c r="BO451" s="12"/>
      <c r="BP451" s="12"/>
      <c r="BQ451" s="12"/>
    </row>
    <row r="452" spans="1:69" s="209" customFormat="1" ht="28.5" customHeight="1" x14ac:dyDescent="0.35">
      <c r="A452" s="111" t="s">
        <v>1014</v>
      </c>
      <c r="B452" s="135">
        <v>42621</v>
      </c>
      <c r="C452" s="45" t="s">
        <v>62</v>
      </c>
      <c r="D452" s="45" t="s">
        <v>26</v>
      </c>
      <c r="E452" s="106">
        <v>42713</v>
      </c>
      <c r="F452" s="106">
        <v>42714</v>
      </c>
      <c r="G452" s="103">
        <f t="shared" si="20"/>
        <v>1</v>
      </c>
      <c r="H452" s="103">
        <v>38</v>
      </c>
      <c r="I452" s="121">
        <v>42705</v>
      </c>
      <c r="J452" s="131"/>
      <c r="K452" s="131"/>
      <c r="L452" s="131"/>
      <c r="M452" s="131"/>
      <c r="N452" s="131"/>
      <c r="O452" s="131"/>
      <c r="P452" s="131"/>
      <c r="Q452" s="131"/>
      <c r="R452" s="131"/>
      <c r="S452" s="131"/>
      <c r="T452" s="131"/>
      <c r="U452" s="131"/>
      <c r="V452" s="131"/>
      <c r="W452" s="131"/>
      <c r="X452" s="131"/>
      <c r="Y452" s="113">
        <v>0</v>
      </c>
      <c r="Z452" s="159"/>
      <c r="AA452" s="160"/>
      <c r="AB452" s="162"/>
      <c r="AC452" s="160"/>
      <c r="AD452" s="164"/>
      <c r="AE452" s="164"/>
      <c r="AF452" s="133" t="s">
        <v>843</v>
      </c>
      <c r="AG452" s="12"/>
      <c r="AH452" s="12"/>
      <c r="AI452" s="12"/>
      <c r="AJ452" s="12"/>
      <c r="AK452" s="12"/>
      <c r="AL452" s="12"/>
      <c r="AM452" s="12"/>
      <c r="AN452" s="12"/>
      <c r="AO452" s="12"/>
      <c r="AP452" s="12"/>
      <c r="AQ452" s="12"/>
      <c r="AR452" s="12"/>
      <c r="AS452" s="12"/>
      <c r="AT452" s="12"/>
      <c r="AU452" s="12"/>
      <c r="AV452" s="12"/>
      <c r="AW452" s="12"/>
      <c r="AX452" s="12"/>
      <c r="AY452" s="12"/>
      <c r="AZ452" s="12"/>
      <c r="BA452" s="12"/>
      <c r="BB452" s="12"/>
      <c r="BC452" s="12"/>
      <c r="BD452" s="12"/>
      <c r="BE452" s="12"/>
      <c r="BF452" s="12"/>
      <c r="BG452" s="12"/>
      <c r="BH452" s="12"/>
      <c r="BI452" s="12"/>
      <c r="BJ452" s="12"/>
      <c r="BK452" s="12"/>
      <c r="BL452" s="12"/>
      <c r="BM452" s="12"/>
      <c r="BN452" s="12"/>
      <c r="BO452" s="12"/>
      <c r="BP452" s="12"/>
      <c r="BQ452" s="12"/>
    </row>
    <row r="453" spans="1:69" s="209" customFormat="1" ht="28.5" customHeight="1" x14ac:dyDescent="0.35">
      <c r="A453" s="111" t="s">
        <v>1014</v>
      </c>
      <c r="B453" s="135">
        <v>42654</v>
      </c>
      <c r="C453" s="45" t="s">
        <v>978</v>
      </c>
      <c r="D453" s="45" t="s">
        <v>26</v>
      </c>
      <c r="E453" s="106">
        <v>42713</v>
      </c>
      <c r="F453" s="106">
        <v>42715</v>
      </c>
      <c r="G453" s="103">
        <f t="shared" si="20"/>
        <v>2</v>
      </c>
      <c r="H453" s="103">
        <v>32</v>
      </c>
      <c r="I453" s="131"/>
      <c r="J453" s="131"/>
      <c r="K453" s="121">
        <v>42705</v>
      </c>
      <c r="L453" s="131"/>
      <c r="M453" s="131"/>
      <c r="N453" s="131"/>
      <c r="O453" s="131"/>
      <c r="P453" s="131"/>
      <c r="Q453" s="131"/>
      <c r="R453" s="131"/>
      <c r="S453" s="131"/>
      <c r="T453" s="131"/>
      <c r="U453" s="131"/>
      <c r="V453" s="131"/>
      <c r="W453" s="131"/>
      <c r="X453" s="131"/>
      <c r="Y453" s="129">
        <v>1585</v>
      </c>
      <c r="Z453" s="159"/>
      <c r="AA453" s="160"/>
      <c r="AB453" s="162"/>
      <c r="AC453" s="160"/>
      <c r="AD453" s="164"/>
      <c r="AE453" s="164"/>
      <c r="AF453" s="561"/>
      <c r="AG453" s="12"/>
      <c r="AH453" s="12"/>
      <c r="AI453" s="12"/>
      <c r="AJ453" s="12"/>
      <c r="AK453" s="12"/>
      <c r="AL453" s="12"/>
      <c r="AM453" s="12"/>
      <c r="AN453" s="12"/>
      <c r="AO453" s="12"/>
      <c r="AP453" s="12"/>
      <c r="AQ453" s="12"/>
      <c r="AR453" s="12"/>
      <c r="AS453" s="12"/>
      <c r="AT453" s="12"/>
      <c r="AU453" s="12"/>
      <c r="AV453" s="12"/>
      <c r="AW453" s="12"/>
      <c r="AX453" s="12"/>
      <c r="AY453" s="12"/>
      <c r="AZ453" s="12"/>
      <c r="BA453" s="12"/>
      <c r="BB453" s="12"/>
      <c r="BC453" s="12"/>
      <c r="BD453" s="12"/>
      <c r="BE453" s="12"/>
      <c r="BF453" s="12"/>
      <c r="BG453" s="12"/>
      <c r="BH453" s="12"/>
      <c r="BI453" s="12"/>
      <c r="BJ453" s="12"/>
      <c r="BK453" s="12"/>
      <c r="BL453" s="12"/>
      <c r="BM453" s="12"/>
      <c r="BN453" s="12"/>
      <c r="BO453" s="12"/>
      <c r="BP453" s="12"/>
      <c r="BQ453" s="12"/>
    </row>
    <row r="454" spans="1:69" s="209" customFormat="1" ht="28.5" customHeight="1" x14ac:dyDescent="0.35">
      <c r="A454" s="111" t="s">
        <v>1014</v>
      </c>
      <c r="B454" s="135">
        <v>42661</v>
      </c>
      <c r="C454" s="45" t="s">
        <v>776</v>
      </c>
      <c r="D454" s="45" t="s">
        <v>777</v>
      </c>
      <c r="E454" s="106">
        <v>42712</v>
      </c>
      <c r="F454" s="106">
        <v>42713</v>
      </c>
      <c r="G454" s="103">
        <v>4</v>
      </c>
      <c r="H454" s="103">
        <v>20</v>
      </c>
      <c r="I454" s="131"/>
      <c r="J454" s="131"/>
      <c r="K454" s="131"/>
      <c r="L454" s="131"/>
      <c r="M454" s="131"/>
      <c r="N454" s="131"/>
      <c r="O454" s="131"/>
      <c r="P454" s="131"/>
      <c r="Q454" s="131"/>
      <c r="R454" s="131"/>
      <c r="S454" s="131"/>
      <c r="T454" s="131"/>
      <c r="U454" s="131"/>
      <c r="V454" s="131"/>
      <c r="W454" s="131"/>
      <c r="X454" s="121">
        <v>42705</v>
      </c>
      <c r="Y454" s="113">
        <v>0</v>
      </c>
      <c r="Z454" s="159"/>
      <c r="AA454" s="160"/>
      <c r="AB454" s="162"/>
      <c r="AC454" s="160"/>
      <c r="AD454" s="164"/>
      <c r="AE454" s="164"/>
      <c r="AF454" s="137" t="s">
        <v>98</v>
      </c>
      <c r="AG454" s="12"/>
      <c r="AH454" s="12"/>
      <c r="AI454" s="12"/>
      <c r="AJ454" s="12"/>
      <c r="AK454" s="12"/>
      <c r="AL454" s="12"/>
      <c r="AM454" s="12"/>
      <c r="AN454" s="12"/>
      <c r="AO454" s="12"/>
      <c r="AP454" s="12"/>
      <c r="AQ454" s="12"/>
      <c r="AR454" s="12"/>
      <c r="AS454" s="12"/>
      <c r="AT454" s="12"/>
      <c r="AU454" s="12"/>
      <c r="AV454" s="12"/>
      <c r="AW454" s="12"/>
      <c r="AX454" s="12"/>
      <c r="AY454" s="12"/>
      <c r="AZ454" s="12"/>
      <c r="BA454" s="12"/>
      <c r="BB454" s="12"/>
      <c r="BC454" s="12"/>
      <c r="BD454" s="12"/>
      <c r="BE454" s="12"/>
      <c r="BF454" s="12"/>
      <c r="BG454" s="12"/>
      <c r="BH454" s="12"/>
      <c r="BI454" s="12"/>
      <c r="BJ454" s="12"/>
      <c r="BK454" s="12"/>
      <c r="BL454" s="12"/>
      <c r="BM454" s="12"/>
      <c r="BN454" s="12"/>
      <c r="BO454" s="12"/>
      <c r="BP454" s="12"/>
      <c r="BQ454" s="12"/>
    </row>
    <row r="455" spans="1:69" s="209" customFormat="1" ht="28.5" customHeight="1" x14ac:dyDescent="0.35">
      <c r="A455" s="111" t="s">
        <v>1014</v>
      </c>
      <c r="B455" s="134">
        <v>42621</v>
      </c>
      <c r="C455" s="45" t="s">
        <v>62</v>
      </c>
      <c r="D455" s="101" t="s">
        <v>968</v>
      </c>
      <c r="E455" s="108">
        <v>42702</v>
      </c>
      <c r="F455" s="108">
        <v>42704</v>
      </c>
      <c r="G455" s="103">
        <f t="shared" ref="G455:G466" si="21">F455-E455</f>
        <v>2</v>
      </c>
      <c r="H455" s="103">
        <v>60</v>
      </c>
      <c r="I455" s="121"/>
      <c r="J455" s="121"/>
      <c r="K455" s="121"/>
      <c r="L455" s="121"/>
      <c r="M455" s="121"/>
      <c r="N455" s="121"/>
      <c r="O455" s="121"/>
      <c r="P455" s="121"/>
      <c r="Q455" s="121"/>
      <c r="R455" s="121"/>
      <c r="S455" s="121"/>
      <c r="T455" s="121"/>
      <c r="U455" s="121"/>
      <c r="V455" s="121"/>
      <c r="W455" s="121"/>
      <c r="X455" s="121">
        <v>42705</v>
      </c>
      <c r="Y455" s="129">
        <v>2772</v>
      </c>
      <c r="Z455" s="159"/>
      <c r="AA455" s="160"/>
      <c r="AB455" s="162"/>
      <c r="AC455" s="160"/>
      <c r="AD455" s="164"/>
      <c r="AE455" s="164"/>
      <c r="AF455" s="561" t="s">
        <v>26</v>
      </c>
      <c r="AG455" s="12"/>
      <c r="AH455" s="12"/>
      <c r="AI455" s="12"/>
      <c r="AJ455" s="12"/>
      <c r="AK455" s="12"/>
      <c r="AL455" s="12"/>
      <c r="AM455" s="12"/>
      <c r="AN455" s="12"/>
      <c r="AO455" s="12"/>
      <c r="AP455" s="12"/>
      <c r="AQ455" s="12"/>
      <c r="AR455" s="12"/>
      <c r="AS455" s="12"/>
      <c r="AT455" s="12"/>
      <c r="AU455" s="12"/>
      <c r="AV455" s="12"/>
      <c r="AW455" s="12"/>
      <c r="AX455" s="12"/>
      <c r="AY455" s="12"/>
      <c r="AZ455" s="12"/>
      <c r="BA455" s="12"/>
      <c r="BB455" s="12"/>
      <c r="BC455" s="12"/>
      <c r="BD455" s="12"/>
      <c r="BE455" s="12"/>
      <c r="BF455" s="12"/>
      <c r="BG455" s="12"/>
      <c r="BH455" s="12"/>
      <c r="BI455" s="12"/>
      <c r="BJ455" s="12"/>
      <c r="BK455" s="12"/>
      <c r="BL455" s="12"/>
      <c r="BM455" s="12"/>
      <c r="BN455" s="12"/>
      <c r="BO455" s="12"/>
      <c r="BP455" s="12"/>
      <c r="BQ455" s="12"/>
    </row>
    <row r="456" spans="1:69" s="209" customFormat="1" ht="28.5" customHeight="1" x14ac:dyDescent="0.35">
      <c r="A456" s="111" t="s">
        <v>1014</v>
      </c>
      <c r="B456" s="134">
        <v>42621</v>
      </c>
      <c r="C456" s="45" t="s">
        <v>62</v>
      </c>
      <c r="D456" s="101" t="s">
        <v>968</v>
      </c>
      <c r="E456" s="108">
        <v>42702</v>
      </c>
      <c r="F456" s="108">
        <v>42704</v>
      </c>
      <c r="G456" s="103">
        <f t="shared" si="21"/>
        <v>2</v>
      </c>
      <c r="H456" s="103">
        <v>60</v>
      </c>
      <c r="I456" s="121"/>
      <c r="J456" s="121"/>
      <c r="K456" s="121"/>
      <c r="L456" s="121"/>
      <c r="M456" s="121"/>
      <c r="N456" s="121"/>
      <c r="O456" s="121">
        <v>42675</v>
      </c>
      <c r="P456" s="121"/>
      <c r="Q456" s="121"/>
      <c r="R456" s="121"/>
      <c r="S456" s="121"/>
      <c r="T456" s="121"/>
      <c r="U456" s="121"/>
      <c r="V456" s="121"/>
      <c r="W456" s="121"/>
      <c r="X456" s="121"/>
      <c r="Y456" s="129">
        <v>2064</v>
      </c>
      <c r="Z456" s="159"/>
      <c r="AA456" s="160"/>
      <c r="AB456" s="162"/>
      <c r="AC456" s="160"/>
      <c r="AD456" s="164"/>
      <c r="AE456" s="164"/>
      <c r="AF456" s="561"/>
      <c r="AG456" s="12"/>
      <c r="AH456" s="12"/>
      <c r="AI456" s="12"/>
      <c r="AJ456" s="12"/>
      <c r="AK456" s="12"/>
      <c r="AL456" s="12"/>
      <c r="AM456" s="12"/>
      <c r="AN456" s="12"/>
      <c r="AO456" s="12"/>
      <c r="AP456" s="12"/>
      <c r="AQ456" s="12"/>
      <c r="AR456" s="12"/>
      <c r="AS456" s="12"/>
      <c r="AT456" s="12"/>
      <c r="AU456" s="12"/>
      <c r="AV456" s="12"/>
      <c r="AW456" s="12"/>
      <c r="AX456" s="12"/>
      <c r="AY456" s="12"/>
      <c r="AZ456" s="12"/>
      <c r="BA456" s="12"/>
      <c r="BB456" s="12"/>
      <c r="BC456" s="12"/>
      <c r="BD456" s="12"/>
      <c r="BE456" s="12"/>
      <c r="BF456" s="12"/>
      <c r="BG456" s="12"/>
      <c r="BH456" s="12"/>
      <c r="BI456" s="12"/>
      <c r="BJ456" s="12"/>
      <c r="BK456" s="12"/>
      <c r="BL456" s="12"/>
      <c r="BM456" s="12"/>
      <c r="BN456" s="12"/>
      <c r="BO456" s="12"/>
      <c r="BP456" s="12"/>
      <c r="BQ456" s="12"/>
    </row>
    <row r="457" spans="1:69" s="209" customFormat="1" ht="28.5" customHeight="1" x14ac:dyDescent="0.35">
      <c r="A457" s="111" t="s">
        <v>1014</v>
      </c>
      <c r="B457" s="134">
        <v>42648</v>
      </c>
      <c r="C457" s="45" t="s">
        <v>62</v>
      </c>
      <c r="D457" s="101" t="s">
        <v>968</v>
      </c>
      <c r="E457" s="108">
        <v>42702</v>
      </c>
      <c r="F457" s="108">
        <v>42703</v>
      </c>
      <c r="G457" s="103">
        <f t="shared" si="21"/>
        <v>1</v>
      </c>
      <c r="H457" s="103">
        <v>3</v>
      </c>
      <c r="I457" s="121"/>
      <c r="J457" s="121"/>
      <c r="K457" s="121"/>
      <c r="L457" s="121"/>
      <c r="M457" s="121"/>
      <c r="N457" s="121"/>
      <c r="O457" s="121"/>
      <c r="P457" s="121"/>
      <c r="Q457" s="121"/>
      <c r="R457" s="121"/>
      <c r="S457" s="121"/>
      <c r="T457" s="121"/>
      <c r="U457" s="121"/>
      <c r="V457" s="121"/>
      <c r="W457" s="121"/>
      <c r="X457" s="121">
        <v>42675</v>
      </c>
      <c r="Y457" s="129">
        <v>149</v>
      </c>
      <c r="Z457" s="159"/>
      <c r="AA457" s="160"/>
      <c r="AB457" s="162"/>
      <c r="AC457" s="160"/>
      <c r="AD457" s="164"/>
      <c r="AE457" s="164"/>
      <c r="AF457" s="561"/>
      <c r="AG457" s="12"/>
      <c r="AH457" s="12"/>
      <c r="AI457" s="12"/>
      <c r="AJ457" s="12"/>
      <c r="AK457" s="12"/>
      <c r="AL457" s="12"/>
      <c r="AM457" s="12"/>
      <c r="AN457" s="12"/>
      <c r="AO457" s="12"/>
      <c r="AP457" s="12"/>
      <c r="AQ457" s="12"/>
      <c r="AR457" s="12"/>
      <c r="AS457" s="12"/>
      <c r="AT457" s="12"/>
      <c r="AU457" s="12"/>
      <c r="AV457" s="12"/>
      <c r="AW457" s="12"/>
      <c r="AX457" s="12"/>
      <c r="AY457" s="12"/>
      <c r="AZ457" s="12"/>
      <c r="BA457" s="12"/>
      <c r="BB457" s="12"/>
      <c r="BC457" s="12"/>
      <c r="BD457" s="12"/>
      <c r="BE457" s="12"/>
      <c r="BF457" s="12"/>
      <c r="BG457" s="12"/>
      <c r="BH457" s="12"/>
      <c r="BI457" s="12"/>
      <c r="BJ457" s="12"/>
      <c r="BK457" s="12"/>
      <c r="BL457" s="12"/>
      <c r="BM457" s="12"/>
      <c r="BN457" s="12"/>
      <c r="BO457" s="12"/>
      <c r="BP457" s="12"/>
      <c r="BQ457" s="12"/>
    </row>
    <row r="458" spans="1:69" s="209" customFormat="1" ht="28.5" customHeight="1" x14ac:dyDescent="0.35">
      <c r="A458" s="111" t="s">
        <v>1014</v>
      </c>
      <c r="B458" s="134">
        <v>42634</v>
      </c>
      <c r="C458" s="101" t="s">
        <v>972</v>
      </c>
      <c r="D458" s="101" t="s">
        <v>973</v>
      </c>
      <c r="E458" s="108">
        <v>42699</v>
      </c>
      <c r="F458" s="108">
        <v>42700</v>
      </c>
      <c r="G458" s="103">
        <f t="shared" si="21"/>
        <v>1</v>
      </c>
      <c r="H458" s="103">
        <v>52</v>
      </c>
      <c r="I458" s="121">
        <v>42675</v>
      </c>
      <c r="J458" s="121"/>
      <c r="K458" s="121"/>
      <c r="L458" s="121"/>
      <c r="M458" s="121"/>
      <c r="N458" s="121"/>
      <c r="O458" s="121"/>
      <c r="P458" s="121"/>
      <c r="Q458" s="121"/>
      <c r="R458" s="121"/>
      <c r="S458" s="121"/>
      <c r="T458" s="121"/>
      <c r="U458" s="121"/>
      <c r="V458" s="121"/>
      <c r="W458" s="121"/>
      <c r="X458" s="121"/>
      <c r="Y458" s="129">
        <v>1192</v>
      </c>
      <c r="Z458" s="159"/>
      <c r="AA458" s="160"/>
      <c r="AB458" s="162"/>
      <c r="AC458" s="160"/>
      <c r="AD458" s="164"/>
      <c r="AE458" s="164"/>
      <c r="AF458" s="561"/>
      <c r="AG458" s="12"/>
      <c r="AH458" s="12"/>
      <c r="AI458" s="12"/>
      <c r="AJ458" s="12"/>
      <c r="AK458" s="12"/>
      <c r="AL458" s="12"/>
      <c r="AM458" s="12"/>
      <c r="AN458" s="12"/>
      <c r="AO458" s="12"/>
      <c r="AP458" s="12"/>
      <c r="AQ458" s="12"/>
      <c r="AR458" s="12"/>
      <c r="AS458" s="12"/>
      <c r="AT458" s="12"/>
      <c r="AU458" s="12"/>
      <c r="AV458" s="12"/>
      <c r="AW458" s="12"/>
      <c r="AX458" s="12"/>
      <c r="AY458" s="12"/>
      <c r="AZ458" s="12"/>
      <c r="BA458" s="12"/>
      <c r="BB458" s="12"/>
      <c r="BC458" s="12"/>
      <c r="BD458" s="12"/>
      <c r="BE458" s="12"/>
      <c r="BF458" s="12"/>
      <c r="BG458" s="12"/>
      <c r="BH458" s="12"/>
      <c r="BI458" s="12"/>
      <c r="BJ458" s="12"/>
      <c r="BK458" s="12"/>
      <c r="BL458" s="12"/>
      <c r="BM458" s="12"/>
      <c r="BN458" s="12"/>
      <c r="BO458" s="12"/>
      <c r="BP458" s="12"/>
      <c r="BQ458" s="12"/>
    </row>
    <row r="459" spans="1:69" s="209" customFormat="1" ht="28.5" customHeight="1" x14ac:dyDescent="0.35">
      <c r="A459" s="111" t="s">
        <v>1014</v>
      </c>
      <c r="B459" s="135">
        <v>42635</v>
      </c>
      <c r="C459" s="45" t="s">
        <v>735</v>
      </c>
      <c r="D459" s="45" t="s">
        <v>736</v>
      </c>
      <c r="E459" s="106">
        <v>42698</v>
      </c>
      <c r="F459" s="106">
        <v>42699</v>
      </c>
      <c r="G459" s="103">
        <f t="shared" si="21"/>
        <v>1</v>
      </c>
      <c r="H459" s="103">
        <v>7</v>
      </c>
      <c r="I459" s="131"/>
      <c r="J459" s="131"/>
      <c r="K459" s="131"/>
      <c r="L459" s="131"/>
      <c r="M459" s="131"/>
      <c r="N459" s="131"/>
      <c r="O459" s="131"/>
      <c r="P459" s="131"/>
      <c r="Q459" s="131"/>
      <c r="R459" s="121">
        <v>42675</v>
      </c>
      <c r="S459" s="131"/>
      <c r="T459" s="131"/>
      <c r="U459" s="131"/>
      <c r="V459" s="131"/>
      <c r="W459" s="131"/>
      <c r="X459" s="131"/>
      <c r="Y459" s="113">
        <v>0</v>
      </c>
      <c r="Z459" s="159"/>
      <c r="AA459" s="160"/>
      <c r="AB459" s="162"/>
      <c r="AC459" s="160"/>
      <c r="AD459" s="164"/>
      <c r="AE459" s="164"/>
      <c r="AF459" s="137" t="s">
        <v>98</v>
      </c>
      <c r="AG459" s="12"/>
      <c r="AH459" s="12"/>
      <c r="AI459" s="12"/>
      <c r="AJ459" s="12"/>
      <c r="AK459" s="12"/>
      <c r="AL459" s="12"/>
      <c r="AM459" s="12"/>
      <c r="AN459" s="12"/>
      <c r="AO459" s="12"/>
      <c r="AP459" s="12"/>
      <c r="AQ459" s="12"/>
      <c r="AR459" s="12"/>
      <c r="AS459" s="12"/>
      <c r="AT459" s="12"/>
      <c r="AU459" s="12"/>
      <c r="AV459" s="12"/>
      <c r="AW459" s="12"/>
      <c r="AX459" s="12"/>
      <c r="AY459" s="12"/>
      <c r="AZ459" s="12"/>
      <c r="BA459" s="12"/>
      <c r="BB459" s="12"/>
      <c r="BC459" s="12"/>
      <c r="BD459" s="12"/>
      <c r="BE459" s="12"/>
      <c r="BF459" s="12"/>
      <c r="BG459" s="12"/>
      <c r="BH459" s="12"/>
      <c r="BI459" s="12"/>
      <c r="BJ459" s="12"/>
      <c r="BK459" s="12"/>
      <c r="BL459" s="12"/>
      <c r="BM459" s="12"/>
      <c r="BN459" s="12"/>
      <c r="BO459" s="12"/>
      <c r="BP459" s="12"/>
      <c r="BQ459" s="12"/>
    </row>
    <row r="460" spans="1:69" s="209" customFormat="1" ht="28.5" customHeight="1" x14ac:dyDescent="0.35">
      <c r="A460" s="111" t="s">
        <v>1014</v>
      </c>
      <c r="B460" s="134">
        <v>42661</v>
      </c>
      <c r="C460" s="101" t="s">
        <v>965</v>
      </c>
      <c r="D460" s="101" t="s">
        <v>26</v>
      </c>
      <c r="E460" s="108">
        <v>42698</v>
      </c>
      <c r="F460" s="108">
        <v>42699</v>
      </c>
      <c r="G460" s="103">
        <f t="shared" si="21"/>
        <v>1</v>
      </c>
      <c r="H460" s="103">
        <v>18</v>
      </c>
      <c r="I460" s="121"/>
      <c r="J460" s="121"/>
      <c r="K460" s="121">
        <v>42675</v>
      </c>
      <c r="L460" s="121"/>
      <c r="M460" s="121"/>
      <c r="N460" s="121"/>
      <c r="O460" s="121"/>
      <c r="P460" s="121"/>
      <c r="Q460" s="121"/>
      <c r="R460" s="121"/>
      <c r="S460" s="121"/>
      <c r="T460" s="121"/>
      <c r="U460" s="121"/>
      <c r="V460" s="121"/>
      <c r="W460" s="121"/>
      <c r="X460" s="121"/>
      <c r="Y460" s="129">
        <v>333</v>
      </c>
      <c r="Z460" s="159"/>
      <c r="AA460" s="160"/>
      <c r="AB460" s="162"/>
      <c r="AC460" s="160"/>
      <c r="AD460" s="164"/>
      <c r="AE460" s="164"/>
      <c r="AF460" s="561"/>
      <c r="AG460" s="12"/>
      <c r="AH460" s="12"/>
      <c r="AI460" s="12"/>
      <c r="AJ460" s="12"/>
      <c r="AK460" s="12"/>
      <c r="AL460" s="12"/>
      <c r="AM460" s="12"/>
      <c r="AN460" s="12"/>
      <c r="AO460" s="12"/>
      <c r="AP460" s="12"/>
      <c r="AQ460" s="12"/>
      <c r="AR460" s="12"/>
      <c r="AS460" s="12"/>
      <c r="AT460" s="12"/>
      <c r="AU460" s="12"/>
      <c r="AV460" s="12"/>
      <c r="AW460" s="12"/>
      <c r="AX460" s="12"/>
      <c r="AY460" s="12"/>
      <c r="AZ460" s="12"/>
      <c r="BA460" s="12"/>
      <c r="BB460" s="12"/>
      <c r="BC460" s="12"/>
      <c r="BD460" s="12"/>
      <c r="BE460" s="12"/>
      <c r="BF460" s="12"/>
      <c r="BG460" s="12"/>
      <c r="BH460" s="12"/>
      <c r="BI460" s="12"/>
      <c r="BJ460" s="12"/>
      <c r="BK460" s="12"/>
      <c r="BL460" s="12"/>
      <c r="BM460" s="12"/>
      <c r="BN460" s="12"/>
      <c r="BO460" s="12"/>
      <c r="BP460" s="12"/>
      <c r="BQ460" s="12"/>
    </row>
    <row r="461" spans="1:69" s="209" customFormat="1" ht="28.5" customHeight="1" x14ac:dyDescent="0.35">
      <c r="A461" s="111" t="s">
        <v>1014</v>
      </c>
      <c r="B461" s="134">
        <v>42621</v>
      </c>
      <c r="C461" s="45" t="s">
        <v>62</v>
      </c>
      <c r="D461" s="101" t="s">
        <v>26</v>
      </c>
      <c r="E461" s="108">
        <v>42698</v>
      </c>
      <c r="F461" s="108">
        <v>42700</v>
      </c>
      <c r="G461" s="103">
        <f t="shared" si="21"/>
        <v>2</v>
      </c>
      <c r="H461" s="103">
        <v>60</v>
      </c>
      <c r="I461" s="121"/>
      <c r="J461" s="121"/>
      <c r="K461" s="121"/>
      <c r="L461" s="121"/>
      <c r="M461" s="121"/>
      <c r="N461" s="121"/>
      <c r="O461" s="121"/>
      <c r="P461" s="121"/>
      <c r="Q461" s="121"/>
      <c r="R461" s="121"/>
      <c r="S461" s="121"/>
      <c r="T461" s="121"/>
      <c r="U461" s="121"/>
      <c r="V461" s="121"/>
      <c r="W461" s="121"/>
      <c r="X461" s="121">
        <v>42675</v>
      </c>
      <c r="Y461" s="129">
        <v>1437</v>
      </c>
      <c r="Z461" s="159"/>
      <c r="AA461" s="160"/>
      <c r="AB461" s="162"/>
      <c r="AC461" s="160"/>
      <c r="AD461" s="164"/>
      <c r="AE461" s="164"/>
      <c r="AF461" s="561"/>
      <c r="AG461" s="12"/>
      <c r="AH461" s="12"/>
      <c r="AI461" s="12"/>
      <c r="AJ461" s="12"/>
      <c r="AK461" s="12"/>
      <c r="AL461" s="12"/>
      <c r="AM461" s="12"/>
      <c r="AN461" s="12"/>
      <c r="AO461" s="12"/>
      <c r="AP461" s="12"/>
      <c r="AQ461" s="12"/>
      <c r="AR461" s="12"/>
      <c r="AS461" s="12"/>
      <c r="AT461" s="12"/>
      <c r="AU461" s="12"/>
      <c r="AV461" s="12"/>
      <c r="AW461" s="12"/>
      <c r="AX461" s="12"/>
      <c r="AY461" s="12"/>
      <c r="AZ461" s="12"/>
      <c r="BA461" s="12"/>
      <c r="BB461" s="12"/>
      <c r="BC461" s="12"/>
      <c r="BD461" s="12"/>
      <c r="BE461" s="12"/>
      <c r="BF461" s="12"/>
      <c r="BG461" s="12"/>
      <c r="BH461" s="12"/>
      <c r="BI461" s="12"/>
      <c r="BJ461" s="12"/>
      <c r="BK461" s="12"/>
      <c r="BL461" s="12"/>
      <c r="BM461" s="12"/>
      <c r="BN461" s="12"/>
      <c r="BO461" s="12"/>
      <c r="BP461" s="12"/>
      <c r="BQ461" s="12"/>
    </row>
    <row r="462" spans="1:69" s="209" customFormat="1" ht="28.5" customHeight="1" x14ac:dyDescent="0.35">
      <c r="A462" s="111" t="s">
        <v>1014</v>
      </c>
      <c r="B462" s="134">
        <v>42621</v>
      </c>
      <c r="C462" s="45" t="s">
        <v>62</v>
      </c>
      <c r="D462" s="101" t="s">
        <v>26</v>
      </c>
      <c r="E462" s="108">
        <v>42698</v>
      </c>
      <c r="F462" s="108">
        <v>42699</v>
      </c>
      <c r="G462" s="103">
        <f t="shared" si="21"/>
        <v>1</v>
      </c>
      <c r="H462" s="103">
        <v>60</v>
      </c>
      <c r="I462" s="121"/>
      <c r="J462" s="121"/>
      <c r="K462" s="121"/>
      <c r="L462" s="121"/>
      <c r="M462" s="121"/>
      <c r="N462" s="121"/>
      <c r="O462" s="121">
        <v>42675</v>
      </c>
      <c r="P462" s="121"/>
      <c r="Q462" s="121"/>
      <c r="R462" s="121"/>
      <c r="S462" s="121"/>
      <c r="T462" s="121"/>
      <c r="U462" s="121"/>
      <c r="V462" s="121"/>
      <c r="W462" s="121"/>
      <c r="X462" s="121"/>
      <c r="Y462" s="129">
        <v>1008</v>
      </c>
      <c r="Z462" s="159"/>
      <c r="AA462" s="160"/>
      <c r="AB462" s="162"/>
      <c r="AC462" s="160"/>
      <c r="AD462" s="164"/>
      <c r="AE462" s="164"/>
      <c r="AF462" s="561"/>
      <c r="AG462" s="12"/>
      <c r="AH462" s="12"/>
      <c r="AI462" s="12"/>
      <c r="AJ462" s="12"/>
      <c r="AK462" s="12"/>
      <c r="AL462" s="12"/>
      <c r="AM462" s="12"/>
      <c r="AN462" s="12"/>
      <c r="AO462" s="12"/>
      <c r="AP462" s="12"/>
      <c r="AQ462" s="12"/>
      <c r="AR462" s="12"/>
      <c r="AS462" s="12"/>
      <c r="AT462" s="12"/>
      <c r="AU462" s="12"/>
      <c r="AV462" s="12"/>
      <c r="AW462" s="12"/>
      <c r="AX462" s="12"/>
      <c r="AY462" s="12"/>
      <c r="AZ462" s="12"/>
      <c r="BA462" s="12"/>
      <c r="BB462" s="12"/>
      <c r="BC462" s="12"/>
      <c r="BD462" s="12"/>
      <c r="BE462" s="12"/>
      <c r="BF462" s="12"/>
      <c r="BG462" s="12"/>
      <c r="BH462" s="12"/>
      <c r="BI462" s="12"/>
      <c r="BJ462" s="12"/>
      <c r="BK462" s="12"/>
      <c r="BL462" s="12"/>
      <c r="BM462" s="12"/>
      <c r="BN462" s="12"/>
      <c r="BO462" s="12"/>
      <c r="BP462" s="12"/>
      <c r="BQ462" s="12"/>
    </row>
    <row r="463" spans="1:69" s="209" customFormat="1" ht="28.5" customHeight="1" x14ac:dyDescent="0.35">
      <c r="A463" s="111" t="s">
        <v>1014</v>
      </c>
      <c r="B463" s="134">
        <v>42621</v>
      </c>
      <c r="C463" s="45" t="s">
        <v>62</v>
      </c>
      <c r="D463" s="101" t="s">
        <v>26</v>
      </c>
      <c r="E463" s="108">
        <v>42697</v>
      </c>
      <c r="F463" s="108">
        <v>42699</v>
      </c>
      <c r="G463" s="103">
        <f t="shared" si="21"/>
        <v>2</v>
      </c>
      <c r="H463" s="103">
        <v>3</v>
      </c>
      <c r="I463" s="121"/>
      <c r="J463" s="121"/>
      <c r="K463" s="121"/>
      <c r="L463" s="121"/>
      <c r="M463" s="121"/>
      <c r="N463" s="121"/>
      <c r="O463" s="121"/>
      <c r="P463" s="121"/>
      <c r="Q463" s="121"/>
      <c r="R463" s="121"/>
      <c r="S463" s="121"/>
      <c r="T463" s="121"/>
      <c r="U463" s="121"/>
      <c r="V463" s="121"/>
      <c r="W463" s="121"/>
      <c r="X463" s="121">
        <v>42675</v>
      </c>
      <c r="Y463" s="129">
        <v>102</v>
      </c>
      <c r="Z463" s="159"/>
      <c r="AA463" s="160"/>
      <c r="AB463" s="162"/>
      <c r="AC463" s="160"/>
      <c r="AD463" s="164"/>
      <c r="AE463" s="164"/>
      <c r="AF463" s="561"/>
      <c r="AG463" s="12"/>
      <c r="AH463" s="12"/>
      <c r="AI463" s="12"/>
      <c r="AJ463" s="12"/>
      <c r="AK463" s="12"/>
      <c r="AL463" s="12"/>
      <c r="AM463" s="12"/>
      <c r="AN463" s="12"/>
      <c r="AO463" s="12"/>
      <c r="AP463" s="12"/>
      <c r="AQ463" s="12"/>
      <c r="AR463" s="12"/>
      <c r="AS463" s="12"/>
      <c r="AT463" s="12"/>
      <c r="AU463" s="12"/>
      <c r="AV463" s="12"/>
      <c r="AW463" s="12"/>
      <c r="AX463" s="12"/>
      <c r="AY463" s="12"/>
      <c r="AZ463" s="12"/>
      <c r="BA463" s="12"/>
      <c r="BB463" s="12"/>
      <c r="BC463" s="12"/>
      <c r="BD463" s="12"/>
      <c r="BE463" s="12"/>
      <c r="BF463" s="12"/>
      <c r="BG463" s="12"/>
      <c r="BH463" s="12"/>
      <c r="BI463" s="12"/>
      <c r="BJ463" s="12"/>
      <c r="BK463" s="12"/>
      <c r="BL463" s="12"/>
      <c r="BM463" s="12"/>
      <c r="BN463" s="12"/>
      <c r="BO463" s="12"/>
      <c r="BP463" s="12"/>
      <c r="BQ463" s="12"/>
    </row>
    <row r="464" spans="1:69" s="209" customFormat="1" ht="28.5" customHeight="1" x14ac:dyDescent="0.35">
      <c r="A464" s="111" t="s">
        <v>1014</v>
      </c>
      <c r="B464" s="134">
        <v>42661</v>
      </c>
      <c r="C464" s="101" t="s">
        <v>715</v>
      </c>
      <c r="D464" s="101" t="s">
        <v>26</v>
      </c>
      <c r="E464" s="108">
        <v>42693</v>
      </c>
      <c r="F464" s="108">
        <v>42694</v>
      </c>
      <c r="G464" s="103">
        <f t="shared" si="21"/>
        <v>1</v>
      </c>
      <c r="H464" s="103">
        <v>74</v>
      </c>
      <c r="I464" s="121"/>
      <c r="J464" s="121">
        <v>42675</v>
      </c>
      <c r="K464" s="121"/>
      <c r="L464" s="121"/>
      <c r="M464" s="121"/>
      <c r="N464" s="121"/>
      <c r="O464" s="121"/>
      <c r="P464" s="121"/>
      <c r="Q464" s="121"/>
      <c r="R464" s="121"/>
      <c r="S464" s="121"/>
      <c r="T464" s="121"/>
      <c r="U464" s="121"/>
      <c r="V464" s="121"/>
      <c r="W464" s="121"/>
      <c r="X464" s="121"/>
      <c r="Y464" s="113">
        <v>0</v>
      </c>
      <c r="Z464" s="159"/>
      <c r="AA464" s="160"/>
      <c r="AB464" s="162"/>
      <c r="AC464" s="160"/>
      <c r="AD464" s="164"/>
      <c r="AE464" s="164"/>
      <c r="AF464" s="133" t="s">
        <v>149</v>
      </c>
      <c r="AG464" s="12"/>
      <c r="AH464" s="12"/>
      <c r="AI464" s="12"/>
      <c r="AJ464" s="12"/>
      <c r="AK464" s="12"/>
      <c r="AL464" s="12"/>
      <c r="AM464" s="12"/>
      <c r="AN464" s="12"/>
      <c r="AO464" s="12"/>
      <c r="AP464" s="12"/>
      <c r="AQ464" s="12"/>
      <c r="AR464" s="12"/>
      <c r="AS464" s="12"/>
      <c r="AT464" s="12"/>
      <c r="AU464" s="12"/>
      <c r="AV464" s="12"/>
      <c r="AW464" s="12"/>
      <c r="AX464" s="12"/>
      <c r="AY464" s="12"/>
      <c r="AZ464" s="12"/>
      <c r="BA464" s="12"/>
      <c r="BB464" s="12"/>
      <c r="BC464" s="12"/>
      <c r="BD464" s="12"/>
      <c r="BE464" s="12"/>
      <c r="BF464" s="12"/>
      <c r="BG464" s="12"/>
      <c r="BH464" s="12"/>
      <c r="BI464" s="12"/>
      <c r="BJ464" s="12"/>
      <c r="BK464" s="12"/>
      <c r="BL464" s="12"/>
      <c r="BM464" s="12"/>
      <c r="BN464" s="12"/>
      <c r="BO464" s="12"/>
      <c r="BP464" s="12"/>
      <c r="BQ464" s="12"/>
    </row>
    <row r="465" spans="1:69" s="209" customFormat="1" ht="28.5" customHeight="1" x14ac:dyDescent="0.35">
      <c r="A465" s="111" t="s">
        <v>1014</v>
      </c>
      <c r="B465" s="134">
        <v>42684</v>
      </c>
      <c r="C465" s="138" t="s">
        <v>918</v>
      </c>
      <c r="D465" s="110" t="s">
        <v>26</v>
      </c>
      <c r="E465" s="108">
        <v>42693</v>
      </c>
      <c r="F465" s="108">
        <v>42694</v>
      </c>
      <c r="G465" s="103">
        <f t="shared" si="21"/>
        <v>1</v>
      </c>
      <c r="H465" s="103">
        <v>18</v>
      </c>
      <c r="I465" s="128"/>
      <c r="J465" s="128"/>
      <c r="K465" s="128"/>
      <c r="L465" s="128"/>
      <c r="M465" s="128"/>
      <c r="N465" s="128"/>
      <c r="O465" s="128"/>
      <c r="P465" s="128"/>
      <c r="Q465" s="128"/>
      <c r="R465" s="121">
        <v>42675</v>
      </c>
      <c r="S465" s="128"/>
      <c r="T465" s="128"/>
      <c r="U465" s="128"/>
      <c r="V465" s="128"/>
      <c r="W465" s="128"/>
      <c r="X465" s="128"/>
      <c r="Y465" s="129">
        <v>1222</v>
      </c>
      <c r="Z465" s="165"/>
      <c r="AA465" s="166"/>
      <c r="AB465" s="162"/>
      <c r="AC465" s="166"/>
      <c r="AD465" s="163"/>
      <c r="AE465" s="163"/>
      <c r="AF465" s="561"/>
      <c r="AG465" s="12"/>
      <c r="AH465" s="12"/>
      <c r="AI465" s="12"/>
      <c r="AJ465" s="12"/>
      <c r="AK465" s="12"/>
      <c r="AL465" s="12"/>
      <c r="AM465" s="12"/>
      <c r="AN465" s="12"/>
      <c r="AO465" s="12"/>
      <c r="AP465" s="12"/>
      <c r="AQ465" s="12"/>
      <c r="AR465" s="12"/>
      <c r="AS465" s="12"/>
      <c r="AT465" s="12"/>
      <c r="AU465" s="12"/>
      <c r="AV465" s="12"/>
      <c r="AW465" s="12"/>
      <c r="AX465" s="12"/>
      <c r="AY465" s="12"/>
      <c r="AZ465" s="12"/>
      <c r="BA465" s="12"/>
      <c r="BB465" s="12"/>
      <c r="BC465" s="12"/>
      <c r="BD465" s="12"/>
      <c r="BE465" s="12"/>
      <c r="BF465" s="12"/>
      <c r="BG465" s="12"/>
      <c r="BH465" s="12"/>
      <c r="BI465" s="12"/>
      <c r="BJ465" s="12"/>
      <c r="BK465" s="12"/>
      <c r="BL465" s="12"/>
      <c r="BM465" s="12"/>
      <c r="BN465" s="12"/>
      <c r="BO465" s="12"/>
      <c r="BP465" s="12"/>
      <c r="BQ465" s="12"/>
    </row>
    <row r="466" spans="1:69" s="209" customFormat="1" ht="28.5" customHeight="1" x14ac:dyDescent="0.35">
      <c r="A466" s="111" t="s">
        <v>1014</v>
      </c>
      <c r="B466" s="135">
        <v>42663</v>
      </c>
      <c r="C466" s="45" t="s">
        <v>126</v>
      </c>
      <c r="D466" s="45">
        <v>1161302</v>
      </c>
      <c r="E466" s="106">
        <v>42691</v>
      </c>
      <c r="F466" s="106">
        <v>42692</v>
      </c>
      <c r="G466" s="103">
        <f t="shared" si="21"/>
        <v>1</v>
      </c>
      <c r="H466" s="103">
        <v>70</v>
      </c>
      <c r="I466" s="121">
        <v>42675</v>
      </c>
      <c r="J466" s="131"/>
      <c r="K466" s="131"/>
      <c r="L466" s="131"/>
      <c r="M466" s="131"/>
      <c r="N466" s="131"/>
      <c r="O466" s="131"/>
      <c r="P466" s="131"/>
      <c r="Q466" s="131"/>
      <c r="R466" s="131"/>
      <c r="S466" s="131"/>
      <c r="T466" s="131"/>
      <c r="U466" s="131"/>
      <c r="V466" s="131"/>
      <c r="W466" s="131"/>
      <c r="X466" s="131"/>
      <c r="Y466" s="113">
        <v>0</v>
      </c>
      <c r="Z466" s="159"/>
      <c r="AA466" s="160"/>
      <c r="AB466" s="162"/>
      <c r="AC466" s="160"/>
      <c r="AD466" s="164"/>
      <c r="AE466" s="164"/>
      <c r="AF466" s="133" t="s">
        <v>134</v>
      </c>
      <c r="AG466" s="12"/>
      <c r="AH466" s="12"/>
      <c r="AI466" s="12"/>
      <c r="AJ466" s="12"/>
      <c r="AK466" s="12"/>
      <c r="AL466" s="12"/>
      <c r="AM466" s="12"/>
      <c r="AN466" s="12"/>
      <c r="AO466" s="12"/>
      <c r="AP466" s="12"/>
      <c r="AQ466" s="12"/>
      <c r="AR466" s="12"/>
      <c r="AS466" s="12"/>
      <c r="AT466" s="12"/>
      <c r="AU466" s="12"/>
      <c r="AV466" s="12"/>
      <c r="AW466" s="12"/>
      <c r="AX466" s="12"/>
      <c r="AY466" s="12"/>
      <c r="AZ466" s="12"/>
      <c r="BA466" s="12"/>
      <c r="BB466" s="12"/>
      <c r="BC466" s="12"/>
      <c r="BD466" s="12"/>
      <c r="BE466" s="12"/>
      <c r="BF466" s="12"/>
      <c r="BG466" s="12"/>
      <c r="BH466" s="12"/>
      <c r="BI466" s="12"/>
      <c r="BJ466" s="12"/>
      <c r="BK466" s="12"/>
      <c r="BL466" s="12"/>
      <c r="BM466" s="12"/>
      <c r="BN466" s="12"/>
      <c r="BO466" s="12"/>
      <c r="BP466" s="12"/>
      <c r="BQ466" s="12"/>
    </row>
    <row r="467" spans="1:69" s="209" customFormat="1" ht="28.5" customHeight="1" x14ac:dyDescent="0.35">
      <c r="A467" s="111" t="s">
        <v>1014</v>
      </c>
      <c r="B467" s="135">
        <v>42661</v>
      </c>
      <c r="C467" s="45" t="s">
        <v>776</v>
      </c>
      <c r="D467" s="45" t="s">
        <v>777</v>
      </c>
      <c r="E467" s="106">
        <v>42689</v>
      </c>
      <c r="F467" s="106">
        <v>42690</v>
      </c>
      <c r="G467" s="103">
        <v>4</v>
      </c>
      <c r="H467" s="103">
        <v>20</v>
      </c>
      <c r="I467" s="131"/>
      <c r="J467" s="131"/>
      <c r="K467" s="131"/>
      <c r="L467" s="131"/>
      <c r="M467" s="131"/>
      <c r="N467" s="131"/>
      <c r="O467" s="131"/>
      <c r="P467" s="131"/>
      <c r="Q467" s="131"/>
      <c r="R467" s="131"/>
      <c r="S467" s="131"/>
      <c r="T467" s="131"/>
      <c r="U467" s="131"/>
      <c r="V467" s="131"/>
      <c r="W467" s="131"/>
      <c r="X467" s="121">
        <v>42675</v>
      </c>
      <c r="Y467" s="113">
        <v>0</v>
      </c>
      <c r="Z467" s="159"/>
      <c r="AA467" s="160"/>
      <c r="AB467" s="162"/>
      <c r="AC467" s="160"/>
      <c r="AD467" s="164"/>
      <c r="AE467" s="164"/>
      <c r="AF467" s="137" t="s">
        <v>98</v>
      </c>
      <c r="AG467" s="12"/>
      <c r="AH467" s="12"/>
      <c r="AI467" s="12"/>
      <c r="AJ467" s="12"/>
      <c r="AK467" s="12"/>
      <c r="AL467" s="12"/>
      <c r="AM467" s="12"/>
      <c r="AN467" s="12"/>
      <c r="AO467" s="12"/>
      <c r="AP467" s="12"/>
      <c r="AQ467" s="12"/>
      <c r="AR467" s="12"/>
      <c r="AS467" s="12"/>
      <c r="AT467" s="12"/>
      <c r="AU467" s="12"/>
      <c r="AV467" s="12"/>
      <c r="AW467" s="12"/>
      <c r="AX467" s="12"/>
      <c r="AY467" s="12"/>
      <c r="AZ467" s="12"/>
      <c r="BA467" s="12"/>
      <c r="BB467" s="12"/>
      <c r="BC467" s="12"/>
      <c r="BD467" s="12"/>
      <c r="BE467" s="12"/>
      <c r="BF467" s="12"/>
      <c r="BG467" s="12"/>
      <c r="BH467" s="12"/>
      <c r="BI467" s="12"/>
      <c r="BJ467" s="12"/>
      <c r="BK467" s="12"/>
      <c r="BL467" s="12"/>
      <c r="BM467" s="12"/>
      <c r="BN467" s="12"/>
      <c r="BO467" s="12"/>
      <c r="BP467" s="12"/>
      <c r="BQ467" s="12"/>
    </row>
    <row r="468" spans="1:69" s="209" customFormat="1" ht="28.5" customHeight="1" x14ac:dyDescent="0.35">
      <c r="A468" s="111" t="s">
        <v>1014</v>
      </c>
      <c r="B468" s="119">
        <v>42641</v>
      </c>
      <c r="C468" s="101" t="s">
        <v>608</v>
      </c>
      <c r="D468" s="101" t="s">
        <v>253</v>
      </c>
      <c r="E468" s="108">
        <v>42689</v>
      </c>
      <c r="F468" s="108">
        <v>42691</v>
      </c>
      <c r="G468" s="103">
        <f t="shared" ref="G468:G499" si="22">F468-E468</f>
        <v>2</v>
      </c>
      <c r="H468" s="103">
        <v>19</v>
      </c>
      <c r="I468" s="128"/>
      <c r="J468" s="121"/>
      <c r="K468" s="128"/>
      <c r="L468" s="128"/>
      <c r="M468" s="128"/>
      <c r="N468" s="128"/>
      <c r="O468" s="128"/>
      <c r="P468" s="128"/>
      <c r="Q468" s="128"/>
      <c r="R468" s="128"/>
      <c r="S468" s="128"/>
      <c r="T468" s="121">
        <v>42675</v>
      </c>
      <c r="U468" s="128"/>
      <c r="V468" s="128"/>
      <c r="W468" s="128"/>
      <c r="X468" s="128"/>
      <c r="Y468" s="113">
        <v>0</v>
      </c>
      <c r="Z468" s="165"/>
      <c r="AA468" s="166"/>
      <c r="AB468" s="162"/>
      <c r="AC468" s="166"/>
      <c r="AD468" s="163"/>
      <c r="AE468" s="163"/>
      <c r="AF468" s="139"/>
      <c r="AG468" s="12"/>
      <c r="AH468" s="12"/>
      <c r="AI468" s="12"/>
      <c r="AJ468" s="12"/>
      <c r="AK468" s="12"/>
      <c r="AL468" s="12"/>
      <c r="AM468" s="12"/>
      <c r="AN468" s="12"/>
      <c r="AO468" s="12"/>
      <c r="AP468" s="12"/>
      <c r="AQ468" s="12"/>
      <c r="AR468" s="12"/>
      <c r="AS468" s="12"/>
      <c r="AT468" s="12"/>
      <c r="AU468" s="12"/>
      <c r="AV468" s="12"/>
      <c r="AW468" s="12"/>
      <c r="AX468" s="12"/>
      <c r="AY468" s="12"/>
      <c r="AZ468" s="12"/>
      <c r="BA468" s="12"/>
      <c r="BB468" s="12"/>
      <c r="BC468" s="12"/>
      <c r="BD468" s="12"/>
      <c r="BE468" s="12"/>
      <c r="BF468" s="12"/>
      <c r="BG468" s="12"/>
      <c r="BH468" s="12"/>
      <c r="BI468" s="12"/>
      <c r="BJ468" s="12"/>
      <c r="BK468" s="12"/>
      <c r="BL468" s="12"/>
      <c r="BM468" s="12"/>
      <c r="BN468" s="12"/>
      <c r="BO468" s="12"/>
      <c r="BP468" s="12"/>
      <c r="BQ468" s="12"/>
    </row>
    <row r="469" spans="1:69" s="209" customFormat="1" ht="28.5" customHeight="1" x14ac:dyDescent="0.35">
      <c r="A469" s="111" t="s">
        <v>1014</v>
      </c>
      <c r="B469" s="132">
        <v>42564</v>
      </c>
      <c r="C469" s="101" t="s">
        <v>877</v>
      </c>
      <c r="D469" s="101" t="s">
        <v>878</v>
      </c>
      <c r="E469" s="108">
        <v>42689</v>
      </c>
      <c r="F469" s="108">
        <v>42692</v>
      </c>
      <c r="G469" s="103">
        <f t="shared" si="22"/>
        <v>3</v>
      </c>
      <c r="H469" s="103">
        <v>4</v>
      </c>
      <c r="I469" s="121"/>
      <c r="J469" s="121"/>
      <c r="K469" s="121"/>
      <c r="L469" s="121"/>
      <c r="M469" s="121"/>
      <c r="N469" s="121"/>
      <c r="O469" s="121"/>
      <c r="P469" s="121">
        <v>42675</v>
      </c>
      <c r="Q469" s="121"/>
      <c r="R469" s="121"/>
      <c r="S469" s="121"/>
      <c r="T469" s="121"/>
      <c r="U469" s="121"/>
      <c r="V469" s="121"/>
      <c r="W469" s="121"/>
      <c r="X469" s="121"/>
      <c r="Y469" s="129">
        <v>270</v>
      </c>
      <c r="Z469" s="159"/>
      <c r="AA469" s="160"/>
      <c r="AB469" s="162"/>
      <c r="AC469" s="160"/>
      <c r="AD469" s="164"/>
      <c r="AE469" s="164"/>
      <c r="AF469" s="561"/>
      <c r="AG469" s="12"/>
      <c r="AH469" s="12"/>
      <c r="AI469" s="12"/>
      <c r="AJ469" s="12"/>
      <c r="AK469" s="12"/>
      <c r="AL469" s="12"/>
      <c r="AM469" s="12"/>
      <c r="AN469" s="12"/>
      <c r="AO469" s="12"/>
      <c r="AP469" s="12"/>
      <c r="AQ469" s="12"/>
      <c r="AR469" s="12"/>
      <c r="AS469" s="12"/>
      <c r="AT469" s="12"/>
      <c r="AU469" s="12"/>
      <c r="AV469" s="12"/>
      <c r="AW469" s="12"/>
      <c r="AX469" s="12"/>
      <c r="AY469" s="12"/>
      <c r="AZ469" s="12"/>
      <c r="BA469" s="12"/>
      <c r="BB469" s="12"/>
      <c r="BC469" s="12"/>
      <c r="BD469" s="12"/>
      <c r="BE469" s="12"/>
      <c r="BF469" s="12"/>
      <c r="BG469" s="12"/>
      <c r="BH469" s="12"/>
      <c r="BI469" s="12"/>
      <c r="BJ469" s="12"/>
      <c r="BK469" s="12"/>
      <c r="BL469" s="12"/>
      <c r="BM469" s="12"/>
      <c r="BN469" s="12"/>
      <c r="BO469" s="12"/>
      <c r="BP469" s="12"/>
      <c r="BQ469" s="12"/>
    </row>
    <row r="470" spans="1:69" s="209" customFormat="1" ht="28.5" customHeight="1" x14ac:dyDescent="0.35">
      <c r="A470" s="111" t="s">
        <v>1014</v>
      </c>
      <c r="B470" s="132">
        <v>42628</v>
      </c>
      <c r="C470" s="101" t="s">
        <v>959</v>
      </c>
      <c r="D470" s="101" t="s">
        <v>878</v>
      </c>
      <c r="E470" s="108">
        <v>42689</v>
      </c>
      <c r="F470" s="108">
        <v>42691</v>
      </c>
      <c r="G470" s="103">
        <f t="shared" si="22"/>
        <v>2</v>
      </c>
      <c r="H470" s="103">
        <v>2</v>
      </c>
      <c r="I470" s="121"/>
      <c r="J470" s="121"/>
      <c r="K470" s="121"/>
      <c r="L470" s="121"/>
      <c r="M470" s="121"/>
      <c r="N470" s="121"/>
      <c r="O470" s="121"/>
      <c r="P470" s="121">
        <v>42675</v>
      </c>
      <c r="Q470" s="121"/>
      <c r="R470" s="121"/>
      <c r="S470" s="121"/>
      <c r="T470" s="121"/>
      <c r="U470" s="121"/>
      <c r="V470" s="121"/>
      <c r="W470" s="121"/>
      <c r="X470" s="121"/>
      <c r="Y470" s="129">
        <v>154.6</v>
      </c>
      <c r="Z470" s="159"/>
      <c r="AA470" s="160"/>
      <c r="AB470" s="162"/>
      <c r="AC470" s="160"/>
      <c r="AD470" s="164"/>
      <c r="AE470" s="164"/>
      <c r="AF470" s="561"/>
      <c r="AG470" s="12"/>
      <c r="AH470" s="12"/>
      <c r="AI470" s="12"/>
      <c r="AJ470" s="12"/>
      <c r="AK470" s="12"/>
      <c r="AL470" s="12"/>
      <c r="AM470" s="12"/>
      <c r="AN470" s="12"/>
      <c r="AO470" s="12"/>
      <c r="AP470" s="12"/>
      <c r="AQ470" s="12"/>
      <c r="AR470" s="12"/>
      <c r="AS470" s="12"/>
      <c r="AT470" s="12"/>
      <c r="AU470" s="12"/>
      <c r="AV470" s="12"/>
      <c r="AW470" s="12"/>
      <c r="AX470" s="12"/>
      <c r="AY470" s="12"/>
      <c r="AZ470" s="12"/>
      <c r="BA470" s="12"/>
      <c r="BB470" s="12"/>
      <c r="BC470" s="12"/>
      <c r="BD470" s="12"/>
      <c r="BE470" s="12"/>
      <c r="BF470" s="12"/>
      <c r="BG470" s="12"/>
      <c r="BH470" s="12"/>
      <c r="BI470" s="12"/>
      <c r="BJ470" s="12"/>
      <c r="BK470" s="12"/>
      <c r="BL470" s="12"/>
      <c r="BM470" s="12"/>
      <c r="BN470" s="12"/>
      <c r="BO470" s="12"/>
      <c r="BP470" s="12"/>
      <c r="BQ470" s="12"/>
    </row>
    <row r="471" spans="1:69" s="209" customFormat="1" ht="28.5" customHeight="1" x14ac:dyDescent="0.35">
      <c r="A471" s="111" t="s">
        <v>1014</v>
      </c>
      <c r="B471" s="134">
        <v>42474</v>
      </c>
      <c r="C471" s="101" t="s">
        <v>126</v>
      </c>
      <c r="D471" s="44" t="s">
        <v>788</v>
      </c>
      <c r="E471" s="102">
        <v>42688</v>
      </c>
      <c r="F471" s="102">
        <v>42692</v>
      </c>
      <c r="G471" s="103">
        <f t="shared" si="22"/>
        <v>4</v>
      </c>
      <c r="H471" s="107"/>
      <c r="I471" s="121">
        <v>42675</v>
      </c>
      <c r="J471" s="121"/>
      <c r="K471" s="121"/>
      <c r="L471" s="121"/>
      <c r="M471" s="121"/>
      <c r="N471" s="121"/>
      <c r="O471" s="121"/>
      <c r="P471" s="121"/>
      <c r="Q471" s="121"/>
      <c r="R471" s="121"/>
      <c r="S471" s="121"/>
      <c r="T471" s="121"/>
      <c r="U471" s="121"/>
      <c r="V471" s="121"/>
      <c r="W471" s="121"/>
      <c r="X471" s="121"/>
      <c r="Y471" s="113">
        <v>0</v>
      </c>
      <c r="Z471" s="159"/>
      <c r="AA471" s="160"/>
      <c r="AB471" s="162"/>
      <c r="AC471" s="160"/>
      <c r="AD471" s="164"/>
      <c r="AE471" s="164"/>
      <c r="AF471" s="133" t="s">
        <v>763</v>
      </c>
      <c r="AG471" s="12"/>
      <c r="AH471" s="12"/>
      <c r="AI471" s="12"/>
      <c r="AJ471" s="12"/>
      <c r="AK471" s="12"/>
      <c r="AL471" s="12"/>
      <c r="AM471" s="12"/>
      <c r="AN471" s="12"/>
      <c r="AO471" s="12"/>
      <c r="AP471" s="12"/>
      <c r="AQ471" s="12"/>
      <c r="AR471" s="12"/>
      <c r="AS471" s="12"/>
      <c r="AT471" s="12"/>
      <c r="AU471" s="12"/>
      <c r="AV471" s="12"/>
      <c r="AW471" s="12"/>
      <c r="AX471" s="12"/>
      <c r="AY471" s="12"/>
      <c r="AZ471" s="12"/>
      <c r="BA471" s="12"/>
      <c r="BB471" s="12"/>
      <c r="BC471" s="12"/>
      <c r="BD471" s="12"/>
      <c r="BE471" s="12"/>
      <c r="BF471" s="12"/>
      <c r="BG471" s="12"/>
      <c r="BH471" s="12"/>
      <c r="BI471" s="12"/>
      <c r="BJ471" s="12"/>
      <c r="BK471" s="12"/>
      <c r="BL471" s="12"/>
      <c r="BM471" s="12"/>
      <c r="BN471" s="12"/>
      <c r="BO471" s="12"/>
      <c r="BP471" s="12"/>
      <c r="BQ471" s="12"/>
    </row>
    <row r="472" spans="1:69" s="209" customFormat="1" ht="28.5" customHeight="1" x14ac:dyDescent="0.35">
      <c r="A472" s="111" t="s">
        <v>1014</v>
      </c>
      <c r="B472" s="134">
        <v>42633</v>
      </c>
      <c r="C472" s="101" t="s">
        <v>915</v>
      </c>
      <c r="D472" s="101" t="s">
        <v>878</v>
      </c>
      <c r="E472" s="108">
        <v>42688</v>
      </c>
      <c r="F472" s="108">
        <v>42692</v>
      </c>
      <c r="G472" s="103">
        <f t="shared" si="22"/>
        <v>4</v>
      </c>
      <c r="H472" s="103">
        <v>1</v>
      </c>
      <c r="I472" s="128"/>
      <c r="J472" s="128"/>
      <c r="K472" s="128"/>
      <c r="L472" s="128"/>
      <c r="M472" s="128"/>
      <c r="N472" s="128"/>
      <c r="O472" s="128"/>
      <c r="P472" s="121">
        <v>42675</v>
      </c>
      <c r="Q472" s="128"/>
      <c r="R472" s="128"/>
      <c r="S472" s="128"/>
      <c r="T472" s="128"/>
      <c r="U472" s="128"/>
      <c r="V472" s="128"/>
      <c r="W472" s="128"/>
      <c r="X472" s="128"/>
      <c r="Y472" s="129">
        <v>152</v>
      </c>
      <c r="Z472" s="165"/>
      <c r="AA472" s="166"/>
      <c r="AB472" s="162"/>
      <c r="AC472" s="166"/>
      <c r="AD472" s="163"/>
      <c r="AE472" s="163"/>
      <c r="AF472" s="561"/>
      <c r="AG472" s="12"/>
      <c r="AH472" s="12"/>
      <c r="AI472" s="12"/>
      <c r="AJ472" s="12"/>
      <c r="AK472" s="12"/>
      <c r="AL472" s="12"/>
      <c r="AM472" s="12"/>
      <c r="AN472" s="12"/>
      <c r="AO472" s="12"/>
      <c r="AP472" s="12"/>
      <c r="AQ472" s="12"/>
      <c r="AR472" s="12"/>
      <c r="AS472" s="12"/>
      <c r="AT472" s="12"/>
      <c r="AU472" s="12"/>
      <c r="AV472" s="12"/>
      <c r="AW472" s="12"/>
      <c r="AX472" s="12"/>
      <c r="AY472" s="12"/>
      <c r="AZ472" s="12"/>
      <c r="BA472" s="12"/>
      <c r="BB472" s="12"/>
      <c r="BC472" s="12"/>
      <c r="BD472" s="12"/>
      <c r="BE472" s="12"/>
      <c r="BF472" s="12"/>
      <c r="BG472" s="12"/>
      <c r="BH472" s="12"/>
      <c r="BI472" s="12"/>
      <c r="BJ472" s="12"/>
      <c r="BK472" s="12"/>
      <c r="BL472" s="12"/>
      <c r="BM472" s="12"/>
      <c r="BN472" s="12"/>
      <c r="BO472" s="12"/>
      <c r="BP472" s="12"/>
      <c r="BQ472" s="12"/>
    </row>
    <row r="473" spans="1:69" s="209" customFormat="1" ht="28.5" customHeight="1" x14ac:dyDescent="0.35">
      <c r="A473" s="111" t="s">
        <v>1014</v>
      </c>
      <c r="B473" s="135">
        <v>42618</v>
      </c>
      <c r="C473" s="45" t="s">
        <v>746</v>
      </c>
      <c r="D473" s="45" t="s">
        <v>26</v>
      </c>
      <c r="E473" s="106">
        <v>42686</v>
      </c>
      <c r="F473" s="106">
        <v>42687</v>
      </c>
      <c r="G473" s="103">
        <f t="shared" si="22"/>
        <v>1</v>
      </c>
      <c r="H473" s="103">
        <v>23</v>
      </c>
      <c r="I473" s="131"/>
      <c r="J473" s="131"/>
      <c r="K473" s="121">
        <v>42675</v>
      </c>
      <c r="L473" s="131"/>
      <c r="M473" s="131"/>
      <c r="N473" s="131"/>
      <c r="O473" s="131"/>
      <c r="P473" s="131"/>
      <c r="Q473" s="131"/>
      <c r="R473" s="131"/>
      <c r="S473" s="131"/>
      <c r="T473" s="131"/>
      <c r="U473" s="131"/>
      <c r="V473" s="131"/>
      <c r="W473" s="131"/>
      <c r="X473" s="131"/>
      <c r="Y473" s="113">
        <v>0</v>
      </c>
      <c r="Z473" s="159"/>
      <c r="AA473" s="160"/>
      <c r="AB473" s="162"/>
      <c r="AC473" s="160"/>
      <c r="AD473" s="164"/>
      <c r="AE473" s="164"/>
      <c r="AF473" s="133" t="s">
        <v>149</v>
      </c>
      <c r="AG473" s="12"/>
      <c r="AH473" s="12"/>
      <c r="AI473" s="12"/>
      <c r="AJ473" s="12"/>
      <c r="AK473" s="12"/>
      <c r="AL473" s="12"/>
      <c r="AM473" s="12"/>
      <c r="AN473" s="12"/>
      <c r="AO473" s="12"/>
      <c r="AP473" s="12"/>
      <c r="AQ473" s="12"/>
      <c r="AR473" s="12"/>
      <c r="AS473" s="12"/>
      <c r="AT473" s="12"/>
      <c r="AU473" s="12"/>
      <c r="AV473" s="12"/>
      <c r="AW473" s="12"/>
      <c r="AX473" s="12"/>
      <c r="AY473" s="12"/>
      <c r="AZ473" s="12"/>
      <c r="BA473" s="12"/>
      <c r="BB473" s="12"/>
      <c r="BC473" s="12"/>
      <c r="BD473" s="12"/>
      <c r="BE473" s="12"/>
      <c r="BF473" s="12"/>
      <c r="BG473" s="12"/>
      <c r="BH473" s="12"/>
      <c r="BI473" s="12"/>
      <c r="BJ473" s="12"/>
      <c r="BK473" s="12"/>
      <c r="BL473" s="12"/>
      <c r="BM473" s="12"/>
      <c r="BN473" s="12"/>
      <c r="BO473" s="12"/>
      <c r="BP473" s="12"/>
      <c r="BQ473" s="12"/>
    </row>
    <row r="474" spans="1:69" s="209" customFormat="1" ht="28.5" customHeight="1" x14ac:dyDescent="0.35">
      <c r="A474" s="111" t="s">
        <v>1014</v>
      </c>
      <c r="B474" s="135">
        <v>42669</v>
      </c>
      <c r="C474" s="45" t="s">
        <v>722</v>
      </c>
      <c r="D474" s="45" t="s">
        <v>26</v>
      </c>
      <c r="E474" s="106">
        <v>42685</v>
      </c>
      <c r="F474" s="106">
        <v>42686</v>
      </c>
      <c r="G474" s="103">
        <f t="shared" si="22"/>
        <v>1</v>
      </c>
      <c r="H474" s="103">
        <v>35</v>
      </c>
      <c r="I474" s="131"/>
      <c r="J474" s="131"/>
      <c r="K474" s="131"/>
      <c r="L474" s="131"/>
      <c r="M474" s="131"/>
      <c r="N474" s="131"/>
      <c r="O474" s="131"/>
      <c r="P474" s="131"/>
      <c r="Q474" s="131"/>
      <c r="R474" s="121">
        <v>42675</v>
      </c>
      <c r="S474" s="131"/>
      <c r="T474" s="131"/>
      <c r="U474" s="131"/>
      <c r="V474" s="131"/>
      <c r="W474" s="131"/>
      <c r="X474" s="131"/>
      <c r="Y474" s="113">
        <v>0</v>
      </c>
      <c r="Z474" s="159"/>
      <c r="AA474" s="160"/>
      <c r="AB474" s="162"/>
      <c r="AC474" s="160"/>
      <c r="AD474" s="164"/>
      <c r="AE474" s="164"/>
      <c r="AF474" s="133" t="s">
        <v>134</v>
      </c>
      <c r="AG474" s="12"/>
      <c r="AH474" s="12"/>
      <c r="AI474" s="12"/>
      <c r="AJ474" s="12"/>
      <c r="AK474" s="12"/>
      <c r="AL474" s="12"/>
      <c r="AM474" s="12"/>
      <c r="AN474" s="12"/>
      <c r="AO474" s="12"/>
      <c r="AP474" s="12"/>
      <c r="AQ474" s="12"/>
      <c r="AR474" s="12"/>
      <c r="AS474" s="12"/>
      <c r="AT474" s="12"/>
      <c r="AU474" s="12"/>
      <c r="AV474" s="12"/>
      <c r="AW474" s="12"/>
      <c r="AX474" s="12"/>
      <c r="AY474" s="12"/>
      <c r="AZ474" s="12"/>
      <c r="BA474" s="12"/>
      <c r="BB474" s="12"/>
      <c r="BC474" s="12"/>
      <c r="BD474" s="12"/>
      <c r="BE474" s="12"/>
      <c r="BF474" s="12"/>
      <c r="BG474" s="12"/>
      <c r="BH474" s="12"/>
      <c r="BI474" s="12"/>
      <c r="BJ474" s="12"/>
      <c r="BK474" s="12"/>
      <c r="BL474" s="12"/>
      <c r="BM474" s="12"/>
      <c r="BN474" s="12"/>
      <c r="BO474" s="12"/>
      <c r="BP474" s="12"/>
      <c r="BQ474" s="12"/>
    </row>
    <row r="475" spans="1:69" s="209" customFormat="1" ht="28.5" customHeight="1" x14ac:dyDescent="0.35">
      <c r="A475" s="111" t="s">
        <v>1014</v>
      </c>
      <c r="B475" s="132">
        <v>42628</v>
      </c>
      <c r="C475" s="114" t="s">
        <v>38</v>
      </c>
      <c r="D475" s="101" t="s">
        <v>26</v>
      </c>
      <c r="E475" s="108">
        <v>42679</v>
      </c>
      <c r="F475" s="108">
        <v>42681</v>
      </c>
      <c r="G475" s="103">
        <f t="shared" si="22"/>
        <v>2</v>
      </c>
      <c r="H475" s="103">
        <v>20</v>
      </c>
      <c r="I475" s="121"/>
      <c r="J475" s="121"/>
      <c r="K475" s="121"/>
      <c r="L475" s="121"/>
      <c r="M475" s="121"/>
      <c r="N475" s="121"/>
      <c r="O475" s="121"/>
      <c r="P475" s="121"/>
      <c r="Q475" s="121"/>
      <c r="R475" s="121">
        <v>42675</v>
      </c>
      <c r="S475" s="121"/>
      <c r="T475" s="121"/>
      <c r="U475" s="121"/>
      <c r="V475" s="121"/>
      <c r="W475" s="121"/>
      <c r="X475" s="121"/>
      <c r="Y475" s="113">
        <v>0</v>
      </c>
      <c r="Z475" s="159"/>
      <c r="AA475" s="160"/>
      <c r="AB475" s="162"/>
      <c r="AC475" s="160"/>
      <c r="AD475" s="164"/>
      <c r="AE475" s="164"/>
      <c r="AF475" s="133" t="s">
        <v>149</v>
      </c>
      <c r="AG475" s="12"/>
      <c r="AH475" s="12"/>
      <c r="AI475" s="12"/>
      <c r="AJ475" s="12"/>
      <c r="AK475" s="12"/>
      <c r="AL475" s="12"/>
      <c r="AM475" s="12"/>
      <c r="AN475" s="12"/>
      <c r="AO475" s="12"/>
      <c r="AP475" s="12"/>
      <c r="AQ475" s="12"/>
      <c r="AR475" s="12"/>
      <c r="AS475" s="12"/>
      <c r="AT475" s="12"/>
      <c r="AU475" s="12"/>
      <c r="AV475" s="12"/>
      <c r="AW475" s="12"/>
      <c r="AX475" s="12"/>
      <c r="AY475" s="12"/>
      <c r="AZ475" s="12"/>
      <c r="BA475" s="12"/>
      <c r="BB475" s="12"/>
      <c r="BC475" s="12"/>
      <c r="BD475" s="12"/>
      <c r="BE475" s="12"/>
      <c r="BF475" s="12"/>
      <c r="BG475" s="12"/>
      <c r="BH475" s="12"/>
      <c r="BI475" s="12"/>
      <c r="BJ475" s="12"/>
      <c r="BK475" s="12"/>
      <c r="BL475" s="12"/>
      <c r="BM475" s="12"/>
      <c r="BN475" s="12"/>
      <c r="BO475" s="12"/>
      <c r="BP475" s="12"/>
      <c r="BQ475" s="12"/>
    </row>
    <row r="476" spans="1:69" s="209" customFormat="1" ht="28.5" customHeight="1" x14ac:dyDescent="0.35">
      <c r="A476" s="111" t="s">
        <v>1014</v>
      </c>
      <c r="B476" s="134">
        <v>42653</v>
      </c>
      <c r="C476" s="101" t="s">
        <v>819</v>
      </c>
      <c r="D476" s="101" t="s">
        <v>26</v>
      </c>
      <c r="E476" s="102">
        <v>42673</v>
      </c>
      <c r="F476" s="102">
        <v>42674</v>
      </c>
      <c r="G476" s="103">
        <f t="shared" si="22"/>
        <v>1</v>
      </c>
      <c r="H476" s="103">
        <v>41</v>
      </c>
      <c r="I476" s="128"/>
      <c r="J476" s="128"/>
      <c r="K476" s="128"/>
      <c r="L476" s="128"/>
      <c r="M476" s="121">
        <v>42644</v>
      </c>
      <c r="N476" s="128"/>
      <c r="O476" s="128"/>
      <c r="P476" s="128"/>
      <c r="Q476" s="128"/>
      <c r="R476" s="128"/>
      <c r="S476" s="128"/>
      <c r="T476" s="128"/>
      <c r="U476" s="128"/>
      <c r="V476" s="128"/>
      <c r="W476" s="128"/>
      <c r="X476" s="128"/>
      <c r="Y476" s="113">
        <v>0</v>
      </c>
      <c r="Z476" s="165"/>
      <c r="AA476" s="166"/>
      <c r="AB476" s="162"/>
      <c r="AC476" s="166"/>
      <c r="AD476" s="163"/>
      <c r="AE476" s="163"/>
      <c r="AF476" s="133" t="s">
        <v>165</v>
      </c>
      <c r="AG476" s="12"/>
      <c r="AH476" s="12"/>
      <c r="AI476" s="12"/>
      <c r="AJ476" s="12"/>
      <c r="AK476" s="12"/>
      <c r="AL476" s="12"/>
      <c r="AM476" s="12"/>
      <c r="AN476" s="12"/>
      <c r="AO476" s="12"/>
      <c r="AP476" s="12"/>
      <c r="AQ476" s="12"/>
      <c r="AR476" s="12"/>
      <c r="AS476" s="12"/>
      <c r="AT476" s="12"/>
      <c r="AU476" s="12"/>
      <c r="AV476" s="12"/>
      <c r="AW476" s="12"/>
      <c r="AX476" s="12"/>
      <c r="AY476" s="12"/>
      <c r="AZ476" s="12"/>
      <c r="BA476" s="12"/>
      <c r="BB476" s="12"/>
      <c r="BC476" s="12"/>
      <c r="BD476" s="12"/>
      <c r="BE476" s="12"/>
      <c r="BF476" s="12"/>
      <c r="BG476" s="12"/>
      <c r="BH476" s="12"/>
      <c r="BI476" s="12"/>
      <c r="BJ476" s="12"/>
      <c r="BK476" s="12"/>
      <c r="BL476" s="12"/>
      <c r="BM476" s="12"/>
      <c r="BN476" s="12"/>
      <c r="BO476" s="12"/>
      <c r="BP476" s="12"/>
      <c r="BQ476" s="12"/>
    </row>
    <row r="477" spans="1:69" s="209" customFormat="1" ht="28.5" customHeight="1" x14ac:dyDescent="0.35">
      <c r="A477" s="111" t="s">
        <v>1014</v>
      </c>
      <c r="B477" s="134">
        <v>42508</v>
      </c>
      <c r="C477" s="101" t="s">
        <v>473</v>
      </c>
      <c r="D477" s="101" t="s">
        <v>896</v>
      </c>
      <c r="E477" s="108">
        <v>42669</v>
      </c>
      <c r="F477" s="108">
        <v>42678</v>
      </c>
      <c r="G477" s="103">
        <f t="shared" si="22"/>
        <v>9</v>
      </c>
      <c r="H477" s="103">
        <v>21</v>
      </c>
      <c r="I477" s="121"/>
      <c r="J477" s="121"/>
      <c r="K477" s="121"/>
      <c r="L477" s="121"/>
      <c r="M477" s="121"/>
      <c r="N477" s="121">
        <v>42675</v>
      </c>
      <c r="O477" s="121"/>
      <c r="P477" s="121"/>
      <c r="Q477" s="121"/>
      <c r="R477" s="121"/>
      <c r="S477" s="121"/>
      <c r="T477" s="121"/>
      <c r="U477" s="121"/>
      <c r="V477" s="121"/>
      <c r="W477" s="121"/>
      <c r="X477" s="121"/>
      <c r="Y477" s="129">
        <v>7590</v>
      </c>
      <c r="Z477" s="159"/>
      <c r="AA477" s="160"/>
      <c r="AB477" s="162"/>
      <c r="AC477" s="160"/>
      <c r="AD477" s="164"/>
      <c r="AE477" s="164"/>
      <c r="AF477" s="561"/>
      <c r="AG477" s="12"/>
      <c r="AH477" s="12"/>
      <c r="AI477" s="12"/>
      <c r="AJ477" s="12"/>
      <c r="AK477" s="12"/>
      <c r="AL477" s="12"/>
      <c r="AM477" s="12"/>
      <c r="AN477" s="12"/>
      <c r="AO477" s="12"/>
      <c r="AP477" s="12"/>
      <c r="AQ477" s="12"/>
      <c r="AR477" s="12"/>
      <c r="AS477" s="12"/>
      <c r="AT477" s="12"/>
      <c r="AU477" s="12"/>
      <c r="AV477" s="12"/>
      <c r="AW477" s="12"/>
      <c r="AX477" s="12"/>
      <c r="AY477" s="12"/>
      <c r="AZ477" s="12"/>
      <c r="BA477" s="12"/>
      <c r="BB477" s="12"/>
      <c r="BC477" s="12"/>
      <c r="BD477" s="12"/>
      <c r="BE477" s="12"/>
      <c r="BF477" s="12"/>
      <c r="BG477" s="12"/>
      <c r="BH477" s="12"/>
      <c r="BI477" s="12"/>
      <c r="BJ477" s="12"/>
      <c r="BK477" s="12"/>
      <c r="BL477" s="12"/>
      <c r="BM477" s="12"/>
      <c r="BN477" s="12"/>
      <c r="BO477" s="12"/>
      <c r="BP477" s="12"/>
      <c r="BQ477" s="12"/>
    </row>
    <row r="478" spans="1:69" s="209" customFormat="1" ht="28.5" customHeight="1" x14ac:dyDescent="0.35">
      <c r="A478" s="111" t="s">
        <v>1014</v>
      </c>
      <c r="B478" s="135">
        <v>42636</v>
      </c>
      <c r="C478" s="45" t="s">
        <v>734</v>
      </c>
      <c r="D478" s="45" t="s">
        <v>26</v>
      </c>
      <c r="E478" s="106">
        <v>42668</v>
      </c>
      <c r="F478" s="106">
        <v>42669</v>
      </c>
      <c r="G478" s="103">
        <f t="shared" si="22"/>
        <v>1</v>
      </c>
      <c r="H478" s="103">
        <v>72</v>
      </c>
      <c r="I478" s="121">
        <v>42644</v>
      </c>
      <c r="J478" s="131"/>
      <c r="K478" s="131"/>
      <c r="L478" s="131"/>
      <c r="M478" s="131"/>
      <c r="N478" s="131"/>
      <c r="O478" s="131"/>
      <c r="P478" s="131"/>
      <c r="Q478" s="131"/>
      <c r="R478" s="131"/>
      <c r="S478" s="131"/>
      <c r="T478" s="131"/>
      <c r="U478" s="131"/>
      <c r="V478" s="131"/>
      <c r="W478" s="131"/>
      <c r="X478" s="131"/>
      <c r="Y478" s="113">
        <v>0</v>
      </c>
      <c r="Z478" s="159"/>
      <c r="AA478" s="160"/>
      <c r="AB478" s="162"/>
      <c r="AC478" s="160"/>
      <c r="AD478" s="164"/>
      <c r="AE478" s="164"/>
      <c r="AF478" s="133" t="s">
        <v>149</v>
      </c>
      <c r="AG478" s="12"/>
      <c r="AH478" s="12"/>
      <c r="AI478" s="12"/>
      <c r="AJ478" s="12"/>
      <c r="AK478" s="12"/>
      <c r="AL478" s="12"/>
      <c r="AM478" s="12"/>
      <c r="AN478" s="12"/>
      <c r="AO478" s="12"/>
      <c r="AP478" s="12"/>
      <c r="AQ478" s="12"/>
      <c r="AR478" s="12"/>
      <c r="AS478" s="12"/>
      <c r="AT478" s="12"/>
      <c r="AU478" s="12"/>
      <c r="AV478" s="12"/>
      <c r="AW478" s="12"/>
      <c r="AX478" s="12"/>
      <c r="AY478" s="12"/>
      <c r="AZ478" s="12"/>
      <c r="BA478" s="12"/>
      <c r="BB478" s="12"/>
      <c r="BC478" s="12"/>
      <c r="BD478" s="12"/>
      <c r="BE478" s="12"/>
      <c r="BF478" s="12"/>
      <c r="BG478" s="12"/>
      <c r="BH478" s="12"/>
      <c r="BI478" s="12"/>
      <c r="BJ478" s="12"/>
      <c r="BK478" s="12"/>
      <c r="BL478" s="12"/>
      <c r="BM478" s="12"/>
      <c r="BN478" s="12"/>
      <c r="BO478" s="12"/>
      <c r="BP478" s="12"/>
      <c r="BQ478" s="12"/>
    </row>
    <row r="479" spans="1:69" s="209" customFormat="1" ht="28.5" customHeight="1" x14ac:dyDescent="0.35">
      <c r="A479" s="111" t="s">
        <v>1014</v>
      </c>
      <c r="B479" s="134">
        <v>42450</v>
      </c>
      <c r="C479" s="101" t="s">
        <v>819</v>
      </c>
      <c r="D479" s="101" t="s">
        <v>26</v>
      </c>
      <c r="E479" s="102">
        <v>42666</v>
      </c>
      <c r="F479" s="102">
        <v>42667</v>
      </c>
      <c r="G479" s="103">
        <f t="shared" si="22"/>
        <v>1</v>
      </c>
      <c r="H479" s="103">
        <v>41</v>
      </c>
      <c r="I479" s="121"/>
      <c r="J479" s="121"/>
      <c r="K479" s="121"/>
      <c r="L479" s="121"/>
      <c r="M479" s="121">
        <v>42644</v>
      </c>
      <c r="N479" s="121"/>
      <c r="O479" s="121"/>
      <c r="P479" s="121"/>
      <c r="Q479" s="121"/>
      <c r="R479" s="121"/>
      <c r="S479" s="121"/>
      <c r="T479" s="121"/>
      <c r="U479" s="121"/>
      <c r="V479" s="121"/>
      <c r="W479" s="121"/>
      <c r="X479" s="121"/>
      <c r="Y479" s="113">
        <v>0</v>
      </c>
      <c r="Z479" s="159"/>
      <c r="AA479" s="160"/>
      <c r="AB479" s="162"/>
      <c r="AC479" s="160"/>
      <c r="AD479" s="164"/>
      <c r="AE479" s="164"/>
      <c r="AF479" s="133" t="s">
        <v>134</v>
      </c>
      <c r="AG479" s="12"/>
      <c r="AH479" s="12"/>
      <c r="AI479" s="12"/>
      <c r="AJ479" s="12"/>
      <c r="AK479" s="12"/>
      <c r="AL479" s="12"/>
      <c r="AM479" s="12"/>
      <c r="AN479" s="12"/>
      <c r="AO479" s="12"/>
      <c r="AP479" s="12"/>
      <c r="AQ479" s="12"/>
      <c r="AR479" s="12"/>
      <c r="AS479" s="12"/>
      <c r="AT479" s="12"/>
      <c r="AU479" s="12"/>
      <c r="AV479" s="12"/>
      <c r="AW479" s="12"/>
      <c r="AX479" s="12"/>
      <c r="AY479" s="12"/>
      <c r="AZ479" s="12"/>
      <c r="BA479" s="12"/>
      <c r="BB479" s="12"/>
      <c r="BC479" s="12"/>
      <c r="BD479" s="12"/>
      <c r="BE479" s="12"/>
      <c r="BF479" s="12"/>
      <c r="BG479" s="12"/>
      <c r="BH479" s="12"/>
      <c r="BI479" s="12"/>
      <c r="BJ479" s="12"/>
      <c r="BK479" s="12"/>
      <c r="BL479" s="12"/>
      <c r="BM479" s="12"/>
      <c r="BN479" s="12"/>
      <c r="BO479" s="12"/>
      <c r="BP479" s="12"/>
      <c r="BQ479" s="12"/>
    </row>
    <row r="480" spans="1:69" s="209" customFormat="1" ht="28.5" customHeight="1" x14ac:dyDescent="0.35">
      <c r="A480" s="111" t="s">
        <v>1014</v>
      </c>
      <c r="B480" s="135">
        <v>42636</v>
      </c>
      <c r="C480" s="45" t="s">
        <v>830</v>
      </c>
      <c r="D480" s="45" t="s">
        <v>26</v>
      </c>
      <c r="E480" s="106">
        <v>42665</v>
      </c>
      <c r="F480" s="106">
        <v>42666</v>
      </c>
      <c r="G480" s="103">
        <f t="shared" si="22"/>
        <v>1</v>
      </c>
      <c r="H480" s="103">
        <v>16</v>
      </c>
      <c r="I480" s="131"/>
      <c r="J480" s="131"/>
      <c r="K480" s="131"/>
      <c r="L480" s="131"/>
      <c r="M480" s="131"/>
      <c r="N480" s="131"/>
      <c r="O480" s="131"/>
      <c r="P480" s="121">
        <v>42644</v>
      </c>
      <c r="Q480" s="131"/>
      <c r="R480" s="131"/>
      <c r="S480" s="131"/>
      <c r="T480" s="131"/>
      <c r="U480" s="131"/>
      <c r="V480" s="131"/>
      <c r="W480" s="131"/>
      <c r="X480" s="131"/>
      <c r="Y480" s="113">
        <v>0</v>
      </c>
      <c r="Z480" s="159"/>
      <c r="AA480" s="160"/>
      <c r="AB480" s="162"/>
      <c r="AC480" s="160"/>
      <c r="AD480" s="164"/>
      <c r="AE480" s="164"/>
      <c r="AF480" s="137" t="s">
        <v>98</v>
      </c>
      <c r="AG480" s="12"/>
      <c r="AH480" s="12"/>
      <c r="AI480" s="12"/>
      <c r="AJ480" s="12"/>
      <c r="AK480" s="12"/>
      <c r="AL480" s="12"/>
      <c r="AM480" s="12"/>
      <c r="AN480" s="12"/>
      <c r="AO480" s="12"/>
      <c r="AP480" s="12"/>
      <c r="AQ480" s="12"/>
      <c r="AR480" s="12"/>
      <c r="AS480" s="12"/>
      <c r="AT480" s="12"/>
      <c r="AU480" s="12"/>
      <c r="AV480" s="12"/>
      <c r="AW480" s="12"/>
      <c r="AX480" s="12"/>
      <c r="AY480" s="12"/>
      <c r="AZ480" s="12"/>
      <c r="BA480" s="12"/>
      <c r="BB480" s="12"/>
      <c r="BC480" s="12"/>
      <c r="BD480" s="12"/>
      <c r="BE480" s="12"/>
      <c r="BF480" s="12"/>
      <c r="BG480" s="12"/>
      <c r="BH480" s="12"/>
      <c r="BI480" s="12"/>
      <c r="BJ480" s="12"/>
      <c r="BK480" s="12"/>
      <c r="BL480" s="12"/>
      <c r="BM480" s="12"/>
      <c r="BN480" s="12"/>
      <c r="BO480" s="12"/>
      <c r="BP480" s="12"/>
      <c r="BQ480" s="12"/>
    </row>
    <row r="481" spans="1:69" s="209" customFormat="1" ht="28.5" customHeight="1" x14ac:dyDescent="0.35">
      <c r="A481" s="111" t="s">
        <v>1014</v>
      </c>
      <c r="B481" s="134">
        <v>42653</v>
      </c>
      <c r="C481" s="101" t="s">
        <v>330</v>
      </c>
      <c r="D481" s="101" t="s">
        <v>665</v>
      </c>
      <c r="E481" s="108">
        <v>42665</v>
      </c>
      <c r="F481" s="108">
        <v>42667</v>
      </c>
      <c r="G481" s="103">
        <f t="shared" si="22"/>
        <v>2</v>
      </c>
      <c r="H481" s="103">
        <v>10</v>
      </c>
      <c r="I481" s="121"/>
      <c r="J481" s="121"/>
      <c r="K481" s="121"/>
      <c r="L481" s="121"/>
      <c r="M481" s="121">
        <v>42644</v>
      </c>
      <c r="N481" s="121"/>
      <c r="O481" s="121"/>
      <c r="P481" s="121"/>
      <c r="Q481" s="121"/>
      <c r="R481" s="121"/>
      <c r="S481" s="121"/>
      <c r="T481" s="121"/>
      <c r="U481" s="121"/>
      <c r="V481" s="121"/>
      <c r="W481" s="121"/>
      <c r="X481" s="121"/>
      <c r="Y481" s="129">
        <v>436.8</v>
      </c>
      <c r="Z481" s="159"/>
      <c r="AA481" s="160"/>
      <c r="AB481" s="162"/>
      <c r="AC481" s="160"/>
      <c r="AD481" s="164"/>
      <c r="AE481" s="164"/>
      <c r="AF481" s="561"/>
      <c r="AG481" s="12"/>
      <c r="AH481" s="12"/>
      <c r="AI481" s="12"/>
      <c r="AJ481" s="12"/>
      <c r="AK481" s="12"/>
      <c r="AL481" s="12"/>
      <c r="AM481" s="12"/>
      <c r="AN481" s="12"/>
      <c r="AO481" s="12"/>
      <c r="AP481" s="12"/>
      <c r="AQ481" s="12"/>
      <c r="AR481" s="12"/>
      <c r="AS481" s="12"/>
      <c r="AT481" s="12"/>
      <c r="AU481" s="12"/>
      <c r="AV481" s="12"/>
      <c r="AW481" s="12"/>
      <c r="AX481" s="12"/>
      <c r="AY481" s="12"/>
      <c r="AZ481" s="12"/>
      <c r="BA481" s="12"/>
      <c r="BB481" s="12"/>
      <c r="BC481" s="12"/>
      <c r="BD481" s="12"/>
      <c r="BE481" s="12"/>
      <c r="BF481" s="12"/>
      <c r="BG481" s="12"/>
      <c r="BH481" s="12"/>
      <c r="BI481" s="12"/>
      <c r="BJ481" s="12"/>
      <c r="BK481" s="12"/>
      <c r="BL481" s="12"/>
      <c r="BM481" s="12"/>
      <c r="BN481" s="12"/>
      <c r="BO481" s="12"/>
      <c r="BP481" s="12"/>
      <c r="BQ481" s="12"/>
    </row>
    <row r="482" spans="1:69" s="209" customFormat="1" ht="28.5" customHeight="1" x14ac:dyDescent="0.35">
      <c r="A482" s="111" t="s">
        <v>1014</v>
      </c>
      <c r="B482" s="134">
        <v>42627</v>
      </c>
      <c r="C482" s="101" t="s">
        <v>34</v>
      </c>
      <c r="D482" s="101" t="s">
        <v>919</v>
      </c>
      <c r="E482" s="108">
        <v>42664</v>
      </c>
      <c r="F482" s="108">
        <v>42666</v>
      </c>
      <c r="G482" s="103">
        <f t="shared" si="22"/>
        <v>2</v>
      </c>
      <c r="H482" s="103">
        <v>42</v>
      </c>
      <c r="I482" s="121"/>
      <c r="J482" s="121"/>
      <c r="K482" s="121"/>
      <c r="L482" s="121"/>
      <c r="M482" s="121"/>
      <c r="N482" s="121"/>
      <c r="O482" s="121"/>
      <c r="P482" s="121"/>
      <c r="Q482" s="121"/>
      <c r="R482" s="121"/>
      <c r="S482" s="121"/>
      <c r="T482" s="121"/>
      <c r="U482" s="121"/>
      <c r="V482" s="121"/>
      <c r="W482" s="121"/>
      <c r="X482" s="121">
        <v>42644</v>
      </c>
      <c r="Y482" s="129">
        <f>((38*21)+(1*H482))*G482</f>
        <v>1680</v>
      </c>
      <c r="Z482" s="159"/>
      <c r="AA482" s="160"/>
      <c r="AB482" s="162"/>
      <c r="AC482" s="160"/>
      <c r="AD482" s="164"/>
      <c r="AE482" s="164"/>
      <c r="AF482" s="561"/>
      <c r="AG482" s="12"/>
      <c r="AH482" s="12"/>
      <c r="AI482" s="12"/>
      <c r="AJ482" s="12"/>
      <c r="AK482" s="12"/>
      <c r="AL482" s="12"/>
      <c r="AM482" s="12"/>
      <c r="AN482" s="12"/>
      <c r="AO482" s="12"/>
      <c r="AP482" s="12"/>
      <c r="AQ482" s="12"/>
      <c r="AR482" s="12"/>
      <c r="AS482" s="12"/>
      <c r="AT482" s="12"/>
      <c r="AU482" s="12"/>
      <c r="AV482" s="12"/>
      <c r="AW482" s="12"/>
      <c r="AX482" s="12"/>
      <c r="AY482" s="12"/>
      <c r="AZ482" s="12"/>
      <c r="BA482" s="12"/>
      <c r="BB482" s="12"/>
      <c r="BC482" s="12"/>
      <c r="BD482" s="12"/>
      <c r="BE482" s="12"/>
      <c r="BF482" s="12"/>
      <c r="BG482" s="12"/>
      <c r="BH482" s="12"/>
      <c r="BI482" s="12"/>
      <c r="BJ482" s="12"/>
      <c r="BK482" s="12"/>
      <c r="BL482" s="12"/>
      <c r="BM482" s="12"/>
      <c r="BN482" s="12"/>
      <c r="BO482" s="12"/>
      <c r="BP482" s="12"/>
      <c r="BQ482" s="12"/>
    </row>
    <row r="483" spans="1:69" s="209" customFormat="1" ht="28.5" customHeight="1" x14ac:dyDescent="0.35">
      <c r="A483" s="111" t="s">
        <v>1014</v>
      </c>
      <c r="B483" s="135">
        <v>42618</v>
      </c>
      <c r="C483" s="45" t="s">
        <v>751</v>
      </c>
      <c r="D483" s="45" t="s">
        <v>26</v>
      </c>
      <c r="E483" s="109">
        <v>42663</v>
      </c>
      <c r="F483" s="109">
        <v>42667</v>
      </c>
      <c r="G483" s="103">
        <f t="shared" si="22"/>
        <v>4</v>
      </c>
      <c r="H483" s="103">
        <v>22</v>
      </c>
      <c r="I483" s="131"/>
      <c r="J483" s="131"/>
      <c r="K483" s="131"/>
      <c r="L483" s="131"/>
      <c r="M483" s="131"/>
      <c r="N483" s="131"/>
      <c r="O483" s="131"/>
      <c r="P483" s="121">
        <v>42644</v>
      </c>
      <c r="Q483" s="131"/>
      <c r="R483" s="131"/>
      <c r="S483" s="131"/>
      <c r="T483" s="131"/>
      <c r="U483" s="131"/>
      <c r="V483" s="131"/>
      <c r="W483" s="131"/>
      <c r="X483" s="131"/>
      <c r="Y483" s="113">
        <v>0</v>
      </c>
      <c r="Z483" s="159"/>
      <c r="AA483" s="160"/>
      <c r="AB483" s="162"/>
      <c r="AC483" s="160"/>
      <c r="AD483" s="164"/>
      <c r="AE483" s="164"/>
      <c r="AF483" s="133" t="s">
        <v>752</v>
      </c>
      <c r="AG483" s="12"/>
      <c r="AH483" s="12"/>
      <c r="AI483" s="12"/>
      <c r="AJ483" s="12"/>
      <c r="AK483" s="12"/>
      <c r="AL483" s="12"/>
      <c r="AM483" s="12"/>
      <c r="AN483" s="12"/>
      <c r="AO483" s="12"/>
      <c r="AP483" s="12"/>
      <c r="AQ483" s="12"/>
      <c r="AR483" s="12"/>
      <c r="AS483" s="12"/>
      <c r="AT483" s="12"/>
      <c r="AU483" s="12"/>
      <c r="AV483" s="12"/>
      <c r="AW483" s="12"/>
      <c r="AX483" s="12"/>
      <c r="AY483" s="12"/>
      <c r="AZ483" s="12"/>
      <c r="BA483" s="12"/>
      <c r="BB483" s="12"/>
      <c r="BC483" s="12"/>
      <c r="BD483" s="12"/>
      <c r="BE483" s="12"/>
      <c r="BF483" s="12"/>
      <c r="BG483" s="12"/>
      <c r="BH483" s="12"/>
      <c r="BI483" s="12"/>
      <c r="BJ483" s="12"/>
      <c r="BK483" s="12"/>
      <c r="BL483" s="12"/>
      <c r="BM483" s="12"/>
      <c r="BN483" s="12"/>
      <c r="BO483" s="12"/>
      <c r="BP483" s="12"/>
      <c r="BQ483" s="12"/>
    </row>
    <row r="484" spans="1:69" s="209" customFormat="1" ht="28.5" customHeight="1" x14ac:dyDescent="0.35">
      <c r="A484" s="111" t="s">
        <v>1014</v>
      </c>
      <c r="B484" s="134">
        <v>42629</v>
      </c>
      <c r="C484" s="101" t="s">
        <v>876</v>
      </c>
      <c r="D484" s="101" t="s">
        <v>26</v>
      </c>
      <c r="E484" s="108">
        <v>42663</v>
      </c>
      <c r="F484" s="108">
        <v>42664</v>
      </c>
      <c r="G484" s="103">
        <f t="shared" si="22"/>
        <v>1</v>
      </c>
      <c r="H484" s="103">
        <v>13</v>
      </c>
      <c r="I484" s="121"/>
      <c r="J484" s="121"/>
      <c r="K484" s="121"/>
      <c r="L484" s="121"/>
      <c r="M484" s="121"/>
      <c r="N484" s="121"/>
      <c r="O484" s="121"/>
      <c r="P484" s="121"/>
      <c r="Q484" s="121">
        <v>42644</v>
      </c>
      <c r="R484" s="121"/>
      <c r="S484" s="121"/>
      <c r="T484" s="121"/>
      <c r="U484" s="121"/>
      <c r="V484" s="121"/>
      <c r="W484" s="121"/>
      <c r="X484" s="121"/>
      <c r="Y484" s="129">
        <v>296.8</v>
      </c>
      <c r="Z484" s="159"/>
      <c r="AA484" s="160"/>
      <c r="AB484" s="162"/>
      <c r="AC484" s="160"/>
      <c r="AD484" s="164"/>
      <c r="AE484" s="164"/>
      <c r="AF484" s="561"/>
      <c r="AG484" s="12"/>
      <c r="AH484" s="12"/>
      <c r="AI484" s="12"/>
      <c r="AJ484" s="12"/>
      <c r="AK484" s="12"/>
      <c r="AL484" s="12"/>
      <c r="AM484" s="12"/>
      <c r="AN484" s="12"/>
      <c r="AO484" s="12"/>
      <c r="AP484" s="12"/>
      <c r="AQ484" s="12"/>
      <c r="AR484" s="12"/>
      <c r="AS484" s="12"/>
      <c r="AT484" s="12"/>
      <c r="AU484" s="12"/>
      <c r="AV484" s="12"/>
      <c r="AW484" s="12"/>
      <c r="AX484" s="12"/>
      <c r="AY484" s="12"/>
      <c r="AZ484" s="12"/>
      <c r="BA484" s="12"/>
      <c r="BB484" s="12"/>
      <c r="BC484" s="12"/>
      <c r="BD484" s="12"/>
      <c r="BE484" s="12"/>
      <c r="BF484" s="12"/>
      <c r="BG484" s="12"/>
      <c r="BH484" s="12"/>
      <c r="BI484" s="12"/>
      <c r="BJ484" s="12"/>
      <c r="BK484" s="12"/>
      <c r="BL484" s="12"/>
      <c r="BM484" s="12"/>
      <c r="BN484" s="12"/>
      <c r="BO484" s="12"/>
      <c r="BP484" s="12"/>
      <c r="BQ484" s="12"/>
    </row>
    <row r="485" spans="1:69" s="209" customFormat="1" ht="28.5" customHeight="1" x14ac:dyDescent="0.35">
      <c r="A485" s="111" t="s">
        <v>1014</v>
      </c>
      <c r="B485" s="134">
        <v>42634</v>
      </c>
      <c r="C485" s="101" t="s">
        <v>972</v>
      </c>
      <c r="D485" s="101" t="s">
        <v>973</v>
      </c>
      <c r="E485" s="108">
        <v>42662</v>
      </c>
      <c r="F485" s="108">
        <v>42663</v>
      </c>
      <c r="G485" s="103">
        <f t="shared" si="22"/>
        <v>1</v>
      </c>
      <c r="H485" s="103">
        <v>52</v>
      </c>
      <c r="I485" s="121">
        <v>42644</v>
      </c>
      <c r="J485" s="121"/>
      <c r="K485" s="121"/>
      <c r="L485" s="121"/>
      <c r="M485" s="121"/>
      <c r="N485" s="121"/>
      <c r="O485" s="121"/>
      <c r="P485" s="121"/>
      <c r="Q485" s="121"/>
      <c r="R485" s="121"/>
      <c r="S485" s="121"/>
      <c r="T485" s="121"/>
      <c r="U485" s="121"/>
      <c r="V485" s="121"/>
      <c r="W485" s="121"/>
      <c r="X485" s="121"/>
      <c r="Y485" s="129">
        <v>1295</v>
      </c>
      <c r="Z485" s="159"/>
      <c r="AA485" s="160"/>
      <c r="AB485" s="162"/>
      <c r="AC485" s="160"/>
      <c r="AD485" s="164"/>
      <c r="AE485" s="164"/>
      <c r="AF485" s="561"/>
      <c r="AG485" s="12"/>
      <c r="AH485" s="12"/>
      <c r="AI485" s="12"/>
      <c r="AJ485" s="12"/>
      <c r="AK485" s="12"/>
      <c r="AL485" s="12"/>
      <c r="AM485" s="12"/>
      <c r="AN485" s="12"/>
      <c r="AO485" s="12"/>
      <c r="AP485" s="12"/>
      <c r="AQ485" s="12"/>
      <c r="AR485" s="12"/>
      <c r="AS485" s="12"/>
      <c r="AT485" s="12"/>
      <c r="AU485" s="12"/>
      <c r="AV485" s="12"/>
      <c r="AW485" s="12"/>
      <c r="AX485" s="12"/>
      <c r="AY485" s="12"/>
      <c r="AZ485" s="12"/>
      <c r="BA485" s="12"/>
      <c r="BB485" s="12"/>
      <c r="BC485" s="12"/>
      <c r="BD485" s="12"/>
      <c r="BE485" s="12"/>
      <c r="BF485" s="12"/>
      <c r="BG485" s="12"/>
      <c r="BH485" s="12"/>
      <c r="BI485" s="12"/>
      <c r="BJ485" s="12"/>
      <c r="BK485" s="12"/>
      <c r="BL485" s="12"/>
      <c r="BM485" s="12"/>
      <c r="BN485" s="12"/>
      <c r="BO485" s="12"/>
      <c r="BP485" s="12"/>
      <c r="BQ485" s="12"/>
    </row>
    <row r="486" spans="1:69" s="209" customFormat="1" ht="28.5" customHeight="1" x14ac:dyDescent="0.35">
      <c r="A486" s="111" t="s">
        <v>1014</v>
      </c>
      <c r="B486" s="134">
        <v>42529</v>
      </c>
      <c r="C486" s="101" t="s">
        <v>126</v>
      </c>
      <c r="D486" s="101" t="s">
        <v>974</v>
      </c>
      <c r="E486" s="108">
        <v>42662</v>
      </c>
      <c r="F486" s="108">
        <v>42663</v>
      </c>
      <c r="G486" s="103">
        <f t="shared" si="22"/>
        <v>1</v>
      </c>
      <c r="H486" s="103">
        <v>31</v>
      </c>
      <c r="I486" s="121">
        <v>42644</v>
      </c>
      <c r="J486" s="121"/>
      <c r="K486" s="121"/>
      <c r="L486" s="121"/>
      <c r="M486" s="121"/>
      <c r="N486" s="121"/>
      <c r="O486" s="121"/>
      <c r="P486" s="121"/>
      <c r="Q486" s="121"/>
      <c r="R486" s="121"/>
      <c r="S486" s="121"/>
      <c r="T486" s="121"/>
      <c r="U486" s="121"/>
      <c r="V486" s="121"/>
      <c r="W486" s="121"/>
      <c r="X486" s="121"/>
      <c r="Y486" s="129">
        <v>795</v>
      </c>
      <c r="Z486" s="159"/>
      <c r="AA486" s="160"/>
      <c r="AB486" s="162"/>
      <c r="AC486" s="160"/>
      <c r="AD486" s="164"/>
      <c r="AE486" s="164"/>
      <c r="AF486" s="561"/>
      <c r="AG486" s="12"/>
      <c r="AH486" s="12"/>
      <c r="AI486" s="12"/>
      <c r="AJ486" s="12"/>
      <c r="AK486" s="12"/>
      <c r="AL486" s="12"/>
      <c r="AM486" s="12"/>
      <c r="AN486" s="12"/>
      <c r="AO486" s="12"/>
      <c r="AP486" s="12"/>
      <c r="AQ486" s="12"/>
      <c r="AR486" s="12"/>
      <c r="AS486" s="12"/>
      <c r="AT486" s="12"/>
      <c r="AU486" s="12"/>
      <c r="AV486" s="12"/>
      <c r="AW486" s="12"/>
      <c r="AX486" s="12"/>
      <c r="AY486" s="12"/>
      <c r="AZ486" s="12"/>
      <c r="BA486" s="12"/>
      <c r="BB486" s="12"/>
      <c r="BC486" s="12"/>
      <c r="BD486" s="12"/>
      <c r="BE486" s="12"/>
      <c r="BF486" s="12"/>
      <c r="BG486" s="12"/>
      <c r="BH486" s="12"/>
      <c r="BI486" s="12"/>
      <c r="BJ486" s="12"/>
      <c r="BK486" s="12"/>
      <c r="BL486" s="12"/>
      <c r="BM486" s="12"/>
      <c r="BN486" s="12"/>
      <c r="BO486" s="12"/>
      <c r="BP486" s="12"/>
      <c r="BQ486" s="12"/>
    </row>
    <row r="487" spans="1:69" s="209" customFormat="1" ht="28.5" customHeight="1" x14ac:dyDescent="0.35">
      <c r="A487" s="111" t="s">
        <v>1014</v>
      </c>
      <c r="B487" s="134">
        <v>42656</v>
      </c>
      <c r="C487" s="101" t="s">
        <v>967</v>
      </c>
      <c r="D487" s="101" t="s">
        <v>967</v>
      </c>
      <c r="E487" s="108">
        <v>42661</v>
      </c>
      <c r="F487" s="108">
        <v>42662</v>
      </c>
      <c r="G487" s="103">
        <f t="shared" si="22"/>
        <v>1</v>
      </c>
      <c r="H487" s="103">
        <v>31</v>
      </c>
      <c r="I487" s="121">
        <v>42644</v>
      </c>
      <c r="J487" s="121"/>
      <c r="K487" s="121"/>
      <c r="L487" s="121"/>
      <c r="M487" s="121"/>
      <c r="N487" s="121"/>
      <c r="O487" s="121"/>
      <c r="P487" s="121"/>
      <c r="Q487" s="121"/>
      <c r="R487" s="121"/>
      <c r="S487" s="121"/>
      <c r="T487" s="121"/>
      <c r="U487" s="121"/>
      <c r="V487" s="121"/>
      <c r="W487" s="121"/>
      <c r="X487" s="121"/>
      <c r="Y487" s="129">
        <v>894</v>
      </c>
      <c r="Z487" s="159"/>
      <c r="AA487" s="160"/>
      <c r="AB487" s="162"/>
      <c r="AC487" s="160"/>
      <c r="AD487" s="164"/>
      <c r="AE487" s="164"/>
      <c r="AF487" s="561"/>
      <c r="AG487" s="12"/>
      <c r="AH487" s="12"/>
      <c r="AI487" s="12"/>
      <c r="AJ487" s="12"/>
      <c r="AK487" s="12"/>
      <c r="AL487" s="12"/>
      <c r="AM487" s="12"/>
      <c r="AN487" s="12"/>
      <c r="AO487" s="12"/>
      <c r="AP487" s="12"/>
      <c r="AQ487" s="12"/>
      <c r="AR487" s="12"/>
      <c r="AS487" s="12"/>
      <c r="AT487" s="12"/>
      <c r="AU487" s="12"/>
      <c r="AV487" s="12"/>
      <c r="AW487" s="12"/>
      <c r="AX487" s="12"/>
      <c r="AY487" s="12"/>
      <c r="AZ487" s="12"/>
      <c r="BA487" s="12"/>
      <c r="BB487" s="12"/>
      <c r="BC487" s="12"/>
      <c r="BD487" s="12"/>
      <c r="BE487" s="12"/>
      <c r="BF487" s="12"/>
      <c r="BG487" s="12"/>
      <c r="BH487" s="12"/>
      <c r="BI487" s="12"/>
      <c r="BJ487" s="12"/>
      <c r="BK487" s="12"/>
      <c r="BL487" s="12"/>
      <c r="BM487" s="12"/>
      <c r="BN487" s="12"/>
      <c r="BO487" s="12"/>
      <c r="BP487" s="12"/>
      <c r="BQ487" s="12"/>
    </row>
    <row r="488" spans="1:69" s="209" customFormat="1" ht="28.5" customHeight="1" x14ac:dyDescent="0.35">
      <c r="A488" s="111" t="s">
        <v>1014</v>
      </c>
      <c r="B488" s="134">
        <v>42523</v>
      </c>
      <c r="C488" s="101" t="s">
        <v>637</v>
      </c>
      <c r="D488" s="101" t="s">
        <v>916</v>
      </c>
      <c r="E488" s="108">
        <v>42660</v>
      </c>
      <c r="F488" s="108">
        <v>42661</v>
      </c>
      <c r="G488" s="103">
        <f t="shared" si="22"/>
        <v>1</v>
      </c>
      <c r="H488" s="103">
        <v>44</v>
      </c>
      <c r="I488" s="121"/>
      <c r="J488" s="121"/>
      <c r="K488" s="121">
        <v>42644</v>
      </c>
      <c r="L488" s="121"/>
      <c r="M488" s="121"/>
      <c r="N488" s="121"/>
      <c r="O488" s="121"/>
      <c r="P488" s="121"/>
      <c r="Q488" s="121"/>
      <c r="R488" s="121"/>
      <c r="S488" s="121"/>
      <c r="T488" s="121"/>
      <c r="U488" s="121"/>
      <c r="V488" s="121"/>
      <c r="W488" s="121"/>
      <c r="X488" s="121"/>
      <c r="Y488" s="129">
        <v>2038</v>
      </c>
      <c r="Z488" s="159"/>
      <c r="AA488" s="160"/>
      <c r="AB488" s="162"/>
      <c r="AC488" s="160"/>
      <c r="AD488" s="164"/>
      <c r="AE488" s="164"/>
      <c r="AF488" s="561"/>
      <c r="AG488" s="12"/>
      <c r="AH488" s="12"/>
      <c r="AI488" s="12"/>
      <c r="AJ488" s="12"/>
      <c r="AK488" s="12"/>
      <c r="AL488" s="12"/>
      <c r="AM488" s="12"/>
      <c r="AN488" s="12"/>
      <c r="AO488" s="12"/>
      <c r="AP488" s="12"/>
      <c r="AQ488" s="12"/>
      <c r="AR488" s="12"/>
      <c r="AS488" s="12"/>
      <c r="AT488" s="12"/>
      <c r="AU488" s="12"/>
      <c r="AV488" s="12"/>
      <c r="AW488" s="12"/>
      <c r="AX488" s="12"/>
      <c r="AY488" s="12"/>
      <c r="AZ488" s="12"/>
      <c r="BA488" s="12"/>
      <c r="BB488" s="12"/>
      <c r="BC488" s="12"/>
      <c r="BD488" s="12"/>
      <c r="BE488" s="12"/>
      <c r="BF488" s="12"/>
      <c r="BG488" s="12"/>
      <c r="BH488" s="12"/>
      <c r="BI488" s="12"/>
      <c r="BJ488" s="12"/>
      <c r="BK488" s="12"/>
      <c r="BL488" s="12"/>
      <c r="BM488" s="12"/>
      <c r="BN488" s="12"/>
      <c r="BO488" s="12"/>
      <c r="BP488" s="12"/>
      <c r="BQ488" s="12"/>
    </row>
    <row r="489" spans="1:69" s="209" customFormat="1" ht="28.5" customHeight="1" x14ac:dyDescent="0.35">
      <c r="A489" s="111" t="s">
        <v>1014</v>
      </c>
      <c r="B489" s="134">
        <v>42632</v>
      </c>
      <c r="C489" s="110" t="s">
        <v>45</v>
      </c>
      <c r="D489" s="101" t="s">
        <v>829</v>
      </c>
      <c r="E489" s="108">
        <v>42659</v>
      </c>
      <c r="F489" s="108">
        <v>42661</v>
      </c>
      <c r="G489" s="103">
        <f t="shared" si="22"/>
        <v>2</v>
      </c>
      <c r="H489" s="103">
        <v>22</v>
      </c>
      <c r="I489" s="121"/>
      <c r="J489" s="121"/>
      <c r="K489" s="121"/>
      <c r="L489" s="121"/>
      <c r="M489" s="121"/>
      <c r="N489" s="121"/>
      <c r="O489" s="121"/>
      <c r="P489" s="121"/>
      <c r="Q489" s="121"/>
      <c r="R489" s="121"/>
      <c r="S489" s="121"/>
      <c r="T489" s="121"/>
      <c r="U489" s="121"/>
      <c r="V489" s="121"/>
      <c r="W489" s="121"/>
      <c r="X489" s="121">
        <v>42644</v>
      </c>
      <c r="Y489" s="113">
        <v>0</v>
      </c>
      <c r="Z489" s="159"/>
      <c r="AA489" s="160"/>
      <c r="AB489" s="162"/>
      <c r="AC489" s="160"/>
      <c r="AD489" s="164"/>
      <c r="AE489" s="164"/>
      <c r="AF489" s="133"/>
      <c r="AG489" s="12"/>
      <c r="AH489" s="12"/>
      <c r="AI489" s="12"/>
      <c r="AJ489" s="12"/>
      <c r="AK489" s="12"/>
      <c r="AL489" s="12"/>
      <c r="AM489" s="12"/>
      <c r="AN489" s="12"/>
      <c r="AO489" s="12"/>
      <c r="AP489" s="12"/>
      <c r="AQ489" s="12"/>
      <c r="AR489" s="12"/>
      <c r="AS489" s="12"/>
      <c r="AT489" s="12"/>
      <c r="AU489" s="12"/>
      <c r="AV489" s="12"/>
      <c r="AW489" s="12"/>
      <c r="AX489" s="12"/>
      <c r="AY489" s="12"/>
      <c r="AZ489" s="12"/>
      <c r="BA489" s="12"/>
      <c r="BB489" s="12"/>
      <c r="BC489" s="12"/>
      <c r="BD489" s="12"/>
      <c r="BE489" s="12"/>
      <c r="BF489" s="12"/>
      <c r="BG489" s="12"/>
      <c r="BH489" s="12"/>
      <c r="BI489" s="12"/>
      <c r="BJ489" s="12"/>
      <c r="BK489" s="12"/>
      <c r="BL489" s="12"/>
      <c r="BM489" s="12"/>
      <c r="BN489" s="12"/>
      <c r="BO489" s="12"/>
      <c r="BP489" s="12"/>
      <c r="BQ489" s="12"/>
    </row>
    <row r="490" spans="1:69" s="209" customFormat="1" ht="28.5" customHeight="1" x14ac:dyDescent="0.35">
      <c r="A490" s="111" t="s">
        <v>1014</v>
      </c>
      <c r="B490" s="135">
        <v>42633</v>
      </c>
      <c r="C490" s="110" t="s">
        <v>45</v>
      </c>
      <c r="D490" s="45" t="s">
        <v>828</v>
      </c>
      <c r="E490" s="102">
        <v>42658</v>
      </c>
      <c r="F490" s="102">
        <v>42664</v>
      </c>
      <c r="G490" s="103">
        <f t="shared" si="22"/>
        <v>6</v>
      </c>
      <c r="H490" s="103">
        <v>10</v>
      </c>
      <c r="I490" s="121"/>
      <c r="J490" s="121"/>
      <c r="K490" s="121"/>
      <c r="L490" s="121"/>
      <c r="M490" s="121"/>
      <c r="N490" s="121"/>
      <c r="O490" s="121">
        <v>42644</v>
      </c>
      <c r="P490" s="121"/>
      <c r="Q490" s="121"/>
      <c r="R490" s="121"/>
      <c r="S490" s="121"/>
      <c r="T490" s="121"/>
      <c r="U490" s="121"/>
      <c r="V490" s="121"/>
      <c r="W490" s="121"/>
      <c r="X490" s="121"/>
      <c r="Y490" s="113">
        <v>0</v>
      </c>
      <c r="Z490" s="159"/>
      <c r="AA490" s="160"/>
      <c r="AB490" s="162"/>
      <c r="AC490" s="160"/>
      <c r="AD490" s="164"/>
      <c r="AE490" s="164"/>
      <c r="AF490" s="133" t="s">
        <v>721</v>
      </c>
      <c r="AG490" s="12"/>
      <c r="AH490" s="12"/>
      <c r="AI490" s="12"/>
      <c r="AJ490" s="12"/>
      <c r="AK490" s="12"/>
      <c r="AL490" s="12"/>
      <c r="AM490" s="12"/>
      <c r="AN490" s="12"/>
      <c r="AO490" s="12"/>
      <c r="AP490" s="12"/>
      <c r="AQ490" s="12"/>
      <c r="AR490" s="12"/>
      <c r="AS490" s="12"/>
      <c r="AT490" s="12"/>
      <c r="AU490" s="12"/>
      <c r="AV490" s="12"/>
      <c r="AW490" s="12"/>
      <c r="AX490" s="12"/>
      <c r="AY490" s="12"/>
      <c r="AZ490" s="12"/>
      <c r="BA490" s="12"/>
      <c r="BB490" s="12"/>
      <c r="BC490" s="12"/>
      <c r="BD490" s="12"/>
      <c r="BE490" s="12"/>
      <c r="BF490" s="12"/>
      <c r="BG490" s="12"/>
      <c r="BH490" s="12"/>
      <c r="BI490" s="12"/>
      <c r="BJ490" s="12"/>
      <c r="BK490" s="12"/>
      <c r="BL490" s="12"/>
      <c r="BM490" s="12"/>
      <c r="BN490" s="12"/>
      <c r="BO490" s="12"/>
      <c r="BP490" s="12"/>
      <c r="BQ490" s="12"/>
    </row>
    <row r="491" spans="1:69" s="209" customFormat="1" ht="28.5" customHeight="1" x14ac:dyDescent="0.35">
      <c r="A491" s="111" t="s">
        <v>1014</v>
      </c>
      <c r="B491" s="134">
        <v>42627</v>
      </c>
      <c r="C491" s="101" t="s">
        <v>833</v>
      </c>
      <c r="D491" s="101" t="s">
        <v>26</v>
      </c>
      <c r="E491" s="108">
        <v>42655</v>
      </c>
      <c r="F491" s="108">
        <v>42657</v>
      </c>
      <c r="G491" s="103">
        <f t="shared" si="22"/>
        <v>2</v>
      </c>
      <c r="H491" s="103">
        <v>30</v>
      </c>
      <c r="I491" s="121"/>
      <c r="J491" s="121"/>
      <c r="K491" s="121"/>
      <c r="L491" s="121"/>
      <c r="M491" s="121"/>
      <c r="N491" s="121"/>
      <c r="O491" s="121"/>
      <c r="P491" s="121"/>
      <c r="Q491" s="121"/>
      <c r="R491" s="121"/>
      <c r="S491" s="121"/>
      <c r="T491" s="121"/>
      <c r="U491" s="121"/>
      <c r="V491" s="121"/>
      <c r="W491" s="121">
        <v>42644</v>
      </c>
      <c r="X491" s="121"/>
      <c r="Y491" s="113">
        <v>0</v>
      </c>
      <c r="Z491" s="159"/>
      <c r="AA491" s="160"/>
      <c r="AB491" s="162"/>
      <c r="AC491" s="160"/>
      <c r="AD491" s="164"/>
      <c r="AE491" s="164"/>
      <c r="AF491" s="133" t="s">
        <v>149</v>
      </c>
      <c r="AG491" s="12"/>
      <c r="AH491" s="12"/>
      <c r="AI491" s="12"/>
      <c r="AJ491" s="12"/>
      <c r="AK491" s="12"/>
      <c r="AL491" s="12"/>
      <c r="AM491" s="12"/>
      <c r="AN491" s="12"/>
      <c r="AO491" s="12"/>
      <c r="AP491" s="12"/>
      <c r="AQ491" s="12"/>
      <c r="AR491" s="12"/>
      <c r="AS491" s="12"/>
      <c r="AT491" s="12"/>
      <c r="AU491" s="12"/>
      <c r="AV491" s="12"/>
      <c r="AW491" s="12"/>
      <c r="AX491" s="12"/>
      <c r="AY491" s="12"/>
      <c r="AZ491" s="12"/>
      <c r="BA491" s="12"/>
      <c r="BB491" s="12"/>
      <c r="BC491" s="12"/>
      <c r="BD491" s="12"/>
      <c r="BE491" s="12"/>
      <c r="BF491" s="12"/>
      <c r="BG491" s="12"/>
      <c r="BH491" s="12"/>
      <c r="BI491" s="12"/>
      <c r="BJ491" s="12"/>
      <c r="BK491" s="12"/>
      <c r="BL491" s="12"/>
      <c r="BM491" s="12"/>
      <c r="BN491" s="12"/>
      <c r="BO491" s="12"/>
      <c r="BP491" s="12"/>
      <c r="BQ491" s="12"/>
    </row>
    <row r="492" spans="1:69" s="209" customFormat="1" ht="28.5" customHeight="1" x14ac:dyDescent="0.35">
      <c r="A492" s="111" t="s">
        <v>1014</v>
      </c>
      <c r="B492" s="134">
        <v>42648</v>
      </c>
      <c r="C492" s="101" t="s">
        <v>473</v>
      </c>
      <c r="D492" s="101" t="s">
        <v>897</v>
      </c>
      <c r="E492" s="108">
        <v>42655</v>
      </c>
      <c r="F492" s="108">
        <v>42669</v>
      </c>
      <c r="G492" s="103">
        <f t="shared" si="22"/>
        <v>14</v>
      </c>
      <c r="H492" s="103">
        <v>21</v>
      </c>
      <c r="I492" s="121"/>
      <c r="J492" s="121"/>
      <c r="K492" s="121"/>
      <c r="L492" s="121"/>
      <c r="M492" s="121"/>
      <c r="N492" s="121">
        <v>42644</v>
      </c>
      <c r="O492" s="121"/>
      <c r="P492" s="121"/>
      <c r="Q492" s="121"/>
      <c r="R492" s="121"/>
      <c r="S492" s="121"/>
      <c r="T492" s="121"/>
      <c r="U492" s="121"/>
      <c r="V492" s="121"/>
      <c r="W492" s="121"/>
      <c r="X492" s="121"/>
      <c r="Y492" s="129">
        <f>(H492*G492)*46</f>
        <v>13524</v>
      </c>
      <c r="Z492" s="159"/>
      <c r="AA492" s="160"/>
      <c r="AB492" s="162"/>
      <c r="AC492" s="160"/>
      <c r="AD492" s="164"/>
      <c r="AE492" s="164"/>
      <c r="AF492" s="561"/>
      <c r="AG492" s="12"/>
      <c r="AH492" s="12"/>
      <c r="AI492" s="12"/>
      <c r="AJ492" s="12"/>
      <c r="AK492" s="12"/>
      <c r="AL492" s="12"/>
      <c r="AM492" s="12"/>
      <c r="AN492" s="12"/>
      <c r="AO492" s="12"/>
      <c r="AP492" s="12"/>
      <c r="AQ492" s="12"/>
      <c r="AR492" s="12"/>
      <c r="AS492" s="12"/>
      <c r="AT492" s="12"/>
      <c r="AU492" s="12"/>
      <c r="AV492" s="12"/>
      <c r="AW492" s="12"/>
      <c r="AX492" s="12"/>
      <c r="AY492" s="12"/>
      <c r="AZ492" s="12"/>
      <c r="BA492" s="12"/>
      <c r="BB492" s="12"/>
      <c r="BC492" s="12"/>
      <c r="BD492" s="12"/>
      <c r="BE492" s="12"/>
      <c r="BF492" s="12"/>
      <c r="BG492" s="12"/>
      <c r="BH492" s="12"/>
      <c r="BI492" s="12"/>
      <c r="BJ492" s="12"/>
      <c r="BK492" s="12"/>
      <c r="BL492" s="12"/>
      <c r="BM492" s="12"/>
      <c r="BN492" s="12"/>
      <c r="BO492" s="12"/>
      <c r="BP492" s="12"/>
      <c r="BQ492" s="12"/>
    </row>
    <row r="493" spans="1:69" s="209" customFormat="1" ht="28.5" customHeight="1" x14ac:dyDescent="0.35">
      <c r="A493" s="111" t="s">
        <v>1014</v>
      </c>
      <c r="B493" s="134">
        <v>42454</v>
      </c>
      <c r="C493" s="101" t="s">
        <v>866</v>
      </c>
      <c r="D493" s="101" t="s">
        <v>26</v>
      </c>
      <c r="E493" s="102">
        <v>42654</v>
      </c>
      <c r="F493" s="102">
        <v>42655</v>
      </c>
      <c r="G493" s="103">
        <f t="shared" si="22"/>
        <v>1</v>
      </c>
      <c r="H493" s="103"/>
      <c r="I493" s="121"/>
      <c r="J493" s="121"/>
      <c r="K493" s="121">
        <v>42644</v>
      </c>
      <c r="L493" s="121"/>
      <c r="M493" s="121"/>
      <c r="N493" s="121"/>
      <c r="O493" s="121"/>
      <c r="P493" s="121"/>
      <c r="Q493" s="121"/>
      <c r="R493" s="121"/>
      <c r="S493" s="121"/>
      <c r="T493" s="121"/>
      <c r="U493" s="121"/>
      <c r="V493" s="121"/>
      <c r="W493" s="121"/>
      <c r="X493" s="121"/>
      <c r="Y493" s="113">
        <v>0</v>
      </c>
      <c r="Z493" s="159"/>
      <c r="AA493" s="160"/>
      <c r="AB493" s="162"/>
      <c r="AC493" s="160"/>
      <c r="AD493" s="164"/>
      <c r="AE493" s="164"/>
      <c r="AF493" s="133" t="s">
        <v>134</v>
      </c>
      <c r="AG493" s="12"/>
      <c r="AH493" s="12"/>
      <c r="AI493" s="12"/>
      <c r="AJ493" s="12"/>
      <c r="AK493" s="12"/>
      <c r="AL493" s="12"/>
      <c r="AM493" s="12"/>
      <c r="AN493" s="12"/>
      <c r="AO493" s="12"/>
      <c r="AP493" s="12"/>
      <c r="AQ493" s="12"/>
      <c r="AR493" s="12"/>
      <c r="AS493" s="12"/>
      <c r="AT493" s="12"/>
      <c r="AU493" s="12"/>
      <c r="AV493" s="12"/>
      <c r="AW493" s="12"/>
      <c r="AX493" s="12"/>
      <c r="AY493" s="12"/>
      <c r="AZ493" s="12"/>
      <c r="BA493" s="12"/>
      <c r="BB493" s="12"/>
      <c r="BC493" s="12"/>
      <c r="BD493" s="12"/>
      <c r="BE493" s="12"/>
      <c r="BF493" s="12"/>
      <c r="BG493" s="12"/>
      <c r="BH493" s="12"/>
      <c r="BI493" s="12"/>
      <c r="BJ493" s="12"/>
      <c r="BK493" s="12"/>
      <c r="BL493" s="12"/>
      <c r="BM493" s="12"/>
      <c r="BN493" s="12"/>
      <c r="BO493" s="12"/>
      <c r="BP493" s="12"/>
      <c r="BQ493" s="12"/>
    </row>
    <row r="494" spans="1:69" s="209" customFormat="1" ht="28.5" customHeight="1" x14ac:dyDescent="0.35">
      <c r="A494" s="111" t="s">
        <v>1014</v>
      </c>
      <c r="B494" s="134">
        <v>42622</v>
      </c>
      <c r="C494" s="101" t="s">
        <v>822</v>
      </c>
      <c r="D494" s="101" t="s">
        <v>26</v>
      </c>
      <c r="E494" s="102">
        <v>42653</v>
      </c>
      <c r="F494" s="102">
        <v>42654</v>
      </c>
      <c r="G494" s="103">
        <f t="shared" si="22"/>
        <v>1</v>
      </c>
      <c r="H494" s="103">
        <v>55</v>
      </c>
      <c r="I494" s="121"/>
      <c r="J494" s="121"/>
      <c r="K494" s="121">
        <v>42644</v>
      </c>
      <c r="L494" s="121"/>
      <c r="M494" s="121"/>
      <c r="N494" s="121"/>
      <c r="O494" s="121"/>
      <c r="P494" s="121"/>
      <c r="Q494" s="121"/>
      <c r="R494" s="121"/>
      <c r="S494" s="121"/>
      <c r="T494" s="121"/>
      <c r="U494" s="121"/>
      <c r="V494" s="121"/>
      <c r="W494" s="121"/>
      <c r="X494" s="121"/>
      <c r="Y494" s="113">
        <v>0</v>
      </c>
      <c r="Z494" s="159"/>
      <c r="AA494" s="160"/>
      <c r="AB494" s="162"/>
      <c r="AC494" s="160"/>
      <c r="AD494" s="164"/>
      <c r="AE494" s="164"/>
      <c r="AF494" s="133" t="s">
        <v>823</v>
      </c>
      <c r="AG494" s="12"/>
      <c r="AH494" s="12"/>
      <c r="AI494" s="12"/>
      <c r="AJ494" s="12"/>
      <c r="AK494" s="12"/>
      <c r="AL494" s="12"/>
      <c r="AM494" s="12"/>
      <c r="AN494" s="12"/>
      <c r="AO494" s="12"/>
      <c r="AP494" s="12"/>
      <c r="AQ494" s="12"/>
      <c r="AR494" s="12"/>
      <c r="AS494" s="12"/>
      <c r="AT494" s="12"/>
      <c r="AU494" s="12"/>
      <c r="AV494" s="12"/>
      <c r="AW494" s="12"/>
      <c r="AX494" s="12"/>
      <c r="AY494" s="12"/>
      <c r="AZ494" s="12"/>
      <c r="BA494" s="12"/>
      <c r="BB494" s="12"/>
      <c r="BC494" s="12"/>
      <c r="BD494" s="12"/>
      <c r="BE494" s="12"/>
      <c r="BF494" s="12"/>
      <c r="BG494" s="12"/>
      <c r="BH494" s="12"/>
      <c r="BI494" s="12"/>
      <c r="BJ494" s="12"/>
      <c r="BK494" s="12"/>
      <c r="BL494" s="12"/>
      <c r="BM494" s="12"/>
      <c r="BN494" s="12"/>
      <c r="BO494" s="12"/>
      <c r="BP494" s="12"/>
      <c r="BQ494" s="12"/>
    </row>
    <row r="495" spans="1:69" s="209" customFormat="1" ht="28.5" customHeight="1" x14ac:dyDescent="0.35">
      <c r="A495" s="111" t="s">
        <v>1014</v>
      </c>
      <c r="B495" s="134">
        <v>42650</v>
      </c>
      <c r="C495" s="101" t="s">
        <v>963</v>
      </c>
      <c r="D495" s="101" t="s">
        <v>964</v>
      </c>
      <c r="E495" s="108">
        <v>42653</v>
      </c>
      <c r="F495" s="108">
        <v>42654</v>
      </c>
      <c r="G495" s="103">
        <f t="shared" si="22"/>
        <v>1</v>
      </c>
      <c r="H495" s="103">
        <v>51</v>
      </c>
      <c r="I495" s="121">
        <v>42644</v>
      </c>
      <c r="J495" s="121"/>
      <c r="K495" s="121"/>
      <c r="L495" s="121"/>
      <c r="M495" s="121"/>
      <c r="N495" s="121"/>
      <c r="O495" s="121"/>
      <c r="P495" s="121"/>
      <c r="Q495" s="121"/>
      <c r="R495" s="121"/>
      <c r="S495" s="121"/>
      <c r="T495" s="121"/>
      <c r="U495" s="121"/>
      <c r="V495" s="121"/>
      <c r="W495" s="121"/>
      <c r="X495" s="121"/>
      <c r="Y495" s="129">
        <v>1407</v>
      </c>
      <c r="Z495" s="159"/>
      <c r="AA495" s="160"/>
      <c r="AB495" s="162"/>
      <c r="AC495" s="160"/>
      <c r="AD495" s="164"/>
      <c r="AE495" s="164"/>
      <c r="AF495" s="561"/>
      <c r="AG495" s="12"/>
      <c r="AH495" s="12"/>
      <c r="AI495" s="12"/>
      <c r="AJ495" s="12"/>
      <c r="AK495" s="12"/>
      <c r="AL495" s="12"/>
      <c r="AM495" s="12"/>
      <c r="AN495" s="12"/>
      <c r="AO495" s="12"/>
      <c r="AP495" s="12"/>
      <c r="AQ495" s="12"/>
      <c r="AR495" s="12"/>
      <c r="AS495" s="12"/>
      <c r="AT495" s="12"/>
      <c r="AU495" s="12"/>
      <c r="AV495" s="12"/>
      <c r="AW495" s="12"/>
      <c r="AX495" s="12"/>
      <c r="AY495" s="12"/>
      <c r="AZ495" s="12"/>
      <c r="BA495" s="12"/>
      <c r="BB495" s="12"/>
      <c r="BC495" s="12"/>
      <c r="BD495" s="12"/>
      <c r="BE495" s="12"/>
      <c r="BF495" s="12"/>
      <c r="BG495" s="12"/>
      <c r="BH495" s="12"/>
      <c r="BI495" s="12"/>
      <c r="BJ495" s="12"/>
      <c r="BK495" s="12"/>
      <c r="BL495" s="12"/>
      <c r="BM495" s="12"/>
      <c r="BN495" s="12"/>
      <c r="BO495" s="12"/>
      <c r="BP495" s="12"/>
      <c r="BQ495" s="12"/>
    </row>
    <row r="496" spans="1:69" s="209" customFormat="1" ht="28.5" customHeight="1" x14ac:dyDescent="0.35">
      <c r="A496" s="111" t="s">
        <v>1014</v>
      </c>
      <c r="B496" s="134">
        <v>42541</v>
      </c>
      <c r="C496" s="101" t="s">
        <v>805</v>
      </c>
      <c r="D496" s="101" t="s">
        <v>807</v>
      </c>
      <c r="E496" s="102">
        <v>42651</v>
      </c>
      <c r="F496" s="102">
        <v>42652</v>
      </c>
      <c r="G496" s="103">
        <f t="shared" si="22"/>
        <v>1</v>
      </c>
      <c r="H496" s="103">
        <v>26</v>
      </c>
      <c r="I496" s="121"/>
      <c r="J496" s="121"/>
      <c r="K496" s="121"/>
      <c r="L496" s="121"/>
      <c r="M496" s="121"/>
      <c r="N496" s="121"/>
      <c r="O496" s="121"/>
      <c r="P496" s="121"/>
      <c r="Q496" s="121"/>
      <c r="R496" s="121"/>
      <c r="S496" s="121"/>
      <c r="T496" s="121"/>
      <c r="U496" s="121"/>
      <c r="V496" s="121"/>
      <c r="W496" s="121"/>
      <c r="X496" s="121">
        <v>42644</v>
      </c>
      <c r="Y496" s="113">
        <v>0</v>
      </c>
      <c r="Z496" s="159"/>
      <c r="AA496" s="160"/>
      <c r="AB496" s="162"/>
      <c r="AC496" s="160"/>
      <c r="AD496" s="164"/>
      <c r="AE496" s="164"/>
      <c r="AF496" s="133" t="s">
        <v>136</v>
      </c>
      <c r="AG496" s="12"/>
      <c r="AH496" s="12"/>
      <c r="AI496" s="12"/>
      <c r="AJ496" s="12"/>
      <c r="AK496" s="12"/>
      <c r="AL496" s="12"/>
      <c r="AM496" s="12"/>
      <c r="AN496" s="12"/>
      <c r="AO496" s="12"/>
      <c r="AP496" s="12"/>
      <c r="AQ496" s="12"/>
      <c r="AR496" s="12"/>
      <c r="AS496" s="12"/>
      <c r="AT496" s="12"/>
      <c r="AU496" s="12"/>
      <c r="AV496" s="12"/>
      <c r="AW496" s="12"/>
      <c r="AX496" s="12"/>
      <c r="AY496" s="12"/>
      <c r="AZ496" s="12"/>
      <c r="BA496" s="12"/>
      <c r="BB496" s="12"/>
      <c r="BC496" s="12"/>
      <c r="BD496" s="12"/>
      <c r="BE496" s="12"/>
      <c r="BF496" s="12"/>
      <c r="BG496" s="12"/>
      <c r="BH496" s="12"/>
      <c r="BI496" s="12"/>
      <c r="BJ496" s="12"/>
      <c r="BK496" s="12"/>
      <c r="BL496" s="12"/>
      <c r="BM496" s="12"/>
      <c r="BN496" s="12"/>
      <c r="BO496" s="12"/>
      <c r="BP496" s="12"/>
      <c r="BQ496" s="12"/>
    </row>
    <row r="497" spans="1:69" s="209" customFormat="1" ht="28.5" customHeight="1" x14ac:dyDescent="0.35">
      <c r="A497" s="111" t="s">
        <v>1014</v>
      </c>
      <c r="B497" s="134">
        <v>42580</v>
      </c>
      <c r="C497" s="101" t="s">
        <v>190</v>
      </c>
      <c r="D497" s="101" t="s">
        <v>190</v>
      </c>
      <c r="E497" s="108">
        <v>42650</v>
      </c>
      <c r="F497" s="108">
        <v>42652</v>
      </c>
      <c r="G497" s="103">
        <f t="shared" si="22"/>
        <v>2</v>
      </c>
      <c r="H497" s="103">
        <v>47</v>
      </c>
      <c r="I497" s="121">
        <v>42644</v>
      </c>
      <c r="J497" s="121"/>
      <c r="K497" s="121"/>
      <c r="L497" s="121"/>
      <c r="M497" s="121"/>
      <c r="N497" s="121"/>
      <c r="O497" s="121"/>
      <c r="P497" s="121"/>
      <c r="Q497" s="121"/>
      <c r="R497" s="121"/>
      <c r="S497" s="121"/>
      <c r="T497" s="121"/>
      <c r="U497" s="121"/>
      <c r="V497" s="121"/>
      <c r="W497" s="121"/>
      <c r="X497" s="121"/>
      <c r="Y497" s="129">
        <v>2896</v>
      </c>
      <c r="Z497" s="159"/>
      <c r="AA497" s="160"/>
      <c r="AB497" s="162"/>
      <c r="AC497" s="160"/>
      <c r="AD497" s="164"/>
      <c r="AE497" s="164"/>
      <c r="AF497" s="561"/>
      <c r="AG497" s="12"/>
      <c r="AH497" s="12"/>
      <c r="AI497" s="12"/>
      <c r="AJ497" s="12"/>
      <c r="AK497" s="12"/>
      <c r="AL497" s="12"/>
      <c r="AM497" s="12"/>
      <c r="AN497" s="12"/>
      <c r="AO497" s="12"/>
      <c r="AP497" s="12"/>
      <c r="AQ497" s="12"/>
      <c r="AR497" s="12"/>
      <c r="AS497" s="12"/>
      <c r="AT497" s="12"/>
      <c r="AU497" s="12"/>
      <c r="AV497" s="12"/>
      <c r="AW497" s="12"/>
      <c r="AX497" s="12"/>
      <c r="AY497" s="12"/>
      <c r="AZ497" s="12"/>
      <c r="BA497" s="12"/>
      <c r="BB497" s="12"/>
      <c r="BC497" s="12"/>
      <c r="BD497" s="12"/>
      <c r="BE497" s="12"/>
      <c r="BF497" s="12"/>
      <c r="BG497" s="12"/>
      <c r="BH497" s="12"/>
      <c r="BI497" s="12"/>
      <c r="BJ497" s="12"/>
      <c r="BK497" s="12"/>
      <c r="BL497" s="12"/>
      <c r="BM497" s="12"/>
      <c r="BN497" s="12"/>
      <c r="BO497" s="12"/>
      <c r="BP497" s="12"/>
      <c r="BQ497" s="12"/>
    </row>
    <row r="498" spans="1:69" s="209" customFormat="1" ht="28.5" customHeight="1" x14ac:dyDescent="0.35">
      <c r="A498" s="111" t="s">
        <v>1014</v>
      </c>
      <c r="B498" s="134">
        <v>42614</v>
      </c>
      <c r="C498" s="101" t="s">
        <v>161</v>
      </c>
      <c r="D498" s="101" t="s">
        <v>962</v>
      </c>
      <c r="E498" s="108">
        <v>42648</v>
      </c>
      <c r="F498" s="108">
        <v>42651</v>
      </c>
      <c r="G498" s="103">
        <f t="shared" si="22"/>
        <v>3</v>
      </c>
      <c r="H498" s="103">
        <v>57</v>
      </c>
      <c r="I498" s="121">
        <v>42644</v>
      </c>
      <c r="J498" s="121"/>
      <c r="K498" s="121"/>
      <c r="L498" s="121"/>
      <c r="M498" s="121"/>
      <c r="N498" s="121"/>
      <c r="O498" s="121"/>
      <c r="P498" s="121"/>
      <c r="Q498" s="121"/>
      <c r="R498" s="121"/>
      <c r="S498" s="121"/>
      <c r="T498" s="121"/>
      <c r="U498" s="121"/>
      <c r="V498" s="121"/>
      <c r="W498" s="121"/>
      <c r="X498" s="121"/>
      <c r="Y498" s="129">
        <v>4497</v>
      </c>
      <c r="Z498" s="159"/>
      <c r="AA498" s="160"/>
      <c r="AB498" s="162"/>
      <c r="AC498" s="160"/>
      <c r="AD498" s="164"/>
      <c r="AE498" s="164"/>
      <c r="AF498" s="561"/>
      <c r="AG498" s="12"/>
      <c r="AH498" s="12"/>
      <c r="AI498" s="12"/>
      <c r="AJ498" s="12"/>
      <c r="AK498" s="12"/>
      <c r="AL498" s="12"/>
      <c r="AM498" s="12"/>
      <c r="AN498" s="12"/>
      <c r="AO498" s="12"/>
      <c r="AP498" s="12"/>
      <c r="AQ498" s="12"/>
      <c r="AR498" s="12"/>
      <c r="AS498" s="12"/>
      <c r="AT498" s="12"/>
      <c r="AU498" s="12"/>
      <c r="AV498" s="12"/>
      <c r="AW498" s="12"/>
      <c r="AX498" s="12"/>
      <c r="AY498" s="12"/>
      <c r="AZ498" s="12"/>
      <c r="BA498" s="12"/>
      <c r="BB498" s="12"/>
      <c r="BC498" s="12"/>
      <c r="BD498" s="12"/>
      <c r="BE498" s="12"/>
      <c r="BF498" s="12"/>
      <c r="BG498" s="12"/>
      <c r="BH498" s="12"/>
      <c r="BI498" s="12"/>
      <c r="BJ498" s="12"/>
      <c r="BK498" s="12"/>
      <c r="BL498" s="12"/>
      <c r="BM498" s="12"/>
      <c r="BN498" s="12"/>
      <c r="BO498" s="12"/>
      <c r="BP498" s="12"/>
      <c r="BQ498" s="12"/>
    </row>
    <row r="499" spans="1:69" s="209" customFormat="1" ht="28.5" customHeight="1" x14ac:dyDescent="0.35">
      <c r="A499" s="111" t="s">
        <v>1014</v>
      </c>
      <c r="B499" s="135">
        <v>42482</v>
      </c>
      <c r="C499" s="45" t="s">
        <v>778</v>
      </c>
      <c r="D499" s="45" t="s">
        <v>779</v>
      </c>
      <c r="E499" s="109">
        <v>42647</v>
      </c>
      <c r="F499" s="109">
        <v>42648</v>
      </c>
      <c r="G499" s="107">
        <f t="shared" si="22"/>
        <v>1</v>
      </c>
      <c r="H499" s="107"/>
      <c r="I499" s="131"/>
      <c r="J499" s="131"/>
      <c r="K499" s="121">
        <v>42644</v>
      </c>
      <c r="L499" s="131"/>
      <c r="M499" s="131"/>
      <c r="N499" s="131"/>
      <c r="O499" s="131"/>
      <c r="P499" s="131"/>
      <c r="Q499" s="131"/>
      <c r="R499" s="131"/>
      <c r="S499" s="131"/>
      <c r="T499" s="131"/>
      <c r="U499" s="131"/>
      <c r="V499" s="131"/>
      <c r="W499" s="131"/>
      <c r="X499" s="131"/>
      <c r="Y499" s="113">
        <v>0</v>
      </c>
      <c r="Z499" s="159"/>
      <c r="AA499" s="160"/>
      <c r="AB499" s="162"/>
      <c r="AC499" s="160"/>
      <c r="AD499" s="164"/>
      <c r="AE499" s="164"/>
      <c r="AF499" s="133" t="s">
        <v>134</v>
      </c>
      <c r="AG499" s="12"/>
      <c r="AH499" s="12"/>
      <c r="AI499" s="12"/>
      <c r="AJ499" s="12"/>
      <c r="AK499" s="12"/>
      <c r="AL499" s="12"/>
      <c r="AM499" s="12"/>
      <c r="AN499" s="12"/>
      <c r="AO499" s="12"/>
      <c r="AP499" s="12"/>
      <c r="AQ499" s="12"/>
      <c r="AR499" s="12"/>
      <c r="AS499" s="12"/>
      <c r="AT499" s="12"/>
      <c r="AU499" s="12"/>
      <c r="AV499" s="12"/>
      <c r="AW499" s="12"/>
      <c r="AX499" s="12"/>
      <c r="AY499" s="12"/>
      <c r="AZ499" s="12"/>
      <c r="BA499" s="12"/>
      <c r="BB499" s="12"/>
      <c r="BC499" s="12"/>
      <c r="BD499" s="12"/>
      <c r="BE499" s="12"/>
      <c r="BF499" s="12"/>
      <c r="BG499" s="12"/>
      <c r="BH499" s="12"/>
      <c r="BI499" s="12"/>
      <c r="BJ499" s="12"/>
      <c r="BK499" s="12"/>
      <c r="BL499" s="12"/>
      <c r="BM499" s="12"/>
      <c r="BN499" s="12"/>
      <c r="BO499" s="12"/>
      <c r="BP499" s="12"/>
      <c r="BQ499" s="12"/>
    </row>
    <row r="500" spans="1:69" s="209" customFormat="1" ht="28.5" customHeight="1" x14ac:dyDescent="0.35">
      <c r="A500" s="111" t="s">
        <v>1014</v>
      </c>
      <c r="B500" s="134">
        <v>42541</v>
      </c>
      <c r="C500" s="101" t="s">
        <v>161</v>
      </c>
      <c r="D500" s="101" t="s">
        <v>26</v>
      </c>
      <c r="E500" s="102">
        <v>42646</v>
      </c>
      <c r="F500" s="102">
        <v>42650</v>
      </c>
      <c r="G500" s="103">
        <f t="shared" ref="G500:G531" si="23">F500-E500</f>
        <v>4</v>
      </c>
      <c r="H500" s="103">
        <v>42</v>
      </c>
      <c r="I500" s="121"/>
      <c r="J500" s="121">
        <v>42644</v>
      </c>
      <c r="K500" s="121"/>
      <c r="L500" s="121"/>
      <c r="M500" s="121"/>
      <c r="N500" s="121"/>
      <c r="O500" s="121"/>
      <c r="P500" s="121"/>
      <c r="Q500" s="121"/>
      <c r="R500" s="121"/>
      <c r="S500" s="121"/>
      <c r="T500" s="121"/>
      <c r="U500" s="121"/>
      <c r="V500" s="121"/>
      <c r="W500" s="121"/>
      <c r="X500" s="121"/>
      <c r="Y500" s="113">
        <v>0</v>
      </c>
      <c r="Z500" s="159"/>
      <c r="AA500" s="160"/>
      <c r="AB500" s="162"/>
      <c r="AC500" s="160"/>
      <c r="AD500" s="164"/>
      <c r="AE500" s="164"/>
      <c r="AF500" s="133" t="s">
        <v>738</v>
      </c>
      <c r="AG500" s="12"/>
      <c r="AH500" s="12"/>
      <c r="AI500" s="12"/>
      <c r="AJ500" s="12"/>
      <c r="AK500" s="12"/>
      <c r="AL500" s="12"/>
      <c r="AM500" s="12"/>
      <c r="AN500" s="12"/>
      <c r="AO500" s="12"/>
      <c r="AP500" s="12"/>
      <c r="AQ500" s="12"/>
      <c r="AR500" s="12"/>
      <c r="AS500" s="12"/>
      <c r="AT500" s="12"/>
      <c r="AU500" s="12"/>
      <c r="AV500" s="12"/>
      <c r="AW500" s="12"/>
      <c r="AX500" s="12"/>
      <c r="AY500" s="12"/>
      <c r="AZ500" s="12"/>
      <c r="BA500" s="12"/>
      <c r="BB500" s="12"/>
      <c r="BC500" s="12"/>
      <c r="BD500" s="12"/>
      <c r="BE500" s="12"/>
      <c r="BF500" s="12"/>
      <c r="BG500" s="12"/>
      <c r="BH500" s="12"/>
      <c r="BI500" s="12"/>
      <c r="BJ500" s="12"/>
      <c r="BK500" s="12"/>
      <c r="BL500" s="12"/>
      <c r="BM500" s="12"/>
      <c r="BN500" s="12"/>
      <c r="BO500" s="12"/>
      <c r="BP500" s="12"/>
      <c r="BQ500" s="12"/>
    </row>
    <row r="501" spans="1:69" s="209" customFormat="1" ht="28.5" customHeight="1" x14ac:dyDescent="0.35">
      <c r="A501" s="111" t="s">
        <v>1014</v>
      </c>
      <c r="B501" s="134">
        <v>42538</v>
      </c>
      <c r="C501" s="101" t="s">
        <v>766</v>
      </c>
      <c r="D501" s="101" t="s">
        <v>767</v>
      </c>
      <c r="E501" s="102">
        <v>42646</v>
      </c>
      <c r="F501" s="102">
        <v>42649</v>
      </c>
      <c r="G501" s="103">
        <f t="shared" si="23"/>
        <v>3</v>
      </c>
      <c r="H501" s="103">
        <v>38</v>
      </c>
      <c r="I501" s="121"/>
      <c r="J501" s="121"/>
      <c r="K501" s="121"/>
      <c r="L501" s="121"/>
      <c r="M501" s="121"/>
      <c r="N501" s="121"/>
      <c r="O501" s="121"/>
      <c r="P501" s="121"/>
      <c r="Q501" s="121"/>
      <c r="R501" s="121"/>
      <c r="S501" s="121"/>
      <c r="T501" s="121"/>
      <c r="U501" s="121"/>
      <c r="V501" s="121"/>
      <c r="W501" s="121"/>
      <c r="X501" s="121">
        <v>42644</v>
      </c>
      <c r="Y501" s="113">
        <v>0</v>
      </c>
      <c r="Z501" s="159"/>
      <c r="AA501" s="160"/>
      <c r="AB501" s="162"/>
      <c r="AC501" s="160"/>
      <c r="AD501" s="164"/>
      <c r="AE501" s="164"/>
      <c r="AF501" s="133" t="s">
        <v>136</v>
      </c>
      <c r="AG501" s="12"/>
      <c r="AH501" s="12"/>
      <c r="AI501" s="12"/>
      <c r="AJ501" s="12"/>
      <c r="AK501" s="12"/>
      <c r="AL501" s="12"/>
      <c r="AM501" s="12"/>
      <c r="AN501" s="12"/>
      <c r="AO501" s="12"/>
      <c r="AP501" s="12"/>
      <c r="AQ501" s="12"/>
      <c r="AR501" s="12"/>
      <c r="AS501" s="12"/>
      <c r="AT501" s="12"/>
      <c r="AU501" s="12"/>
      <c r="AV501" s="12"/>
      <c r="AW501" s="12"/>
      <c r="AX501" s="12"/>
      <c r="AY501" s="12"/>
      <c r="AZ501" s="12"/>
      <c r="BA501" s="12"/>
      <c r="BB501" s="12"/>
      <c r="BC501" s="12"/>
      <c r="BD501" s="12"/>
      <c r="BE501" s="12"/>
      <c r="BF501" s="12"/>
      <c r="BG501" s="12"/>
      <c r="BH501" s="12"/>
      <c r="BI501" s="12"/>
      <c r="BJ501" s="12"/>
      <c r="BK501" s="12"/>
      <c r="BL501" s="12"/>
      <c r="BM501" s="12"/>
      <c r="BN501" s="12"/>
      <c r="BO501" s="12"/>
      <c r="BP501" s="12"/>
      <c r="BQ501" s="12"/>
    </row>
    <row r="502" spans="1:69" s="209" customFormat="1" ht="28.5" customHeight="1" x14ac:dyDescent="0.35">
      <c r="A502" s="111" t="s">
        <v>1014</v>
      </c>
      <c r="B502" s="134">
        <v>42514</v>
      </c>
      <c r="C502" s="101" t="s">
        <v>126</v>
      </c>
      <c r="D502" s="44" t="s">
        <v>784</v>
      </c>
      <c r="E502" s="102">
        <v>42646</v>
      </c>
      <c r="F502" s="102">
        <v>42647</v>
      </c>
      <c r="G502" s="103">
        <f t="shared" si="23"/>
        <v>1</v>
      </c>
      <c r="H502" s="103">
        <v>50</v>
      </c>
      <c r="I502" s="121">
        <v>42644</v>
      </c>
      <c r="J502" s="121"/>
      <c r="K502" s="121"/>
      <c r="L502" s="121"/>
      <c r="M502" s="121"/>
      <c r="N502" s="121"/>
      <c r="O502" s="121"/>
      <c r="P502" s="121"/>
      <c r="Q502" s="121"/>
      <c r="R502" s="121"/>
      <c r="S502" s="121"/>
      <c r="T502" s="121"/>
      <c r="U502" s="121"/>
      <c r="V502" s="121"/>
      <c r="W502" s="121"/>
      <c r="X502" s="121"/>
      <c r="Y502" s="113">
        <v>0</v>
      </c>
      <c r="Z502" s="159"/>
      <c r="AA502" s="160"/>
      <c r="AB502" s="162"/>
      <c r="AC502" s="160"/>
      <c r="AD502" s="164"/>
      <c r="AE502" s="164"/>
      <c r="AF502" s="133" t="s">
        <v>134</v>
      </c>
      <c r="AG502" s="12"/>
      <c r="AH502" s="12"/>
      <c r="AI502" s="12"/>
      <c r="AJ502" s="12"/>
      <c r="AK502" s="12"/>
      <c r="AL502" s="12"/>
      <c r="AM502" s="12"/>
      <c r="AN502" s="12"/>
      <c r="AO502" s="12"/>
      <c r="AP502" s="12"/>
      <c r="AQ502" s="12"/>
      <c r="AR502" s="12"/>
      <c r="AS502" s="12"/>
      <c r="AT502" s="12"/>
      <c r="AU502" s="12"/>
      <c r="AV502" s="12"/>
      <c r="AW502" s="12"/>
      <c r="AX502" s="12"/>
      <c r="AY502" s="12"/>
      <c r="AZ502" s="12"/>
      <c r="BA502" s="12"/>
      <c r="BB502" s="12"/>
      <c r="BC502" s="12"/>
      <c r="BD502" s="12"/>
      <c r="BE502" s="12"/>
      <c r="BF502" s="12"/>
      <c r="BG502" s="12"/>
      <c r="BH502" s="12"/>
      <c r="BI502" s="12"/>
      <c r="BJ502" s="12"/>
      <c r="BK502" s="12"/>
      <c r="BL502" s="12"/>
      <c r="BM502" s="12"/>
      <c r="BN502" s="12"/>
      <c r="BO502" s="12"/>
      <c r="BP502" s="12"/>
      <c r="BQ502" s="12"/>
    </row>
    <row r="503" spans="1:69" s="209" customFormat="1" ht="28.5" customHeight="1" x14ac:dyDescent="0.35">
      <c r="A503" s="111" t="s">
        <v>1014</v>
      </c>
      <c r="B503" s="134">
        <v>42542</v>
      </c>
      <c r="C503" s="101" t="s">
        <v>814</v>
      </c>
      <c r="D503" s="101" t="s">
        <v>26</v>
      </c>
      <c r="E503" s="102">
        <v>42646</v>
      </c>
      <c r="F503" s="102">
        <v>42650</v>
      </c>
      <c r="G503" s="103">
        <f t="shared" si="23"/>
        <v>4</v>
      </c>
      <c r="H503" s="103">
        <v>48</v>
      </c>
      <c r="I503" s="121">
        <v>42644</v>
      </c>
      <c r="J503" s="121"/>
      <c r="K503" s="121"/>
      <c r="L503" s="121"/>
      <c r="M503" s="121"/>
      <c r="N503" s="121"/>
      <c r="O503" s="121"/>
      <c r="P503" s="121"/>
      <c r="Q503" s="121"/>
      <c r="R503" s="121"/>
      <c r="S503" s="121"/>
      <c r="T503" s="121"/>
      <c r="U503" s="121"/>
      <c r="V503" s="121"/>
      <c r="W503" s="121"/>
      <c r="X503" s="121"/>
      <c r="Y503" s="113">
        <v>0</v>
      </c>
      <c r="Z503" s="159"/>
      <c r="AA503" s="160"/>
      <c r="AB503" s="162"/>
      <c r="AC503" s="160"/>
      <c r="AD503" s="164"/>
      <c r="AE503" s="164"/>
      <c r="AF503" s="133" t="s">
        <v>712</v>
      </c>
      <c r="AG503" s="12"/>
      <c r="AH503" s="12"/>
      <c r="AI503" s="12"/>
      <c r="AJ503" s="12"/>
      <c r="AK503" s="12"/>
      <c r="AL503" s="12"/>
      <c r="AM503" s="12"/>
      <c r="AN503" s="12"/>
      <c r="AO503" s="12"/>
      <c r="AP503" s="12"/>
      <c r="AQ503" s="12"/>
      <c r="AR503" s="12"/>
      <c r="AS503" s="12"/>
      <c r="AT503" s="12"/>
      <c r="AU503" s="12"/>
      <c r="AV503" s="12"/>
      <c r="AW503" s="12"/>
      <c r="AX503" s="12"/>
      <c r="AY503" s="12"/>
      <c r="AZ503" s="12"/>
      <c r="BA503" s="12"/>
      <c r="BB503" s="12"/>
      <c r="BC503" s="12"/>
      <c r="BD503" s="12"/>
      <c r="BE503" s="12"/>
      <c r="BF503" s="12"/>
      <c r="BG503" s="12"/>
      <c r="BH503" s="12"/>
      <c r="BI503" s="12"/>
      <c r="BJ503" s="12"/>
      <c r="BK503" s="12"/>
      <c r="BL503" s="12"/>
      <c r="BM503" s="12"/>
      <c r="BN503" s="12"/>
      <c r="BO503" s="12"/>
      <c r="BP503" s="12"/>
      <c r="BQ503" s="12"/>
    </row>
    <row r="504" spans="1:69" s="209" customFormat="1" ht="28.5" customHeight="1" x14ac:dyDescent="0.35">
      <c r="A504" s="111" t="s">
        <v>1014</v>
      </c>
      <c r="B504" s="135">
        <v>42636</v>
      </c>
      <c r="C504" s="45" t="s">
        <v>69</v>
      </c>
      <c r="D504" s="45" t="s">
        <v>812</v>
      </c>
      <c r="E504" s="109">
        <v>42645</v>
      </c>
      <c r="F504" s="109">
        <v>42647</v>
      </c>
      <c r="G504" s="103">
        <f t="shared" si="23"/>
        <v>2</v>
      </c>
      <c r="H504" s="103">
        <v>20</v>
      </c>
      <c r="I504" s="121">
        <v>42644</v>
      </c>
      <c r="J504" s="131"/>
      <c r="K504" s="131"/>
      <c r="L504" s="131"/>
      <c r="M504" s="131"/>
      <c r="N504" s="131"/>
      <c r="O504" s="131"/>
      <c r="P504" s="131"/>
      <c r="Q504" s="131"/>
      <c r="R504" s="131"/>
      <c r="S504" s="131"/>
      <c r="T504" s="131"/>
      <c r="U504" s="131"/>
      <c r="V504" s="131"/>
      <c r="W504" s="131"/>
      <c r="X504" s="131"/>
      <c r="Y504" s="113">
        <v>0</v>
      </c>
      <c r="Z504" s="159"/>
      <c r="AA504" s="160"/>
      <c r="AB504" s="162"/>
      <c r="AC504" s="160"/>
      <c r="AD504" s="164"/>
      <c r="AE504" s="164"/>
      <c r="AF504" s="133" t="s">
        <v>813</v>
      </c>
      <c r="AG504" s="12"/>
      <c r="AH504" s="12"/>
      <c r="AI504" s="12"/>
      <c r="AJ504" s="12"/>
      <c r="AK504" s="12"/>
      <c r="AL504" s="12"/>
      <c r="AM504" s="12"/>
      <c r="AN504" s="12"/>
      <c r="AO504" s="12"/>
      <c r="AP504" s="12"/>
      <c r="AQ504" s="12"/>
      <c r="AR504" s="12"/>
      <c r="AS504" s="12"/>
      <c r="AT504" s="12"/>
      <c r="AU504" s="12"/>
      <c r="AV504" s="12"/>
      <c r="AW504" s="12"/>
      <c r="AX504" s="12"/>
      <c r="AY504" s="12"/>
      <c r="AZ504" s="12"/>
      <c r="BA504" s="12"/>
      <c r="BB504" s="12"/>
      <c r="BC504" s="12"/>
      <c r="BD504" s="12"/>
      <c r="BE504" s="12"/>
      <c r="BF504" s="12"/>
      <c r="BG504" s="12"/>
      <c r="BH504" s="12"/>
      <c r="BI504" s="12"/>
      <c r="BJ504" s="12"/>
      <c r="BK504" s="12"/>
      <c r="BL504" s="12"/>
      <c r="BM504" s="12"/>
      <c r="BN504" s="12"/>
      <c r="BO504" s="12"/>
      <c r="BP504" s="12"/>
      <c r="BQ504" s="12"/>
    </row>
    <row r="505" spans="1:69" s="209" customFormat="1" ht="28.5" customHeight="1" x14ac:dyDescent="0.35">
      <c r="A505" s="111" t="s">
        <v>1014</v>
      </c>
      <c r="B505" s="134">
        <v>42450</v>
      </c>
      <c r="C505" s="101" t="s">
        <v>819</v>
      </c>
      <c r="D505" s="101" t="s">
        <v>26</v>
      </c>
      <c r="E505" s="102">
        <v>42645</v>
      </c>
      <c r="F505" s="102">
        <v>42646</v>
      </c>
      <c r="G505" s="103">
        <f t="shared" si="23"/>
        <v>1</v>
      </c>
      <c r="H505" s="103">
        <v>41</v>
      </c>
      <c r="I505" s="128"/>
      <c r="J505" s="128"/>
      <c r="K505" s="128"/>
      <c r="L505" s="128"/>
      <c r="M505" s="121">
        <v>42644</v>
      </c>
      <c r="N505" s="128"/>
      <c r="O505" s="128"/>
      <c r="P505" s="128"/>
      <c r="Q505" s="128"/>
      <c r="R505" s="128"/>
      <c r="S505" s="128"/>
      <c r="T505" s="128"/>
      <c r="U505" s="128"/>
      <c r="V505" s="128"/>
      <c r="W505" s="128"/>
      <c r="X505" s="128"/>
      <c r="Y505" s="113">
        <v>0</v>
      </c>
      <c r="Z505" s="165"/>
      <c r="AA505" s="166"/>
      <c r="AB505" s="162"/>
      <c r="AC505" s="166"/>
      <c r="AD505" s="163"/>
      <c r="AE505" s="163"/>
      <c r="AF505" s="133" t="s">
        <v>134</v>
      </c>
      <c r="AG505" s="12"/>
      <c r="AH505" s="12"/>
      <c r="AI505" s="12"/>
      <c r="AJ505" s="12"/>
      <c r="AK505" s="12"/>
      <c r="AL505" s="12"/>
      <c r="AM505" s="12"/>
      <c r="AN505" s="12"/>
      <c r="AO505" s="12"/>
      <c r="AP505" s="12"/>
      <c r="AQ505" s="12"/>
      <c r="AR505" s="12"/>
      <c r="AS505" s="12"/>
      <c r="AT505" s="12"/>
      <c r="AU505" s="12"/>
      <c r="AV505" s="12"/>
      <c r="AW505" s="12"/>
      <c r="AX505" s="12"/>
      <c r="AY505" s="12"/>
      <c r="AZ505" s="12"/>
      <c r="BA505" s="12"/>
      <c r="BB505" s="12"/>
      <c r="BC505" s="12"/>
      <c r="BD505" s="12"/>
      <c r="BE505" s="12"/>
      <c r="BF505" s="12"/>
      <c r="BG505" s="12"/>
      <c r="BH505" s="12"/>
      <c r="BI505" s="12"/>
      <c r="BJ505" s="12"/>
      <c r="BK505" s="12"/>
      <c r="BL505" s="12"/>
      <c r="BM505" s="12"/>
      <c r="BN505" s="12"/>
      <c r="BO505" s="12"/>
      <c r="BP505" s="12"/>
      <c r="BQ505" s="12"/>
    </row>
    <row r="506" spans="1:69" s="209" customFormat="1" ht="28.5" customHeight="1" x14ac:dyDescent="0.35">
      <c r="A506" s="111" t="s">
        <v>1014</v>
      </c>
      <c r="B506" s="134">
        <v>42431</v>
      </c>
      <c r="C506" s="101" t="s">
        <v>717</v>
      </c>
      <c r="D506" s="101" t="s">
        <v>26</v>
      </c>
      <c r="E506" s="102">
        <v>42644</v>
      </c>
      <c r="F506" s="102">
        <v>42645</v>
      </c>
      <c r="G506" s="103">
        <f t="shared" si="23"/>
        <v>1</v>
      </c>
      <c r="H506" s="103"/>
      <c r="I506" s="121"/>
      <c r="J506" s="121"/>
      <c r="K506" s="121">
        <v>42644</v>
      </c>
      <c r="L506" s="121"/>
      <c r="M506" s="121"/>
      <c r="N506" s="121"/>
      <c r="O506" s="121"/>
      <c r="P506" s="121"/>
      <c r="Q506" s="121"/>
      <c r="R506" s="121"/>
      <c r="S506" s="121"/>
      <c r="T506" s="121"/>
      <c r="U506" s="121"/>
      <c r="V506" s="121"/>
      <c r="W506" s="121"/>
      <c r="X506" s="121"/>
      <c r="Y506" s="113">
        <v>0</v>
      </c>
      <c r="Z506" s="159"/>
      <c r="AA506" s="160"/>
      <c r="AB506" s="162"/>
      <c r="AC506" s="160"/>
      <c r="AD506" s="164"/>
      <c r="AE506" s="164"/>
      <c r="AF506" s="133" t="s">
        <v>718</v>
      </c>
      <c r="AG506" s="12"/>
      <c r="AH506" s="12"/>
      <c r="AI506" s="12"/>
      <c r="AJ506" s="12"/>
      <c r="AK506" s="12"/>
      <c r="AL506" s="12"/>
      <c r="AM506" s="12"/>
      <c r="AN506" s="12"/>
      <c r="AO506" s="12"/>
      <c r="AP506" s="12"/>
      <c r="AQ506" s="12"/>
      <c r="AR506" s="12"/>
      <c r="AS506" s="12"/>
      <c r="AT506" s="12"/>
      <c r="AU506" s="12"/>
      <c r="AV506" s="12"/>
      <c r="AW506" s="12"/>
      <c r="AX506" s="12"/>
      <c r="AY506" s="12"/>
      <c r="AZ506" s="12"/>
      <c r="BA506" s="12"/>
      <c r="BB506" s="12"/>
      <c r="BC506" s="12"/>
      <c r="BD506" s="12"/>
      <c r="BE506" s="12"/>
      <c r="BF506" s="12"/>
      <c r="BG506" s="12"/>
      <c r="BH506" s="12"/>
      <c r="BI506" s="12"/>
      <c r="BJ506" s="12"/>
      <c r="BK506" s="12"/>
      <c r="BL506" s="12"/>
      <c r="BM506" s="12"/>
      <c r="BN506" s="12"/>
      <c r="BO506" s="12"/>
      <c r="BP506" s="12"/>
      <c r="BQ506" s="12"/>
    </row>
    <row r="507" spans="1:69" s="209" customFormat="1" ht="28.5" customHeight="1" x14ac:dyDescent="0.35">
      <c r="A507" s="111" t="s">
        <v>1014</v>
      </c>
      <c r="B507" s="134">
        <v>42633</v>
      </c>
      <c r="C507" s="101" t="s">
        <v>197</v>
      </c>
      <c r="D507" s="101" t="s">
        <v>713</v>
      </c>
      <c r="E507" s="102">
        <v>42643</v>
      </c>
      <c r="F507" s="102">
        <v>42645</v>
      </c>
      <c r="G507" s="103">
        <f t="shared" si="23"/>
        <v>2</v>
      </c>
      <c r="H507" s="103">
        <v>30</v>
      </c>
      <c r="I507" s="121"/>
      <c r="J507" s="121">
        <v>42644</v>
      </c>
      <c r="K507" s="121"/>
      <c r="L507" s="121"/>
      <c r="M507" s="121"/>
      <c r="N507" s="121"/>
      <c r="O507" s="121"/>
      <c r="P507" s="121"/>
      <c r="Q507" s="121"/>
      <c r="R507" s="121"/>
      <c r="S507" s="121"/>
      <c r="T507" s="121"/>
      <c r="U507" s="121"/>
      <c r="V507" s="121"/>
      <c r="W507" s="121"/>
      <c r="X507" s="121"/>
      <c r="Y507" s="113">
        <v>0</v>
      </c>
      <c r="Z507" s="159"/>
      <c r="AA507" s="160"/>
      <c r="AB507" s="162"/>
      <c r="AC507" s="160"/>
      <c r="AD507" s="164"/>
      <c r="AE507" s="164"/>
      <c r="AF507" s="133" t="s">
        <v>149</v>
      </c>
      <c r="AG507" s="12"/>
      <c r="AH507" s="12"/>
      <c r="AI507" s="12"/>
      <c r="AJ507" s="12"/>
      <c r="AK507" s="12"/>
      <c r="AL507" s="12"/>
      <c r="AM507" s="12"/>
      <c r="AN507" s="12"/>
      <c r="AO507" s="12"/>
      <c r="AP507" s="12"/>
      <c r="AQ507" s="12"/>
      <c r="AR507" s="12"/>
      <c r="AS507" s="12"/>
      <c r="AT507" s="12"/>
      <c r="AU507" s="12"/>
      <c r="AV507" s="12"/>
      <c r="AW507" s="12"/>
      <c r="AX507" s="12"/>
      <c r="AY507" s="12"/>
      <c r="AZ507" s="12"/>
      <c r="BA507" s="12"/>
      <c r="BB507" s="12"/>
      <c r="BC507" s="12"/>
      <c r="BD507" s="12"/>
      <c r="BE507" s="12"/>
      <c r="BF507" s="12"/>
      <c r="BG507" s="12"/>
      <c r="BH507" s="12"/>
      <c r="BI507" s="12"/>
      <c r="BJ507" s="12"/>
      <c r="BK507" s="12"/>
      <c r="BL507" s="12"/>
      <c r="BM507" s="12"/>
      <c r="BN507" s="12"/>
      <c r="BO507" s="12"/>
      <c r="BP507" s="12"/>
      <c r="BQ507" s="12"/>
    </row>
    <row r="508" spans="1:69" s="209" customFormat="1" ht="28.5" customHeight="1" x14ac:dyDescent="0.35">
      <c r="A508" s="111" t="s">
        <v>1014</v>
      </c>
      <c r="B508" s="134">
        <v>42492</v>
      </c>
      <c r="C508" s="101" t="s">
        <v>888</v>
      </c>
      <c r="D508" s="101" t="s">
        <v>889</v>
      </c>
      <c r="E508" s="108">
        <v>42643</v>
      </c>
      <c r="F508" s="108">
        <v>42645</v>
      </c>
      <c r="G508" s="103">
        <f t="shared" si="23"/>
        <v>2</v>
      </c>
      <c r="H508" s="103">
        <v>24</v>
      </c>
      <c r="I508" s="121"/>
      <c r="J508" s="121"/>
      <c r="K508" s="121">
        <v>42644</v>
      </c>
      <c r="L508" s="121"/>
      <c r="M508" s="121"/>
      <c r="N508" s="121"/>
      <c r="O508" s="121"/>
      <c r="P508" s="121"/>
      <c r="Q508" s="121"/>
      <c r="R508" s="121"/>
      <c r="S508" s="121"/>
      <c r="T508" s="121"/>
      <c r="U508" s="121"/>
      <c r="V508" s="121"/>
      <c r="W508" s="121"/>
      <c r="X508" s="121"/>
      <c r="Y508" s="129">
        <v>968.8</v>
      </c>
      <c r="Z508" s="159"/>
      <c r="AA508" s="160"/>
      <c r="AB508" s="162"/>
      <c r="AC508" s="160"/>
      <c r="AD508" s="164"/>
      <c r="AE508" s="164"/>
      <c r="AF508" s="561"/>
      <c r="AG508" s="12"/>
      <c r="AH508" s="12"/>
      <c r="AI508" s="12"/>
      <c r="AJ508" s="12"/>
      <c r="AK508" s="12"/>
      <c r="AL508" s="12"/>
      <c r="AM508" s="12"/>
      <c r="AN508" s="12"/>
      <c r="AO508" s="12"/>
      <c r="AP508" s="12"/>
      <c r="AQ508" s="12"/>
      <c r="AR508" s="12"/>
      <c r="AS508" s="12"/>
      <c r="AT508" s="12"/>
      <c r="AU508" s="12"/>
      <c r="AV508" s="12"/>
      <c r="AW508" s="12"/>
      <c r="AX508" s="12"/>
      <c r="AY508" s="12"/>
      <c r="AZ508" s="12"/>
      <c r="BA508" s="12"/>
      <c r="BB508" s="12"/>
      <c r="BC508" s="12"/>
      <c r="BD508" s="12"/>
      <c r="BE508" s="12"/>
      <c r="BF508" s="12"/>
      <c r="BG508" s="12"/>
      <c r="BH508" s="12"/>
      <c r="BI508" s="12"/>
      <c r="BJ508" s="12"/>
      <c r="BK508" s="12"/>
      <c r="BL508" s="12"/>
      <c r="BM508" s="12"/>
      <c r="BN508" s="12"/>
      <c r="BO508" s="12"/>
      <c r="BP508" s="12"/>
      <c r="BQ508" s="12"/>
    </row>
    <row r="509" spans="1:69" s="209" customFormat="1" ht="28.5" customHeight="1" x14ac:dyDescent="0.35">
      <c r="A509" s="111" t="s">
        <v>1014</v>
      </c>
      <c r="B509" s="134">
        <v>42593</v>
      </c>
      <c r="C509" s="101" t="s">
        <v>34</v>
      </c>
      <c r="D509" s="101" t="s">
        <v>920</v>
      </c>
      <c r="E509" s="108">
        <v>42643</v>
      </c>
      <c r="F509" s="108">
        <v>42645</v>
      </c>
      <c r="G509" s="103">
        <f t="shared" si="23"/>
        <v>2</v>
      </c>
      <c r="H509" s="103">
        <v>34</v>
      </c>
      <c r="I509" s="121"/>
      <c r="J509" s="121"/>
      <c r="K509" s="121"/>
      <c r="L509" s="121"/>
      <c r="M509" s="121"/>
      <c r="N509" s="121"/>
      <c r="O509" s="121"/>
      <c r="P509" s="121"/>
      <c r="Q509" s="121"/>
      <c r="R509" s="121"/>
      <c r="S509" s="121"/>
      <c r="T509" s="121"/>
      <c r="U509" s="121"/>
      <c r="V509" s="121"/>
      <c r="W509" s="121"/>
      <c r="X509" s="121">
        <v>42644</v>
      </c>
      <c r="Y509" s="129">
        <v>1498</v>
      </c>
      <c r="Z509" s="159"/>
      <c r="AA509" s="160"/>
      <c r="AB509" s="162"/>
      <c r="AC509" s="160"/>
      <c r="AD509" s="164"/>
      <c r="AE509" s="164"/>
      <c r="AF509" s="561"/>
      <c r="AG509" s="12"/>
      <c r="AH509" s="12"/>
      <c r="AI509" s="12"/>
      <c r="AJ509" s="12"/>
      <c r="AK509" s="12"/>
      <c r="AL509" s="12"/>
      <c r="AM509" s="12"/>
      <c r="AN509" s="12"/>
      <c r="AO509" s="12"/>
      <c r="AP509" s="12"/>
      <c r="AQ509" s="12"/>
      <c r="AR509" s="12"/>
      <c r="AS509" s="12"/>
      <c r="AT509" s="12"/>
      <c r="AU509" s="12"/>
      <c r="AV509" s="12"/>
      <c r="AW509" s="12"/>
      <c r="AX509" s="12"/>
      <c r="AY509" s="12"/>
      <c r="AZ509" s="12"/>
      <c r="BA509" s="12"/>
      <c r="BB509" s="12"/>
      <c r="BC509" s="12"/>
      <c r="BD509" s="12"/>
      <c r="BE509" s="12"/>
      <c r="BF509" s="12"/>
      <c r="BG509" s="12"/>
      <c r="BH509" s="12"/>
      <c r="BI509" s="12"/>
      <c r="BJ509" s="12"/>
      <c r="BK509" s="12"/>
      <c r="BL509" s="12"/>
      <c r="BM509" s="12"/>
      <c r="BN509" s="12"/>
      <c r="BO509" s="12"/>
      <c r="BP509" s="12"/>
      <c r="BQ509" s="12"/>
    </row>
    <row r="510" spans="1:69" s="209" customFormat="1" ht="28.5" customHeight="1" x14ac:dyDescent="0.35">
      <c r="A510" s="111" t="s">
        <v>1014</v>
      </c>
      <c r="B510" s="134">
        <v>42572</v>
      </c>
      <c r="C510" s="101" t="s">
        <v>805</v>
      </c>
      <c r="D510" s="101" t="s">
        <v>810</v>
      </c>
      <c r="E510" s="102">
        <v>42641</v>
      </c>
      <c r="F510" s="102">
        <v>42642</v>
      </c>
      <c r="G510" s="103">
        <f t="shared" si="23"/>
        <v>1</v>
      </c>
      <c r="H510" s="103">
        <v>30</v>
      </c>
      <c r="I510" s="121"/>
      <c r="J510" s="121"/>
      <c r="K510" s="121"/>
      <c r="L510" s="121"/>
      <c r="M510" s="121"/>
      <c r="N510" s="121"/>
      <c r="O510" s="121"/>
      <c r="P510" s="121"/>
      <c r="Q510" s="121"/>
      <c r="R510" s="121"/>
      <c r="S510" s="121"/>
      <c r="T510" s="121"/>
      <c r="U510" s="121"/>
      <c r="V510" s="121"/>
      <c r="W510" s="121"/>
      <c r="X510" s="121">
        <v>42644</v>
      </c>
      <c r="Y510" s="113">
        <v>0</v>
      </c>
      <c r="Z510" s="159"/>
      <c r="AA510" s="160"/>
      <c r="AB510" s="162"/>
      <c r="AC510" s="160"/>
      <c r="AD510" s="164"/>
      <c r="AE510" s="164"/>
      <c r="AF510" s="133" t="s">
        <v>809</v>
      </c>
      <c r="AG510" s="12"/>
      <c r="AH510" s="12"/>
      <c r="AI510" s="12"/>
      <c r="AJ510" s="12"/>
      <c r="AK510" s="12"/>
      <c r="AL510" s="12"/>
      <c r="AM510" s="12"/>
      <c r="AN510" s="12"/>
      <c r="AO510" s="12"/>
      <c r="AP510" s="12"/>
      <c r="AQ510" s="12"/>
      <c r="AR510" s="12"/>
      <c r="AS510" s="12"/>
      <c r="AT510" s="12"/>
      <c r="AU510" s="12"/>
      <c r="AV510" s="12"/>
      <c r="AW510" s="12"/>
      <c r="AX510" s="12"/>
      <c r="AY510" s="12"/>
      <c r="AZ510" s="12"/>
      <c r="BA510" s="12"/>
      <c r="BB510" s="12"/>
      <c r="BC510" s="12"/>
      <c r="BD510" s="12"/>
      <c r="BE510" s="12"/>
      <c r="BF510" s="12"/>
      <c r="BG510" s="12"/>
      <c r="BH510" s="12"/>
      <c r="BI510" s="12"/>
      <c r="BJ510" s="12"/>
      <c r="BK510" s="12"/>
      <c r="BL510" s="12"/>
      <c r="BM510" s="12"/>
      <c r="BN510" s="12"/>
      <c r="BO510" s="12"/>
      <c r="BP510" s="12"/>
      <c r="BQ510" s="12"/>
    </row>
    <row r="511" spans="1:69" s="209" customFormat="1" ht="28.5" customHeight="1" x14ac:dyDescent="0.35">
      <c r="A511" s="111" t="s">
        <v>1014</v>
      </c>
      <c r="B511" s="134">
        <v>42508</v>
      </c>
      <c r="C511" s="101" t="s">
        <v>473</v>
      </c>
      <c r="D511" s="101" t="s">
        <v>898</v>
      </c>
      <c r="E511" s="108">
        <v>42641</v>
      </c>
      <c r="F511" s="108">
        <v>42655</v>
      </c>
      <c r="G511" s="103">
        <f t="shared" si="23"/>
        <v>14</v>
      </c>
      <c r="H511" s="103">
        <v>23</v>
      </c>
      <c r="I511" s="121"/>
      <c r="J511" s="121"/>
      <c r="K511" s="121"/>
      <c r="L511" s="121"/>
      <c r="M511" s="121"/>
      <c r="N511" s="121">
        <v>42644</v>
      </c>
      <c r="O511" s="121"/>
      <c r="P511" s="121"/>
      <c r="Q511" s="121"/>
      <c r="R511" s="121"/>
      <c r="S511" s="121"/>
      <c r="T511" s="121"/>
      <c r="U511" s="121"/>
      <c r="V511" s="121"/>
      <c r="W511" s="121"/>
      <c r="X511" s="121"/>
      <c r="Y511" s="129">
        <v>14582</v>
      </c>
      <c r="Z511" s="159"/>
      <c r="AA511" s="160"/>
      <c r="AB511" s="162"/>
      <c r="AC511" s="160"/>
      <c r="AD511" s="164"/>
      <c r="AE511" s="164"/>
      <c r="AF511" s="561"/>
      <c r="AG511" s="12"/>
      <c r="AH511" s="12"/>
      <c r="AI511" s="12"/>
      <c r="AJ511" s="12"/>
      <c r="AK511" s="12"/>
      <c r="AL511" s="12"/>
      <c r="AM511" s="12"/>
      <c r="AN511" s="12"/>
      <c r="AO511" s="12"/>
      <c r="AP511" s="12"/>
      <c r="AQ511" s="12"/>
      <c r="AR511" s="12"/>
      <c r="AS511" s="12"/>
      <c r="AT511" s="12"/>
      <c r="AU511" s="12"/>
      <c r="AV511" s="12"/>
      <c r="AW511" s="12"/>
      <c r="AX511" s="12"/>
      <c r="AY511" s="12"/>
      <c r="AZ511" s="12"/>
      <c r="BA511" s="12"/>
      <c r="BB511" s="12"/>
      <c r="BC511" s="12"/>
      <c r="BD511" s="12"/>
      <c r="BE511" s="12"/>
      <c r="BF511" s="12"/>
      <c r="BG511" s="12"/>
      <c r="BH511" s="12"/>
      <c r="BI511" s="12"/>
      <c r="BJ511" s="12"/>
      <c r="BK511" s="12"/>
      <c r="BL511" s="12"/>
      <c r="BM511" s="12"/>
      <c r="BN511" s="12"/>
      <c r="BO511" s="12"/>
      <c r="BP511" s="12"/>
      <c r="BQ511" s="12"/>
    </row>
    <row r="512" spans="1:69" s="209" customFormat="1" ht="28.5" customHeight="1" x14ac:dyDescent="0.35">
      <c r="A512" s="111" t="s">
        <v>1014</v>
      </c>
      <c r="B512" s="134">
        <v>42535</v>
      </c>
      <c r="C512" s="101" t="s">
        <v>849</v>
      </c>
      <c r="D512" s="101" t="s">
        <v>26</v>
      </c>
      <c r="E512" s="102">
        <v>42640</v>
      </c>
      <c r="F512" s="102">
        <v>42642</v>
      </c>
      <c r="G512" s="103">
        <f t="shared" si="23"/>
        <v>2</v>
      </c>
      <c r="H512" s="103">
        <v>35</v>
      </c>
      <c r="I512" s="121"/>
      <c r="J512" s="121"/>
      <c r="K512" s="121"/>
      <c r="L512" s="121"/>
      <c r="M512" s="121"/>
      <c r="N512" s="121"/>
      <c r="O512" s="121"/>
      <c r="P512" s="121">
        <v>42614</v>
      </c>
      <c r="Q512" s="121"/>
      <c r="R512" s="121"/>
      <c r="S512" s="121"/>
      <c r="T512" s="121"/>
      <c r="U512" s="121"/>
      <c r="V512" s="121"/>
      <c r="W512" s="121"/>
      <c r="X512" s="121"/>
      <c r="Y512" s="113">
        <v>0</v>
      </c>
      <c r="Z512" s="159"/>
      <c r="AA512" s="160"/>
      <c r="AB512" s="162"/>
      <c r="AC512" s="160"/>
      <c r="AD512" s="164"/>
      <c r="AE512" s="164"/>
      <c r="AF512" s="133" t="s">
        <v>149</v>
      </c>
      <c r="AG512" s="12"/>
      <c r="AH512" s="12"/>
      <c r="AI512" s="12"/>
      <c r="AJ512" s="12"/>
      <c r="AK512" s="12"/>
      <c r="AL512" s="12"/>
      <c r="AM512" s="12"/>
      <c r="AN512" s="12"/>
      <c r="AO512" s="12"/>
      <c r="AP512" s="12"/>
      <c r="AQ512" s="12"/>
      <c r="AR512" s="12"/>
      <c r="AS512" s="12"/>
      <c r="AT512" s="12"/>
      <c r="AU512" s="12"/>
      <c r="AV512" s="12"/>
      <c r="AW512" s="12"/>
      <c r="AX512" s="12"/>
      <c r="AY512" s="12"/>
      <c r="AZ512" s="12"/>
      <c r="BA512" s="12"/>
      <c r="BB512" s="12"/>
      <c r="BC512" s="12"/>
      <c r="BD512" s="12"/>
      <c r="BE512" s="12"/>
      <c r="BF512" s="12"/>
      <c r="BG512" s="12"/>
      <c r="BH512" s="12"/>
      <c r="BI512" s="12"/>
      <c r="BJ512" s="12"/>
      <c r="BK512" s="12"/>
      <c r="BL512" s="12"/>
      <c r="BM512" s="12"/>
      <c r="BN512" s="12"/>
      <c r="BO512" s="12"/>
      <c r="BP512" s="12"/>
      <c r="BQ512" s="12"/>
    </row>
    <row r="513" spans="1:69" s="209" customFormat="1" ht="28.5" customHeight="1" x14ac:dyDescent="0.35">
      <c r="A513" s="111" t="s">
        <v>1014</v>
      </c>
      <c r="B513" s="134">
        <v>42593</v>
      </c>
      <c r="C513" s="101" t="s">
        <v>768</v>
      </c>
      <c r="D513" s="101" t="s">
        <v>769</v>
      </c>
      <c r="E513" s="102">
        <v>42639</v>
      </c>
      <c r="F513" s="102">
        <v>42641</v>
      </c>
      <c r="G513" s="103">
        <f t="shared" si="23"/>
        <v>2</v>
      </c>
      <c r="H513" s="103">
        <v>36</v>
      </c>
      <c r="I513" s="121"/>
      <c r="J513" s="121"/>
      <c r="K513" s="121"/>
      <c r="L513" s="121"/>
      <c r="M513" s="121"/>
      <c r="N513" s="121"/>
      <c r="O513" s="121">
        <v>42614</v>
      </c>
      <c r="P513" s="121"/>
      <c r="Q513" s="121"/>
      <c r="R513" s="121"/>
      <c r="S513" s="121"/>
      <c r="T513" s="121"/>
      <c r="U513" s="121"/>
      <c r="V513" s="121"/>
      <c r="W513" s="121"/>
      <c r="X513" s="121"/>
      <c r="Y513" s="113">
        <v>0</v>
      </c>
      <c r="Z513" s="159"/>
      <c r="AA513" s="160"/>
      <c r="AB513" s="162"/>
      <c r="AC513" s="160"/>
      <c r="AD513" s="164"/>
      <c r="AE513" s="164"/>
      <c r="AF513" s="133" t="s">
        <v>770</v>
      </c>
      <c r="AG513" s="12"/>
      <c r="AH513" s="12"/>
      <c r="AI513" s="12"/>
      <c r="AJ513" s="12"/>
      <c r="AK513" s="12"/>
      <c r="AL513" s="12"/>
      <c r="AM513" s="12"/>
      <c r="AN513" s="12"/>
      <c r="AO513" s="12"/>
      <c r="AP513" s="12"/>
      <c r="AQ513" s="12"/>
      <c r="AR513" s="12"/>
      <c r="AS513" s="12"/>
      <c r="AT513" s="12"/>
      <c r="AU513" s="12"/>
      <c r="AV513" s="12"/>
      <c r="AW513" s="12"/>
      <c r="AX513" s="12"/>
      <c r="AY513" s="12"/>
      <c r="AZ513" s="12"/>
      <c r="BA513" s="12"/>
      <c r="BB513" s="12"/>
      <c r="BC513" s="12"/>
      <c r="BD513" s="12"/>
      <c r="BE513" s="12"/>
      <c r="BF513" s="12"/>
      <c r="BG513" s="12"/>
      <c r="BH513" s="12"/>
      <c r="BI513" s="12"/>
      <c r="BJ513" s="12"/>
      <c r="BK513" s="12"/>
      <c r="BL513" s="12"/>
      <c r="BM513" s="12"/>
      <c r="BN513" s="12"/>
      <c r="BO513" s="12"/>
      <c r="BP513" s="12"/>
      <c r="BQ513" s="12"/>
    </row>
    <row r="514" spans="1:69" s="209" customFormat="1" ht="28.5" customHeight="1" x14ac:dyDescent="0.35">
      <c r="A514" s="111" t="s">
        <v>1014</v>
      </c>
      <c r="B514" s="134">
        <v>42593</v>
      </c>
      <c r="C514" s="101" t="s">
        <v>34</v>
      </c>
      <c r="D514" s="101" t="s">
        <v>921</v>
      </c>
      <c r="E514" s="108">
        <v>42639</v>
      </c>
      <c r="F514" s="108">
        <v>42641</v>
      </c>
      <c r="G514" s="103">
        <f t="shared" si="23"/>
        <v>2</v>
      </c>
      <c r="H514" s="103">
        <v>32</v>
      </c>
      <c r="I514" s="121"/>
      <c r="J514" s="121"/>
      <c r="K514" s="121"/>
      <c r="L514" s="121"/>
      <c r="M514" s="121"/>
      <c r="N514" s="121"/>
      <c r="O514" s="121"/>
      <c r="P514" s="121"/>
      <c r="Q514" s="121"/>
      <c r="R514" s="121"/>
      <c r="S514" s="121"/>
      <c r="T514" s="121"/>
      <c r="U514" s="121"/>
      <c r="V514" s="121"/>
      <c r="W514" s="121"/>
      <c r="X514" s="121">
        <v>42614</v>
      </c>
      <c r="Y514" s="129">
        <f>((30*21)+(1*H514))*G514</f>
        <v>1324</v>
      </c>
      <c r="Z514" s="159"/>
      <c r="AA514" s="160"/>
      <c r="AB514" s="162"/>
      <c r="AC514" s="160"/>
      <c r="AD514" s="164"/>
      <c r="AE514" s="164"/>
      <c r="AF514" s="561"/>
      <c r="AG514" s="12"/>
      <c r="AH514" s="12"/>
      <c r="AI514" s="12"/>
      <c r="AJ514" s="12"/>
      <c r="AK514" s="12"/>
      <c r="AL514" s="12"/>
      <c r="AM514" s="12"/>
      <c r="AN514" s="12"/>
      <c r="AO514" s="12"/>
      <c r="AP514" s="12"/>
      <c r="AQ514" s="12"/>
      <c r="AR514" s="12"/>
      <c r="AS514" s="12"/>
      <c r="AT514" s="12"/>
      <c r="AU514" s="12"/>
      <c r="AV514" s="12"/>
      <c r="AW514" s="12"/>
      <c r="AX514" s="12"/>
      <c r="AY514" s="12"/>
      <c r="AZ514" s="12"/>
      <c r="BA514" s="12"/>
      <c r="BB514" s="12"/>
      <c r="BC514" s="12"/>
      <c r="BD514" s="12"/>
      <c r="BE514" s="12"/>
      <c r="BF514" s="12"/>
      <c r="BG514" s="12"/>
      <c r="BH514" s="12"/>
      <c r="BI514" s="12"/>
      <c r="BJ514" s="12"/>
      <c r="BK514" s="12"/>
      <c r="BL514" s="12"/>
      <c r="BM514" s="12"/>
      <c r="BN514" s="12"/>
      <c r="BO514" s="12"/>
      <c r="BP514" s="12"/>
      <c r="BQ514" s="12"/>
    </row>
    <row r="515" spans="1:69" s="209" customFormat="1" ht="28.5" customHeight="1" x14ac:dyDescent="0.35">
      <c r="A515" s="111" t="s">
        <v>1014</v>
      </c>
      <c r="B515" s="134">
        <v>42634</v>
      </c>
      <c r="C515" s="101" t="s">
        <v>819</v>
      </c>
      <c r="D515" s="101" t="s">
        <v>26</v>
      </c>
      <c r="E515" s="108">
        <v>42638</v>
      </c>
      <c r="F515" s="108">
        <v>42639</v>
      </c>
      <c r="G515" s="103">
        <f t="shared" si="23"/>
        <v>1</v>
      </c>
      <c r="H515" s="103">
        <v>17</v>
      </c>
      <c r="I515" s="128"/>
      <c r="J515" s="128"/>
      <c r="K515" s="128"/>
      <c r="L515" s="128"/>
      <c r="M515" s="121">
        <v>42614</v>
      </c>
      <c r="N515" s="128"/>
      <c r="O515" s="128"/>
      <c r="P515" s="128"/>
      <c r="Q515" s="128"/>
      <c r="R515" s="128"/>
      <c r="S515" s="128"/>
      <c r="T515" s="128"/>
      <c r="U515" s="128"/>
      <c r="V515" s="128"/>
      <c r="W515" s="128"/>
      <c r="X515" s="128"/>
      <c r="Y515" s="129">
        <v>352.8</v>
      </c>
      <c r="Z515" s="165"/>
      <c r="AA515" s="166"/>
      <c r="AB515" s="162"/>
      <c r="AC515" s="166"/>
      <c r="AD515" s="163"/>
      <c r="AE515" s="163"/>
      <c r="AF515" s="561"/>
      <c r="AG515" s="12"/>
      <c r="AH515" s="12"/>
      <c r="AI515" s="12"/>
      <c r="AJ515" s="12"/>
      <c r="AK515" s="12"/>
      <c r="AL515" s="12"/>
      <c r="AM515" s="12"/>
      <c r="AN515" s="12"/>
      <c r="AO515" s="12"/>
      <c r="AP515" s="12"/>
      <c r="AQ515" s="12"/>
      <c r="AR515" s="12"/>
      <c r="AS515" s="12"/>
      <c r="AT515" s="12"/>
      <c r="AU515" s="12"/>
      <c r="AV515" s="12"/>
      <c r="AW515" s="12"/>
      <c r="AX515" s="12"/>
      <c r="AY515" s="12"/>
      <c r="AZ515" s="12"/>
      <c r="BA515" s="12"/>
      <c r="BB515" s="12"/>
      <c r="BC515" s="12"/>
      <c r="BD515" s="12"/>
      <c r="BE515" s="12"/>
      <c r="BF515" s="12"/>
      <c r="BG515" s="12"/>
      <c r="BH515" s="12"/>
      <c r="BI515" s="12"/>
      <c r="BJ515" s="12"/>
      <c r="BK515" s="12"/>
      <c r="BL515" s="12"/>
      <c r="BM515" s="12"/>
      <c r="BN515" s="12"/>
      <c r="BO515" s="12"/>
      <c r="BP515" s="12"/>
      <c r="BQ515" s="12"/>
    </row>
    <row r="516" spans="1:69" s="209" customFormat="1" ht="28.5" customHeight="1" x14ac:dyDescent="0.35">
      <c r="A516" s="111" t="s">
        <v>1014</v>
      </c>
      <c r="B516" s="134">
        <v>42593</v>
      </c>
      <c r="C516" s="101" t="s">
        <v>34</v>
      </c>
      <c r="D516" s="101" t="s">
        <v>922</v>
      </c>
      <c r="E516" s="108">
        <v>42637</v>
      </c>
      <c r="F516" s="108">
        <v>42639</v>
      </c>
      <c r="G516" s="103">
        <f t="shared" si="23"/>
        <v>2</v>
      </c>
      <c r="H516" s="103">
        <v>29</v>
      </c>
      <c r="I516" s="121"/>
      <c r="J516" s="121"/>
      <c r="K516" s="121"/>
      <c r="L516" s="121"/>
      <c r="M516" s="121"/>
      <c r="N516" s="121"/>
      <c r="O516" s="121"/>
      <c r="P516" s="121"/>
      <c r="Q516" s="121"/>
      <c r="R516" s="121"/>
      <c r="S516" s="121"/>
      <c r="T516" s="121"/>
      <c r="U516" s="121"/>
      <c r="V516" s="121"/>
      <c r="W516" s="121"/>
      <c r="X516" s="121">
        <v>42614</v>
      </c>
      <c r="Y516" s="129">
        <f>((28*21)+(1*H516))*G516</f>
        <v>1234</v>
      </c>
      <c r="Z516" s="159"/>
      <c r="AA516" s="160"/>
      <c r="AB516" s="162"/>
      <c r="AC516" s="160"/>
      <c r="AD516" s="164"/>
      <c r="AE516" s="164"/>
      <c r="AF516" s="561"/>
      <c r="AG516" s="12"/>
      <c r="AH516" s="12"/>
      <c r="AI516" s="12"/>
      <c r="AJ516" s="12"/>
      <c r="AK516" s="12"/>
      <c r="AL516" s="12"/>
      <c r="AM516" s="12"/>
      <c r="AN516" s="12"/>
      <c r="AO516" s="12"/>
      <c r="AP516" s="12"/>
      <c r="AQ516" s="12"/>
      <c r="AR516" s="12"/>
      <c r="AS516" s="12"/>
      <c r="AT516" s="12"/>
      <c r="AU516" s="12"/>
      <c r="AV516" s="12"/>
      <c r="AW516" s="12"/>
      <c r="AX516" s="12"/>
      <c r="AY516" s="12"/>
      <c r="AZ516" s="12"/>
      <c r="BA516" s="12"/>
      <c r="BB516" s="12"/>
      <c r="BC516" s="12"/>
      <c r="BD516" s="12"/>
      <c r="BE516" s="12"/>
      <c r="BF516" s="12"/>
      <c r="BG516" s="12"/>
      <c r="BH516" s="12"/>
      <c r="BI516" s="12"/>
      <c r="BJ516" s="12"/>
      <c r="BK516" s="12"/>
      <c r="BL516" s="12"/>
      <c r="BM516" s="12"/>
      <c r="BN516" s="12"/>
      <c r="BO516" s="12"/>
      <c r="BP516" s="12"/>
      <c r="BQ516" s="12"/>
    </row>
    <row r="517" spans="1:69" s="209" customFormat="1" ht="28.5" customHeight="1" x14ac:dyDescent="0.35">
      <c r="A517" s="111" t="s">
        <v>1014</v>
      </c>
      <c r="B517" s="134">
        <v>42632</v>
      </c>
      <c r="C517" s="101" t="s">
        <v>961</v>
      </c>
      <c r="D517" s="101" t="s">
        <v>26</v>
      </c>
      <c r="E517" s="108">
        <v>42637</v>
      </c>
      <c r="F517" s="108">
        <v>42638</v>
      </c>
      <c r="G517" s="103">
        <f t="shared" si="23"/>
        <v>1</v>
      </c>
      <c r="H517" s="103">
        <v>37</v>
      </c>
      <c r="I517" s="121">
        <v>42614</v>
      </c>
      <c r="J517" s="121"/>
      <c r="K517" s="121"/>
      <c r="L517" s="121"/>
      <c r="M517" s="121"/>
      <c r="N517" s="121"/>
      <c r="O517" s="121"/>
      <c r="P517" s="121"/>
      <c r="Q517" s="121"/>
      <c r="R517" s="121"/>
      <c r="S517" s="121"/>
      <c r="T517" s="121"/>
      <c r="U517" s="121"/>
      <c r="V517" s="121"/>
      <c r="W517" s="121"/>
      <c r="X517" s="121"/>
      <c r="Y517" s="129">
        <v>1282</v>
      </c>
      <c r="Z517" s="159"/>
      <c r="AA517" s="160"/>
      <c r="AB517" s="162"/>
      <c r="AC517" s="160"/>
      <c r="AD517" s="164"/>
      <c r="AE517" s="164"/>
      <c r="AF517" s="561"/>
      <c r="AG517" s="12"/>
      <c r="AH517" s="12"/>
      <c r="AI517" s="12"/>
      <c r="AJ517" s="12"/>
      <c r="AK517" s="12"/>
      <c r="AL517" s="12"/>
      <c r="AM517" s="12"/>
      <c r="AN517" s="12"/>
      <c r="AO517" s="12"/>
      <c r="AP517" s="12"/>
      <c r="AQ517" s="12"/>
      <c r="AR517" s="12"/>
      <c r="AS517" s="12"/>
      <c r="AT517" s="12"/>
      <c r="AU517" s="12"/>
      <c r="AV517" s="12"/>
      <c r="AW517" s="12"/>
      <c r="AX517" s="12"/>
      <c r="AY517" s="12"/>
      <c r="AZ517" s="12"/>
      <c r="BA517" s="12"/>
      <c r="BB517" s="12"/>
      <c r="BC517" s="12"/>
      <c r="BD517" s="12"/>
      <c r="BE517" s="12"/>
      <c r="BF517" s="12"/>
      <c r="BG517" s="12"/>
      <c r="BH517" s="12"/>
      <c r="BI517" s="12"/>
      <c r="BJ517" s="12"/>
      <c r="BK517" s="12"/>
      <c r="BL517" s="12"/>
      <c r="BM517" s="12"/>
      <c r="BN517" s="12"/>
      <c r="BO517" s="12"/>
      <c r="BP517" s="12"/>
      <c r="BQ517" s="12"/>
    </row>
    <row r="518" spans="1:69" s="209" customFormat="1" ht="28.5" customHeight="1" x14ac:dyDescent="0.35">
      <c r="A518" s="111" t="s">
        <v>1014</v>
      </c>
      <c r="B518" s="134">
        <v>42573</v>
      </c>
      <c r="C518" s="101" t="s">
        <v>805</v>
      </c>
      <c r="D518" s="101" t="s">
        <v>808</v>
      </c>
      <c r="E518" s="102">
        <v>42636</v>
      </c>
      <c r="F518" s="102">
        <v>42639</v>
      </c>
      <c r="G518" s="103">
        <f t="shared" si="23"/>
        <v>3</v>
      </c>
      <c r="H518" s="103">
        <v>37</v>
      </c>
      <c r="I518" s="121"/>
      <c r="J518" s="121"/>
      <c r="K518" s="121"/>
      <c r="L518" s="121"/>
      <c r="M518" s="121"/>
      <c r="N518" s="121"/>
      <c r="O518" s="121"/>
      <c r="P518" s="121"/>
      <c r="Q518" s="121"/>
      <c r="R518" s="121"/>
      <c r="S518" s="121"/>
      <c r="T518" s="121"/>
      <c r="U518" s="121"/>
      <c r="V518" s="121"/>
      <c r="W518" s="121"/>
      <c r="X518" s="121">
        <v>42614</v>
      </c>
      <c r="Y518" s="113">
        <v>0</v>
      </c>
      <c r="Z518" s="159"/>
      <c r="AA518" s="160"/>
      <c r="AB518" s="162"/>
      <c r="AC518" s="160"/>
      <c r="AD518" s="164"/>
      <c r="AE518" s="164"/>
      <c r="AF518" s="133" t="s">
        <v>809</v>
      </c>
      <c r="AG518" s="12"/>
      <c r="AH518" s="12"/>
      <c r="AI518" s="12"/>
      <c r="AJ518" s="12"/>
      <c r="AK518" s="12"/>
      <c r="AL518" s="12"/>
      <c r="AM518" s="12"/>
      <c r="AN518" s="12"/>
      <c r="AO518" s="12"/>
      <c r="AP518" s="12"/>
      <c r="AQ518" s="12"/>
      <c r="AR518" s="12"/>
      <c r="AS518" s="12"/>
      <c r="AT518" s="12"/>
      <c r="AU518" s="12"/>
      <c r="AV518" s="12"/>
      <c r="AW518" s="12"/>
      <c r="AX518" s="12"/>
      <c r="AY518" s="12"/>
      <c r="AZ518" s="12"/>
      <c r="BA518" s="12"/>
      <c r="BB518" s="12"/>
      <c r="BC518" s="12"/>
      <c r="BD518" s="12"/>
      <c r="BE518" s="12"/>
      <c r="BF518" s="12"/>
      <c r="BG518" s="12"/>
      <c r="BH518" s="12"/>
      <c r="BI518" s="12"/>
      <c r="BJ518" s="12"/>
      <c r="BK518" s="12"/>
      <c r="BL518" s="12"/>
      <c r="BM518" s="12"/>
      <c r="BN518" s="12"/>
      <c r="BO518" s="12"/>
      <c r="BP518" s="12"/>
      <c r="BQ518" s="12"/>
    </row>
    <row r="519" spans="1:69" s="209" customFormat="1" ht="28.5" customHeight="1" x14ac:dyDescent="0.35">
      <c r="A519" s="111" t="s">
        <v>1014</v>
      </c>
      <c r="B519" s="134">
        <v>42548</v>
      </c>
      <c r="C519" s="101" t="s">
        <v>732</v>
      </c>
      <c r="D519" s="101" t="s">
        <v>733</v>
      </c>
      <c r="E519" s="102">
        <v>42634</v>
      </c>
      <c r="F519" s="102">
        <v>42636</v>
      </c>
      <c r="G519" s="103">
        <f t="shared" si="23"/>
        <v>2</v>
      </c>
      <c r="H519" s="103">
        <v>15</v>
      </c>
      <c r="I519" s="121"/>
      <c r="J519" s="121"/>
      <c r="K519" s="121"/>
      <c r="L519" s="121"/>
      <c r="M519" s="121"/>
      <c r="N519" s="121"/>
      <c r="O519" s="121"/>
      <c r="P519" s="121">
        <v>42614</v>
      </c>
      <c r="Q519" s="121"/>
      <c r="R519" s="121"/>
      <c r="S519" s="121"/>
      <c r="T519" s="121"/>
      <c r="U519" s="121"/>
      <c r="V519" s="121"/>
      <c r="W519" s="121"/>
      <c r="X519" s="121"/>
      <c r="Y519" s="113">
        <v>0</v>
      </c>
      <c r="Z519" s="159"/>
      <c r="AA519" s="160"/>
      <c r="AB519" s="162"/>
      <c r="AC519" s="160"/>
      <c r="AD519" s="164"/>
      <c r="AE519" s="164"/>
      <c r="AF519" s="133" t="s">
        <v>136</v>
      </c>
      <c r="AG519" s="12"/>
      <c r="AH519" s="12"/>
      <c r="AI519" s="12"/>
      <c r="AJ519" s="12"/>
      <c r="AK519" s="12"/>
      <c r="AL519" s="12"/>
      <c r="AM519" s="12"/>
      <c r="AN519" s="12"/>
      <c r="AO519" s="12"/>
      <c r="AP519" s="12"/>
      <c r="AQ519" s="12"/>
      <c r="AR519" s="12"/>
      <c r="AS519" s="12"/>
      <c r="AT519" s="12"/>
      <c r="AU519" s="12"/>
      <c r="AV519" s="12"/>
      <c r="AW519" s="12"/>
      <c r="AX519" s="12"/>
      <c r="AY519" s="12"/>
      <c r="AZ519" s="12"/>
      <c r="BA519" s="12"/>
      <c r="BB519" s="12"/>
      <c r="BC519" s="12"/>
      <c r="BD519" s="12"/>
      <c r="BE519" s="12"/>
      <c r="BF519" s="12"/>
      <c r="BG519" s="12"/>
      <c r="BH519" s="12"/>
      <c r="BI519" s="12"/>
      <c r="BJ519" s="12"/>
      <c r="BK519" s="12"/>
      <c r="BL519" s="12"/>
      <c r="BM519" s="12"/>
      <c r="BN519" s="12"/>
      <c r="BO519" s="12"/>
      <c r="BP519" s="12"/>
      <c r="BQ519" s="12"/>
    </row>
    <row r="520" spans="1:69" s="209" customFormat="1" ht="28.5" customHeight="1" x14ac:dyDescent="0.35">
      <c r="A520" s="111" t="s">
        <v>1014</v>
      </c>
      <c r="B520" s="134">
        <v>42587</v>
      </c>
      <c r="C520" s="101" t="s">
        <v>161</v>
      </c>
      <c r="D520" s="101" t="s">
        <v>26</v>
      </c>
      <c r="E520" s="102">
        <v>42634</v>
      </c>
      <c r="F520" s="102">
        <v>42637</v>
      </c>
      <c r="G520" s="103">
        <f t="shared" si="23"/>
        <v>3</v>
      </c>
      <c r="H520" s="103">
        <v>57</v>
      </c>
      <c r="I520" s="121">
        <v>42614</v>
      </c>
      <c r="J520" s="121"/>
      <c r="K520" s="121"/>
      <c r="L520" s="121"/>
      <c r="M520" s="121"/>
      <c r="N520" s="121"/>
      <c r="O520" s="121"/>
      <c r="P520" s="121"/>
      <c r="Q520" s="121"/>
      <c r="R520" s="121"/>
      <c r="S520" s="121"/>
      <c r="T520" s="121"/>
      <c r="U520" s="121"/>
      <c r="V520" s="121"/>
      <c r="W520" s="121"/>
      <c r="X520" s="121"/>
      <c r="Y520" s="113">
        <v>0</v>
      </c>
      <c r="Z520" s="159"/>
      <c r="AA520" s="160"/>
      <c r="AB520" s="162"/>
      <c r="AC520" s="160"/>
      <c r="AD520" s="164"/>
      <c r="AE520" s="164"/>
      <c r="AF520" s="133" t="s">
        <v>425</v>
      </c>
      <c r="AG520" s="12"/>
      <c r="AH520" s="12"/>
      <c r="AI520" s="12"/>
      <c r="AJ520" s="12"/>
      <c r="AK520" s="12"/>
      <c r="AL520" s="12"/>
      <c r="AM520" s="12"/>
      <c r="AN520" s="12"/>
      <c r="AO520" s="12"/>
      <c r="AP520" s="12"/>
      <c r="AQ520" s="12"/>
      <c r="AR520" s="12"/>
      <c r="AS520" s="12"/>
      <c r="AT520" s="12"/>
      <c r="AU520" s="12"/>
      <c r="AV520" s="12"/>
      <c r="AW520" s="12"/>
      <c r="AX520" s="12"/>
      <c r="AY520" s="12"/>
      <c r="AZ520" s="12"/>
      <c r="BA520" s="12"/>
      <c r="BB520" s="12"/>
      <c r="BC520" s="12"/>
      <c r="BD520" s="12"/>
      <c r="BE520" s="12"/>
      <c r="BF520" s="12"/>
      <c r="BG520" s="12"/>
      <c r="BH520" s="12"/>
      <c r="BI520" s="12"/>
      <c r="BJ520" s="12"/>
      <c r="BK520" s="12"/>
      <c r="BL520" s="12"/>
      <c r="BM520" s="12"/>
      <c r="BN520" s="12"/>
      <c r="BO520" s="12"/>
      <c r="BP520" s="12"/>
      <c r="BQ520" s="12"/>
    </row>
    <row r="521" spans="1:69" s="209" customFormat="1" ht="28.5" customHeight="1" x14ac:dyDescent="0.35">
      <c r="A521" s="111" t="s">
        <v>1014</v>
      </c>
      <c r="B521" s="134">
        <v>42586</v>
      </c>
      <c r="C521" s="101" t="s">
        <v>126</v>
      </c>
      <c r="D521" s="44" t="s">
        <v>802</v>
      </c>
      <c r="E521" s="102">
        <v>42634</v>
      </c>
      <c r="F521" s="102">
        <v>42636</v>
      </c>
      <c r="G521" s="103">
        <f t="shared" si="23"/>
        <v>2</v>
      </c>
      <c r="H521" s="103">
        <v>45</v>
      </c>
      <c r="I521" s="121">
        <v>42614</v>
      </c>
      <c r="J521" s="121"/>
      <c r="K521" s="121"/>
      <c r="L521" s="121"/>
      <c r="M521" s="121"/>
      <c r="N521" s="121"/>
      <c r="O521" s="121"/>
      <c r="P521" s="121"/>
      <c r="Q521" s="121"/>
      <c r="R521" s="121"/>
      <c r="S521" s="121"/>
      <c r="T521" s="121"/>
      <c r="U521" s="121"/>
      <c r="V521" s="121"/>
      <c r="W521" s="121"/>
      <c r="X521" s="121"/>
      <c r="Y521" s="113">
        <v>0</v>
      </c>
      <c r="Z521" s="159"/>
      <c r="AA521" s="160"/>
      <c r="AB521" s="162"/>
      <c r="AC521" s="160"/>
      <c r="AD521" s="164"/>
      <c r="AE521" s="164"/>
      <c r="AF521" s="133" t="s">
        <v>718</v>
      </c>
      <c r="AG521" s="12"/>
      <c r="AH521" s="12"/>
      <c r="AI521" s="12"/>
      <c r="AJ521" s="12"/>
      <c r="AK521" s="12"/>
      <c r="AL521" s="12"/>
      <c r="AM521" s="12"/>
      <c r="AN521" s="12"/>
      <c r="AO521" s="12"/>
      <c r="AP521" s="12"/>
      <c r="AQ521" s="12"/>
      <c r="AR521" s="12"/>
      <c r="AS521" s="12"/>
      <c r="AT521" s="12"/>
      <c r="AU521" s="12"/>
      <c r="AV521" s="12"/>
      <c r="AW521" s="12"/>
      <c r="AX521" s="12"/>
      <c r="AY521" s="12"/>
      <c r="AZ521" s="12"/>
      <c r="BA521" s="12"/>
      <c r="BB521" s="12"/>
      <c r="BC521" s="12"/>
      <c r="BD521" s="12"/>
      <c r="BE521" s="12"/>
      <c r="BF521" s="12"/>
      <c r="BG521" s="12"/>
      <c r="BH521" s="12"/>
      <c r="BI521" s="12"/>
      <c r="BJ521" s="12"/>
      <c r="BK521" s="12"/>
      <c r="BL521" s="12"/>
      <c r="BM521" s="12"/>
      <c r="BN521" s="12"/>
      <c r="BO521" s="12"/>
      <c r="BP521" s="12"/>
      <c r="BQ521" s="12"/>
    </row>
    <row r="522" spans="1:69" s="209" customFormat="1" ht="28.5" customHeight="1" x14ac:dyDescent="0.35">
      <c r="A522" s="111" t="s">
        <v>1014</v>
      </c>
      <c r="B522" s="134">
        <v>42524</v>
      </c>
      <c r="C522" s="101" t="s">
        <v>850</v>
      </c>
      <c r="D522" s="101" t="s">
        <v>851</v>
      </c>
      <c r="E522" s="102">
        <v>42634</v>
      </c>
      <c r="F522" s="102">
        <v>42635</v>
      </c>
      <c r="G522" s="103">
        <f t="shared" si="23"/>
        <v>1</v>
      </c>
      <c r="H522" s="103">
        <v>25</v>
      </c>
      <c r="I522" s="121"/>
      <c r="J522" s="121"/>
      <c r="K522" s="121"/>
      <c r="L522" s="121"/>
      <c r="M522" s="121">
        <v>42614</v>
      </c>
      <c r="N522" s="121"/>
      <c r="O522" s="121"/>
      <c r="P522" s="121"/>
      <c r="Q522" s="121"/>
      <c r="R522" s="121"/>
      <c r="S522" s="121"/>
      <c r="T522" s="121"/>
      <c r="U522" s="121"/>
      <c r="V522" s="121"/>
      <c r="W522" s="121"/>
      <c r="X522" s="121"/>
      <c r="Y522" s="113">
        <v>0</v>
      </c>
      <c r="Z522" s="159"/>
      <c r="AA522" s="160"/>
      <c r="AB522" s="162"/>
      <c r="AC522" s="160"/>
      <c r="AD522" s="164"/>
      <c r="AE522" s="164"/>
      <c r="AF522" s="133" t="s">
        <v>718</v>
      </c>
      <c r="AG522" s="12"/>
      <c r="AH522" s="12"/>
      <c r="AI522" s="12"/>
      <c r="AJ522" s="12"/>
      <c r="AK522" s="12"/>
      <c r="AL522" s="12"/>
      <c r="AM522" s="12"/>
      <c r="AN522" s="12"/>
      <c r="AO522" s="12"/>
      <c r="AP522" s="12"/>
      <c r="AQ522" s="12"/>
      <c r="AR522" s="12"/>
      <c r="AS522" s="12"/>
      <c r="AT522" s="12"/>
      <c r="AU522" s="12"/>
      <c r="AV522" s="12"/>
      <c r="AW522" s="12"/>
      <c r="AX522" s="12"/>
      <c r="AY522" s="12"/>
      <c r="AZ522" s="12"/>
      <c r="BA522" s="12"/>
      <c r="BB522" s="12"/>
      <c r="BC522" s="12"/>
      <c r="BD522" s="12"/>
      <c r="BE522" s="12"/>
      <c r="BF522" s="12"/>
      <c r="BG522" s="12"/>
      <c r="BH522" s="12"/>
      <c r="BI522" s="12"/>
      <c r="BJ522" s="12"/>
      <c r="BK522" s="12"/>
      <c r="BL522" s="12"/>
      <c r="BM522" s="12"/>
      <c r="BN522" s="12"/>
      <c r="BO522" s="12"/>
      <c r="BP522" s="12"/>
      <c r="BQ522" s="12"/>
    </row>
    <row r="523" spans="1:69" s="209" customFormat="1" ht="28.5" customHeight="1" x14ac:dyDescent="0.35">
      <c r="A523" s="111" t="s">
        <v>1014</v>
      </c>
      <c r="B523" s="134">
        <v>42593</v>
      </c>
      <c r="C523" s="101" t="s">
        <v>34</v>
      </c>
      <c r="D523" s="101" t="s">
        <v>923</v>
      </c>
      <c r="E523" s="108">
        <v>42634</v>
      </c>
      <c r="F523" s="108">
        <v>42636</v>
      </c>
      <c r="G523" s="103">
        <f t="shared" si="23"/>
        <v>2</v>
      </c>
      <c r="H523" s="103">
        <v>26</v>
      </c>
      <c r="I523" s="121"/>
      <c r="J523" s="121"/>
      <c r="K523" s="121"/>
      <c r="L523" s="121"/>
      <c r="M523" s="121"/>
      <c r="N523" s="121"/>
      <c r="O523" s="121"/>
      <c r="P523" s="121"/>
      <c r="Q523" s="121"/>
      <c r="R523" s="121"/>
      <c r="S523" s="121"/>
      <c r="T523" s="121"/>
      <c r="U523" s="121"/>
      <c r="V523" s="121"/>
      <c r="W523" s="121"/>
      <c r="X523" s="121">
        <v>42614</v>
      </c>
      <c r="Y523" s="129">
        <f>((24*21)+(1*H523))*G523</f>
        <v>1060</v>
      </c>
      <c r="Z523" s="159"/>
      <c r="AA523" s="160"/>
      <c r="AB523" s="162"/>
      <c r="AC523" s="160"/>
      <c r="AD523" s="164"/>
      <c r="AE523" s="164"/>
      <c r="AF523" s="561"/>
      <c r="AG523" s="12"/>
      <c r="AH523" s="12"/>
      <c r="AI523" s="12"/>
      <c r="AJ523" s="12"/>
      <c r="AK523" s="12"/>
      <c r="AL523" s="12"/>
      <c r="AM523" s="12"/>
      <c r="AN523" s="12"/>
      <c r="AO523" s="12"/>
      <c r="AP523" s="12"/>
      <c r="AQ523" s="12"/>
      <c r="AR523" s="12"/>
      <c r="AS523" s="12"/>
      <c r="AT523" s="12"/>
      <c r="AU523" s="12"/>
      <c r="AV523" s="12"/>
      <c r="AW523" s="12"/>
      <c r="AX523" s="12"/>
      <c r="AY523" s="12"/>
      <c r="AZ523" s="12"/>
      <c r="BA523" s="12"/>
      <c r="BB523" s="12"/>
      <c r="BC523" s="12"/>
      <c r="BD523" s="12"/>
      <c r="BE523" s="12"/>
      <c r="BF523" s="12"/>
      <c r="BG523" s="12"/>
      <c r="BH523" s="12"/>
      <c r="BI523" s="12"/>
      <c r="BJ523" s="12"/>
      <c r="BK523" s="12"/>
      <c r="BL523" s="12"/>
      <c r="BM523" s="12"/>
      <c r="BN523" s="12"/>
      <c r="BO523" s="12"/>
      <c r="BP523" s="12"/>
      <c r="BQ523" s="12"/>
    </row>
    <row r="524" spans="1:69" s="209" customFormat="1" ht="28.5" customHeight="1" x14ac:dyDescent="0.35">
      <c r="A524" s="111" t="s">
        <v>1014</v>
      </c>
      <c r="B524" s="134">
        <v>42555</v>
      </c>
      <c r="C524" s="101" t="s">
        <v>958</v>
      </c>
      <c r="D524" s="101" t="s">
        <v>26</v>
      </c>
      <c r="E524" s="108">
        <v>42633</v>
      </c>
      <c r="F524" s="108">
        <v>42634</v>
      </c>
      <c r="G524" s="103">
        <f t="shared" si="23"/>
        <v>1</v>
      </c>
      <c r="H524" s="103">
        <v>40</v>
      </c>
      <c r="I524" s="121">
        <v>42614</v>
      </c>
      <c r="J524" s="121"/>
      <c r="K524" s="121"/>
      <c r="L524" s="121"/>
      <c r="M524" s="121"/>
      <c r="N524" s="121"/>
      <c r="O524" s="121"/>
      <c r="P524" s="121"/>
      <c r="Q524" s="121"/>
      <c r="R524" s="121"/>
      <c r="S524" s="121"/>
      <c r="T524" s="121"/>
      <c r="U524" s="121"/>
      <c r="V524" s="121"/>
      <c r="W524" s="121"/>
      <c r="X524" s="121"/>
      <c r="Y524" s="129">
        <v>1227</v>
      </c>
      <c r="Z524" s="159"/>
      <c r="AA524" s="160"/>
      <c r="AB524" s="162"/>
      <c r="AC524" s="160"/>
      <c r="AD524" s="164"/>
      <c r="AE524" s="164"/>
      <c r="AF524" s="561"/>
      <c r="AG524" s="12"/>
      <c r="AH524" s="12"/>
      <c r="AI524" s="12"/>
      <c r="AJ524" s="12"/>
      <c r="AK524" s="12"/>
      <c r="AL524" s="12"/>
      <c r="AM524" s="12"/>
      <c r="AN524" s="12"/>
      <c r="AO524" s="12"/>
      <c r="AP524" s="12"/>
      <c r="AQ524" s="12"/>
      <c r="AR524" s="12"/>
      <c r="AS524" s="12"/>
      <c r="AT524" s="12"/>
      <c r="AU524" s="12"/>
      <c r="AV524" s="12"/>
      <c r="AW524" s="12"/>
      <c r="AX524" s="12"/>
      <c r="AY524" s="12"/>
      <c r="AZ524" s="12"/>
      <c r="BA524" s="12"/>
      <c r="BB524" s="12"/>
      <c r="BC524" s="12"/>
      <c r="BD524" s="12"/>
      <c r="BE524" s="12"/>
      <c r="BF524" s="12"/>
      <c r="BG524" s="12"/>
      <c r="BH524" s="12"/>
      <c r="BI524" s="12"/>
      <c r="BJ524" s="12"/>
      <c r="BK524" s="12"/>
      <c r="BL524" s="12"/>
      <c r="BM524" s="12"/>
      <c r="BN524" s="12"/>
      <c r="BO524" s="12"/>
      <c r="BP524" s="12"/>
      <c r="BQ524" s="12"/>
    </row>
    <row r="525" spans="1:69" s="209" customFormat="1" ht="28.5" customHeight="1" x14ac:dyDescent="0.35">
      <c r="A525" s="111" t="s">
        <v>1014</v>
      </c>
      <c r="B525" s="134">
        <v>42564</v>
      </c>
      <c r="C525" s="101" t="s">
        <v>742</v>
      </c>
      <c r="D525" s="101" t="s">
        <v>26</v>
      </c>
      <c r="E525" s="102">
        <v>42632</v>
      </c>
      <c r="F525" s="102">
        <v>42634</v>
      </c>
      <c r="G525" s="103">
        <f t="shared" si="23"/>
        <v>2</v>
      </c>
      <c r="H525" s="103">
        <v>16</v>
      </c>
      <c r="I525" s="121"/>
      <c r="J525" s="121"/>
      <c r="K525" s="121"/>
      <c r="L525" s="121"/>
      <c r="M525" s="121"/>
      <c r="N525" s="121"/>
      <c r="O525" s="121"/>
      <c r="P525" s="121"/>
      <c r="Q525" s="121"/>
      <c r="R525" s="121"/>
      <c r="S525" s="121"/>
      <c r="T525" s="121"/>
      <c r="U525" s="121"/>
      <c r="V525" s="121"/>
      <c r="W525" s="121"/>
      <c r="X525" s="121">
        <v>42614</v>
      </c>
      <c r="Y525" s="113">
        <v>0</v>
      </c>
      <c r="Z525" s="159"/>
      <c r="AA525" s="160"/>
      <c r="AB525" s="162"/>
      <c r="AC525" s="160"/>
      <c r="AD525" s="164"/>
      <c r="AE525" s="164"/>
      <c r="AF525" s="133" t="s">
        <v>136</v>
      </c>
      <c r="AG525" s="12"/>
      <c r="AH525" s="12"/>
      <c r="AI525" s="12"/>
      <c r="AJ525" s="12"/>
      <c r="AK525" s="12"/>
      <c r="AL525" s="12"/>
      <c r="AM525" s="12"/>
      <c r="AN525" s="12"/>
      <c r="AO525" s="12"/>
      <c r="AP525" s="12"/>
      <c r="AQ525" s="12"/>
      <c r="AR525" s="12"/>
      <c r="AS525" s="12"/>
      <c r="AT525" s="12"/>
      <c r="AU525" s="12"/>
      <c r="AV525" s="12"/>
      <c r="AW525" s="12"/>
      <c r="AX525" s="12"/>
      <c r="AY525" s="12"/>
      <c r="AZ525" s="12"/>
      <c r="BA525" s="12"/>
      <c r="BB525" s="12"/>
      <c r="BC525" s="12"/>
      <c r="BD525" s="12"/>
      <c r="BE525" s="12"/>
      <c r="BF525" s="12"/>
      <c r="BG525" s="12"/>
      <c r="BH525" s="12"/>
      <c r="BI525" s="12"/>
      <c r="BJ525" s="12"/>
      <c r="BK525" s="12"/>
      <c r="BL525" s="12"/>
      <c r="BM525" s="12"/>
      <c r="BN525" s="12"/>
      <c r="BO525" s="12"/>
      <c r="BP525" s="12"/>
      <c r="BQ525" s="12"/>
    </row>
    <row r="526" spans="1:69" s="209" customFormat="1" ht="28.5" customHeight="1" x14ac:dyDescent="0.35">
      <c r="A526" s="111" t="s">
        <v>1014</v>
      </c>
      <c r="B526" s="134">
        <v>42571</v>
      </c>
      <c r="C526" s="101" t="s">
        <v>840</v>
      </c>
      <c r="D526" s="101" t="s">
        <v>26</v>
      </c>
      <c r="E526" s="102">
        <v>42632</v>
      </c>
      <c r="F526" s="102">
        <v>42633</v>
      </c>
      <c r="G526" s="103">
        <f t="shared" si="23"/>
        <v>1</v>
      </c>
      <c r="H526" s="103">
        <v>100</v>
      </c>
      <c r="I526" s="121">
        <v>42614</v>
      </c>
      <c r="J526" s="121"/>
      <c r="K526" s="121"/>
      <c r="L526" s="121"/>
      <c r="M526" s="121"/>
      <c r="N526" s="121"/>
      <c r="O526" s="121"/>
      <c r="P526" s="121"/>
      <c r="Q526" s="121"/>
      <c r="R526" s="121"/>
      <c r="S526" s="121"/>
      <c r="T526" s="121"/>
      <c r="U526" s="121"/>
      <c r="V526" s="121"/>
      <c r="W526" s="121"/>
      <c r="X526" s="121"/>
      <c r="Y526" s="113">
        <v>0</v>
      </c>
      <c r="Z526" s="159"/>
      <c r="AA526" s="160"/>
      <c r="AB526" s="162"/>
      <c r="AC526" s="160"/>
      <c r="AD526" s="164"/>
      <c r="AE526" s="164"/>
      <c r="AF526" s="133" t="s">
        <v>841</v>
      </c>
      <c r="AG526" s="12"/>
      <c r="AH526" s="12"/>
      <c r="AI526" s="12"/>
      <c r="AJ526" s="12"/>
      <c r="AK526" s="12"/>
      <c r="AL526" s="12"/>
      <c r="AM526" s="12"/>
      <c r="AN526" s="12"/>
      <c r="AO526" s="12"/>
      <c r="AP526" s="12"/>
      <c r="AQ526" s="12"/>
      <c r="AR526" s="12"/>
      <c r="AS526" s="12"/>
      <c r="AT526" s="12"/>
      <c r="AU526" s="12"/>
      <c r="AV526" s="12"/>
      <c r="AW526" s="12"/>
      <c r="AX526" s="12"/>
      <c r="AY526" s="12"/>
      <c r="AZ526" s="12"/>
      <c r="BA526" s="12"/>
      <c r="BB526" s="12"/>
      <c r="BC526" s="12"/>
      <c r="BD526" s="12"/>
      <c r="BE526" s="12"/>
      <c r="BF526" s="12"/>
      <c r="BG526" s="12"/>
      <c r="BH526" s="12"/>
      <c r="BI526" s="12"/>
      <c r="BJ526" s="12"/>
      <c r="BK526" s="12"/>
      <c r="BL526" s="12"/>
      <c r="BM526" s="12"/>
      <c r="BN526" s="12"/>
      <c r="BO526" s="12"/>
      <c r="BP526" s="12"/>
      <c r="BQ526" s="12"/>
    </row>
    <row r="527" spans="1:69" s="209" customFormat="1" ht="28.5" customHeight="1" x14ac:dyDescent="0.35">
      <c r="A527" s="111" t="s">
        <v>1014</v>
      </c>
      <c r="B527" s="134">
        <v>42450</v>
      </c>
      <c r="C527" s="101" t="s">
        <v>819</v>
      </c>
      <c r="D527" s="101" t="s">
        <v>26</v>
      </c>
      <c r="E527" s="102">
        <v>42631</v>
      </c>
      <c r="F527" s="102">
        <v>42632</v>
      </c>
      <c r="G527" s="103">
        <f t="shared" si="23"/>
        <v>1</v>
      </c>
      <c r="H527" s="103">
        <v>41</v>
      </c>
      <c r="I527" s="128"/>
      <c r="J527" s="128"/>
      <c r="K527" s="128"/>
      <c r="L527" s="128"/>
      <c r="M527" s="121">
        <v>42614</v>
      </c>
      <c r="N527" s="128"/>
      <c r="O527" s="128"/>
      <c r="P527" s="128"/>
      <c r="Q527" s="128"/>
      <c r="R527" s="128"/>
      <c r="S527" s="128"/>
      <c r="T527" s="128"/>
      <c r="U527" s="128"/>
      <c r="V527" s="128"/>
      <c r="W527" s="128"/>
      <c r="X527" s="128"/>
      <c r="Y527" s="113">
        <v>0</v>
      </c>
      <c r="Z527" s="165"/>
      <c r="AA527" s="166"/>
      <c r="AB527" s="162"/>
      <c r="AC527" s="166"/>
      <c r="AD527" s="163"/>
      <c r="AE527" s="163"/>
      <c r="AF527" s="133" t="s">
        <v>134</v>
      </c>
      <c r="AG527" s="12"/>
      <c r="AH527" s="12"/>
      <c r="AI527" s="12"/>
      <c r="AJ527" s="12"/>
      <c r="AK527" s="12"/>
      <c r="AL527" s="12"/>
      <c r="AM527" s="12"/>
      <c r="AN527" s="12"/>
      <c r="AO527" s="12"/>
      <c r="AP527" s="12"/>
      <c r="AQ527" s="12"/>
      <c r="AR527" s="12"/>
      <c r="AS527" s="12"/>
      <c r="AT527" s="12"/>
      <c r="AU527" s="12"/>
      <c r="AV527" s="12"/>
      <c r="AW527" s="12"/>
      <c r="AX527" s="12"/>
      <c r="AY527" s="12"/>
      <c r="AZ527" s="12"/>
      <c r="BA527" s="12"/>
      <c r="BB527" s="12"/>
      <c r="BC527" s="12"/>
      <c r="BD527" s="12"/>
      <c r="BE527" s="12"/>
      <c r="BF527" s="12"/>
      <c r="BG527" s="12"/>
      <c r="BH527" s="12"/>
      <c r="BI527" s="12"/>
      <c r="BJ527" s="12"/>
      <c r="BK527" s="12"/>
      <c r="BL527" s="12"/>
      <c r="BM527" s="12"/>
      <c r="BN527" s="12"/>
      <c r="BO527" s="12"/>
      <c r="BP527" s="12"/>
      <c r="BQ527" s="12"/>
    </row>
    <row r="528" spans="1:69" s="209" customFormat="1" ht="28.5" customHeight="1" x14ac:dyDescent="0.35">
      <c r="A528" s="111" t="s">
        <v>1014</v>
      </c>
      <c r="B528" s="134">
        <v>42610</v>
      </c>
      <c r="C528" s="101" t="s">
        <v>34</v>
      </c>
      <c r="D528" s="101" t="s">
        <v>924</v>
      </c>
      <c r="E528" s="108">
        <v>42631</v>
      </c>
      <c r="F528" s="108">
        <v>42634</v>
      </c>
      <c r="G528" s="103">
        <f t="shared" si="23"/>
        <v>3</v>
      </c>
      <c r="H528" s="103">
        <v>28</v>
      </c>
      <c r="I528" s="121"/>
      <c r="J528" s="121"/>
      <c r="K528" s="121"/>
      <c r="L528" s="121"/>
      <c r="M528" s="121"/>
      <c r="N528" s="121"/>
      <c r="O528" s="121"/>
      <c r="P528" s="121"/>
      <c r="Q528" s="121"/>
      <c r="R528" s="121"/>
      <c r="S528" s="121"/>
      <c r="T528" s="121"/>
      <c r="U528" s="121"/>
      <c r="V528" s="121"/>
      <c r="W528" s="121"/>
      <c r="X528" s="121">
        <v>42614</v>
      </c>
      <c r="Y528" s="129">
        <f>((24*21)+(2*42)+(1*H528))*G528</f>
        <v>1848</v>
      </c>
      <c r="Z528" s="159"/>
      <c r="AA528" s="160"/>
      <c r="AB528" s="162"/>
      <c r="AC528" s="160"/>
      <c r="AD528" s="164"/>
      <c r="AE528" s="164"/>
      <c r="AF528" s="561"/>
      <c r="AG528" s="12"/>
      <c r="AH528" s="12"/>
      <c r="AI528" s="12"/>
      <c r="AJ528" s="12"/>
      <c r="AK528" s="12"/>
      <c r="AL528" s="12"/>
      <c r="AM528" s="12"/>
      <c r="AN528" s="12"/>
      <c r="AO528" s="12"/>
      <c r="AP528" s="12"/>
      <c r="AQ528" s="12"/>
      <c r="AR528" s="12"/>
      <c r="AS528" s="12"/>
      <c r="AT528" s="12"/>
      <c r="AU528" s="12"/>
      <c r="AV528" s="12"/>
      <c r="AW528" s="12"/>
      <c r="AX528" s="12"/>
      <c r="AY528" s="12"/>
      <c r="AZ528" s="12"/>
      <c r="BA528" s="12"/>
      <c r="BB528" s="12"/>
      <c r="BC528" s="12"/>
      <c r="BD528" s="12"/>
      <c r="BE528" s="12"/>
      <c r="BF528" s="12"/>
      <c r="BG528" s="12"/>
      <c r="BH528" s="12"/>
      <c r="BI528" s="12"/>
      <c r="BJ528" s="12"/>
      <c r="BK528" s="12"/>
      <c r="BL528" s="12"/>
      <c r="BM528" s="12"/>
      <c r="BN528" s="12"/>
      <c r="BO528" s="12"/>
      <c r="BP528" s="12"/>
      <c r="BQ528" s="12"/>
    </row>
    <row r="529" spans="1:69" s="209" customFormat="1" ht="28.5" customHeight="1" x14ac:dyDescent="0.35">
      <c r="A529" s="111" t="s">
        <v>1014</v>
      </c>
      <c r="B529" s="134">
        <v>42524</v>
      </c>
      <c r="C529" s="101" t="s">
        <v>774</v>
      </c>
      <c r="D529" s="101" t="s">
        <v>26</v>
      </c>
      <c r="E529" s="102">
        <v>42630</v>
      </c>
      <c r="F529" s="102">
        <v>42635</v>
      </c>
      <c r="G529" s="103">
        <f t="shared" si="23"/>
        <v>5</v>
      </c>
      <c r="H529" s="103">
        <v>30</v>
      </c>
      <c r="I529" s="121">
        <v>42614</v>
      </c>
      <c r="J529" s="121"/>
      <c r="K529" s="121"/>
      <c r="L529" s="121"/>
      <c r="M529" s="121"/>
      <c r="N529" s="121"/>
      <c r="O529" s="121"/>
      <c r="P529" s="121"/>
      <c r="Q529" s="121"/>
      <c r="R529" s="121"/>
      <c r="S529" s="121"/>
      <c r="T529" s="121"/>
      <c r="U529" s="121"/>
      <c r="V529" s="121"/>
      <c r="W529" s="121"/>
      <c r="X529" s="121"/>
      <c r="Y529" s="113">
        <v>0</v>
      </c>
      <c r="Z529" s="159"/>
      <c r="AA529" s="160"/>
      <c r="AB529" s="162"/>
      <c r="AC529" s="160"/>
      <c r="AD529" s="164"/>
      <c r="AE529" s="164"/>
      <c r="AF529" s="133" t="s">
        <v>775</v>
      </c>
      <c r="AG529" s="12"/>
      <c r="AH529" s="12"/>
      <c r="AI529" s="12"/>
      <c r="AJ529" s="12"/>
      <c r="AK529" s="12"/>
      <c r="AL529" s="12"/>
      <c r="AM529" s="12"/>
      <c r="AN529" s="12"/>
      <c r="AO529" s="12"/>
      <c r="AP529" s="12"/>
      <c r="AQ529" s="12"/>
      <c r="AR529" s="12"/>
      <c r="AS529" s="12"/>
      <c r="AT529" s="12"/>
      <c r="AU529" s="12"/>
      <c r="AV529" s="12"/>
      <c r="AW529" s="12"/>
      <c r="AX529" s="12"/>
      <c r="AY529" s="12"/>
      <c r="AZ529" s="12"/>
      <c r="BA529" s="12"/>
      <c r="BB529" s="12"/>
      <c r="BC529" s="12"/>
      <c r="BD529" s="12"/>
      <c r="BE529" s="12"/>
      <c r="BF529" s="12"/>
      <c r="BG529" s="12"/>
      <c r="BH529" s="12"/>
      <c r="BI529" s="12"/>
      <c r="BJ529" s="12"/>
      <c r="BK529" s="12"/>
      <c r="BL529" s="12"/>
      <c r="BM529" s="12"/>
      <c r="BN529" s="12"/>
      <c r="BO529" s="12"/>
      <c r="BP529" s="12"/>
      <c r="BQ529" s="12"/>
    </row>
    <row r="530" spans="1:69" s="209" customFormat="1" ht="28.5" customHeight="1" x14ac:dyDescent="0.35">
      <c r="A530" s="111" t="s">
        <v>1014</v>
      </c>
      <c r="B530" s="134">
        <v>42524</v>
      </c>
      <c r="C530" s="101" t="s">
        <v>126</v>
      </c>
      <c r="D530" s="44" t="s">
        <v>801</v>
      </c>
      <c r="E530" s="102">
        <v>42630</v>
      </c>
      <c r="F530" s="102">
        <v>42636</v>
      </c>
      <c r="G530" s="103">
        <f t="shared" si="23"/>
        <v>6</v>
      </c>
      <c r="H530" s="103">
        <v>30</v>
      </c>
      <c r="I530" s="121">
        <v>42614</v>
      </c>
      <c r="J530" s="121"/>
      <c r="K530" s="121"/>
      <c r="L530" s="121"/>
      <c r="M530" s="121"/>
      <c r="N530" s="121"/>
      <c r="O530" s="121"/>
      <c r="P530" s="121"/>
      <c r="Q530" s="121"/>
      <c r="R530" s="121"/>
      <c r="S530" s="121"/>
      <c r="T530" s="121"/>
      <c r="U530" s="121"/>
      <c r="V530" s="121"/>
      <c r="W530" s="121"/>
      <c r="X530" s="121"/>
      <c r="Y530" s="113">
        <v>0</v>
      </c>
      <c r="Z530" s="159"/>
      <c r="AA530" s="160"/>
      <c r="AB530" s="162"/>
      <c r="AC530" s="160"/>
      <c r="AD530" s="164"/>
      <c r="AE530" s="164"/>
      <c r="AF530" s="133" t="s">
        <v>106</v>
      </c>
      <c r="AG530" s="12"/>
      <c r="AH530" s="12"/>
      <c r="AI530" s="12"/>
      <c r="AJ530" s="12"/>
      <c r="AK530" s="12"/>
      <c r="AL530" s="12"/>
      <c r="AM530" s="12"/>
      <c r="AN530" s="12"/>
      <c r="AO530" s="12"/>
      <c r="AP530" s="12"/>
      <c r="AQ530" s="12"/>
      <c r="AR530" s="12"/>
      <c r="AS530" s="12"/>
      <c r="AT530" s="12"/>
      <c r="AU530" s="12"/>
      <c r="AV530" s="12"/>
      <c r="AW530" s="12"/>
      <c r="AX530" s="12"/>
      <c r="AY530" s="12"/>
      <c r="AZ530" s="12"/>
      <c r="BA530" s="12"/>
      <c r="BB530" s="12"/>
      <c r="BC530" s="12"/>
      <c r="BD530" s="12"/>
      <c r="BE530" s="12"/>
      <c r="BF530" s="12"/>
      <c r="BG530" s="12"/>
      <c r="BH530" s="12"/>
      <c r="BI530" s="12"/>
      <c r="BJ530" s="12"/>
      <c r="BK530" s="12"/>
      <c r="BL530" s="12"/>
      <c r="BM530" s="12"/>
      <c r="BN530" s="12"/>
      <c r="BO530" s="12"/>
      <c r="BP530" s="12"/>
      <c r="BQ530" s="12"/>
    </row>
    <row r="531" spans="1:69" s="209" customFormat="1" ht="28.5" customHeight="1" x14ac:dyDescent="0.35">
      <c r="A531" s="111" t="s">
        <v>1014</v>
      </c>
      <c r="B531" s="134">
        <v>42523</v>
      </c>
      <c r="C531" s="101" t="s">
        <v>836</v>
      </c>
      <c r="D531" s="101" t="s">
        <v>837</v>
      </c>
      <c r="E531" s="102">
        <v>42630</v>
      </c>
      <c r="F531" s="102">
        <v>42636</v>
      </c>
      <c r="G531" s="103">
        <f t="shared" si="23"/>
        <v>6</v>
      </c>
      <c r="H531" s="103">
        <v>30</v>
      </c>
      <c r="I531" s="121">
        <v>42614</v>
      </c>
      <c r="J531" s="121"/>
      <c r="K531" s="121"/>
      <c r="L531" s="121"/>
      <c r="M531" s="121"/>
      <c r="N531" s="121"/>
      <c r="O531" s="121"/>
      <c r="P531" s="121"/>
      <c r="Q531" s="121"/>
      <c r="R531" s="121"/>
      <c r="S531" s="121"/>
      <c r="T531" s="121"/>
      <c r="U531" s="121"/>
      <c r="V531" s="121"/>
      <c r="W531" s="121"/>
      <c r="X531" s="121"/>
      <c r="Y531" s="113">
        <v>0</v>
      </c>
      <c r="Z531" s="159"/>
      <c r="AA531" s="160"/>
      <c r="AB531" s="162"/>
      <c r="AC531" s="160"/>
      <c r="AD531" s="164"/>
      <c r="AE531" s="164"/>
      <c r="AF531" s="133" t="s">
        <v>149</v>
      </c>
      <c r="AG531" s="12"/>
      <c r="AH531" s="12"/>
      <c r="AI531" s="12"/>
      <c r="AJ531" s="12"/>
      <c r="AK531" s="12"/>
      <c r="AL531" s="12"/>
      <c r="AM531" s="12"/>
      <c r="AN531" s="12"/>
      <c r="AO531" s="12"/>
      <c r="AP531" s="12"/>
      <c r="AQ531" s="12"/>
      <c r="AR531" s="12"/>
      <c r="AS531" s="12"/>
      <c r="AT531" s="12"/>
      <c r="AU531" s="12"/>
      <c r="AV531" s="12"/>
      <c r="AW531" s="12"/>
      <c r="AX531" s="12"/>
      <c r="AY531" s="12"/>
      <c r="AZ531" s="12"/>
      <c r="BA531" s="12"/>
      <c r="BB531" s="12"/>
      <c r="BC531" s="12"/>
      <c r="BD531" s="12"/>
      <c r="BE531" s="12"/>
      <c r="BF531" s="12"/>
      <c r="BG531" s="12"/>
      <c r="BH531" s="12"/>
      <c r="BI531" s="12"/>
      <c r="BJ531" s="12"/>
      <c r="BK531" s="12"/>
      <c r="BL531" s="12"/>
      <c r="BM531" s="12"/>
      <c r="BN531" s="12"/>
      <c r="BO531" s="12"/>
      <c r="BP531" s="12"/>
      <c r="BQ531" s="12"/>
    </row>
    <row r="532" spans="1:69" s="209" customFormat="1" ht="28.5" customHeight="1" x14ac:dyDescent="0.35">
      <c r="A532" s="111" t="s">
        <v>1014</v>
      </c>
      <c r="B532" s="134">
        <v>42622</v>
      </c>
      <c r="C532" s="101" t="s">
        <v>869</v>
      </c>
      <c r="D532" s="101" t="s">
        <v>872</v>
      </c>
      <c r="E532" s="102">
        <v>42630</v>
      </c>
      <c r="F532" s="102">
        <v>42631</v>
      </c>
      <c r="G532" s="103">
        <f t="shared" ref="G532:G557" si="24">F532-E532</f>
        <v>1</v>
      </c>
      <c r="H532" s="103">
        <v>28</v>
      </c>
      <c r="I532" s="121"/>
      <c r="J532" s="121"/>
      <c r="K532" s="121"/>
      <c r="L532" s="121"/>
      <c r="M532" s="121"/>
      <c r="N532" s="121"/>
      <c r="O532" s="121"/>
      <c r="P532" s="121"/>
      <c r="Q532" s="121"/>
      <c r="R532" s="121"/>
      <c r="S532" s="121"/>
      <c r="T532" s="121"/>
      <c r="U532" s="121"/>
      <c r="V532" s="121"/>
      <c r="W532" s="121"/>
      <c r="X532" s="121">
        <v>42614</v>
      </c>
      <c r="Y532" s="113">
        <v>0</v>
      </c>
      <c r="Z532" s="159"/>
      <c r="AA532" s="160"/>
      <c r="AB532" s="162"/>
      <c r="AC532" s="160"/>
      <c r="AD532" s="164"/>
      <c r="AE532" s="164"/>
      <c r="AF532" s="133" t="s">
        <v>182</v>
      </c>
      <c r="AG532" s="12"/>
      <c r="AH532" s="12"/>
      <c r="AI532" s="12"/>
      <c r="AJ532" s="12"/>
      <c r="AK532" s="12"/>
      <c r="AL532" s="12"/>
      <c r="AM532" s="12"/>
      <c r="AN532" s="12"/>
      <c r="AO532" s="12"/>
      <c r="AP532" s="12"/>
      <c r="AQ532" s="12"/>
      <c r="AR532" s="12"/>
      <c r="AS532" s="12"/>
      <c r="AT532" s="12"/>
      <c r="AU532" s="12"/>
      <c r="AV532" s="12"/>
      <c r="AW532" s="12"/>
      <c r="AX532" s="12"/>
      <c r="AY532" s="12"/>
      <c r="AZ532" s="12"/>
      <c r="BA532" s="12"/>
      <c r="BB532" s="12"/>
      <c r="BC532" s="12"/>
      <c r="BD532" s="12"/>
      <c r="BE532" s="12"/>
      <c r="BF532" s="12"/>
      <c r="BG532" s="12"/>
      <c r="BH532" s="12"/>
      <c r="BI532" s="12"/>
      <c r="BJ532" s="12"/>
      <c r="BK532" s="12"/>
      <c r="BL532" s="12"/>
      <c r="BM532" s="12"/>
      <c r="BN532" s="12"/>
      <c r="BO532" s="12"/>
      <c r="BP532" s="12"/>
      <c r="BQ532" s="12"/>
    </row>
    <row r="533" spans="1:69" s="209" customFormat="1" ht="28.5" customHeight="1" x14ac:dyDescent="0.35">
      <c r="A533" s="111" t="s">
        <v>1014</v>
      </c>
      <c r="B533" s="134">
        <v>42527</v>
      </c>
      <c r="C533" s="114" t="s">
        <v>38</v>
      </c>
      <c r="D533" s="101" t="s">
        <v>831</v>
      </c>
      <c r="E533" s="102">
        <v>42629</v>
      </c>
      <c r="F533" s="102">
        <v>42630</v>
      </c>
      <c r="G533" s="103">
        <f t="shared" si="24"/>
        <v>1</v>
      </c>
      <c r="H533" s="103">
        <v>40</v>
      </c>
      <c r="I533" s="121"/>
      <c r="J533" s="121"/>
      <c r="K533" s="121">
        <v>42614</v>
      </c>
      <c r="L533" s="121"/>
      <c r="M533" s="121"/>
      <c r="N533" s="121"/>
      <c r="O533" s="121"/>
      <c r="P533" s="121"/>
      <c r="Q533" s="121"/>
      <c r="R533" s="121"/>
      <c r="S533" s="121"/>
      <c r="T533" s="121"/>
      <c r="U533" s="121"/>
      <c r="V533" s="121"/>
      <c r="W533" s="121"/>
      <c r="X533" s="121"/>
      <c r="Y533" s="113">
        <v>0</v>
      </c>
      <c r="Z533" s="159"/>
      <c r="AA533" s="160"/>
      <c r="AB533" s="162"/>
      <c r="AC533" s="160"/>
      <c r="AD533" s="164"/>
      <c r="AE533" s="164"/>
      <c r="AF533" s="133" t="s">
        <v>134</v>
      </c>
      <c r="AG533" s="12"/>
      <c r="AH533" s="12"/>
      <c r="AI533" s="12"/>
      <c r="AJ533" s="12"/>
      <c r="AK533" s="12"/>
      <c r="AL533" s="12"/>
      <c r="AM533" s="12"/>
      <c r="AN533" s="12"/>
      <c r="AO533" s="12"/>
      <c r="AP533" s="12"/>
      <c r="AQ533" s="12"/>
      <c r="AR533" s="12"/>
      <c r="AS533" s="12"/>
      <c r="AT533" s="12"/>
      <c r="AU533" s="12"/>
      <c r="AV533" s="12"/>
      <c r="AW533" s="12"/>
      <c r="AX533" s="12"/>
      <c r="AY533" s="12"/>
      <c r="AZ533" s="12"/>
      <c r="BA533" s="12"/>
      <c r="BB533" s="12"/>
      <c r="BC533" s="12"/>
      <c r="BD533" s="12"/>
      <c r="BE533" s="12"/>
      <c r="BF533" s="12"/>
      <c r="BG533" s="12"/>
      <c r="BH533" s="12"/>
      <c r="BI533" s="12"/>
      <c r="BJ533" s="12"/>
      <c r="BK533" s="12"/>
      <c r="BL533" s="12"/>
      <c r="BM533" s="12"/>
      <c r="BN533" s="12"/>
      <c r="BO533" s="12"/>
      <c r="BP533" s="12"/>
      <c r="BQ533" s="12"/>
    </row>
    <row r="534" spans="1:69" s="209" customFormat="1" ht="28.5" customHeight="1" x14ac:dyDescent="0.35">
      <c r="A534" s="111" t="s">
        <v>1014</v>
      </c>
      <c r="B534" s="140">
        <v>42424</v>
      </c>
      <c r="C534" s="101" t="s">
        <v>861</v>
      </c>
      <c r="D534" s="101" t="s">
        <v>26</v>
      </c>
      <c r="E534" s="102">
        <v>42629</v>
      </c>
      <c r="F534" s="102">
        <v>42631</v>
      </c>
      <c r="G534" s="107">
        <f t="shared" si="24"/>
        <v>2</v>
      </c>
      <c r="H534" s="107"/>
      <c r="I534" s="121"/>
      <c r="J534" s="121">
        <v>42614</v>
      </c>
      <c r="K534" s="121"/>
      <c r="L534" s="121"/>
      <c r="M534" s="121"/>
      <c r="N534" s="121"/>
      <c r="O534" s="121"/>
      <c r="P534" s="121"/>
      <c r="Q534" s="121"/>
      <c r="R534" s="121"/>
      <c r="S534" s="121"/>
      <c r="T534" s="121"/>
      <c r="U534" s="121"/>
      <c r="V534" s="121"/>
      <c r="W534" s="121"/>
      <c r="X534" s="121"/>
      <c r="Y534" s="113">
        <v>0</v>
      </c>
      <c r="Z534" s="159"/>
      <c r="AA534" s="160"/>
      <c r="AB534" s="162"/>
      <c r="AC534" s="160"/>
      <c r="AD534" s="164"/>
      <c r="AE534" s="164"/>
      <c r="AF534" s="133" t="s">
        <v>149</v>
      </c>
      <c r="AG534" s="12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</row>
    <row r="535" spans="1:69" s="209" customFormat="1" ht="28.5" customHeight="1" x14ac:dyDescent="0.35">
      <c r="A535" s="111" t="s">
        <v>1014</v>
      </c>
      <c r="B535" s="132">
        <v>42425</v>
      </c>
      <c r="C535" s="101" t="s">
        <v>894</v>
      </c>
      <c r="D535" s="101" t="s">
        <v>26</v>
      </c>
      <c r="E535" s="108">
        <v>42629</v>
      </c>
      <c r="F535" s="108">
        <v>42630</v>
      </c>
      <c r="G535" s="103">
        <f t="shared" si="24"/>
        <v>1</v>
      </c>
      <c r="H535" s="103">
        <v>19</v>
      </c>
      <c r="I535" s="121"/>
      <c r="J535" s="121"/>
      <c r="K535" s="121"/>
      <c r="L535" s="121"/>
      <c r="M535" s="121"/>
      <c r="N535" s="121"/>
      <c r="O535" s="121"/>
      <c r="P535" s="121"/>
      <c r="Q535" s="121"/>
      <c r="R535" s="121">
        <v>42614</v>
      </c>
      <c r="S535" s="121"/>
      <c r="T535" s="121"/>
      <c r="U535" s="121"/>
      <c r="V535" s="121"/>
      <c r="W535" s="121"/>
      <c r="X535" s="121"/>
      <c r="Y535" s="129">
        <v>1092</v>
      </c>
      <c r="Z535" s="159"/>
      <c r="AA535" s="160"/>
      <c r="AB535" s="162"/>
      <c r="AC535" s="160"/>
      <c r="AD535" s="164"/>
      <c r="AE535" s="164"/>
      <c r="AF535" s="561"/>
      <c r="AG535" s="12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</row>
    <row r="536" spans="1:69" s="209" customFormat="1" ht="28.5" customHeight="1" x14ac:dyDescent="0.35">
      <c r="A536" s="111" t="s">
        <v>1014</v>
      </c>
      <c r="B536" s="134">
        <v>42572</v>
      </c>
      <c r="C536" s="101" t="s">
        <v>56</v>
      </c>
      <c r="D536" s="101" t="s">
        <v>26</v>
      </c>
      <c r="E536" s="108">
        <v>42628</v>
      </c>
      <c r="F536" s="108">
        <v>42629</v>
      </c>
      <c r="G536" s="103">
        <f t="shared" si="24"/>
        <v>1</v>
      </c>
      <c r="H536" s="103">
        <v>34</v>
      </c>
      <c r="I536" s="121"/>
      <c r="J536" s="121"/>
      <c r="K536" s="121"/>
      <c r="L536" s="121"/>
      <c r="M536" s="121"/>
      <c r="N536" s="121"/>
      <c r="O536" s="121"/>
      <c r="P536" s="121"/>
      <c r="Q536" s="121"/>
      <c r="R536" s="121"/>
      <c r="S536" s="121">
        <v>42614</v>
      </c>
      <c r="T536" s="121"/>
      <c r="U536" s="121"/>
      <c r="V536" s="121"/>
      <c r="W536" s="121"/>
      <c r="X536" s="121"/>
      <c r="Y536" s="129">
        <v>1509.6</v>
      </c>
      <c r="Z536" s="159"/>
      <c r="AA536" s="160"/>
      <c r="AB536" s="162"/>
      <c r="AC536" s="160"/>
      <c r="AD536" s="164"/>
      <c r="AE536" s="164"/>
      <c r="AF536" s="561"/>
      <c r="AG536" s="12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</row>
    <row r="537" spans="1:69" s="209" customFormat="1" ht="28.5" customHeight="1" x14ac:dyDescent="0.35">
      <c r="A537" s="111" t="s">
        <v>1014</v>
      </c>
      <c r="B537" s="134">
        <v>42425</v>
      </c>
      <c r="C537" s="101" t="s">
        <v>950</v>
      </c>
      <c r="D537" s="101" t="s">
        <v>26</v>
      </c>
      <c r="E537" s="108">
        <v>42628</v>
      </c>
      <c r="F537" s="108">
        <v>42629</v>
      </c>
      <c r="G537" s="103">
        <f t="shared" si="24"/>
        <v>1</v>
      </c>
      <c r="H537" s="103">
        <v>19</v>
      </c>
      <c r="I537" s="128"/>
      <c r="J537" s="128"/>
      <c r="K537" s="128"/>
      <c r="L537" s="128"/>
      <c r="M537" s="121"/>
      <c r="N537" s="128"/>
      <c r="O537" s="128"/>
      <c r="P537" s="128"/>
      <c r="Q537" s="128"/>
      <c r="R537" s="121">
        <v>42614</v>
      </c>
      <c r="S537" s="128"/>
      <c r="T537" s="128"/>
      <c r="U537" s="128"/>
      <c r="V537" s="128"/>
      <c r="W537" s="128"/>
      <c r="X537" s="128"/>
      <c r="Y537" s="129">
        <v>1092</v>
      </c>
      <c r="Z537" s="165"/>
      <c r="AA537" s="166"/>
      <c r="AB537" s="162"/>
      <c r="AC537" s="166"/>
      <c r="AD537" s="163"/>
      <c r="AE537" s="163"/>
      <c r="AF537" s="561"/>
      <c r="AG537" s="12"/>
      <c r="AH537" s="2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  <c r="AT537" s="2"/>
      <c r="AU537" s="2"/>
      <c r="AV537" s="2"/>
      <c r="AW537" s="2"/>
      <c r="AX537" s="2"/>
      <c r="AY537" s="2"/>
      <c r="AZ537" s="2"/>
      <c r="BA537" s="2"/>
      <c r="BB537" s="2"/>
      <c r="BC537" s="2"/>
      <c r="BD537" s="2"/>
      <c r="BE537" s="2"/>
      <c r="BF537" s="2"/>
      <c r="BG537" s="2"/>
      <c r="BH537" s="2"/>
      <c r="BI537" s="2"/>
      <c r="BJ537" s="2"/>
      <c r="BK537" s="2"/>
      <c r="BL537" s="2"/>
      <c r="BM537" s="2"/>
      <c r="BN537" s="2"/>
      <c r="BO537" s="2"/>
      <c r="BP537" s="2"/>
      <c r="BQ537" s="2"/>
    </row>
    <row r="538" spans="1:69" s="209" customFormat="1" ht="28.5" customHeight="1" x14ac:dyDescent="0.35">
      <c r="A538" s="111" t="s">
        <v>1014</v>
      </c>
      <c r="B538" s="134">
        <v>42508</v>
      </c>
      <c r="C538" s="101" t="s">
        <v>473</v>
      </c>
      <c r="D538" s="101" t="s">
        <v>899</v>
      </c>
      <c r="E538" s="108">
        <v>42627</v>
      </c>
      <c r="F538" s="108">
        <v>42641</v>
      </c>
      <c r="G538" s="103">
        <f t="shared" si="24"/>
        <v>14</v>
      </c>
      <c r="H538" s="103">
        <v>22</v>
      </c>
      <c r="I538" s="121"/>
      <c r="J538" s="121"/>
      <c r="K538" s="121"/>
      <c r="L538" s="121"/>
      <c r="M538" s="121"/>
      <c r="N538" s="121">
        <v>42614</v>
      </c>
      <c r="O538" s="121"/>
      <c r="P538" s="121"/>
      <c r="Q538" s="121"/>
      <c r="R538" s="121"/>
      <c r="S538" s="121"/>
      <c r="T538" s="121"/>
      <c r="U538" s="121"/>
      <c r="V538" s="121"/>
      <c r="W538" s="121"/>
      <c r="X538" s="121"/>
      <c r="Y538" s="129">
        <v>13156</v>
      </c>
      <c r="Z538" s="159"/>
      <c r="AA538" s="160"/>
      <c r="AB538" s="162"/>
      <c r="AC538" s="160"/>
      <c r="AD538" s="164"/>
      <c r="AE538" s="164"/>
      <c r="AF538" s="561"/>
      <c r="AG538" s="1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  <c r="AV538" s="2"/>
      <c r="AW538" s="2"/>
      <c r="AX538" s="2"/>
      <c r="AY538" s="2"/>
      <c r="AZ538" s="2"/>
      <c r="BA538" s="2"/>
      <c r="BB538" s="2"/>
      <c r="BC538" s="2"/>
      <c r="BD538" s="2"/>
      <c r="BE538" s="2"/>
      <c r="BF538" s="2"/>
      <c r="BG538" s="2"/>
      <c r="BH538" s="2"/>
      <c r="BI538" s="2"/>
      <c r="BJ538" s="2"/>
      <c r="BK538" s="2"/>
      <c r="BL538" s="2"/>
      <c r="BM538" s="2"/>
      <c r="BN538" s="2"/>
      <c r="BO538" s="2"/>
      <c r="BP538" s="2"/>
      <c r="BQ538" s="2"/>
    </row>
    <row r="539" spans="1:69" s="209" customFormat="1" ht="28.5" customHeight="1" x14ac:dyDescent="0.35">
      <c r="A539" s="111" t="s">
        <v>1014</v>
      </c>
      <c r="B539" s="134">
        <v>42620</v>
      </c>
      <c r="C539" s="110" t="s">
        <v>45</v>
      </c>
      <c r="D539" s="101" t="s">
        <v>826</v>
      </c>
      <c r="E539" s="102">
        <v>42626</v>
      </c>
      <c r="F539" s="102">
        <v>42630</v>
      </c>
      <c r="G539" s="103">
        <f t="shared" si="24"/>
        <v>4</v>
      </c>
      <c r="H539" s="103">
        <v>43</v>
      </c>
      <c r="I539" s="121"/>
      <c r="J539" s="121"/>
      <c r="K539" s="121"/>
      <c r="L539" s="121"/>
      <c r="M539" s="121"/>
      <c r="N539" s="121"/>
      <c r="O539" s="121">
        <v>42614</v>
      </c>
      <c r="P539" s="121"/>
      <c r="Q539" s="121"/>
      <c r="R539" s="121"/>
      <c r="S539" s="121"/>
      <c r="T539" s="121"/>
      <c r="U539" s="121"/>
      <c r="V539" s="121"/>
      <c r="W539" s="121"/>
      <c r="X539" s="121"/>
      <c r="Y539" s="113">
        <v>0</v>
      </c>
      <c r="Z539" s="159"/>
      <c r="AA539" s="160"/>
      <c r="AB539" s="162"/>
      <c r="AC539" s="160"/>
      <c r="AD539" s="164"/>
      <c r="AE539" s="164"/>
      <c r="AF539" s="133" t="s">
        <v>827</v>
      </c>
      <c r="AG539" s="1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  <c r="AV539" s="2"/>
      <c r="AW539" s="2"/>
      <c r="AX539" s="2"/>
      <c r="AY539" s="2"/>
      <c r="AZ539" s="2"/>
      <c r="BA539" s="2"/>
      <c r="BB539" s="2"/>
      <c r="BC539" s="2"/>
      <c r="BD539" s="2"/>
      <c r="BE539" s="2"/>
      <c r="BF539" s="2"/>
      <c r="BG539" s="2"/>
      <c r="BH539" s="2"/>
      <c r="BI539" s="2"/>
      <c r="BJ539" s="2"/>
      <c r="BK539" s="2"/>
      <c r="BL539" s="2"/>
      <c r="BM539" s="2"/>
      <c r="BN539" s="2"/>
      <c r="BO539" s="2"/>
      <c r="BP539" s="2"/>
      <c r="BQ539" s="2"/>
    </row>
    <row r="540" spans="1:69" s="209" customFormat="1" ht="28.5" customHeight="1" x14ac:dyDescent="0.35">
      <c r="A540" s="111" t="s">
        <v>1014</v>
      </c>
      <c r="B540" s="134">
        <v>42610</v>
      </c>
      <c r="C540" s="101" t="s">
        <v>34</v>
      </c>
      <c r="D540" s="101" t="s">
        <v>925</v>
      </c>
      <c r="E540" s="108">
        <v>42626</v>
      </c>
      <c r="F540" s="108">
        <v>42629</v>
      </c>
      <c r="G540" s="103">
        <f t="shared" si="24"/>
        <v>3</v>
      </c>
      <c r="H540" s="103">
        <v>42</v>
      </c>
      <c r="I540" s="121"/>
      <c r="J540" s="121"/>
      <c r="K540" s="121"/>
      <c r="L540" s="121"/>
      <c r="M540" s="121"/>
      <c r="N540" s="121"/>
      <c r="O540" s="121"/>
      <c r="P540" s="121"/>
      <c r="Q540" s="121"/>
      <c r="R540" s="121"/>
      <c r="S540" s="121"/>
      <c r="T540" s="121"/>
      <c r="U540" s="121"/>
      <c r="V540" s="121"/>
      <c r="W540" s="121"/>
      <c r="X540" s="121">
        <v>42614</v>
      </c>
      <c r="Y540" s="129">
        <f>((40*21)+(1*H540))*G540</f>
        <v>2646</v>
      </c>
      <c r="Z540" s="159"/>
      <c r="AA540" s="160"/>
      <c r="AB540" s="162"/>
      <c r="AC540" s="160"/>
      <c r="AD540" s="164"/>
      <c r="AE540" s="164"/>
      <c r="AF540" s="561"/>
      <c r="AG540" s="1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  <c r="AV540" s="2"/>
      <c r="AW540" s="2"/>
      <c r="AX540" s="2"/>
      <c r="AY540" s="2"/>
      <c r="AZ540" s="2"/>
      <c r="BA540" s="2"/>
      <c r="BB540" s="2"/>
      <c r="BC540" s="2"/>
      <c r="BD540" s="2"/>
      <c r="BE540" s="2"/>
      <c r="BF540" s="2"/>
      <c r="BG540" s="2"/>
      <c r="BH540" s="2"/>
      <c r="BI540" s="2"/>
      <c r="BJ540" s="2"/>
      <c r="BK540" s="2"/>
      <c r="BL540" s="2"/>
      <c r="BM540" s="2"/>
      <c r="BN540" s="2"/>
      <c r="BO540" s="2"/>
      <c r="BP540" s="2"/>
      <c r="BQ540" s="2"/>
    </row>
    <row r="541" spans="1:69" s="209" customFormat="1" ht="28.5" customHeight="1" x14ac:dyDescent="0.35">
      <c r="A541" s="111" t="s">
        <v>1014</v>
      </c>
      <c r="B541" s="134">
        <v>42558</v>
      </c>
      <c r="C541" s="101" t="s">
        <v>992</v>
      </c>
      <c r="D541" s="101" t="s">
        <v>824</v>
      </c>
      <c r="E541" s="102">
        <v>42625</v>
      </c>
      <c r="F541" s="102">
        <v>42626</v>
      </c>
      <c r="G541" s="103">
        <f t="shared" si="24"/>
        <v>1</v>
      </c>
      <c r="H541" s="103">
        <v>13</v>
      </c>
      <c r="I541" s="121">
        <v>42614</v>
      </c>
      <c r="J541" s="121"/>
      <c r="K541" s="121"/>
      <c r="L541" s="121"/>
      <c r="M541" s="121"/>
      <c r="N541" s="121"/>
      <c r="O541" s="121"/>
      <c r="P541" s="121"/>
      <c r="Q541" s="121"/>
      <c r="R541" s="121"/>
      <c r="S541" s="121"/>
      <c r="T541" s="121"/>
      <c r="U541" s="121"/>
      <c r="V541" s="121"/>
      <c r="W541" s="121"/>
      <c r="X541" s="121"/>
      <c r="Y541" s="113">
        <v>0</v>
      </c>
      <c r="Z541" s="159"/>
      <c r="AA541" s="160"/>
      <c r="AB541" s="162"/>
      <c r="AC541" s="160"/>
      <c r="AD541" s="164"/>
      <c r="AE541" s="164"/>
      <c r="AF541" s="133" t="s">
        <v>825</v>
      </c>
      <c r="AG541" s="1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  <c r="AV541" s="2"/>
      <c r="AW541" s="2"/>
      <c r="AX541" s="2"/>
      <c r="AY541" s="2"/>
      <c r="AZ541" s="2"/>
      <c r="BA541" s="2"/>
      <c r="BB541" s="2"/>
      <c r="BC541" s="2"/>
      <c r="BD541" s="2"/>
      <c r="BE541" s="2"/>
      <c r="BF541" s="2"/>
      <c r="BG541" s="2"/>
      <c r="BH541" s="2"/>
      <c r="BI541" s="2"/>
      <c r="BJ541" s="2"/>
      <c r="BK541" s="2"/>
      <c r="BL541" s="2"/>
      <c r="BM541" s="2"/>
      <c r="BN541" s="2"/>
      <c r="BO541" s="2"/>
      <c r="BP541" s="2"/>
      <c r="BQ541" s="2"/>
    </row>
    <row r="542" spans="1:69" s="209" customFormat="1" ht="28.5" customHeight="1" x14ac:dyDescent="0.35">
      <c r="A542" s="111" t="s">
        <v>1014</v>
      </c>
      <c r="B542" s="134">
        <v>42443</v>
      </c>
      <c r="C542" s="101" t="s">
        <v>755</v>
      </c>
      <c r="D542" s="101" t="s">
        <v>755</v>
      </c>
      <c r="E542" s="102">
        <v>42624</v>
      </c>
      <c r="F542" s="102">
        <v>42625</v>
      </c>
      <c r="G542" s="103">
        <f t="shared" si="24"/>
        <v>1</v>
      </c>
      <c r="H542" s="103"/>
      <c r="I542" s="121"/>
      <c r="J542" s="121">
        <v>42614</v>
      </c>
      <c r="K542" s="121"/>
      <c r="L542" s="121"/>
      <c r="M542" s="121"/>
      <c r="N542" s="121"/>
      <c r="O542" s="121"/>
      <c r="P542" s="121"/>
      <c r="Q542" s="121"/>
      <c r="R542" s="121"/>
      <c r="S542" s="121"/>
      <c r="T542" s="121"/>
      <c r="U542" s="121"/>
      <c r="V542" s="121"/>
      <c r="W542" s="121"/>
      <c r="X542" s="121"/>
      <c r="Y542" s="113">
        <v>0</v>
      </c>
      <c r="Z542" s="159"/>
      <c r="AA542" s="160"/>
      <c r="AB542" s="162"/>
      <c r="AC542" s="160"/>
      <c r="AD542" s="164"/>
      <c r="AE542" s="164"/>
      <c r="AF542" s="133" t="s">
        <v>134</v>
      </c>
      <c r="AG542" s="1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  <c r="AV542" s="2"/>
      <c r="AW542" s="2"/>
      <c r="AX542" s="2"/>
      <c r="AY542" s="2"/>
      <c r="AZ542" s="2"/>
      <c r="BA542" s="2"/>
      <c r="BB542" s="2"/>
      <c r="BC542" s="2"/>
      <c r="BD542" s="2"/>
      <c r="BE542" s="2"/>
      <c r="BF542" s="2"/>
      <c r="BG542" s="2"/>
      <c r="BH542" s="2"/>
      <c r="BI542" s="2"/>
      <c r="BJ542" s="2"/>
      <c r="BK542" s="2"/>
      <c r="BL542" s="2"/>
      <c r="BM542" s="2"/>
      <c r="BN542" s="2"/>
      <c r="BO542" s="2"/>
      <c r="BP542" s="2"/>
      <c r="BQ542" s="2"/>
    </row>
    <row r="543" spans="1:69" s="209" customFormat="1" ht="28.5" customHeight="1" x14ac:dyDescent="0.35">
      <c r="A543" s="111" t="s">
        <v>1014</v>
      </c>
      <c r="B543" s="134">
        <v>42443</v>
      </c>
      <c r="C543" s="101" t="s">
        <v>755</v>
      </c>
      <c r="D543" s="101" t="s">
        <v>755</v>
      </c>
      <c r="E543" s="102">
        <v>42624</v>
      </c>
      <c r="F543" s="102">
        <v>42625</v>
      </c>
      <c r="G543" s="103">
        <f t="shared" si="24"/>
        <v>1</v>
      </c>
      <c r="H543" s="103"/>
      <c r="I543" s="121">
        <v>42614</v>
      </c>
      <c r="J543" s="121"/>
      <c r="K543" s="121"/>
      <c r="L543" s="121"/>
      <c r="M543" s="121"/>
      <c r="N543" s="121"/>
      <c r="O543" s="121"/>
      <c r="P543" s="121"/>
      <c r="Q543" s="121"/>
      <c r="R543" s="121"/>
      <c r="S543" s="121"/>
      <c r="T543" s="121"/>
      <c r="U543" s="121"/>
      <c r="V543" s="121"/>
      <c r="W543" s="121"/>
      <c r="X543" s="121"/>
      <c r="Y543" s="113">
        <v>0</v>
      </c>
      <c r="Z543" s="159"/>
      <c r="AA543" s="160"/>
      <c r="AB543" s="162"/>
      <c r="AC543" s="160"/>
      <c r="AD543" s="164"/>
      <c r="AE543" s="164"/>
      <c r="AF543" s="133" t="s">
        <v>134</v>
      </c>
      <c r="AG543" s="12"/>
      <c r="AH543" s="3"/>
      <c r="AI543" s="3"/>
      <c r="AJ543" s="3"/>
      <c r="AK543" s="3"/>
      <c r="AL543" s="3"/>
      <c r="AM543" s="3"/>
      <c r="AN543" s="3"/>
      <c r="AO543" s="3"/>
      <c r="AP543" s="3"/>
      <c r="AQ543" s="3"/>
      <c r="AR543" s="3"/>
      <c r="AS543" s="3"/>
      <c r="AT543" s="3"/>
      <c r="AU543" s="3"/>
      <c r="AV543" s="3"/>
      <c r="AW543" s="3"/>
      <c r="AX543" s="3"/>
      <c r="AY543" s="3"/>
      <c r="AZ543" s="3"/>
      <c r="BA543" s="3"/>
      <c r="BB543" s="3"/>
      <c r="BC543" s="3"/>
      <c r="BD543" s="3"/>
      <c r="BE543" s="3"/>
      <c r="BF543" s="3"/>
      <c r="BG543" s="3"/>
      <c r="BH543" s="3"/>
      <c r="BI543" s="3"/>
      <c r="BJ543" s="3"/>
      <c r="BK543" s="3"/>
      <c r="BL543" s="3"/>
      <c r="BM543" s="3"/>
      <c r="BN543" s="3"/>
      <c r="BO543" s="3"/>
      <c r="BP543" s="3"/>
      <c r="BQ543" s="3"/>
    </row>
    <row r="544" spans="1:69" s="209" customFormat="1" ht="28.5" customHeight="1" x14ac:dyDescent="0.35">
      <c r="A544" s="111" t="s">
        <v>1014</v>
      </c>
      <c r="B544" s="134">
        <v>42450</v>
      </c>
      <c r="C544" s="101" t="s">
        <v>819</v>
      </c>
      <c r="D544" s="101" t="s">
        <v>26</v>
      </c>
      <c r="E544" s="108">
        <v>42624</v>
      </c>
      <c r="F544" s="108">
        <v>42625</v>
      </c>
      <c r="G544" s="103">
        <f t="shared" si="24"/>
        <v>1</v>
      </c>
      <c r="H544" s="103">
        <v>41</v>
      </c>
      <c r="I544" s="128"/>
      <c r="J544" s="128"/>
      <c r="K544" s="128"/>
      <c r="L544" s="128"/>
      <c r="M544" s="121">
        <v>42614</v>
      </c>
      <c r="N544" s="128"/>
      <c r="O544" s="128"/>
      <c r="P544" s="128"/>
      <c r="Q544" s="128"/>
      <c r="R544" s="128"/>
      <c r="S544" s="128"/>
      <c r="T544" s="128"/>
      <c r="U544" s="128"/>
      <c r="V544" s="128"/>
      <c r="W544" s="128"/>
      <c r="X544" s="128"/>
      <c r="Y544" s="129">
        <v>946.8</v>
      </c>
      <c r="Z544" s="165"/>
      <c r="AA544" s="166"/>
      <c r="AB544" s="162"/>
      <c r="AC544" s="166"/>
      <c r="AD544" s="163"/>
      <c r="AE544" s="163"/>
      <c r="AF544" s="561"/>
      <c r="AG544" s="12"/>
      <c r="AH544" s="4"/>
      <c r="AI544" s="4"/>
      <c r="AJ544" s="4"/>
      <c r="AK544" s="4"/>
      <c r="AL544" s="4"/>
      <c r="AM544" s="4"/>
      <c r="AN544" s="4"/>
      <c r="AO544" s="4"/>
      <c r="AP544" s="4"/>
      <c r="AQ544" s="4"/>
      <c r="AR544" s="4"/>
      <c r="AS544" s="4"/>
      <c r="AT544" s="4"/>
      <c r="AU544" s="4"/>
      <c r="AV544" s="4"/>
      <c r="AW544" s="4"/>
      <c r="AX544" s="4"/>
      <c r="AY544" s="4"/>
      <c r="AZ544" s="4"/>
      <c r="BA544" s="4"/>
      <c r="BB544" s="4"/>
      <c r="BC544" s="4"/>
      <c r="BD544" s="4"/>
      <c r="BE544" s="4"/>
      <c r="BF544" s="4"/>
      <c r="BG544" s="4"/>
      <c r="BH544" s="4"/>
      <c r="BI544" s="4"/>
      <c r="BJ544" s="4"/>
      <c r="BK544" s="4"/>
      <c r="BL544" s="4"/>
      <c r="BM544" s="4"/>
      <c r="BN544" s="4"/>
      <c r="BO544" s="4"/>
      <c r="BP544" s="4"/>
      <c r="BQ544" s="4"/>
    </row>
    <row r="545" spans="1:69" s="209" customFormat="1" ht="28.5" customHeight="1" x14ac:dyDescent="0.35">
      <c r="A545" s="111" t="s">
        <v>1014</v>
      </c>
      <c r="B545" s="135">
        <v>42408</v>
      </c>
      <c r="C545" s="101" t="s">
        <v>197</v>
      </c>
      <c r="D545" s="101" t="s">
        <v>696</v>
      </c>
      <c r="E545" s="102">
        <v>42623</v>
      </c>
      <c r="F545" s="102">
        <v>42624</v>
      </c>
      <c r="G545" s="107">
        <f t="shared" si="24"/>
        <v>1</v>
      </c>
      <c r="H545" s="107"/>
      <c r="I545" s="121">
        <v>42614</v>
      </c>
      <c r="J545" s="141"/>
      <c r="K545" s="141"/>
      <c r="L545" s="141"/>
      <c r="M545" s="141"/>
      <c r="N545" s="141"/>
      <c r="O545" s="141"/>
      <c r="P545" s="141"/>
      <c r="Q545" s="141"/>
      <c r="R545" s="141"/>
      <c r="S545" s="141"/>
      <c r="T545" s="141"/>
      <c r="U545" s="141"/>
      <c r="V545" s="141"/>
      <c r="W545" s="141"/>
      <c r="X545" s="141"/>
      <c r="Y545" s="113">
        <v>0</v>
      </c>
      <c r="Z545" s="165"/>
      <c r="AA545" s="166"/>
      <c r="AB545" s="162"/>
      <c r="AC545" s="166"/>
      <c r="AD545" s="163"/>
      <c r="AE545" s="163"/>
      <c r="AF545" s="133" t="s">
        <v>707</v>
      </c>
      <c r="AG545" s="12"/>
      <c r="AH545" s="5"/>
      <c r="AI545" s="5"/>
      <c r="AJ545" s="5"/>
      <c r="AK545" s="5"/>
      <c r="AL545" s="5"/>
      <c r="AM545" s="5"/>
      <c r="AN545" s="5"/>
      <c r="AO545" s="5"/>
      <c r="AP545" s="5"/>
      <c r="AQ545" s="5"/>
      <c r="AR545" s="5"/>
      <c r="AS545" s="5"/>
      <c r="AT545" s="5"/>
      <c r="AU545" s="5"/>
      <c r="AV545" s="5"/>
      <c r="AW545" s="5"/>
      <c r="AX545" s="5"/>
      <c r="AY545" s="5"/>
      <c r="AZ545" s="5"/>
      <c r="BA545" s="5"/>
      <c r="BB545" s="5"/>
      <c r="BC545" s="5"/>
      <c r="BD545" s="5"/>
      <c r="BE545" s="5"/>
      <c r="BF545" s="5"/>
      <c r="BG545" s="5"/>
      <c r="BH545" s="5"/>
      <c r="BI545" s="5"/>
      <c r="BJ545" s="5"/>
      <c r="BK545" s="5"/>
      <c r="BL545" s="5"/>
      <c r="BM545" s="5"/>
      <c r="BN545" s="5"/>
      <c r="BO545" s="5"/>
      <c r="BP545" s="5"/>
      <c r="BQ545" s="5"/>
    </row>
    <row r="546" spans="1:69" s="209" customFormat="1" ht="28.5" customHeight="1" x14ac:dyDescent="0.35">
      <c r="A546" s="111" t="s">
        <v>1014</v>
      </c>
      <c r="B546" s="134">
        <v>42580</v>
      </c>
      <c r="C546" s="101" t="s">
        <v>857</v>
      </c>
      <c r="D546" s="101" t="s">
        <v>858</v>
      </c>
      <c r="E546" s="102">
        <v>42623</v>
      </c>
      <c r="F546" s="102">
        <v>42624</v>
      </c>
      <c r="G546" s="103">
        <f t="shared" si="24"/>
        <v>1</v>
      </c>
      <c r="H546" s="103">
        <v>28</v>
      </c>
      <c r="I546" s="121">
        <v>42614</v>
      </c>
      <c r="J546" s="121"/>
      <c r="K546" s="121"/>
      <c r="L546" s="121"/>
      <c r="M546" s="121"/>
      <c r="N546" s="121"/>
      <c r="O546" s="121"/>
      <c r="P546" s="121"/>
      <c r="Q546" s="121"/>
      <c r="R546" s="121"/>
      <c r="S546" s="121"/>
      <c r="T546" s="121"/>
      <c r="U546" s="121"/>
      <c r="V546" s="121"/>
      <c r="W546" s="121"/>
      <c r="X546" s="121"/>
      <c r="Y546" s="113">
        <v>0</v>
      </c>
      <c r="Z546" s="159"/>
      <c r="AA546" s="160"/>
      <c r="AB546" s="162"/>
      <c r="AC546" s="160"/>
      <c r="AD546" s="164"/>
      <c r="AE546" s="164"/>
      <c r="AF546" s="133" t="s">
        <v>701</v>
      </c>
      <c r="AG546" s="12"/>
      <c r="AH546" s="5"/>
      <c r="AI546" s="5"/>
      <c r="AJ546" s="5"/>
      <c r="AK546" s="5"/>
      <c r="AL546" s="5"/>
      <c r="AM546" s="5"/>
      <c r="AN546" s="5"/>
      <c r="AO546" s="5"/>
      <c r="AP546" s="5"/>
      <c r="AQ546" s="5"/>
      <c r="AR546" s="5"/>
      <c r="AS546" s="5"/>
      <c r="AT546" s="5"/>
      <c r="AU546" s="5"/>
      <c r="AV546" s="5"/>
      <c r="AW546" s="5"/>
      <c r="AX546" s="5"/>
      <c r="AY546" s="5"/>
      <c r="AZ546" s="5"/>
      <c r="BA546" s="5"/>
      <c r="BB546" s="5"/>
      <c r="BC546" s="5"/>
      <c r="BD546" s="5"/>
      <c r="BE546" s="5"/>
      <c r="BF546" s="5"/>
      <c r="BG546" s="5"/>
      <c r="BH546" s="5"/>
      <c r="BI546" s="5"/>
      <c r="BJ546" s="5"/>
      <c r="BK546" s="5"/>
      <c r="BL546" s="5"/>
      <c r="BM546" s="5"/>
      <c r="BN546" s="5"/>
      <c r="BO546" s="5"/>
      <c r="BP546" s="5"/>
      <c r="BQ546" s="5"/>
    </row>
    <row r="547" spans="1:69" s="209" customFormat="1" ht="28.5" customHeight="1" x14ac:dyDescent="0.35">
      <c r="A547" s="111" t="s">
        <v>1014</v>
      </c>
      <c r="B547" s="134">
        <v>42593</v>
      </c>
      <c r="C547" s="101" t="s">
        <v>34</v>
      </c>
      <c r="D547" s="101" t="s">
        <v>926</v>
      </c>
      <c r="E547" s="108">
        <v>42623</v>
      </c>
      <c r="F547" s="108">
        <v>42625</v>
      </c>
      <c r="G547" s="103">
        <f t="shared" si="24"/>
        <v>2</v>
      </c>
      <c r="H547" s="103">
        <v>22</v>
      </c>
      <c r="I547" s="121"/>
      <c r="J547" s="121"/>
      <c r="K547" s="121"/>
      <c r="L547" s="121"/>
      <c r="M547" s="121"/>
      <c r="N547" s="121"/>
      <c r="O547" s="121"/>
      <c r="P547" s="121"/>
      <c r="Q547" s="121"/>
      <c r="R547" s="121"/>
      <c r="S547" s="121"/>
      <c r="T547" s="121"/>
      <c r="U547" s="121"/>
      <c r="V547" s="121"/>
      <c r="W547" s="121"/>
      <c r="X547" s="121">
        <v>42614</v>
      </c>
      <c r="Y547" s="129">
        <f>((20*21)+(1*H547))*G547</f>
        <v>884</v>
      </c>
      <c r="Z547" s="159"/>
      <c r="AA547" s="160"/>
      <c r="AB547" s="162"/>
      <c r="AC547" s="160"/>
      <c r="AD547" s="164"/>
      <c r="AE547" s="164"/>
      <c r="AF547" s="561"/>
      <c r="AG547" s="12"/>
      <c r="AH547" s="9"/>
      <c r="AI547" s="9"/>
      <c r="AJ547" s="9"/>
      <c r="AK547" s="9"/>
      <c r="AL547" s="9"/>
      <c r="AM547" s="9"/>
      <c r="AN547" s="9"/>
      <c r="AO547" s="9"/>
      <c r="AP547" s="9"/>
      <c r="AQ547" s="9"/>
      <c r="AR547" s="9"/>
      <c r="AS547" s="9"/>
      <c r="AT547" s="9"/>
      <c r="AU547" s="9"/>
      <c r="AV547" s="9"/>
      <c r="AW547" s="9"/>
      <c r="AX547" s="9"/>
      <c r="AY547" s="9"/>
      <c r="AZ547" s="9"/>
      <c r="BA547" s="9"/>
      <c r="BB547" s="9"/>
      <c r="BC547" s="9"/>
      <c r="BD547" s="9"/>
      <c r="BE547" s="9"/>
      <c r="BF547" s="9"/>
      <c r="BG547" s="9"/>
      <c r="BH547" s="9"/>
      <c r="BI547" s="9"/>
      <c r="BJ547" s="9"/>
      <c r="BK547" s="9"/>
      <c r="BL547" s="9"/>
      <c r="BM547" s="9"/>
      <c r="BN547" s="9"/>
      <c r="BO547" s="9"/>
      <c r="BP547" s="9"/>
      <c r="BQ547" s="9"/>
    </row>
    <row r="548" spans="1:69" s="209" customFormat="1" ht="28.5" customHeight="1" x14ac:dyDescent="0.35">
      <c r="A548" s="111" t="s">
        <v>1014</v>
      </c>
      <c r="B548" s="134">
        <v>42573</v>
      </c>
      <c r="C548" s="101" t="s">
        <v>753</v>
      </c>
      <c r="D548" s="101" t="s">
        <v>754</v>
      </c>
      <c r="E548" s="102">
        <v>42621</v>
      </c>
      <c r="F548" s="102">
        <v>42622</v>
      </c>
      <c r="G548" s="103">
        <f t="shared" si="24"/>
        <v>1</v>
      </c>
      <c r="H548" s="103">
        <v>32</v>
      </c>
      <c r="I548" s="121"/>
      <c r="J548" s="121">
        <v>42614</v>
      </c>
      <c r="K548" s="121"/>
      <c r="L548" s="121"/>
      <c r="M548" s="121"/>
      <c r="N548" s="121"/>
      <c r="O548" s="121"/>
      <c r="P548" s="121"/>
      <c r="Q548" s="121"/>
      <c r="R548" s="121"/>
      <c r="S548" s="121"/>
      <c r="T548" s="121"/>
      <c r="U548" s="121"/>
      <c r="V548" s="121"/>
      <c r="W548" s="121"/>
      <c r="X548" s="121"/>
      <c r="Y548" s="113">
        <v>0</v>
      </c>
      <c r="Z548" s="159"/>
      <c r="AA548" s="160"/>
      <c r="AB548" s="162"/>
      <c r="AC548" s="160"/>
      <c r="AD548" s="164"/>
      <c r="AE548" s="164"/>
      <c r="AF548" s="133" t="s">
        <v>134</v>
      </c>
      <c r="AG548" s="12"/>
      <c r="AH548" s="6"/>
      <c r="AI548" s="6"/>
      <c r="AJ548" s="6"/>
      <c r="AK548" s="6"/>
      <c r="AL548" s="6"/>
      <c r="AM548" s="6"/>
      <c r="AN548" s="6"/>
      <c r="AO548" s="6"/>
      <c r="AP548" s="6"/>
      <c r="AQ548" s="6"/>
      <c r="AR548" s="6"/>
      <c r="AS548" s="6"/>
      <c r="AT548" s="6"/>
      <c r="AU548" s="6"/>
      <c r="AV548" s="6"/>
      <c r="AW548" s="6"/>
      <c r="AX548" s="6"/>
      <c r="AY548" s="6"/>
      <c r="AZ548" s="6"/>
      <c r="BA548" s="6"/>
      <c r="BB548" s="6"/>
      <c r="BC548" s="6"/>
      <c r="BD548" s="6"/>
      <c r="BE548" s="6"/>
      <c r="BF548" s="6"/>
      <c r="BG548" s="6"/>
      <c r="BH548" s="6"/>
      <c r="BI548" s="6"/>
      <c r="BJ548" s="6"/>
      <c r="BK548" s="6"/>
      <c r="BL548" s="6"/>
      <c r="BM548" s="6"/>
      <c r="BN548" s="6"/>
      <c r="BO548" s="6"/>
      <c r="BP548" s="6"/>
      <c r="BQ548" s="6"/>
    </row>
    <row r="549" spans="1:69" s="209" customFormat="1" ht="28.5" customHeight="1" x14ac:dyDescent="0.35">
      <c r="A549" s="111" t="s">
        <v>1014</v>
      </c>
      <c r="B549" s="132">
        <v>42415</v>
      </c>
      <c r="C549" s="101" t="s">
        <v>725</v>
      </c>
      <c r="D549" s="101" t="s">
        <v>26</v>
      </c>
      <c r="E549" s="102">
        <v>42619</v>
      </c>
      <c r="F549" s="102">
        <v>42624</v>
      </c>
      <c r="G549" s="103">
        <f t="shared" si="24"/>
        <v>5</v>
      </c>
      <c r="H549" s="103"/>
      <c r="I549" s="121"/>
      <c r="J549" s="121"/>
      <c r="K549" s="121"/>
      <c r="L549" s="121"/>
      <c r="M549" s="121"/>
      <c r="N549" s="121"/>
      <c r="O549" s="121"/>
      <c r="P549" s="121"/>
      <c r="Q549" s="121">
        <v>42614</v>
      </c>
      <c r="R549" s="121"/>
      <c r="S549" s="121"/>
      <c r="T549" s="121"/>
      <c r="U549" s="121"/>
      <c r="V549" s="121"/>
      <c r="W549" s="121"/>
      <c r="X549" s="121"/>
      <c r="Y549" s="113">
        <v>0</v>
      </c>
      <c r="Z549" s="159"/>
      <c r="AA549" s="160"/>
      <c r="AB549" s="162"/>
      <c r="AC549" s="160"/>
      <c r="AD549" s="164"/>
      <c r="AE549" s="164"/>
      <c r="AF549" s="133" t="s">
        <v>726</v>
      </c>
      <c r="AG549" s="12"/>
      <c r="AH549" s="6"/>
      <c r="AI549" s="6"/>
      <c r="AJ549" s="6"/>
      <c r="AK549" s="6"/>
      <c r="AL549" s="6"/>
      <c r="AM549" s="6"/>
      <c r="AN549" s="6"/>
      <c r="AO549" s="6"/>
      <c r="AP549" s="6"/>
      <c r="AQ549" s="6"/>
      <c r="AR549" s="6"/>
      <c r="AS549" s="6"/>
      <c r="AT549" s="6"/>
      <c r="AU549" s="6"/>
      <c r="AV549" s="6"/>
      <c r="AW549" s="6"/>
      <c r="AX549" s="6"/>
      <c r="AY549" s="6"/>
      <c r="AZ549" s="6"/>
      <c r="BA549" s="6"/>
      <c r="BB549" s="6"/>
      <c r="BC549" s="6"/>
      <c r="BD549" s="6"/>
      <c r="BE549" s="6"/>
      <c r="BF549" s="6"/>
      <c r="BG549" s="6"/>
      <c r="BH549" s="6"/>
      <c r="BI549" s="6"/>
      <c r="BJ549" s="6"/>
      <c r="BK549" s="6"/>
      <c r="BL549" s="6"/>
      <c r="BM549" s="6"/>
      <c r="BN549" s="6"/>
      <c r="BO549" s="6"/>
      <c r="BP549" s="6"/>
      <c r="BQ549" s="6"/>
    </row>
    <row r="550" spans="1:69" s="209" customFormat="1" ht="28.5" customHeight="1" x14ac:dyDescent="0.35">
      <c r="A550" s="111" t="s">
        <v>1014</v>
      </c>
      <c r="B550" s="140">
        <v>42411</v>
      </c>
      <c r="C550" s="101" t="s">
        <v>854</v>
      </c>
      <c r="D550" s="101" t="s">
        <v>856</v>
      </c>
      <c r="E550" s="109">
        <v>42619</v>
      </c>
      <c r="F550" s="109">
        <v>42621</v>
      </c>
      <c r="G550" s="107">
        <f t="shared" si="24"/>
        <v>2</v>
      </c>
      <c r="H550" s="107"/>
      <c r="I550" s="121">
        <v>42614</v>
      </c>
      <c r="J550" s="121"/>
      <c r="K550" s="121"/>
      <c r="L550" s="121"/>
      <c r="M550" s="121"/>
      <c r="N550" s="121"/>
      <c r="O550" s="121"/>
      <c r="P550" s="121"/>
      <c r="Q550" s="121"/>
      <c r="R550" s="121"/>
      <c r="S550" s="121"/>
      <c r="T550" s="121"/>
      <c r="U550" s="121"/>
      <c r="V550" s="121"/>
      <c r="W550" s="121"/>
      <c r="X550" s="121"/>
      <c r="Y550" s="113">
        <v>0</v>
      </c>
      <c r="Z550" s="159"/>
      <c r="AA550" s="160"/>
      <c r="AB550" s="162"/>
      <c r="AC550" s="160"/>
      <c r="AD550" s="164"/>
      <c r="AE550" s="164"/>
      <c r="AF550" s="133" t="s">
        <v>759</v>
      </c>
      <c r="AG550" s="12"/>
      <c r="AH550" s="6"/>
      <c r="AI550" s="6"/>
      <c r="AJ550" s="6"/>
      <c r="AK550" s="6"/>
      <c r="AL550" s="6"/>
      <c r="AM550" s="6"/>
      <c r="AN550" s="6"/>
      <c r="AO550" s="6"/>
      <c r="AP550" s="6"/>
      <c r="AQ550" s="6"/>
      <c r="AR550" s="6"/>
      <c r="AS550" s="6"/>
      <c r="AT550" s="6"/>
      <c r="AU550" s="6"/>
      <c r="AV550" s="6"/>
      <c r="AW550" s="6"/>
      <c r="AX550" s="6"/>
      <c r="AY550" s="6"/>
      <c r="AZ550" s="6"/>
      <c r="BA550" s="6"/>
      <c r="BB550" s="6"/>
      <c r="BC550" s="6"/>
      <c r="BD550" s="6"/>
      <c r="BE550" s="6"/>
      <c r="BF550" s="6"/>
      <c r="BG550" s="6"/>
      <c r="BH550" s="6"/>
      <c r="BI550" s="6"/>
      <c r="BJ550" s="6"/>
      <c r="BK550" s="6"/>
      <c r="BL550" s="6"/>
      <c r="BM550" s="6"/>
      <c r="BN550" s="6"/>
      <c r="BO550" s="6"/>
      <c r="BP550" s="6"/>
      <c r="BQ550" s="6"/>
    </row>
    <row r="551" spans="1:69" s="209" customFormat="1" ht="28.5" customHeight="1" x14ac:dyDescent="0.35">
      <c r="A551" s="111" t="s">
        <v>1014</v>
      </c>
      <c r="B551" s="134">
        <v>42555</v>
      </c>
      <c r="C551" s="101" t="s">
        <v>958</v>
      </c>
      <c r="D551" s="101" t="s">
        <v>26</v>
      </c>
      <c r="E551" s="108">
        <v>42619</v>
      </c>
      <c r="F551" s="108">
        <v>42620</v>
      </c>
      <c r="G551" s="103">
        <f t="shared" si="24"/>
        <v>1</v>
      </c>
      <c r="H551" s="103">
        <v>45</v>
      </c>
      <c r="I551" s="121">
        <v>42614</v>
      </c>
      <c r="J551" s="121"/>
      <c r="K551" s="121"/>
      <c r="L551" s="121"/>
      <c r="M551" s="121"/>
      <c r="N551" s="121"/>
      <c r="O551" s="121"/>
      <c r="P551" s="121"/>
      <c r="Q551" s="121"/>
      <c r="R551" s="121"/>
      <c r="S551" s="121"/>
      <c r="T551" s="121"/>
      <c r="U551" s="121"/>
      <c r="V551" s="121"/>
      <c r="W551" s="121"/>
      <c r="X551" s="121"/>
      <c r="Y551" s="129">
        <v>1229</v>
      </c>
      <c r="Z551" s="159"/>
      <c r="AA551" s="160"/>
      <c r="AB551" s="162"/>
      <c r="AC551" s="160"/>
      <c r="AD551" s="164"/>
      <c r="AE551" s="164"/>
      <c r="AF551" s="561"/>
      <c r="AG551" s="12"/>
      <c r="AH551" s="6"/>
      <c r="AI551" s="6"/>
      <c r="AJ551" s="6"/>
      <c r="AK551" s="6"/>
      <c r="AL551" s="6"/>
      <c r="AM551" s="6"/>
      <c r="AN551" s="6"/>
      <c r="AO551" s="6"/>
      <c r="AP551" s="6"/>
      <c r="AQ551" s="6"/>
      <c r="AR551" s="6"/>
      <c r="AS551" s="6"/>
      <c r="AT551" s="6"/>
      <c r="AU551" s="6"/>
      <c r="AV551" s="6"/>
      <c r="AW551" s="6"/>
      <c r="AX551" s="6"/>
      <c r="AY551" s="6"/>
      <c r="AZ551" s="6"/>
      <c r="BA551" s="6"/>
      <c r="BB551" s="6"/>
      <c r="BC551" s="6"/>
      <c r="BD551" s="6"/>
      <c r="BE551" s="6"/>
      <c r="BF551" s="6"/>
      <c r="BG551" s="6"/>
      <c r="BH551" s="6"/>
      <c r="BI551" s="6"/>
      <c r="BJ551" s="6"/>
      <c r="BK551" s="6"/>
      <c r="BL551" s="6"/>
      <c r="BM551" s="6"/>
      <c r="BN551" s="6"/>
      <c r="BO551" s="6"/>
      <c r="BP551" s="6"/>
      <c r="BQ551" s="6"/>
    </row>
    <row r="552" spans="1:69" s="209" customFormat="1" ht="28.5" customHeight="1" x14ac:dyDescent="0.35">
      <c r="A552" s="111" t="s">
        <v>1014</v>
      </c>
      <c r="B552" s="134">
        <v>42579</v>
      </c>
      <c r="C552" s="101" t="s">
        <v>990</v>
      </c>
      <c r="D552" s="101" t="s">
        <v>26</v>
      </c>
      <c r="E552" s="102">
        <v>42618</v>
      </c>
      <c r="F552" s="102">
        <v>42619</v>
      </c>
      <c r="G552" s="103">
        <f t="shared" si="24"/>
        <v>1</v>
      </c>
      <c r="H552" s="103">
        <v>30</v>
      </c>
      <c r="I552" s="121"/>
      <c r="J552" s="121"/>
      <c r="K552" s="121"/>
      <c r="L552" s="121"/>
      <c r="M552" s="121"/>
      <c r="N552" s="121"/>
      <c r="O552" s="121"/>
      <c r="P552" s="121"/>
      <c r="Q552" s="121"/>
      <c r="R552" s="121">
        <v>42614</v>
      </c>
      <c r="S552" s="121"/>
      <c r="T552" s="121"/>
      <c r="U552" s="121"/>
      <c r="V552" s="121"/>
      <c r="W552" s="121"/>
      <c r="X552" s="121"/>
      <c r="Y552" s="113">
        <v>0</v>
      </c>
      <c r="Z552" s="159"/>
      <c r="AA552" s="160"/>
      <c r="AB552" s="162"/>
      <c r="AC552" s="160"/>
      <c r="AD552" s="164"/>
      <c r="AE552" s="164"/>
      <c r="AF552" s="133" t="s">
        <v>723</v>
      </c>
      <c r="AG552" s="12"/>
      <c r="AH552" s="6"/>
      <c r="AI552" s="6"/>
      <c r="AJ552" s="6"/>
      <c r="AK552" s="6"/>
      <c r="AL552" s="6"/>
      <c r="AM552" s="6"/>
      <c r="AN552" s="6"/>
      <c r="AO552" s="6"/>
      <c r="AP552" s="6"/>
      <c r="AQ552" s="6"/>
      <c r="AR552" s="6"/>
      <c r="AS552" s="6"/>
      <c r="AT552" s="6"/>
      <c r="AU552" s="6"/>
      <c r="AV552" s="6"/>
      <c r="AW552" s="6"/>
      <c r="AX552" s="6"/>
      <c r="AY552" s="6"/>
      <c r="AZ552" s="6"/>
      <c r="BA552" s="6"/>
      <c r="BB552" s="6"/>
      <c r="BC552" s="6"/>
      <c r="BD552" s="6"/>
      <c r="BE552" s="6"/>
      <c r="BF552" s="6"/>
      <c r="BG552" s="6"/>
      <c r="BH552" s="6"/>
      <c r="BI552" s="6"/>
      <c r="BJ552" s="6"/>
      <c r="BK552" s="6"/>
      <c r="BL552" s="6"/>
      <c r="BM552" s="6"/>
      <c r="BN552" s="6"/>
      <c r="BO552" s="6"/>
      <c r="BP552" s="6"/>
      <c r="BQ552" s="6"/>
    </row>
    <row r="553" spans="1:69" s="209" customFormat="1" ht="28.5" customHeight="1" x14ac:dyDescent="0.35">
      <c r="A553" s="111" t="s">
        <v>1014</v>
      </c>
      <c r="B553" s="134">
        <v>42556</v>
      </c>
      <c r="C553" s="101" t="s">
        <v>126</v>
      </c>
      <c r="D553" s="44" t="s">
        <v>797</v>
      </c>
      <c r="E553" s="102">
        <v>42617</v>
      </c>
      <c r="F553" s="102">
        <v>42620</v>
      </c>
      <c r="G553" s="103">
        <f t="shared" si="24"/>
        <v>3</v>
      </c>
      <c r="H553" s="103">
        <v>25</v>
      </c>
      <c r="I553" s="121">
        <v>42614</v>
      </c>
      <c r="J553" s="121"/>
      <c r="K553" s="121"/>
      <c r="L553" s="121"/>
      <c r="M553" s="121"/>
      <c r="N553" s="121"/>
      <c r="O553" s="121"/>
      <c r="P553" s="121"/>
      <c r="Q553" s="121"/>
      <c r="R553" s="121"/>
      <c r="S553" s="121"/>
      <c r="T553" s="121"/>
      <c r="U553" s="121"/>
      <c r="V553" s="121"/>
      <c r="W553" s="121"/>
      <c r="X553" s="121"/>
      <c r="Y553" s="113">
        <v>0</v>
      </c>
      <c r="Z553" s="159"/>
      <c r="AA553" s="160"/>
      <c r="AB553" s="162"/>
      <c r="AC553" s="160"/>
      <c r="AD553" s="164"/>
      <c r="AE553" s="164"/>
      <c r="AF553" s="133" t="s">
        <v>134</v>
      </c>
      <c r="AG553" s="12"/>
      <c r="AH553" s="6"/>
      <c r="AI553" s="6"/>
      <c r="AJ553" s="6"/>
      <c r="AK553" s="6"/>
      <c r="AL553" s="6"/>
      <c r="AM553" s="6"/>
      <c r="AN553" s="6"/>
      <c r="AO553" s="6"/>
      <c r="AP553" s="6"/>
      <c r="AQ553" s="6"/>
      <c r="AR553" s="6"/>
      <c r="AS553" s="6"/>
      <c r="AT553" s="6"/>
      <c r="AU553" s="6"/>
      <c r="AV553" s="6"/>
      <c r="AW553" s="6"/>
      <c r="AX553" s="6"/>
      <c r="AY553" s="6"/>
      <c r="AZ553" s="6"/>
      <c r="BA553" s="6"/>
      <c r="BB553" s="6"/>
      <c r="BC553" s="6"/>
      <c r="BD553" s="6"/>
      <c r="BE553" s="6"/>
      <c r="BF553" s="6"/>
      <c r="BG553" s="6"/>
      <c r="BH553" s="6"/>
      <c r="BI553" s="6"/>
      <c r="BJ553" s="6"/>
      <c r="BK553" s="6"/>
      <c r="BL553" s="6"/>
      <c r="BM553" s="6"/>
      <c r="BN553" s="6"/>
      <c r="BO553" s="6"/>
      <c r="BP553" s="6"/>
      <c r="BQ553" s="6"/>
    </row>
    <row r="554" spans="1:69" s="209" customFormat="1" ht="28.5" customHeight="1" x14ac:dyDescent="0.35">
      <c r="A554" s="111" t="s">
        <v>1014</v>
      </c>
      <c r="B554" s="134">
        <v>42450</v>
      </c>
      <c r="C554" s="101" t="s">
        <v>819</v>
      </c>
      <c r="D554" s="101" t="s">
        <v>26</v>
      </c>
      <c r="E554" s="108">
        <v>42617</v>
      </c>
      <c r="F554" s="108">
        <v>42618</v>
      </c>
      <c r="G554" s="103">
        <f t="shared" si="24"/>
        <v>1</v>
      </c>
      <c r="H554" s="103">
        <v>41</v>
      </c>
      <c r="I554" s="128"/>
      <c r="J554" s="128"/>
      <c r="K554" s="128"/>
      <c r="L554" s="128"/>
      <c r="M554" s="121">
        <v>42614</v>
      </c>
      <c r="N554" s="128"/>
      <c r="O554" s="128"/>
      <c r="P554" s="128"/>
      <c r="Q554" s="128"/>
      <c r="R554" s="128"/>
      <c r="S554" s="128"/>
      <c r="T554" s="128"/>
      <c r="U554" s="128"/>
      <c r="V554" s="128"/>
      <c r="W554" s="128"/>
      <c r="X554" s="128"/>
      <c r="Y554" s="129">
        <v>880</v>
      </c>
      <c r="Z554" s="165"/>
      <c r="AA554" s="166"/>
      <c r="AB554" s="162"/>
      <c r="AC554" s="166"/>
      <c r="AD554" s="163"/>
      <c r="AE554" s="163"/>
      <c r="AF554" s="561"/>
      <c r="AG554" s="12"/>
      <c r="AH554" s="5"/>
      <c r="AI554" s="5"/>
      <c r="AJ554" s="5"/>
      <c r="AK554" s="5"/>
      <c r="AL554" s="5"/>
      <c r="AM554" s="5"/>
      <c r="AN554" s="5"/>
      <c r="AO554" s="5"/>
      <c r="AP554" s="5"/>
      <c r="AQ554" s="5"/>
      <c r="AR554" s="5"/>
      <c r="AS554" s="5"/>
      <c r="AT554" s="5"/>
      <c r="AU554" s="5"/>
      <c r="AV554" s="5"/>
      <c r="AW554" s="5"/>
      <c r="AX554" s="5"/>
      <c r="AY554" s="5"/>
      <c r="AZ554" s="5"/>
      <c r="BA554" s="5"/>
      <c r="BB554" s="5"/>
      <c r="BC554" s="5"/>
      <c r="BD554" s="5"/>
      <c r="BE554" s="5"/>
      <c r="BF554" s="5"/>
      <c r="BG554" s="5"/>
      <c r="BH554" s="5"/>
      <c r="BI554" s="5"/>
      <c r="BJ554" s="5"/>
      <c r="BK554" s="5"/>
      <c r="BL554" s="5"/>
      <c r="BM554" s="5"/>
      <c r="BN554" s="5"/>
      <c r="BO554" s="5"/>
      <c r="BP554" s="5"/>
      <c r="BQ554" s="5"/>
    </row>
    <row r="555" spans="1:69" s="209" customFormat="1" ht="28.5" customHeight="1" x14ac:dyDescent="0.35">
      <c r="A555" s="111" t="s">
        <v>1014</v>
      </c>
      <c r="B555" s="134">
        <v>42468</v>
      </c>
      <c r="C555" s="101" t="s">
        <v>126</v>
      </c>
      <c r="D555" s="44" t="s">
        <v>783</v>
      </c>
      <c r="E555" s="102">
        <v>42616</v>
      </c>
      <c r="F555" s="102">
        <v>42617</v>
      </c>
      <c r="G555" s="103">
        <f t="shared" si="24"/>
        <v>1</v>
      </c>
      <c r="H555" s="103"/>
      <c r="I555" s="121">
        <v>42614</v>
      </c>
      <c r="J555" s="121"/>
      <c r="K555" s="121"/>
      <c r="L555" s="121"/>
      <c r="M555" s="121"/>
      <c r="N555" s="121"/>
      <c r="O555" s="121"/>
      <c r="P555" s="121"/>
      <c r="Q555" s="121"/>
      <c r="R555" s="121"/>
      <c r="S555" s="121"/>
      <c r="T555" s="121"/>
      <c r="U555" s="121"/>
      <c r="V555" s="121"/>
      <c r="W555" s="121"/>
      <c r="X555" s="121"/>
      <c r="Y555" s="113">
        <v>0</v>
      </c>
      <c r="Z555" s="159"/>
      <c r="AA555" s="160"/>
      <c r="AB555" s="162"/>
      <c r="AC555" s="160"/>
      <c r="AD555" s="164"/>
      <c r="AE555" s="164"/>
      <c r="AF555" s="133" t="s">
        <v>134</v>
      </c>
      <c r="AG555" s="12"/>
      <c r="AH555" s="5"/>
      <c r="AI555" s="5"/>
      <c r="AJ555" s="5"/>
      <c r="AK555" s="5"/>
      <c r="AL555" s="5"/>
      <c r="AM555" s="5"/>
      <c r="AN555" s="5"/>
      <c r="AO555" s="5"/>
      <c r="AP555" s="5"/>
      <c r="AQ555" s="5"/>
      <c r="AR555" s="5"/>
      <c r="AS555" s="5"/>
      <c r="AT555" s="5"/>
      <c r="AU555" s="5"/>
      <c r="AV555" s="5"/>
      <c r="AW555" s="5"/>
      <c r="AX555" s="5"/>
      <c r="AY555" s="5"/>
      <c r="AZ555" s="5"/>
      <c r="BA555" s="5"/>
      <c r="BB555" s="5"/>
      <c r="BC555" s="5"/>
      <c r="BD555" s="5"/>
      <c r="BE555" s="5"/>
      <c r="BF555" s="5"/>
      <c r="BG555" s="5"/>
      <c r="BH555" s="5"/>
      <c r="BI555" s="5"/>
      <c r="BJ555" s="5"/>
      <c r="BK555" s="5"/>
      <c r="BL555" s="5"/>
      <c r="BM555" s="5"/>
      <c r="BN555" s="5"/>
      <c r="BO555" s="5"/>
      <c r="BP555" s="5"/>
      <c r="BQ555" s="5"/>
    </row>
    <row r="556" spans="1:69" s="209" customFormat="1" ht="28.5" customHeight="1" x14ac:dyDescent="0.35">
      <c r="A556" s="111" t="s">
        <v>1014</v>
      </c>
      <c r="B556" s="134">
        <v>42545</v>
      </c>
      <c r="C556" s="101" t="s">
        <v>34</v>
      </c>
      <c r="D556" s="101" t="s">
        <v>927</v>
      </c>
      <c r="E556" s="108">
        <v>42615</v>
      </c>
      <c r="F556" s="108">
        <v>42617</v>
      </c>
      <c r="G556" s="103">
        <f t="shared" si="24"/>
        <v>2</v>
      </c>
      <c r="H556" s="103">
        <v>30</v>
      </c>
      <c r="I556" s="121"/>
      <c r="J556" s="121"/>
      <c r="K556" s="121"/>
      <c r="L556" s="121"/>
      <c r="M556" s="121"/>
      <c r="N556" s="121"/>
      <c r="O556" s="121"/>
      <c r="P556" s="121"/>
      <c r="Q556" s="121"/>
      <c r="R556" s="121"/>
      <c r="S556" s="121"/>
      <c r="T556" s="121"/>
      <c r="U556" s="121"/>
      <c r="V556" s="121"/>
      <c r="W556" s="121"/>
      <c r="X556" s="121">
        <v>42614</v>
      </c>
      <c r="Y556" s="129">
        <f>((28*21)+(1*H556))*G556</f>
        <v>1236</v>
      </c>
      <c r="Z556" s="159"/>
      <c r="AA556" s="160"/>
      <c r="AB556" s="162"/>
      <c r="AC556" s="160"/>
      <c r="AD556" s="164"/>
      <c r="AE556" s="164"/>
      <c r="AF556" s="561"/>
      <c r="AG556" s="12"/>
      <c r="AH556" s="5"/>
      <c r="AI556" s="5"/>
      <c r="AJ556" s="5"/>
      <c r="AK556" s="5"/>
      <c r="AL556" s="5"/>
      <c r="AM556" s="5"/>
      <c r="AN556" s="5"/>
      <c r="AO556" s="5"/>
      <c r="AP556" s="5"/>
      <c r="AQ556" s="5"/>
      <c r="AR556" s="5"/>
      <c r="AS556" s="5"/>
      <c r="AT556" s="5"/>
      <c r="AU556" s="5"/>
      <c r="AV556" s="5"/>
      <c r="AW556" s="5"/>
      <c r="AX556" s="5"/>
      <c r="AY556" s="5"/>
      <c r="AZ556" s="5"/>
      <c r="BA556" s="5"/>
      <c r="BB556" s="5"/>
      <c r="BC556" s="5"/>
      <c r="BD556" s="5"/>
      <c r="BE556" s="5"/>
      <c r="BF556" s="5"/>
      <c r="BG556" s="5"/>
      <c r="BH556" s="5"/>
      <c r="BI556" s="5"/>
      <c r="BJ556" s="5"/>
      <c r="BK556" s="5"/>
      <c r="BL556" s="5"/>
      <c r="BM556" s="5"/>
      <c r="BN556" s="5"/>
      <c r="BO556" s="5"/>
      <c r="BP556" s="5"/>
      <c r="BQ556" s="5"/>
    </row>
    <row r="557" spans="1:69" s="209" customFormat="1" ht="28.5" customHeight="1" x14ac:dyDescent="0.35">
      <c r="A557" s="111" t="s">
        <v>1014</v>
      </c>
      <c r="B557" s="134">
        <v>42569</v>
      </c>
      <c r="C557" s="101" t="s">
        <v>895</v>
      </c>
      <c r="D557" s="101" t="s">
        <v>26</v>
      </c>
      <c r="E557" s="102">
        <v>42614</v>
      </c>
      <c r="F557" s="102">
        <v>42615</v>
      </c>
      <c r="G557" s="103">
        <f t="shared" si="24"/>
        <v>1</v>
      </c>
      <c r="H557" s="103">
        <v>30</v>
      </c>
      <c r="I557" s="121"/>
      <c r="J557" s="121"/>
      <c r="K557" s="121"/>
      <c r="L557" s="121"/>
      <c r="M557" s="121"/>
      <c r="N557" s="121"/>
      <c r="O557" s="121"/>
      <c r="P557" s="121"/>
      <c r="Q557" s="121">
        <v>42614</v>
      </c>
      <c r="R557" s="121"/>
      <c r="S557" s="121"/>
      <c r="T557" s="121"/>
      <c r="U557" s="121"/>
      <c r="V557" s="121"/>
      <c r="W557" s="121"/>
      <c r="X557" s="121"/>
      <c r="Y557" s="113">
        <v>0</v>
      </c>
      <c r="Z557" s="159"/>
      <c r="AA557" s="160"/>
      <c r="AB557" s="162"/>
      <c r="AC557" s="160"/>
      <c r="AD557" s="164"/>
      <c r="AE557" s="164"/>
      <c r="AF557" s="133" t="s">
        <v>763</v>
      </c>
      <c r="AG557" s="12"/>
      <c r="AH557" s="7"/>
      <c r="AI557" s="7"/>
      <c r="AJ557" s="7"/>
      <c r="AK557" s="7"/>
      <c r="AL557" s="7"/>
      <c r="AM557" s="7"/>
      <c r="AN557" s="7"/>
      <c r="AO557" s="7"/>
      <c r="AP557" s="7"/>
      <c r="AQ557" s="7"/>
      <c r="AR557" s="7"/>
      <c r="AS557" s="7"/>
      <c r="AT557" s="7"/>
      <c r="AU557" s="7"/>
      <c r="AV557" s="7"/>
      <c r="AW557" s="7"/>
      <c r="AX557" s="7"/>
      <c r="AY557" s="7"/>
      <c r="AZ557" s="7"/>
      <c r="BA557" s="7"/>
      <c r="BB557" s="7"/>
      <c r="BC557" s="7"/>
      <c r="BD557" s="7"/>
      <c r="BE557" s="7"/>
      <c r="BF557" s="7"/>
      <c r="BG557" s="7"/>
      <c r="BH557" s="7"/>
      <c r="BI557" s="7"/>
      <c r="BJ557" s="7"/>
      <c r="BK557" s="7"/>
      <c r="BL557" s="7"/>
      <c r="BM557" s="7"/>
      <c r="BN557" s="7"/>
      <c r="BO557" s="7"/>
      <c r="BP557" s="7"/>
      <c r="BQ557" s="7"/>
    </row>
    <row r="558" spans="1:69" s="209" customFormat="1" ht="28.5" customHeight="1" x14ac:dyDescent="0.35">
      <c r="A558" s="111" t="s">
        <v>1014</v>
      </c>
      <c r="B558" s="134">
        <v>42451</v>
      </c>
      <c r="C558" s="110" t="s">
        <v>764</v>
      </c>
      <c r="D558" s="110" t="s">
        <v>26</v>
      </c>
      <c r="E558" s="102">
        <v>42614</v>
      </c>
      <c r="F558" s="102">
        <v>42614</v>
      </c>
      <c r="G558" s="103" t="s">
        <v>26</v>
      </c>
      <c r="H558" s="103"/>
      <c r="I558" s="121"/>
      <c r="J558" s="121">
        <v>42614</v>
      </c>
      <c r="K558" s="121"/>
      <c r="L558" s="121"/>
      <c r="M558" s="121"/>
      <c r="N558" s="121"/>
      <c r="O558" s="121"/>
      <c r="P558" s="121"/>
      <c r="Q558" s="121"/>
      <c r="R558" s="121"/>
      <c r="S558" s="121"/>
      <c r="T558" s="121"/>
      <c r="U558" s="121"/>
      <c r="V558" s="121"/>
      <c r="W558" s="121"/>
      <c r="X558" s="121"/>
      <c r="Y558" s="113">
        <v>0</v>
      </c>
      <c r="Z558" s="159"/>
      <c r="AA558" s="160"/>
      <c r="AB558" s="162"/>
      <c r="AC558" s="160"/>
      <c r="AD558" s="164"/>
      <c r="AE558" s="164"/>
      <c r="AF558" s="133" t="s">
        <v>149</v>
      </c>
      <c r="AG558" s="12"/>
      <c r="AH558" s="7"/>
      <c r="AI558" s="7"/>
      <c r="AJ558" s="7"/>
      <c r="AK558" s="7"/>
      <c r="AL558" s="7"/>
      <c r="AM558" s="7"/>
      <c r="AN558" s="7"/>
      <c r="AO558" s="7"/>
      <c r="AP558" s="7"/>
      <c r="AQ558" s="7"/>
      <c r="AR558" s="7"/>
      <c r="AS558" s="7"/>
      <c r="AT558" s="7"/>
      <c r="AU558" s="7"/>
      <c r="AV558" s="7"/>
      <c r="AW558" s="7"/>
      <c r="AX558" s="7"/>
      <c r="AY558" s="7"/>
      <c r="AZ558" s="7"/>
      <c r="BA558" s="7"/>
      <c r="BB558" s="7"/>
      <c r="BC558" s="7"/>
      <c r="BD558" s="7"/>
      <c r="BE558" s="7"/>
      <c r="BF558" s="7"/>
      <c r="BG558" s="7"/>
      <c r="BH558" s="7"/>
      <c r="BI558" s="7"/>
      <c r="BJ558" s="7"/>
      <c r="BK558" s="7"/>
      <c r="BL558" s="7"/>
      <c r="BM558" s="7"/>
      <c r="BN558" s="7"/>
      <c r="BO558" s="7"/>
      <c r="BP558" s="7"/>
      <c r="BQ558" s="7"/>
    </row>
    <row r="559" spans="1:69" s="209" customFormat="1" ht="28.5" customHeight="1" x14ac:dyDescent="0.35">
      <c r="A559" s="111" t="s">
        <v>1014</v>
      </c>
      <c r="B559" s="140">
        <v>42605</v>
      </c>
      <c r="C559" s="101" t="s">
        <v>473</v>
      </c>
      <c r="D559" s="101" t="s">
        <v>900</v>
      </c>
      <c r="E559" s="108">
        <v>42613</v>
      </c>
      <c r="F559" s="108">
        <v>42627</v>
      </c>
      <c r="G559" s="103">
        <f t="shared" ref="G559:G595" si="25">F559-E559</f>
        <v>14</v>
      </c>
      <c r="H559" s="103">
        <v>10</v>
      </c>
      <c r="I559" s="121"/>
      <c r="J559" s="121"/>
      <c r="K559" s="121"/>
      <c r="L559" s="121"/>
      <c r="M559" s="121"/>
      <c r="N559" s="121">
        <v>42614</v>
      </c>
      <c r="O559" s="121"/>
      <c r="P559" s="121"/>
      <c r="Q559" s="121"/>
      <c r="R559" s="121"/>
      <c r="S559" s="121"/>
      <c r="T559" s="121"/>
      <c r="U559" s="121"/>
      <c r="V559" s="121"/>
      <c r="W559" s="121"/>
      <c r="X559" s="121"/>
      <c r="Y559" s="129">
        <v>6118</v>
      </c>
      <c r="Z559" s="159"/>
      <c r="AA559" s="160"/>
      <c r="AB559" s="162"/>
      <c r="AC559" s="160"/>
      <c r="AD559" s="164"/>
      <c r="AE559" s="164"/>
      <c r="AF559" s="561"/>
      <c r="AG559" s="12"/>
      <c r="AH559" s="7"/>
      <c r="AI559" s="7"/>
      <c r="AJ559" s="7"/>
      <c r="AK559" s="7"/>
      <c r="AL559" s="7"/>
      <c r="AM559" s="7"/>
      <c r="AN559" s="7"/>
      <c r="AO559" s="7"/>
      <c r="AP559" s="7"/>
      <c r="AQ559" s="7"/>
      <c r="AR559" s="7"/>
      <c r="AS559" s="7"/>
      <c r="AT559" s="7"/>
      <c r="AU559" s="7"/>
      <c r="AV559" s="7"/>
      <c r="AW559" s="7"/>
      <c r="AX559" s="7"/>
      <c r="AY559" s="7"/>
      <c r="AZ559" s="7"/>
      <c r="BA559" s="7"/>
      <c r="BB559" s="7"/>
      <c r="BC559" s="7"/>
      <c r="BD559" s="7"/>
      <c r="BE559" s="7"/>
      <c r="BF559" s="7"/>
      <c r="BG559" s="7"/>
      <c r="BH559" s="7"/>
      <c r="BI559" s="7"/>
      <c r="BJ559" s="7"/>
      <c r="BK559" s="7"/>
      <c r="BL559" s="7"/>
      <c r="BM559" s="7"/>
      <c r="BN559" s="7"/>
      <c r="BO559" s="7"/>
      <c r="BP559" s="7"/>
      <c r="BQ559" s="7"/>
    </row>
    <row r="560" spans="1:69" s="209" customFormat="1" ht="28.5" customHeight="1" x14ac:dyDescent="0.35">
      <c r="A560" s="111" t="s">
        <v>1014</v>
      </c>
      <c r="B560" s="134">
        <v>42474</v>
      </c>
      <c r="C560" s="101" t="s">
        <v>126</v>
      </c>
      <c r="D560" s="44" t="s">
        <v>791</v>
      </c>
      <c r="E560" s="102">
        <v>42612</v>
      </c>
      <c r="F560" s="102">
        <v>42613</v>
      </c>
      <c r="G560" s="103">
        <f t="shared" si="25"/>
        <v>1</v>
      </c>
      <c r="H560" s="107"/>
      <c r="I560" s="121">
        <v>42583</v>
      </c>
      <c r="J560" s="121"/>
      <c r="K560" s="121"/>
      <c r="L560" s="121"/>
      <c r="M560" s="121"/>
      <c r="N560" s="121"/>
      <c r="O560" s="121"/>
      <c r="P560" s="121"/>
      <c r="Q560" s="121"/>
      <c r="R560" s="121"/>
      <c r="S560" s="121"/>
      <c r="T560" s="121"/>
      <c r="U560" s="121"/>
      <c r="V560" s="121"/>
      <c r="W560" s="121"/>
      <c r="X560" s="121"/>
      <c r="Y560" s="113">
        <v>0</v>
      </c>
      <c r="Z560" s="159"/>
      <c r="AA560" s="160"/>
      <c r="AB560" s="162"/>
      <c r="AC560" s="160"/>
      <c r="AD560" s="164"/>
      <c r="AE560" s="164"/>
      <c r="AF560" s="133" t="s">
        <v>763</v>
      </c>
      <c r="AG560" s="12"/>
      <c r="AH560" s="7"/>
      <c r="AI560" s="7"/>
      <c r="AJ560" s="7"/>
      <c r="AK560" s="7"/>
      <c r="AL560" s="7"/>
      <c r="AM560" s="7"/>
      <c r="AN560" s="7"/>
      <c r="AO560" s="7"/>
      <c r="AP560" s="7"/>
      <c r="AQ560" s="7"/>
      <c r="AR560" s="7"/>
      <c r="AS560" s="7"/>
      <c r="AT560" s="7"/>
      <c r="AU560" s="7"/>
      <c r="AV560" s="7"/>
      <c r="AW560" s="7"/>
      <c r="AX560" s="7"/>
      <c r="AY560" s="7"/>
      <c r="AZ560" s="7"/>
      <c r="BA560" s="7"/>
      <c r="BB560" s="7"/>
      <c r="BC560" s="7"/>
      <c r="BD560" s="7"/>
      <c r="BE560" s="7"/>
      <c r="BF560" s="7"/>
      <c r="BG560" s="7"/>
      <c r="BH560" s="7"/>
      <c r="BI560" s="7"/>
      <c r="BJ560" s="7"/>
      <c r="BK560" s="7"/>
      <c r="BL560" s="7"/>
      <c r="BM560" s="7"/>
      <c r="BN560" s="7"/>
      <c r="BO560" s="7"/>
      <c r="BP560" s="7"/>
      <c r="BQ560" s="7"/>
    </row>
    <row r="561" spans="1:69" s="209" customFormat="1" ht="28.5" customHeight="1" x14ac:dyDescent="0.35">
      <c r="A561" s="111" t="s">
        <v>1014</v>
      </c>
      <c r="B561" s="134">
        <v>42545</v>
      </c>
      <c r="C561" s="101" t="s">
        <v>34</v>
      </c>
      <c r="D561" s="101" t="s">
        <v>928</v>
      </c>
      <c r="E561" s="108">
        <v>42608</v>
      </c>
      <c r="F561" s="108">
        <v>42610</v>
      </c>
      <c r="G561" s="103">
        <f t="shared" si="25"/>
        <v>2</v>
      </c>
      <c r="H561" s="103">
        <v>20</v>
      </c>
      <c r="I561" s="121"/>
      <c r="J561" s="121"/>
      <c r="K561" s="121"/>
      <c r="L561" s="121"/>
      <c r="M561" s="121"/>
      <c r="N561" s="121"/>
      <c r="O561" s="121"/>
      <c r="P561" s="121"/>
      <c r="Q561" s="121"/>
      <c r="R561" s="121"/>
      <c r="S561" s="121"/>
      <c r="T561" s="121"/>
      <c r="U561" s="121"/>
      <c r="V561" s="121"/>
      <c r="W561" s="121"/>
      <c r="X561" s="121">
        <v>42583</v>
      </c>
      <c r="Y561" s="129">
        <v>882</v>
      </c>
      <c r="Z561" s="159"/>
      <c r="AA561" s="160"/>
      <c r="AB561" s="162"/>
      <c r="AC561" s="160"/>
      <c r="AD561" s="164"/>
      <c r="AE561" s="164"/>
      <c r="AF561" s="561"/>
      <c r="AG561" s="12"/>
      <c r="AH561" s="7"/>
      <c r="AI561" s="7"/>
      <c r="AJ561" s="7"/>
      <c r="AK561" s="7"/>
      <c r="AL561" s="7"/>
      <c r="AM561" s="7"/>
      <c r="AN561" s="7"/>
      <c r="AO561" s="7"/>
      <c r="AP561" s="7"/>
      <c r="AQ561" s="7"/>
      <c r="AR561" s="7"/>
      <c r="AS561" s="7"/>
      <c r="AT561" s="7"/>
      <c r="AU561" s="7"/>
      <c r="AV561" s="7"/>
      <c r="AW561" s="7"/>
      <c r="AX561" s="7"/>
      <c r="AY561" s="7"/>
      <c r="AZ561" s="7"/>
      <c r="BA561" s="7"/>
      <c r="BB561" s="7"/>
      <c r="BC561" s="7"/>
      <c r="BD561" s="7"/>
      <c r="BE561" s="7"/>
      <c r="BF561" s="7"/>
      <c r="BG561" s="7"/>
      <c r="BH561" s="7"/>
      <c r="BI561" s="7"/>
      <c r="BJ561" s="7"/>
      <c r="BK561" s="7"/>
      <c r="BL561" s="7"/>
      <c r="BM561" s="7"/>
      <c r="BN561" s="7"/>
      <c r="BO561" s="7"/>
      <c r="BP561" s="7"/>
      <c r="BQ561" s="7"/>
    </row>
    <row r="562" spans="1:69" s="209" customFormat="1" ht="28.5" customHeight="1" x14ac:dyDescent="0.35">
      <c r="A562" s="111" t="s">
        <v>1014</v>
      </c>
      <c r="B562" s="134">
        <v>42573</v>
      </c>
      <c r="C562" s="101" t="s">
        <v>247</v>
      </c>
      <c r="D562" s="101" t="s">
        <v>966</v>
      </c>
      <c r="E562" s="108">
        <v>42608</v>
      </c>
      <c r="F562" s="108">
        <v>42610</v>
      </c>
      <c r="G562" s="103">
        <f t="shared" si="25"/>
        <v>2</v>
      </c>
      <c r="H562" s="103">
        <v>32</v>
      </c>
      <c r="I562" s="121"/>
      <c r="J562" s="121"/>
      <c r="K562" s="121"/>
      <c r="L562" s="121"/>
      <c r="M562" s="121"/>
      <c r="N562" s="121"/>
      <c r="O562" s="121"/>
      <c r="P562" s="121"/>
      <c r="Q562" s="121"/>
      <c r="R562" s="121">
        <v>42583</v>
      </c>
      <c r="S562" s="121"/>
      <c r="T562" s="121"/>
      <c r="U562" s="121"/>
      <c r="V562" s="121"/>
      <c r="W562" s="121"/>
      <c r="X562" s="121"/>
      <c r="Y562" s="129">
        <v>3507</v>
      </c>
      <c r="Z562" s="159"/>
      <c r="AA562" s="160"/>
      <c r="AB562" s="162"/>
      <c r="AC562" s="160"/>
      <c r="AD562" s="164"/>
      <c r="AE562" s="164"/>
      <c r="AF562" s="561"/>
      <c r="AG562" s="12"/>
      <c r="AH562" s="7"/>
      <c r="AI562" s="7"/>
      <c r="AJ562" s="7"/>
      <c r="AK562" s="7"/>
      <c r="AL562" s="7"/>
      <c r="AM562" s="7"/>
      <c r="AN562" s="7"/>
      <c r="AO562" s="7"/>
      <c r="AP562" s="7"/>
      <c r="AQ562" s="7"/>
      <c r="AR562" s="7"/>
      <c r="AS562" s="7"/>
      <c r="AT562" s="7"/>
      <c r="AU562" s="7"/>
      <c r="AV562" s="7"/>
      <c r="AW562" s="7"/>
      <c r="AX562" s="7"/>
      <c r="AY562" s="7"/>
      <c r="AZ562" s="7"/>
      <c r="BA562" s="7"/>
      <c r="BB562" s="7"/>
      <c r="BC562" s="7"/>
      <c r="BD562" s="7"/>
      <c r="BE562" s="7"/>
      <c r="BF562" s="7"/>
      <c r="BG562" s="7"/>
      <c r="BH562" s="7"/>
      <c r="BI562" s="7"/>
      <c r="BJ562" s="7"/>
      <c r="BK562" s="7"/>
      <c r="BL562" s="7"/>
      <c r="BM562" s="7"/>
      <c r="BN562" s="7"/>
      <c r="BO562" s="7"/>
      <c r="BP562" s="7"/>
      <c r="BQ562" s="7"/>
    </row>
    <row r="563" spans="1:69" s="209" customFormat="1" ht="28.5" customHeight="1" x14ac:dyDescent="0.35">
      <c r="A563" s="111" t="s">
        <v>1014</v>
      </c>
      <c r="B563" s="134">
        <v>42537</v>
      </c>
      <c r="C563" s="101" t="s">
        <v>702</v>
      </c>
      <c r="D563" s="101" t="s">
        <v>26</v>
      </c>
      <c r="E563" s="102">
        <v>42606</v>
      </c>
      <c r="F563" s="102">
        <v>42608</v>
      </c>
      <c r="G563" s="103">
        <f t="shared" si="25"/>
        <v>2</v>
      </c>
      <c r="H563" s="103">
        <v>24</v>
      </c>
      <c r="I563" s="121"/>
      <c r="J563" s="121"/>
      <c r="K563" s="121"/>
      <c r="L563" s="121"/>
      <c r="M563" s="121"/>
      <c r="N563" s="121"/>
      <c r="O563" s="121"/>
      <c r="P563" s="121"/>
      <c r="Q563" s="121">
        <v>42583</v>
      </c>
      <c r="R563" s="121"/>
      <c r="S563" s="121"/>
      <c r="T563" s="121"/>
      <c r="U563" s="121"/>
      <c r="V563" s="121"/>
      <c r="W563" s="121"/>
      <c r="X563" s="121"/>
      <c r="Y563" s="113">
        <v>0</v>
      </c>
      <c r="Z563" s="159"/>
      <c r="AA563" s="160"/>
      <c r="AB563" s="162"/>
      <c r="AC563" s="160"/>
      <c r="AD563" s="164"/>
      <c r="AE563" s="164"/>
      <c r="AF563" s="133" t="s">
        <v>703</v>
      </c>
      <c r="AG563" s="12"/>
      <c r="AH563" s="7"/>
      <c r="AI563" s="7"/>
      <c r="AJ563" s="7"/>
      <c r="AK563" s="7"/>
      <c r="AL563" s="7"/>
      <c r="AM563" s="7"/>
      <c r="AN563" s="7"/>
      <c r="AO563" s="7"/>
      <c r="AP563" s="7"/>
      <c r="AQ563" s="7"/>
      <c r="AR563" s="7"/>
      <c r="AS563" s="7"/>
      <c r="AT563" s="7"/>
      <c r="AU563" s="7"/>
      <c r="AV563" s="7"/>
      <c r="AW563" s="7"/>
      <c r="AX563" s="7"/>
      <c r="AY563" s="7"/>
      <c r="AZ563" s="7"/>
      <c r="BA563" s="7"/>
      <c r="BB563" s="7"/>
      <c r="BC563" s="7"/>
      <c r="BD563" s="7"/>
      <c r="BE563" s="7"/>
      <c r="BF563" s="7"/>
      <c r="BG563" s="7"/>
      <c r="BH563" s="7"/>
      <c r="BI563" s="7"/>
      <c r="BJ563" s="7"/>
      <c r="BK563" s="7"/>
      <c r="BL563" s="7"/>
      <c r="BM563" s="7"/>
      <c r="BN563" s="7"/>
      <c r="BO563" s="7"/>
      <c r="BP563" s="7"/>
      <c r="BQ563" s="7"/>
    </row>
    <row r="564" spans="1:69" s="209" customFormat="1" ht="28.5" customHeight="1" x14ac:dyDescent="0.35">
      <c r="A564" s="111" t="s">
        <v>1014</v>
      </c>
      <c r="B564" s="134">
        <v>42594</v>
      </c>
      <c r="C564" s="101" t="s">
        <v>700</v>
      </c>
      <c r="D564" s="101" t="s">
        <v>26</v>
      </c>
      <c r="E564" s="102">
        <v>42605</v>
      </c>
      <c r="F564" s="102">
        <v>42606</v>
      </c>
      <c r="G564" s="103">
        <f t="shared" si="25"/>
        <v>1</v>
      </c>
      <c r="H564" s="103">
        <v>47</v>
      </c>
      <c r="I564" s="121"/>
      <c r="J564" s="121"/>
      <c r="K564" s="121"/>
      <c r="L564" s="121"/>
      <c r="M564" s="121">
        <v>42583</v>
      </c>
      <c r="N564" s="121"/>
      <c r="O564" s="121"/>
      <c r="P564" s="121"/>
      <c r="Q564" s="121"/>
      <c r="R564" s="121"/>
      <c r="S564" s="121"/>
      <c r="T564" s="121"/>
      <c r="U564" s="121"/>
      <c r="V564" s="121"/>
      <c r="W564" s="121"/>
      <c r="X564" s="121"/>
      <c r="Y564" s="113">
        <v>0</v>
      </c>
      <c r="Z564" s="159"/>
      <c r="AA564" s="160"/>
      <c r="AB564" s="162"/>
      <c r="AC564" s="160"/>
      <c r="AD564" s="164"/>
      <c r="AE564" s="164"/>
      <c r="AF564" s="133" t="s">
        <v>701</v>
      </c>
      <c r="AG564" s="12"/>
      <c r="AH564" s="7"/>
      <c r="AI564" s="7"/>
      <c r="AJ564" s="7"/>
      <c r="AK564" s="7"/>
      <c r="AL564" s="7"/>
      <c r="AM564" s="7"/>
      <c r="AN564" s="7"/>
      <c r="AO564" s="7"/>
      <c r="AP564" s="7"/>
      <c r="AQ564" s="7"/>
      <c r="AR564" s="7"/>
      <c r="AS564" s="7"/>
      <c r="AT564" s="7"/>
      <c r="AU564" s="7"/>
      <c r="AV564" s="7"/>
      <c r="AW564" s="7"/>
      <c r="AX564" s="7"/>
      <c r="AY564" s="7"/>
      <c r="AZ564" s="7"/>
      <c r="BA564" s="7"/>
      <c r="BB564" s="7"/>
      <c r="BC564" s="7"/>
      <c r="BD564" s="7"/>
      <c r="BE564" s="7"/>
      <c r="BF564" s="7"/>
      <c r="BG564" s="7"/>
      <c r="BH564" s="7"/>
      <c r="BI564" s="7"/>
      <c r="BJ564" s="7"/>
      <c r="BK564" s="7"/>
      <c r="BL564" s="7"/>
      <c r="BM564" s="7"/>
      <c r="BN564" s="7"/>
      <c r="BO564" s="7"/>
      <c r="BP564" s="7"/>
      <c r="BQ564" s="7"/>
    </row>
    <row r="565" spans="1:69" s="209" customFormat="1" ht="28.5" customHeight="1" x14ac:dyDescent="0.35">
      <c r="A565" s="111" t="s">
        <v>1014</v>
      </c>
      <c r="B565" s="134">
        <v>42438</v>
      </c>
      <c r="C565" s="101" t="s">
        <v>819</v>
      </c>
      <c r="D565" s="101" t="s">
        <v>26</v>
      </c>
      <c r="E565" s="102">
        <v>42603</v>
      </c>
      <c r="F565" s="102">
        <v>42604</v>
      </c>
      <c r="G565" s="103">
        <f t="shared" si="25"/>
        <v>1</v>
      </c>
      <c r="H565" s="103">
        <v>41</v>
      </c>
      <c r="I565" s="128"/>
      <c r="J565" s="128"/>
      <c r="K565" s="128"/>
      <c r="L565" s="128"/>
      <c r="M565" s="121">
        <v>42583</v>
      </c>
      <c r="N565" s="128"/>
      <c r="O565" s="128"/>
      <c r="P565" s="128"/>
      <c r="Q565" s="128"/>
      <c r="R565" s="128"/>
      <c r="S565" s="128"/>
      <c r="T565" s="128"/>
      <c r="U565" s="128"/>
      <c r="V565" s="128"/>
      <c r="W565" s="128"/>
      <c r="X565" s="128"/>
      <c r="Y565" s="113">
        <v>0</v>
      </c>
      <c r="Z565" s="165"/>
      <c r="AA565" s="166"/>
      <c r="AB565" s="162"/>
      <c r="AC565" s="166"/>
      <c r="AD565" s="163"/>
      <c r="AE565" s="163"/>
      <c r="AF565" s="133" t="s">
        <v>134</v>
      </c>
      <c r="AG565" s="12"/>
      <c r="AH565" s="7"/>
      <c r="AI565" s="7"/>
      <c r="AJ565" s="7"/>
      <c r="AK565" s="7"/>
      <c r="AL565" s="7"/>
      <c r="AM565" s="7"/>
      <c r="AN565" s="7"/>
      <c r="AO565" s="7"/>
      <c r="AP565" s="7"/>
      <c r="AQ565" s="7"/>
      <c r="AR565" s="7"/>
      <c r="AS565" s="7"/>
      <c r="AT565" s="7"/>
      <c r="AU565" s="7"/>
      <c r="AV565" s="7"/>
      <c r="AW565" s="7"/>
      <c r="AX565" s="7"/>
      <c r="AY565" s="7"/>
      <c r="AZ565" s="7"/>
      <c r="BA565" s="7"/>
      <c r="BB565" s="7"/>
      <c r="BC565" s="7"/>
      <c r="BD565" s="7"/>
      <c r="BE565" s="7"/>
      <c r="BF565" s="7"/>
      <c r="BG565" s="7"/>
      <c r="BH565" s="7"/>
      <c r="BI565" s="7"/>
      <c r="BJ565" s="7"/>
      <c r="BK565" s="7"/>
      <c r="BL565" s="7"/>
      <c r="BM565" s="7"/>
      <c r="BN565" s="7"/>
      <c r="BO565" s="7"/>
      <c r="BP565" s="7"/>
      <c r="BQ565" s="7"/>
    </row>
    <row r="566" spans="1:69" s="209" customFormat="1" ht="28.5" customHeight="1" x14ac:dyDescent="0.35">
      <c r="A566" s="111" t="s">
        <v>1014</v>
      </c>
      <c r="B566" s="134">
        <v>42545</v>
      </c>
      <c r="C566" s="101" t="s">
        <v>34</v>
      </c>
      <c r="D566" s="101" t="s">
        <v>929</v>
      </c>
      <c r="E566" s="108">
        <v>42603</v>
      </c>
      <c r="F566" s="108">
        <v>42605</v>
      </c>
      <c r="G566" s="103">
        <f t="shared" si="25"/>
        <v>2</v>
      </c>
      <c r="H566" s="103">
        <v>32</v>
      </c>
      <c r="I566" s="121"/>
      <c r="J566" s="121"/>
      <c r="K566" s="121"/>
      <c r="L566" s="121"/>
      <c r="M566" s="121"/>
      <c r="N566" s="121"/>
      <c r="O566" s="121"/>
      <c r="P566" s="121"/>
      <c r="Q566" s="121"/>
      <c r="R566" s="121"/>
      <c r="S566" s="121"/>
      <c r="T566" s="121"/>
      <c r="U566" s="121"/>
      <c r="V566" s="121"/>
      <c r="W566" s="121"/>
      <c r="X566" s="121">
        <v>42583</v>
      </c>
      <c r="Y566" s="129">
        <v>1324</v>
      </c>
      <c r="Z566" s="159"/>
      <c r="AA566" s="160"/>
      <c r="AB566" s="162"/>
      <c r="AC566" s="160"/>
      <c r="AD566" s="164"/>
      <c r="AE566" s="164"/>
      <c r="AF566" s="561"/>
      <c r="AG566" s="12"/>
      <c r="AH566" s="7"/>
      <c r="AI566" s="7"/>
      <c r="AJ566" s="7"/>
      <c r="AK566" s="7"/>
      <c r="AL566" s="7"/>
      <c r="AM566" s="7"/>
      <c r="AN566" s="7"/>
      <c r="AO566" s="7"/>
      <c r="AP566" s="7"/>
      <c r="AQ566" s="7"/>
      <c r="AR566" s="7"/>
      <c r="AS566" s="7"/>
      <c r="AT566" s="7"/>
      <c r="AU566" s="7"/>
      <c r="AV566" s="7"/>
      <c r="AW566" s="7"/>
      <c r="AX566" s="7"/>
      <c r="AY566" s="7"/>
      <c r="AZ566" s="7"/>
      <c r="BA566" s="7"/>
      <c r="BB566" s="7"/>
      <c r="BC566" s="7"/>
      <c r="BD566" s="7"/>
      <c r="BE566" s="7"/>
      <c r="BF566" s="7"/>
      <c r="BG566" s="7"/>
      <c r="BH566" s="7"/>
      <c r="BI566" s="7"/>
      <c r="BJ566" s="7"/>
      <c r="BK566" s="7"/>
      <c r="BL566" s="7"/>
      <c r="BM566" s="7"/>
      <c r="BN566" s="7"/>
      <c r="BO566" s="7"/>
      <c r="BP566" s="7"/>
      <c r="BQ566" s="7"/>
    </row>
    <row r="567" spans="1:69" s="209" customFormat="1" ht="28.5" customHeight="1" x14ac:dyDescent="0.35">
      <c r="A567" s="111" t="s">
        <v>1014</v>
      </c>
      <c r="B567" s="134">
        <v>42450</v>
      </c>
      <c r="C567" s="101" t="s">
        <v>819</v>
      </c>
      <c r="D567" s="101" t="s">
        <v>26</v>
      </c>
      <c r="E567" s="108">
        <v>42603</v>
      </c>
      <c r="F567" s="108">
        <v>42604</v>
      </c>
      <c r="G567" s="103">
        <f t="shared" si="25"/>
        <v>1</v>
      </c>
      <c r="H567" s="103">
        <v>43</v>
      </c>
      <c r="I567" s="128"/>
      <c r="J567" s="128"/>
      <c r="K567" s="128"/>
      <c r="L567" s="128"/>
      <c r="M567" s="121">
        <v>42583</v>
      </c>
      <c r="N567" s="128"/>
      <c r="O567" s="128"/>
      <c r="P567" s="128"/>
      <c r="Q567" s="128"/>
      <c r="R567" s="128"/>
      <c r="S567" s="128"/>
      <c r="T567" s="128"/>
      <c r="U567" s="128"/>
      <c r="V567" s="128"/>
      <c r="W567" s="128"/>
      <c r="X567" s="128"/>
      <c r="Y567" s="129">
        <v>924.8</v>
      </c>
      <c r="Z567" s="165"/>
      <c r="AA567" s="166"/>
      <c r="AB567" s="162"/>
      <c r="AC567" s="166"/>
      <c r="AD567" s="163"/>
      <c r="AE567" s="163"/>
      <c r="AF567" s="561"/>
      <c r="AG567" s="12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</row>
    <row r="568" spans="1:69" s="209" customFormat="1" ht="28.5" customHeight="1" x14ac:dyDescent="0.35">
      <c r="A568" s="111" t="s">
        <v>1014</v>
      </c>
      <c r="B568" s="134">
        <v>42564</v>
      </c>
      <c r="C568" s="101" t="s">
        <v>805</v>
      </c>
      <c r="D568" s="101" t="s">
        <v>806</v>
      </c>
      <c r="E568" s="102">
        <v>42601</v>
      </c>
      <c r="F568" s="102">
        <v>42604</v>
      </c>
      <c r="G568" s="103">
        <f t="shared" si="25"/>
        <v>3</v>
      </c>
      <c r="H568" s="103">
        <v>13</v>
      </c>
      <c r="I568" s="121"/>
      <c r="J568" s="121"/>
      <c r="K568" s="121"/>
      <c r="L568" s="121"/>
      <c r="M568" s="121"/>
      <c r="N568" s="121"/>
      <c r="O568" s="121"/>
      <c r="P568" s="121"/>
      <c r="Q568" s="121"/>
      <c r="R568" s="121"/>
      <c r="S568" s="121"/>
      <c r="T568" s="121"/>
      <c r="U568" s="121"/>
      <c r="V568" s="121"/>
      <c r="W568" s="121"/>
      <c r="X568" s="121">
        <v>42583</v>
      </c>
      <c r="Y568" s="113">
        <v>0</v>
      </c>
      <c r="Z568" s="159"/>
      <c r="AA568" s="160"/>
      <c r="AB568" s="162"/>
      <c r="AC568" s="160"/>
      <c r="AD568" s="164"/>
      <c r="AE568" s="164"/>
      <c r="AF568" s="133" t="s">
        <v>701</v>
      </c>
      <c r="AG568" s="12"/>
      <c r="AH568" s="7"/>
      <c r="AI568" s="7"/>
      <c r="AJ568" s="7"/>
      <c r="AK568" s="7"/>
      <c r="AL568" s="7"/>
      <c r="AM568" s="7"/>
      <c r="AN568" s="7"/>
      <c r="AO568" s="7"/>
      <c r="AP568" s="7"/>
      <c r="AQ568" s="7"/>
      <c r="AR568" s="7"/>
      <c r="AS568" s="7"/>
      <c r="AT568" s="7"/>
      <c r="AU568" s="7"/>
      <c r="AV568" s="7"/>
      <c r="AW568" s="7"/>
      <c r="AX568" s="7"/>
      <c r="AY568" s="7"/>
      <c r="AZ568" s="7"/>
      <c r="BA568" s="7"/>
      <c r="BB568" s="7"/>
      <c r="BC568" s="7"/>
      <c r="BD568" s="7"/>
      <c r="BE568" s="7"/>
      <c r="BF568" s="7"/>
      <c r="BG568" s="7"/>
      <c r="BH568" s="7"/>
      <c r="BI568" s="7"/>
      <c r="BJ568" s="7"/>
      <c r="BK568" s="7"/>
      <c r="BL568" s="7"/>
      <c r="BM568" s="7"/>
      <c r="BN568" s="7"/>
      <c r="BO568" s="7"/>
      <c r="BP568" s="7"/>
      <c r="BQ568" s="7"/>
    </row>
    <row r="569" spans="1:69" s="209" customFormat="1" ht="28.5" customHeight="1" x14ac:dyDescent="0.35">
      <c r="A569" s="111" t="s">
        <v>1014</v>
      </c>
      <c r="B569" s="134">
        <v>42572</v>
      </c>
      <c r="C569" s="101" t="s">
        <v>638</v>
      </c>
      <c r="D569" s="101" t="s">
        <v>274</v>
      </c>
      <c r="E569" s="108">
        <v>42601</v>
      </c>
      <c r="F569" s="108">
        <v>42602</v>
      </c>
      <c r="G569" s="103">
        <f t="shared" si="25"/>
        <v>1</v>
      </c>
      <c r="H569" s="103">
        <v>13</v>
      </c>
      <c r="I569" s="121"/>
      <c r="J569" s="121"/>
      <c r="K569" s="121"/>
      <c r="L569" s="121"/>
      <c r="M569" s="121"/>
      <c r="N569" s="121"/>
      <c r="O569" s="121"/>
      <c r="P569" s="121"/>
      <c r="Q569" s="121">
        <v>42583</v>
      </c>
      <c r="R569" s="121"/>
      <c r="S569" s="121"/>
      <c r="T569" s="121"/>
      <c r="U569" s="121"/>
      <c r="V569" s="121"/>
      <c r="W569" s="121"/>
      <c r="X569" s="121"/>
      <c r="Y569" s="129">
        <v>415.8</v>
      </c>
      <c r="Z569" s="159"/>
      <c r="AA569" s="160"/>
      <c r="AB569" s="162"/>
      <c r="AC569" s="160"/>
      <c r="AD569" s="164"/>
      <c r="AE569" s="164"/>
      <c r="AF569" s="561"/>
      <c r="AG569" s="12"/>
      <c r="AH569" s="8"/>
      <c r="AI569" s="8"/>
      <c r="AJ569" s="8"/>
      <c r="AK569" s="8"/>
      <c r="AL569" s="8"/>
      <c r="AM569" s="8"/>
      <c r="AN569" s="8"/>
      <c r="AO569" s="8"/>
      <c r="AP569" s="8"/>
      <c r="AQ569" s="8"/>
      <c r="AR569" s="8"/>
      <c r="AS569" s="8"/>
      <c r="AT569" s="8"/>
      <c r="AU569" s="8"/>
      <c r="AV569" s="8"/>
      <c r="AW569" s="8"/>
      <c r="AX569" s="8"/>
      <c r="AY569" s="8"/>
      <c r="AZ569" s="8"/>
      <c r="BA569" s="8"/>
      <c r="BB569" s="8"/>
      <c r="BC569" s="8"/>
      <c r="BD569" s="8"/>
      <c r="BE569" s="8"/>
      <c r="BF569" s="8"/>
      <c r="BG569" s="8"/>
      <c r="BH569" s="8"/>
      <c r="BI569" s="8"/>
      <c r="BJ569" s="8"/>
      <c r="BK569" s="8"/>
      <c r="BL569" s="8"/>
      <c r="BM569" s="8"/>
      <c r="BN569" s="8"/>
      <c r="BO569" s="8"/>
      <c r="BP569" s="8"/>
      <c r="BQ569" s="8"/>
    </row>
    <row r="570" spans="1:69" s="209" customFormat="1" ht="28.5" customHeight="1" x14ac:dyDescent="0.35">
      <c r="A570" s="111" t="s">
        <v>1014</v>
      </c>
      <c r="B570" s="134">
        <v>42572</v>
      </c>
      <c r="C570" s="101" t="s">
        <v>638</v>
      </c>
      <c r="D570" s="101" t="s">
        <v>948</v>
      </c>
      <c r="E570" s="108">
        <v>42601</v>
      </c>
      <c r="F570" s="108">
        <v>42602</v>
      </c>
      <c r="G570" s="103">
        <f t="shared" si="25"/>
        <v>1</v>
      </c>
      <c r="H570" s="103">
        <v>13</v>
      </c>
      <c r="I570" s="121"/>
      <c r="J570" s="121"/>
      <c r="K570" s="121"/>
      <c r="L570" s="121"/>
      <c r="M570" s="121"/>
      <c r="N570" s="121"/>
      <c r="O570" s="121"/>
      <c r="P570" s="121"/>
      <c r="Q570" s="121">
        <v>42583</v>
      </c>
      <c r="R570" s="121"/>
      <c r="S570" s="121"/>
      <c r="T570" s="121"/>
      <c r="U570" s="121"/>
      <c r="V570" s="121"/>
      <c r="W570" s="121"/>
      <c r="X570" s="121"/>
      <c r="Y570" s="129">
        <v>415.8</v>
      </c>
      <c r="Z570" s="159"/>
      <c r="AA570" s="160"/>
      <c r="AB570" s="162"/>
      <c r="AC570" s="160"/>
      <c r="AD570" s="164"/>
      <c r="AE570" s="164"/>
      <c r="AF570" s="561"/>
      <c r="AG570" s="12"/>
      <c r="AH570" s="8"/>
      <c r="AI570" s="8"/>
      <c r="AJ570" s="8"/>
      <c r="AK570" s="8"/>
      <c r="AL570" s="8"/>
      <c r="AM570" s="8"/>
      <c r="AN570" s="8"/>
      <c r="AO570" s="8"/>
      <c r="AP570" s="8"/>
      <c r="AQ570" s="8"/>
      <c r="AR570" s="8"/>
      <c r="AS570" s="8"/>
      <c r="AT570" s="8"/>
      <c r="AU570" s="8"/>
      <c r="AV570" s="8"/>
      <c r="AW570" s="8"/>
      <c r="AX570" s="8"/>
      <c r="AY570" s="8"/>
      <c r="AZ570" s="8"/>
      <c r="BA570" s="8"/>
      <c r="BB570" s="8"/>
      <c r="BC570" s="8"/>
      <c r="BD570" s="8"/>
      <c r="BE570" s="8"/>
      <c r="BF570" s="8"/>
      <c r="BG570" s="8"/>
      <c r="BH570" s="8"/>
      <c r="BI570" s="8"/>
      <c r="BJ570" s="8"/>
      <c r="BK570" s="8"/>
      <c r="BL570" s="8"/>
      <c r="BM570" s="8"/>
      <c r="BN570" s="8"/>
      <c r="BO570" s="8"/>
      <c r="BP570" s="8"/>
      <c r="BQ570" s="8"/>
    </row>
    <row r="571" spans="1:69" s="209" customFormat="1" ht="28.5" customHeight="1" x14ac:dyDescent="0.35">
      <c r="A571" s="111" t="s">
        <v>1014</v>
      </c>
      <c r="B571" s="134">
        <v>42594</v>
      </c>
      <c r="C571" s="101" t="s">
        <v>845</v>
      </c>
      <c r="D571" s="101" t="s">
        <v>26</v>
      </c>
      <c r="E571" s="102">
        <v>42599</v>
      </c>
      <c r="F571" s="102">
        <v>42601</v>
      </c>
      <c r="G571" s="103">
        <f t="shared" si="25"/>
        <v>2</v>
      </c>
      <c r="H571" s="103">
        <v>20</v>
      </c>
      <c r="I571" s="121"/>
      <c r="J571" s="121"/>
      <c r="K571" s="121"/>
      <c r="L571" s="121"/>
      <c r="M571" s="121"/>
      <c r="N571" s="121"/>
      <c r="O571" s="121">
        <v>42583</v>
      </c>
      <c r="P571" s="121"/>
      <c r="Q571" s="121"/>
      <c r="R571" s="121"/>
      <c r="S571" s="121"/>
      <c r="T571" s="121"/>
      <c r="U571" s="121"/>
      <c r="V571" s="121"/>
      <c r="W571" s="121"/>
      <c r="X571" s="121">
        <v>42583</v>
      </c>
      <c r="Y571" s="113">
        <v>0</v>
      </c>
      <c r="Z571" s="159"/>
      <c r="AA571" s="160"/>
      <c r="AB571" s="162"/>
      <c r="AC571" s="160"/>
      <c r="AD571" s="164"/>
      <c r="AE571" s="164"/>
      <c r="AF571" s="133" t="s">
        <v>726</v>
      </c>
      <c r="AG571" s="12"/>
      <c r="AH571" s="10"/>
      <c r="AI571" s="10"/>
      <c r="AJ571" s="10"/>
      <c r="AK571" s="10"/>
      <c r="AL571" s="10"/>
      <c r="AM571" s="10"/>
      <c r="AN571" s="10"/>
      <c r="AO571" s="10"/>
      <c r="AP571" s="10"/>
      <c r="AQ571" s="10"/>
      <c r="AR571" s="10"/>
      <c r="AS571" s="10"/>
      <c r="AT571" s="10"/>
      <c r="AU571" s="10"/>
      <c r="AV571" s="10"/>
      <c r="AW571" s="10"/>
      <c r="AX571" s="10"/>
      <c r="AY571" s="10"/>
      <c r="AZ571" s="10"/>
      <c r="BA571" s="10"/>
      <c r="BB571" s="10"/>
      <c r="BC571" s="10"/>
      <c r="BD571" s="10"/>
      <c r="BE571" s="10"/>
      <c r="BF571" s="10"/>
      <c r="BG571" s="10"/>
      <c r="BH571" s="10"/>
      <c r="BI571" s="10"/>
      <c r="BJ571" s="10"/>
      <c r="BK571" s="10"/>
      <c r="BL571" s="10"/>
      <c r="BM571" s="10"/>
      <c r="BN571" s="10"/>
      <c r="BO571" s="10"/>
      <c r="BP571" s="10"/>
      <c r="BQ571" s="10"/>
    </row>
    <row r="572" spans="1:69" s="209" customFormat="1" ht="28.5" customHeight="1" x14ac:dyDescent="0.35">
      <c r="A572" s="111" t="s">
        <v>1014</v>
      </c>
      <c r="B572" s="134">
        <v>42541</v>
      </c>
      <c r="C572" s="101" t="s">
        <v>768</v>
      </c>
      <c r="D572" s="101" t="s">
        <v>912</v>
      </c>
      <c r="E572" s="108">
        <v>42599</v>
      </c>
      <c r="F572" s="108">
        <v>42602</v>
      </c>
      <c r="G572" s="103">
        <f t="shared" si="25"/>
        <v>3</v>
      </c>
      <c r="H572" s="103">
        <v>18</v>
      </c>
      <c r="I572" s="121"/>
      <c r="J572" s="121"/>
      <c r="K572" s="121"/>
      <c r="L572" s="121"/>
      <c r="M572" s="121"/>
      <c r="N572" s="121"/>
      <c r="O572" s="121"/>
      <c r="P572" s="121"/>
      <c r="Q572" s="121"/>
      <c r="R572" s="121"/>
      <c r="S572" s="121"/>
      <c r="T572" s="121"/>
      <c r="U572" s="121"/>
      <c r="V572" s="121"/>
      <c r="W572" s="121"/>
      <c r="X572" s="121">
        <v>42583</v>
      </c>
      <c r="Y572" s="129">
        <v>1332</v>
      </c>
      <c r="Z572" s="159"/>
      <c r="AA572" s="160"/>
      <c r="AB572" s="162"/>
      <c r="AC572" s="160"/>
      <c r="AD572" s="164"/>
      <c r="AE572" s="164"/>
      <c r="AF572" s="561"/>
      <c r="AG572" s="12"/>
      <c r="AH572" s="10"/>
      <c r="AI572" s="10"/>
      <c r="AJ572" s="10"/>
      <c r="AK572" s="10"/>
      <c r="AL572" s="10"/>
      <c r="AM572" s="10"/>
      <c r="AN572" s="10"/>
      <c r="AO572" s="10"/>
      <c r="AP572" s="10"/>
      <c r="AQ572" s="10"/>
      <c r="AR572" s="10"/>
      <c r="AS572" s="10"/>
      <c r="AT572" s="10"/>
      <c r="AU572" s="10"/>
      <c r="AV572" s="10"/>
      <c r="AW572" s="10"/>
      <c r="AX572" s="10"/>
      <c r="AY572" s="10"/>
      <c r="AZ572" s="10"/>
      <c r="BA572" s="10"/>
      <c r="BB572" s="10"/>
      <c r="BC572" s="10"/>
      <c r="BD572" s="10"/>
      <c r="BE572" s="10"/>
      <c r="BF572" s="10"/>
      <c r="BG572" s="10"/>
      <c r="BH572" s="10"/>
      <c r="BI572" s="10"/>
      <c r="BJ572" s="10"/>
      <c r="BK572" s="10"/>
      <c r="BL572" s="10"/>
      <c r="BM572" s="10"/>
      <c r="BN572" s="10"/>
      <c r="BO572" s="10"/>
      <c r="BP572" s="10"/>
      <c r="BQ572" s="10"/>
    </row>
    <row r="573" spans="1:69" s="209" customFormat="1" ht="28.5" customHeight="1" x14ac:dyDescent="0.35">
      <c r="A573" s="111" t="s">
        <v>1014</v>
      </c>
      <c r="B573" s="134">
        <v>42545</v>
      </c>
      <c r="C573" s="101" t="s">
        <v>34</v>
      </c>
      <c r="D573" s="101" t="s">
        <v>930</v>
      </c>
      <c r="E573" s="108">
        <v>42597</v>
      </c>
      <c r="F573" s="108">
        <v>42599</v>
      </c>
      <c r="G573" s="103">
        <f t="shared" si="25"/>
        <v>2</v>
      </c>
      <c r="H573" s="103">
        <v>40</v>
      </c>
      <c r="I573" s="121"/>
      <c r="J573" s="121"/>
      <c r="K573" s="121"/>
      <c r="L573" s="121"/>
      <c r="M573" s="121"/>
      <c r="N573" s="121"/>
      <c r="O573" s="121"/>
      <c r="P573" s="121"/>
      <c r="Q573" s="121"/>
      <c r="R573" s="121"/>
      <c r="S573" s="121"/>
      <c r="T573" s="121"/>
      <c r="U573" s="121"/>
      <c r="V573" s="121"/>
      <c r="W573" s="121"/>
      <c r="X573" s="121">
        <v>42583</v>
      </c>
      <c r="Y573" s="129">
        <v>1676</v>
      </c>
      <c r="Z573" s="159"/>
      <c r="AA573" s="160"/>
      <c r="AB573" s="162"/>
      <c r="AC573" s="160"/>
      <c r="AD573" s="164"/>
      <c r="AE573" s="164"/>
      <c r="AF573" s="561"/>
      <c r="AG573" s="12"/>
      <c r="AH573" s="11"/>
      <c r="AI573" s="11"/>
      <c r="AJ573" s="11"/>
      <c r="AK573" s="11"/>
      <c r="AL573" s="11"/>
      <c r="AM573" s="11"/>
      <c r="AN573" s="11"/>
      <c r="AO573" s="11"/>
      <c r="AP573" s="11"/>
      <c r="AQ573" s="11"/>
      <c r="AR573" s="11"/>
      <c r="AS573" s="11"/>
      <c r="AT573" s="11"/>
      <c r="AU573" s="11"/>
      <c r="AV573" s="11"/>
      <c r="AW573" s="11"/>
      <c r="AX573" s="11"/>
      <c r="AY573" s="11"/>
      <c r="AZ573" s="11"/>
      <c r="BA573" s="11"/>
      <c r="BB573" s="11"/>
      <c r="BC573" s="11"/>
      <c r="BD573" s="11"/>
      <c r="BE573" s="11"/>
      <c r="BF573" s="11"/>
      <c r="BG573" s="11"/>
      <c r="BH573" s="11"/>
      <c r="BI573" s="11"/>
      <c r="BJ573" s="11"/>
      <c r="BK573" s="11"/>
      <c r="BL573" s="11"/>
      <c r="BM573" s="11"/>
      <c r="BN573" s="11"/>
      <c r="BO573" s="11"/>
      <c r="BP573" s="11"/>
      <c r="BQ573" s="11"/>
    </row>
    <row r="574" spans="1:69" s="209" customFormat="1" ht="28.5" customHeight="1" x14ac:dyDescent="0.35">
      <c r="A574" s="111" t="s">
        <v>1014</v>
      </c>
      <c r="B574" s="134">
        <v>42450</v>
      </c>
      <c r="C574" s="101" t="s">
        <v>819</v>
      </c>
      <c r="D574" s="101" t="s">
        <v>26</v>
      </c>
      <c r="E574" s="102">
        <v>42596</v>
      </c>
      <c r="F574" s="102">
        <v>42597</v>
      </c>
      <c r="G574" s="103">
        <f t="shared" si="25"/>
        <v>1</v>
      </c>
      <c r="H574" s="103">
        <v>41</v>
      </c>
      <c r="I574" s="128"/>
      <c r="J574" s="128"/>
      <c r="K574" s="128"/>
      <c r="L574" s="128"/>
      <c r="M574" s="121">
        <v>42583</v>
      </c>
      <c r="N574" s="128"/>
      <c r="O574" s="128"/>
      <c r="P574" s="128"/>
      <c r="Q574" s="128"/>
      <c r="R574" s="128"/>
      <c r="S574" s="128"/>
      <c r="T574" s="128"/>
      <c r="U574" s="128"/>
      <c r="V574" s="128"/>
      <c r="W574" s="128"/>
      <c r="X574" s="128"/>
      <c r="Y574" s="113">
        <v>0</v>
      </c>
      <c r="Z574" s="165"/>
      <c r="AA574" s="166"/>
      <c r="AB574" s="162"/>
      <c r="AC574" s="166"/>
      <c r="AD574" s="163"/>
      <c r="AE574" s="163"/>
      <c r="AF574" s="133" t="s">
        <v>134</v>
      </c>
      <c r="AG574" s="12"/>
      <c r="AH574" s="369"/>
      <c r="AI574" s="369"/>
      <c r="AJ574" s="369"/>
      <c r="AK574" s="369"/>
      <c r="AL574" s="369"/>
      <c r="AM574" s="369"/>
      <c r="AN574" s="369"/>
      <c r="AO574" s="369"/>
      <c r="AP574" s="369"/>
      <c r="AQ574" s="369"/>
      <c r="AR574" s="369"/>
      <c r="AS574" s="369"/>
      <c r="AT574" s="369"/>
      <c r="AU574" s="369"/>
      <c r="AV574" s="369"/>
      <c r="AW574" s="369"/>
      <c r="AX574" s="369"/>
      <c r="AY574" s="369"/>
      <c r="AZ574" s="369"/>
      <c r="BA574" s="369"/>
      <c r="BB574" s="369"/>
      <c r="BC574" s="369"/>
      <c r="BD574" s="369"/>
      <c r="BE574" s="369"/>
      <c r="BF574" s="369"/>
      <c r="BG574" s="369"/>
      <c r="BH574" s="369"/>
      <c r="BI574" s="369"/>
      <c r="BJ574" s="369"/>
      <c r="BK574" s="369"/>
      <c r="BL574" s="369"/>
      <c r="BM574" s="369"/>
      <c r="BN574" s="369"/>
      <c r="BO574" s="369"/>
      <c r="BP574" s="369"/>
      <c r="BQ574" s="369"/>
    </row>
    <row r="575" spans="1:69" s="209" customFormat="1" ht="28.5" customHeight="1" x14ac:dyDescent="0.35">
      <c r="A575" s="111" t="s">
        <v>1014</v>
      </c>
      <c r="B575" s="134">
        <v>42585</v>
      </c>
      <c r="C575" s="101" t="s">
        <v>845</v>
      </c>
      <c r="D575" s="101" t="s">
        <v>26</v>
      </c>
      <c r="E575" s="102">
        <v>42594</v>
      </c>
      <c r="F575" s="102">
        <v>42596</v>
      </c>
      <c r="G575" s="103">
        <f t="shared" si="25"/>
        <v>2</v>
      </c>
      <c r="H575" s="103">
        <v>17</v>
      </c>
      <c r="I575" s="121"/>
      <c r="J575" s="121"/>
      <c r="K575" s="121"/>
      <c r="L575" s="121"/>
      <c r="M575" s="121"/>
      <c r="N575" s="121"/>
      <c r="O575" s="121">
        <v>42583</v>
      </c>
      <c r="P575" s="121"/>
      <c r="Q575" s="121"/>
      <c r="R575" s="121"/>
      <c r="S575" s="121"/>
      <c r="T575" s="121"/>
      <c r="U575" s="121"/>
      <c r="V575" s="121"/>
      <c r="W575" s="121"/>
      <c r="X575" s="121"/>
      <c r="Y575" s="113">
        <v>0</v>
      </c>
      <c r="Z575" s="159"/>
      <c r="AA575" s="160"/>
      <c r="AB575" s="162"/>
      <c r="AC575" s="160"/>
      <c r="AD575" s="164"/>
      <c r="AE575" s="164"/>
      <c r="AF575" s="133" t="s">
        <v>846</v>
      </c>
      <c r="AG575" s="12"/>
      <c r="AH575" s="369"/>
      <c r="AI575" s="369"/>
      <c r="AJ575" s="369"/>
      <c r="AK575" s="369"/>
      <c r="AL575" s="369"/>
      <c r="AM575" s="369"/>
      <c r="AN575" s="369"/>
      <c r="AO575" s="369"/>
      <c r="AP575" s="369"/>
      <c r="AQ575" s="369"/>
      <c r="AR575" s="369"/>
      <c r="AS575" s="369"/>
      <c r="AT575" s="369"/>
      <c r="AU575" s="369"/>
      <c r="AV575" s="369"/>
      <c r="AW575" s="369"/>
      <c r="AX575" s="369"/>
      <c r="AY575" s="369"/>
      <c r="AZ575" s="369"/>
      <c r="BA575" s="369"/>
      <c r="BB575" s="369"/>
      <c r="BC575" s="369"/>
      <c r="BD575" s="369"/>
      <c r="BE575" s="369"/>
      <c r="BF575" s="369"/>
      <c r="BG575" s="369"/>
      <c r="BH575" s="369"/>
      <c r="BI575" s="369"/>
      <c r="BJ575" s="369"/>
      <c r="BK575" s="369"/>
      <c r="BL575" s="369"/>
      <c r="BM575" s="369"/>
      <c r="BN575" s="369"/>
      <c r="BO575" s="369"/>
      <c r="BP575" s="369"/>
      <c r="BQ575" s="369"/>
    </row>
    <row r="576" spans="1:69" s="209" customFormat="1" ht="28.5" customHeight="1" x14ac:dyDescent="0.35">
      <c r="A576" s="111" t="s">
        <v>1014</v>
      </c>
      <c r="B576" s="119">
        <v>42556</v>
      </c>
      <c r="C576" s="101" t="s">
        <v>34</v>
      </c>
      <c r="D576" s="101" t="s">
        <v>931</v>
      </c>
      <c r="E576" s="108">
        <v>42594</v>
      </c>
      <c r="F576" s="108">
        <v>42596</v>
      </c>
      <c r="G576" s="103">
        <f t="shared" si="25"/>
        <v>2</v>
      </c>
      <c r="H576" s="103">
        <v>32</v>
      </c>
      <c r="I576" s="121"/>
      <c r="J576" s="121"/>
      <c r="K576" s="121"/>
      <c r="L576" s="121"/>
      <c r="M576" s="121"/>
      <c r="N576" s="121"/>
      <c r="O576" s="121"/>
      <c r="P576" s="121"/>
      <c r="Q576" s="121"/>
      <c r="R576" s="121"/>
      <c r="S576" s="121"/>
      <c r="T576" s="121"/>
      <c r="U576" s="121"/>
      <c r="V576" s="121"/>
      <c r="W576" s="121"/>
      <c r="X576" s="121">
        <v>42583</v>
      </c>
      <c r="Y576" s="129">
        <f>((30*21)+(1*H576))*G576</f>
        <v>1324</v>
      </c>
      <c r="Z576" s="159"/>
      <c r="AA576" s="160"/>
      <c r="AB576" s="162"/>
      <c r="AC576" s="160"/>
      <c r="AD576" s="164"/>
      <c r="AE576" s="164"/>
      <c r="AF576" s="561"/>
      <c r="AG576" s="12"/>
      <c r="AH576" s="369"/>
      <c r="AI576" s="369"/>
      <c r="AJ576" s="369"/>
      <c r="AK576" s="369"/>
      <c r="AL576" s="369"/>
      <c r="AM576" s="369"/>
      <c r="AN576" s="369"/>
      <c r="AO576" s="369"/>
      <c r="AP576" s="369"/>
      <c r="AQ576" s="369"/>
      <c r="AR576" s="369"/>
      <c r="AS576" s="369"/>
      <c r="AT576" s="369"/>
      <c r="AU576" s="369"/>
      <c r="AV576" s="369"/>
      <c r="AW576" s="369"/>
      <c r="AX576" s="369"/>
      <c r="AY576" s="369"/>
      <c r="AZ576" s="369"/>
      <c r="BA576" s="369"/>
      <c r="BB576" s="369"/>
      <c r="BC576" s="369"/>
      <c r="BD576" s="369"/>
      <c r="BE576" s="369"/>
      <c r="BF576" s="369"/>
      <c r="BG576" s="369"/>
      <c r="BH576" s="369"/>
      <c r="BI576" s="369"/>
      <c r="BJ576" s="369"/>
      <c r="BK576" s="369"/>
      <c r="BL576" s="369"/>
      <c r="BM576" s="369"/>
      <c r="BN576" s="369"/>
      <c r="BO576" s="369"/>
      <c r="BP576" s="369"/>
      <c r="BQ576" s="369"/>
    </row>
    <row r="577" spans="1:69" s="209" customFormat="1" ht="28.5" customHeight="1" x14ac:dyDescent="0.35">
      <c r="A577" s="111" t="s">
        <v>1014</v>
      </c>
      <c r="B577" s="134">
        <v>42572</v>
      </c>
      <c r="C577" s="101" t="s">
        <v>638</v>
      </c>
      <c r="D577" s="101" t="s">
        <v>638</v>
      </c>
      <c r="E577" s="108">
        <v>42594</v>
      </c>
      <c r="F577" s="108">
        <v>42595</v>
      </c>
      <c r="G577" s="103">
        <f t="shared" si="25"/>
        <v>1</v>
      </c>
      <c r="H577" s="103">
        <v>9</v>
      </c>
      <c r="I577" s="121"/>
      <c r="J577" s="121"/>
      <c r="K577" s="121"/>
      <c r="L577" s="121"/>
      <c r="M577" s="121"/>
      <c r="N577" s="121"/>
      <c r="O577" s="121"/>
      <c r="P577" s="121"/>
      <c r="Q577" s="121">
        <v>42583</v>
      </c>
      <c r="R577" s="121"/>
      <c r="S577" s="121"/>
      <c r="T577" s="121"/>
      <c r="U577" s="121"/>
      <c r="V577" s="121"/>
      <c r="W577" s="121"/>
      <c r="X577" s="121"/>
      <c r="Y577" s="129">
        <v>299.39999999999998</v>
      </c>
      <c r="Z577" s="159"/>
      <c r="AA577" s="160"/>
      <c r="AB577" s="162"/>
      <c r="AC577" s="160"/>
      <c r="AD577" s="164"/>
      <c r="AE577" s="164"/>
      <c r="AF577" s="561"/>
      <c r="AG577" s="12"/>
      <c r="AH577" s="369"/>
      <c r="AI577" s="369"/>
      <c r="AJ577" s="369"/>
      <c r="AK577" s="369"/>
      <c r="AL577" s="369"/>
      <c r="AM577" s="369"/>
      <c r="AN577" s="369"/>
      <c r="AO577" s="369"/>
      <c r="AP577" s="369"/>
      <c r="AQ577" s="369"/>
      <c r="AR577" s="369"/>
      <c r="AS577" s="369"/>
      <c r="AT577" s="369"/>
      <c r="AU577" s="369"/>
      <c r="AV577" s="369"/>
      <c r="AW577" s="369"/>
      <c r="AX577" s="369"/>
      <c r="AY577" s="369"/>
      <c r="AZ577" s="369"/>
      <c r="BA577" s="369"/>
      <c r="BB577" s="369"/>
      <c r="BC577" s="369"/>
      <c r="BD577" s="369"/>
      <c r="BE577" s="369"/>
      <c r="BF577" s="369"/>
      <c r="BG577" s="369"/>
      <c r="BH577" s="369"/>
      <c r="BI577" s="369"/>
      <c r="BJ577" s="369"/>
      <c r="BK577" s="369"/>
      <c r="BL577" s="369"/>
      <c r="BM577" s="369"/>
      <c r="BN577" s="369"/>
      <c r="BO577" s="369"/>
      <c r="BP577" s="369"/>
      <c r="BQ577" s="369"/>
    </row>
    <row r="578" spans="1:69" s="209" customFormat="1" ht="28.5" customHeight="1" x14ac:dyDescent="0.35">
      <c r="A578" s="111" t="s">
        <v>1014</v>
      </c>
      <c r="B578" s="134">
        <v>42569</v>
      </c>
      <c r="C578" s="101" t="s">
        <v>853</v>
      </c>
      <c r="D578" s="101" t="s">
        <v>26</v>
      </c>
      <c r="E578" s="102">
        <v>42592</v>
      </c>
      <c r="F578" s="102">
        <v>42593</v>
      </c>
      <c r="G578" s="103">
        <f t="shared" si="25"/>
        <v>1</v>
      </c>
      <c r="H578" s="103">
        <v>35</v>
      </c>
      <c r="I578" s="121">
        <v>42583</v>
      </c>
      <c r="J578" s="121"/>
      <c r="K578" s="121"/>
      <c r="L578" s="121"/>
      <c r="M578" s="121"/>
      <c r="N578" s="121"/>
      <c r="O578" s="121"/>
      <c r="P578" s="121"/>
      <c r="Q578" s="121"/>
      <c r="R578" s="121"/>
      <c r="S578" s="121"/>
      <c r="T578" s="121"/>
      <c r="U578" s="121"/>
      <c r="V578" s="121"/>
      <c r="W578" s="121"/>
      <c r="X578" s="121"/>
      <c r="Y578" s="113">
        <v>0</v>
      </c>
      <c r="Z578" s="159"/>
      <c r="AA578" s="160"/>
      <c r="AB578" s="162"/>
      <c r="AC578" s="160"/>
      <c r="AD578" s="164"/>
      <c r="AE578" s="164"/>
      <c r="AF578" s="133" t="s">
        <v>149</v>
      </c>
      <c r="AG578" s="12"/>
      <c r="AH578" s="369"/>
      <c r="AI578" s="369"/>
      <c r="AJ578" s="369"/>
      <c r="AK578" s="369"/>
      <c r="AL578" s="369"/>
      <c r="AM578" s="369"/>
      <c r="AN578" s="369"/>
      <c r="AO578" s="369"/>
      <c r="AP578" s="369"/>
      <c r="AQ578" s="369"/>
      <c r="AR578" s="369"/>
      <c r="AS578" s="369"/>
      <c r="AT578" s="369"/>
      <c r="AU578" s="369"/>
      <c r="AV578" s="369"/>
      <c r="AW578" s="369"/>
      <c r="AX578" s="369"/>
      <c r="AY578" s="369"/>
      <c r="AZ578" s="369"/>
      <c r="BA578" s="369"/>
      <c r="BB578" s="369"/>
      <c r="BC578" s="369"/>
      <c r="BD578" s="369"/>
      <c r="BE578" s="369"/>
      <c r="BF578" s="369"/>
      <c r="BG578" s="369"/>
      <c r="BH578" s="369"/>
      <c r="BI578" s="369"/>
      <c r="BJ578" s="369"/>
      <c r="BK578" s="369"/>
      <c r="BL578" s="369"/>
      <c r="BM578" s="369"/>
      <c r="BN578" s="369"/>
      <c r="BO578" s="369"/>
      <c r="BP578" s="369"/>
      <c r="BQ578" s="369"/>
    </row>
    <row r="579" spans="1:69" s="209" customFormat="1" ht="28.5" customHeight="1" x14ac:dyDescent="0.35">
      <c r="A579" s="111" t="s">
        <v>1014</v>
      </c>
      <c r="B579" s="134">
        <v>42451</v>
      </c>
      <c r="C579" s="101" t="s">
        <v>286</v>
      </c>
      <c r="D579" s="101" t="s">
        <v>756</v>
      </c>
      <c r="E579" s="102">
        <v>42591</v>
      </c>
      <c r="F579" s="102">
        <v>42593</v>
      </c>
      <c r="G579" s="103">
        <f t="shared" si="25"/>
        <v>2</v>
      </c>
      <c r="H579" s="103"/>
      <c r="I579" s="121"/>
      <c r="J579" s="121"/>
      <c r="K579" s="121"/>
      <c r="L579" s="121"/>
      <c r="M579" s="121"/>
      <c r="N579" s="121"/>
      <c r="O579" s="121">
        <v>42583</v>
      </c>
      <c r="P579" s="121"/>
      <c r="Q579" s="121"/>
      <c r="R579" s="121"/>
      <c r="S579" s="121"/>
      <c r="T579" s="121"/>
      <c r="U579" s="121"/>
      <c r="V579" s="121"/>
      <c r="W579" s="121"/>
      <c r="X579" s="121"/>
      <c r="Y579" s="113">
        <v>0</v>
      </c>
      <c r="Z579" s="159"/>
      <c r="AA579" s="160"/>
      <c r="AB579" s="162"/>
      <c r="AC579" s="160"/>
      <c r="AD579" s="164"/>
      <c r="AE579" s="164"/>
      <c r="AF579" s="133" t="s">
        <v>757</v>
      </c>
      <c r="AG579" s="12"/>
      <c r="AH579" s="369"/>
      <c r="AI579" s="369"/>
      <c r="AJ579" s="369"/>
      <c r="AK579" s="369"/>
      <c r="AL579" s="369"/>
      <c r="AM579" s="369"/>
      <c r="AN579" s="369"/>
      <c r="AO579" s="369"/>
      <c r="AP579" s="369"/>
      <c r="AQ579" s="369"/>
      <c r="AR579" s="369"/>
      <c r="AS579" s="369"/>
      <c r="AT579" s="369"/>
      <c r="AU579" s="369"/>
      <c r="AV579" s="369"/>
      <c r="AW579" s="369"/>
      <c r="AX579" s="369"/>
      <c r="AY579" s="369"/>
      <c r="AZ579" s="369"/>
      <c r="BA579" s="369"/>
      <c r="BB579" s="369"/>
      <c r="BC579" s="369"/>
      <c r="BD579" s="369"/>
      <c r="BE579" s="369"/>
      <c r="BF579" s="369"/>
      <c r="BG579" s="369"/>
      <c r="BH579" s="369"/>
      <c r="BI579" s="369"/>
      <c r="BJ579" s="369"/>
      <c r="BK579" s="369"/>
      <c r="BL579" s="369"/>
      <c r="BM579" s="369"/>
      <c r="BN579" s="369"/>
      <c r="BO579" s="369"/>
      <c r="BP579" s="369"/>
      <c r="BQ579" s="369"/>
    </row>
    <row r="580" spans="1:69" s="209" customFormat="1" ht="28.5" customHeight="1" x14ac:dyDescent="0.35">
      <c r="A580" s="111" t="s">
        <v>1014</v>
      </c>
      <c r="B580" s="134">
        <v>42529</v>
      </c>
      <c r="C580" s="101" t="s">
        <v>304</v>
      </c>
      <c r="D580" s="101" t="s">
        <v>765</v>
      </c>
      <c r="E580" s="102">
        <v>42591</v>
      </c>
      <c r="F580" s="102">
        <v>42593</v>
      </c>
      <c r="G580" s="103">
        <f t="shared" si="25"/>
        <v>2</v>
      </c>
      <c r="H580" s="103">
        <v>16</v>
      </c>
      <c r="I580" s="121"/>
      <c r="J580" s="121"/>
      <c r="K580" s="121"/>
      <c r="L580" s="121"/>
      <c r="M580" s="121"/>
      <c r="N580" s="121"/>
      <c r="O580" s="121"/>
      <c r="P580" s="121"/>
      <c r="Q580" s="121"/>
      <c r="R580" s="121"/>
      <c r="S580" s="121"/>
      <c r="T580" s="121"/>
      <c r="U580" s="121"/>
      <c r="V580" s="121"/>
      <c r="W580" s="121"/>
      <c r="X580" s="121">
        <v>42583</v>
      </c>
      <c r="Y580" s="113">
        <v>0</v>
      </c>
      <c r="Z580" s="159"/>
      <c r="AA580" s="160"/>
      <c r="AB580" s="162"/>
      <c r="AC580" s="160"/>
      <c r="AD580" s="164"/>
      <c r="AE580" s="164"/>
      <c r="AF580" s="133" t="s">
        <v>134</v>
      </c>
      <c r="AG580" s="12"/>
      <c r="AH580" s="369"/>
      <c r="AI580" s="369"/>
      <c r="AJ580" s="369"/>
      <c r="AK580" s="369"/>
      <c r="AL580" s="369"/>
      <c r="AM580" s="369"/>
      <c r="AN580" s="369"/>
      <c r="AO580" s="369"/>
      <c r="AP580" s="369"/>
      <c r="AQ580" s="369"/>
      <c r="AR580" s="369"/>
      <c r="AS580" s="369"/>
      <c r="AT580" s="369"/>
      <c r="AU580" s="369"/>
      <c r="AV580" s="369"/>
      <c r="AW580" s="369"/>
      <c r="AX580" s="369"/>
      <c r="AY580" s="369"/>
      <c r="AZ580" s="369"/>
      <c r="BA580" s="369"/>
      <c r="BB580" s="369"/>
      <c r="BC580" s="369"/>
      <c r="BD580" s="369"/>
      <c r="BE580" s="369"/>
      <c r="BF580" s="369"/>
      <c r="BG580" s="369"/>
      <c r="BH580" s="369"/>
      <c r="BI580" s="369"/>
      <c r="BJ580" s="369"/>
      <c r="BK580" s="369"/>
      <c r="BL580" s="369"/>
      <c r="BM580" s="369"/>
      <c r="BN580" s="369"/>
      <c r="BO580" s="369"/>
      <c r="BP580" s="369"/>
      <c r="BQ580" s="369"/>
    </row>
    <row r="581" spans="1:69" s="209" customFormat="1" ht="28.5" customHeight="1" x14ac:dyDescent="0.35">
      <c r="A581" s="111" t="s">
        <v>1014</v>
      </c>
      <c r="B581" s="134">
        <v>42551</v>
      </c>
      <c r="C581" s="101" t="s">
        <v>768</v>
      </c>
      <c r="D581" s="101" t="s">
        <v>771</v>
      </c>
      <c r="E581" s="102">
        <v>42589</v>
      </c>
      <c r="F581" s="102">
        <v>42592</v>
      </c>
      <c r="G581" s="103">
        <f t="shared" si="25"/>
        <v>3</v>
      </c>
      <c r="H581" s="103">
        <v>7</v>
      </c>
      <c r="I581" s="121"/>
      <c r="J581" s="121"/>
      <c r="K581" s="121"/>
      <c r="L581" s="121"/>
      <c r="M581" s="121"/>
      <c r="N581" s="121"/>
      <c r="O581" s="121">
        <v>42583</v>
      </c>
      <c r="P581" s="121"/>
      <c r="Q581" s="121"/>
      <c r="R581" s="121"/>
      <c r="S581" s="121"/>
      <c r="T581" s="121"/>
      <c r="U581" s="121"/>
      <c r="V581" s="121"/>
      <c r="W581" s="121"/>
      <c r="X581" s="121"/>
      <c r="Y581" s="113">
        <v>0</v>
      </c>
      <c r="Z581" s="159"/>
      <c r="AA581" s="160"/>
      <c r="AB581" s="162"/>
      <c r="AC581" s="160"/>
      <c r="AD581" s="164"/>
      <c r="AE581" s="164"/>
      <c r="AF581" s="133" t="s">
        <v>772</v>
      </c>
      <c r="AG581" s="12"/>
      <c r="AH581" s="369"/>
      <c r="AI581" s="369"/>
      <c r="AJ581" s="369"/>
      <c r="AK581" s="369"/>
      <c r="AL581" s="369"/>
      <c r="AM581" s="369"/>
      <c r="AN581" s="369"/>
      <c r="AO581" s="369"/>
      <c r="AP581" s="369"/>
      <c r="AQ581" s="369"/>
      <c r="AR581" s="369"/>
      <c r="AS581" s="369"/>
      <c r="AT581" s="369"/>
      <c r="AU581" s="369"/>
      <c r="AV581" s="369"/>
      <c r="AW581" s="369"/>
      <c r="AX581" s="369"/>
      <c r="AY581" s="369"/>
      <c r="AZ581" s="369"/>
      <c r="BA581" s="369"/>
      <c r="BB581" s="369"/>
      <c r="BC581" s="369"/>
      <c r="BD581" s="369"/>
      <c r="BE581" s="369"/>
      <c r="BF581" s="369"/>
      <c r="BG581" s="369"/>
      <c r="BH581" s="369"/>
      <c r="BI581" s="369"/>
      <c r="BJ581" s="369"/>
      <c r="BK581" s="369"/>
      <c r="BL581" s="369"/>
      <c r="BM581" s="369"/>
      <c r="BN581" s="369"/>
      <c r="BO581" s="369"/>
      <c r="BP581" s="369"/>
      <c r="BQ581" s="369"/>
    </row>
    <row r="582" spans="1:69" s="209" customFormat="1" ht="28.5" customHeight="1" x14ac:dyDescent="0.35">
      <c r="A582" s="111" t="s">
        <v>1014</v>
      </c>
      <c r="B582" s="134">
        <v>42450</v>
      </c>
      <c r="C582" s="101" t="s">
        <v>819</v>
      </c>
      <c r="D582" s="101" t="s">
        <v>26</v>
      </c>
      <c r="E582" s="102">
        <v>42589</v>
      </c>
      <c r="F582" s="102">
        <v>42590</v>
      </c>
      <c r="G582" s="103">
        <f t="shared" si="25"/>
        <v>1</v>
      </c>
      <c r="H582" s="103">
        <v>41</v>
      </c>
      <c r="I582" s="128"/>
      <c r="J582" s="128"/>
      <c r="K582" s="128"/>
      <c r="L582" s="128"/>
      <c r="M582" s="121">
        <v>42583</v>
      </c>
      <c r="N582" s="128"/>
      <c r="O582" s="128"/>
      <c r="P582" s="128"/>
      <c r="Q582" s="128"/>
      <c r="R582" s="128"/>
      <c r="S582" s="128"/>
      <c r="T582" s="128"/>
      <c r="U582" s="128"/>
      <c r="V582" s="128"/>
      <c r="W582" s="128"/>
      <c r="X582" s="128"/>
      <c r="Y582" s="113">
        <v>0</v>
      </c>
      <c r="Z582" s="165"/>
      <c r="AA582" s="166"/>
      <c r="AB582" s="162"/>
      <c r="AC582" s="166"/>
      <c r="AD582" s="163"/>
      <c r="AE582" s="163"/>
      <c r="AF582" s="133" t="s">
        <v>134</v>
      </c>
      <c r="AG582" s="12"/>
      <c r="AH582" s="369"/>
      <c r="AI582" s="369"/>
      <c r="AJ582" s="369"/>
      <c r="AK582" s="369"/>
      <c r="AL582" s="369"/>
      <c r="AM582" s="369"/>
      <c r="AN582" s="369"/>
      <c r="AO582" s="369"/>
      <c r="AP582" s="369"/>
      <c r="AQ582" s="369"/>
      <c r="AR582" s="369"/>
      <c r="AS582" s="369"/>
      <c r="AT582" s="369"/>
      <c r="AU582" s="369"/>
      <c r="AV582" s="369"/>
      <c r="AW582" s="369"/>
      <c r="AX582" s="369"/>
      <c r="AY582" s="369"/>
      <c r="AZ582" s="369"/>
      <c r="BA582" s="369"/>
      <c r="BB582" s="369"/>
      <c r="BC582" s="369"/>
      <c r="BD582" s="369"/>
      <c r="BE582" s="369"/>
      <c r="BF582" s="369"/>
      <c r="BG582" s="369"/>
      <c r="BH582" s="369"/>
      <c r="BI582" s="369"/>
      <c r="BJ582" s="369"/>
      <c r="BK582" s="369"/>
      <c r="BL582" s="369"/>
      <c r="BM582" s="369"/>
      <c r="BN582" s="369"/>
      <c r="BO582" s="369"/>
      <c r="BP582" s="369"/>
      <c r="BQ582" s="369"/>
    </row>
    <row r="583" spans="1:69" s="209" customFormat="1" ht="28.5" customHeight="1" x14ac:dyDescent="0.35">
      <c r="A583" s="111" t="s">
        <v>1014</v>
      </c>
      <c r="B583" s="134">
        <v>42538</v>
      </c>
      <c r="C583" s="101" t="s">
        <v>768</v>
      </c>
      <c r="D583" s="101" t="s">
        <v>913</v>
      </c>
      <c r="E583" s="108">
        <v>42589</v>
      </c>
      <c r="F583" s="108">
        <v>42592</v>
      </c>
      <c r="G583" s="103">
        <f t="shared" si="25"/>
        <v>3</v>
      </c>
      <c r="H583" s="103">
        <v>32</v>
      </c>
      <c r="I583" s="121"/>
      <c r="J583" s="121"/>
      <c r="K583" s="121"/>
      <c r="L583" s="121"/>
      <c r="M583" s="121"/>
      <c r="N583" s="121"/>
      <c r="O583" s="121"/>
      <c r="P583" s="121"/>
      <c r="Q583" s="121"/>
      <c r="R583" s="121"/>
      <c r="S583" s="121"/>
      <c r="T583" s="121"/>
      <c r="U583" s="121"/>
      <c r="V583" s="121"/>
      <c r="W583" s="121"/>
      <c r="X583" s="121">
        <v>42583</v>
      </c>
      <c r="Y583" s="129">
        <v>2329</v>
      </c>
      <c r="Z583" s="159"/>
      <c r="AA583" s="160"/>
      <c r="AB583" s="162"/>
      <c r="AC583" s="160"/>
      <c r="AD583" s="164"/>
      <c r="AE583" s="164"/>
      <c r="AF583" s="561"/>
      <c r="AG583" s="12"/>
      <c r="AH583" s="369"/>
      <c r="AI583" s="369"/>
      <c r="AJ583" s="369"/>
      <c r="AK583" s="369"/>
      <c r="AL583" s="369"/>
      <c r="AM583" s="369"/>
      <c r="AN583" s="369"/>
      <c r="AO583" s="369"/>
      <c r="AP583" s="369"/>
      <c r="AQ583" s="369"/>
      <c r="AR583" s="369"/>
      <c r="AS583" s="369"/>
      <c r="AT583" s="369"/>
      <c r="AU583" s="369"/>
      <c r="AV583" s="369"/>
      <c r="AW583" s="369"/>
      <c r="AX583" s="369"/>
      <c r="AY583" s="369"/>
      <c r="AZ583" s="369"/>
      <c r="BA583" s="369"/>
      <c r="BB583" s="369"/>
      <c r="BC583" s="369"/>
      <c r="BD583" s="369"/>
      <c r="BE583" s="369"/>
      <c r="BF583" s="369"/>
      <c r="BG583" s="369"/>
      <c r="BH583" s="369"/>
      <c r="BI583" s="369"/>
      <c r="BJ583" s="369"/>
      <c r="BK583" s="369"/>
      <c r="BL583" s="369"/>
      <c r="BM583" s="369"/>
      <c r="BN583" s="369"/>
      <c r="BO583" s="369"/>
      <c r="BP583" s="369"/>
      <c r="BQ583" s="369"/>
    </row>
    <row r="584" spans="1:69" s="209" customFormat="1" ht="28.5" customHeight="1" x14ac:dyDescent="0.35">
      <c r="A584" s="111" t="s">
        <v>1014</v>
      </c>
      <c r="B584" s="134">
        <v>42522</v>
      </c>
      <c r="C584" s="101" t="s">
        <v>988</v>
      </c>
      <c r="D584" s="101" t="s">
        <v>750</v>
      </c>
      <c r="E584" s="102">
        <v>42588</v>
      </c>
      <c r="F584" s="102">
        <v>42590</v>
      </c>
      <c r="G584" s="103">
        <f t="shared" si="25"/>
        <v>2</v>
      </c>
      <c r="H584" s="103">
        <v>32</v>
      </c>
      <c r="I584" s="121"/>
      <c r="J584" s="121"/>
      <c r="K584" s="121"/>
      <c r="L584" s="121"/>
      <c r="M584" s="121"/>
      <c r="N584" s="121"/>
      <c r="O584" s="121"/>
      <c r="P584" s="121"/>
      <c r="Q584" s="121"/>
      <c r="R584" s="121"/>
      <c r="S584" s="121"/>
      <c r="T584" s="121"/>
      <c r="U584" s="121"/>
      <c r="V584" s="121"/>
      <c r="W584" s="121"/>
      <c r="X584" s="121">
        <v>42583</v>
      </c>
      <c r="Y584" s="113">
        <v>0</v>
      </c>
      <c r="Z584" s="159"/>
      <c r="AA584" s="160"/>
      <c r="AB584" s="162"/>
      <c r="AC584" s="160"/>
      <c r="AD584" s="164"/>
      <c r="AE584" s="164"/>
      <c r="AF584" s="133" t="s">
        <v>149</v>
      </c>
      <c r="AG584" s="12"/>
      <c r="AH584" s="369"/>
      <c r="AI584" s="369"/>
      <c r="AJ584" s="369"/>
      <c r="AK584" s="369"/>
      <c r="AL584" s="369"/>
      <c r="AM584" s="369"/>
      <c r="AN584" s="369"/>
      <c r="AO584" s="369"/>
      <c r="AP584" s="369"/>
      <c r="AQ584" s="369"/>
      <c r="AR584" s="369"/>
      <c r="AS584" s="369"/>
      <c r="AT584" s="369"/>
      <c r="AU584" s="369"/>
      <c r="AV584" s="369"/>
      <c r="AW584" s="369"/>
      <c r="AX584" s="369"/>
      <c r="AY584" s="369"/>
      <c r="AZ584" s="369"/>
      <c r="BA584" s="369"/>
      <c r="BB584" s="369"/>
      <c r="BC584" s="369"/>
      <c r="BD584" s="369"/>
      <c r="BE584" s="369"/>
      <c r="BF584" s="369"/>
      <c r="BG584" s="369"/>
      <c r="BH584" s="369"/>
      <c r="BI584" s="369"/>
      <c r="BJ584" s="369"/>
      <c r="BK584" s="369"/>
      <c r="BL584" s="369"/>
      <c r="BM584" s="369"/>
      <c r="BN584" s="369"/>
      <c r="BO584" s="369"/>
      <c r="BP584" s="369"/>
      <c r="BQ584" s="369"/>
    </row>
    <row r="585" spans="1:69" s="209" customFormat="1" ht="28.5" customHeight="1" x14ac:dyDescent="0.35">
      <c r="A585" s="111" t="s">
        <v>1014</v>
      </c>
      <c r="B585" s="142">
        <v>42410</v>
      </c>
      <c r="C585" s="101" t="s">
        <v>832</v>
      </c>
      <c r="D585" s="101" t="s">
        <v>26</v>
      </c>
      <c r="E585" s="102">
        <v>42588</v>
      </c>
      <c r="F585" s="102">
        <v>42595</v>
      </c>
      <c r="G585" s="107">
        <f t="shared" si="25"/>
        <v>7</v>
      </c>
      <c r="H585" s="107"/>
      <c r="I585" s="141"/>
      <c r="J585" s="141"/>
      <c r="K585" s="141"/>
      <c r="L585" s="121">
        <v>42583</v>
      </c>
      <c r="M585" s="141"/>
      <c r="N585" s="141"/>
      <c r="O585" s="141"/>
      <c r="P585" s="141"/>
      <c r="Q585" s="141"/>
      <c r="R585" s="141"/>
      <c r="S585" s="141"/>
      <c r="T585" s="141"/>
      <c r="U585" s="141"/>
      <c r="V585" s="141"/>
      <c r="W585" s="141"/>
      <c r="X585" s="141"/>
      <c r="Y585" s="113">
        <v>0</v>
      </c>
      <c r="Z585" s="165"/>
      <c r="AA585" s="166"/>
      <c r="AB585" s="162"/>
      <c r="AC585" s="166"/>
      <c r="AD585" s="163"/>
      <c r="AE585" s="163"/>
      <c r="AF585" s="133" t="s">
        <v>425</v>
      </c>
      <c r="AG585" s="12"/>
      <c r="AH585" s="369"/>
      <c r="AI585" s="369"/>
      <c r="AJ585" s="369"/>
      <c r="AK585" s="369"/>
      <c r="AL585" s="369"/>
      <c r="AM585" s="369"/>
      <c r="AN585" s="369"/>
      <c r="AO585" s="369"/>
      <c r="AP585" s="369"/>
      <c r="AQ585" s="369"/>
      <c r="AR585" s="369"/>
      <c r="AS585" s="369"/>
      <c r="AT585" s="369"/>
      <c r="AU585" s="369"/>
      <c r="AV585" s="369"/>
      <c r="AW585" s="369"/>
      <c r="AX585" s="369"/>
      <c r="AY585" s="369"/>
      <c r="AZ585" s="369"/>
      <c r="BA585" s="369"/>
      <c r="BB585" s="369"/>
      <c r="BC585" s="369"/>
      <c r="BD585" s="369"/>
      <c r="BE585" s="369"/>
      <c r="BF585" s="369"/>
      <c r="BG585" s="369"/>
      <c r="BH585" s="369"/>
      <c r="BI585" s="369"/>
      <c r="BJ585" s="369"/>
      <c r="BK585" s="369"/>
      <c r="BL585" s="369"/>
      <c r="BM585" s="369"/>
      <c r="BN585" s="369"/>
      <c r="BO585" s="369"/>
      <c r="BP585" s="369"/>
      <c r="BQ585" s="369"/>
    </row>
    <row r="586" spans="1:69" s="209" customFormat="1" ht="28.5" customHeight="1" x14ac:dyDescent="0.35">
      <c r="A586" s="111" t="s">
        <v>1014</v>
      </c>
      <c r="B586" s="134">
        <v>42458</v>
      </c>
      <c r="C586" s="101" t="s">
        <v>993</v>
      </c>
      <c r="D586" s="101" t="s">
        <v>26</v>
      </c>
      <c r="E586" s="102">
        <v>42587</v>
      </c>
      <c r="F586" s="102">
        <v>42589</v>
      </c>
      <c r="G586" s="103">
        <f t="shared" si="25"/>
        <v>2</v>
      </c>
      <c r="H586" s="103"/>
      <c r="I586" s="121"/>
      <c r="J586" s="121"/>
      <c r="K586" s="121"/>
      <c r="L586" s="121"/>
      <c r="M586" s="121"/>
      <c r="N586" s="121"/>
      <c r="O586" s="121"/>
      <c r="P586" s="121"/>
      <c r="Q586" s="121">
        <v>42583</v>
      </c>
      <c r="R586" s="121"/>
      <c r="S586" s="121"/>
      <c r="T586" s="121"/>
      <c r="U586" s="121"/>
      <c r="V586" s="121"/>
      <c r="W586" s="121"/>
      <c r="X586" s="121"/>
      <c r="Y586" s="113">
        <v>0</v>
      </c>
      <c r="Z586" s="159"/>
      <c r="AA586" s="160"/>
      <c r="AB586" s="162"/>
      <c r="AC586" s="160"/>
      <c r="AD586" s="164"/>
      <c r="AE586" s="164"/>
      <c r="AF586" s="133" t="s">
        <v>134</v>
      </c>
      <c r="AG586" s="12"/>
      <c r="AH586" s="369"/>
      <c r="AI586" s="369"/>
      <c r="AJ586" s="369"/>
      <c r="AK586" s="369"/>
      <c r="AL586" s="369"/>
      <c r="AM586" s="369"/>
      <c r="AN586" s="369"/>
      <c r="AO586" s="369"/>
      <c r="AP586" s="369"/>
      <c r="AQ586" s="369"/>
      <c r="AR586" s="369"/>
      <c r="AS586" s="369"/>
      <c r="AT586" s="369"/>
      <c r="AU586" s="369"/>
      <c r="AV586" s="369"/>
      <c r="AW586" s="369"/>
      <c r="AX586" s="369"/>
      <c r="AY586" s="369"/>
      <c r="AZ586" s="369"/>
      <c r="BA586" s="369"/>
      <c r="BB586" s="369"/>
      <c r="BC586" s="369"/>
      <c r="BD586" s="369"/>
      <c r="BE586" s="369"/>
      <c r="BF586" s="369"/>
      <c r="BG586" s="369"/>
      <c r="BH586" s="369"/>
      <c r="BI586" s="369"/>
      <c r="BJ586" s="369"/>
      <c r="BK586" s="369"/>
      <c r="BL586" s="369"/>
      <c r="BM586" s="369"/>
      <c r="BN586" s="369"/>
      <c r="BO586" s="369"/>
      <c r="BP586" s="369"/>
      <c r="BQ586" s="369"/>
    </row>
    <row r="587" spans="1:69" s="209" customFormat="1" ht="28.5" customHeight="1" x14ac:dyDescent="0.35">
      <c r="A587" s="111" t="s">
        <v>1014</v>
      </c>
      <c r="B587" s="134">
        <v>42571</v>
      </c>
      <c r="C587" s="101" t="s">
        <v>34</v>
      </c>
      <c r="D587" s="101" t="s">
        <v>932</v>
      </c>
      <c r="E587" s="108">
        <v>42587</v>
      </c>
      <c r="F587" s="108">
        <v>42589</v>
      </c>
      <c r="G587" s="103">
        <f t="shared" si="25"/>
        <v>2</v>
      </c>
      <c r="H587" s="103">
        <v>30</v>
      </c>
      <c r="I587" s="121"/>
      <c r="J587" s="121"/>
      <c r="K587" s="121"/>
      <c r="L587" s="121"/>
      <c r="M587" s="121"/>
      <c r="N587" s="121"/>
      <c r="O587" s="121">
        <v>42583</v>
      </c>
      <c r="P587" s="121"/>
      <c r="Q587" s="121"/>
      <c r="R587" s="121"/>
      <c r="S587" s="121"/>
      <c r="T587" s="121"/>
      <c r="U587" s="121"/>
      <c r="V587" s="121"/>
      <c r="W587" s="121"/>
      <c r="X587" s="121"/>
      <c r="Y587" s="129">
        <f>(28*21)*G587</f>
        <v>1176</v>
      </c>
      <c r="Z587" s="159"/>
      <c r="AA587" s="160"/>
      <c r="AB587" s="162"/>
      <c r="AC587" s="160"/>
      <c r="AD587" s="164"/>
      <c r="AE587" s="164"/>
      <c r="AF587" s="561"/>
      <c r="AG587" s="12"/>
      <c r="AH587" s="369"/>
      <c r="AI587" s="369"/>
      <c r="AJ587" s="369"/>
      <c r="AK587" s="369"/>
      <c r="AL587" s="369"/>
      <c r="AM587" s="369"/>
      <c r="AN587" s="369"/>
      <c r="AO587" s="369"/>
      <c r="AP587" s="369"/>
      <c r="AQ587" s="369"/>
      <c r="AR587" s="369"/>
      <c r="AS587" s="369"/>
      <c r="AT587" s="369"/>
      <c r="AU587" s="369"/>
      <c r="AV587" s="369"/>
      <c r="AW587" s="369"/>
      <c r="AX587" s="369"/>
      <c r="AY587" s="369"/>
      <c r="AZ587" s="369"/>
      <c r="BA587" s="369"/>
      <c r="BB587" s="369"/>
      <c r="BC587" s="369"/>
      <c r="BD587" s="369"/>
      <c r="BE587" s="369"/>
      <c r="BF587" s="369"/>
      <c r="BG587" s="369"/>
      <c r="BH587" s="369"/>
      <c r="BI587" s="369"/>
      <c r="BJ587" s="369"/>
      <c r="BK587" s="369"/>
      <c r="BL587" s="369"/>
      <c r="BM587" s="369"/>
      <c r="BN587" s="369"/>
      <c r="BO587" s="369"/>
      <c r="BP587" s="369"/>
      <c r="BQ587" s="369"/>
    </row>
    <row r="588" spans="1:69" s="209" customFormat="1" ht="28.5" customHeight="1" x14ac:dyDescent="0.35">
      <c r="A588" s="111" t="s">
        <v>1014</v>
      </c>
      <c r="B588" s="119">
        <v>42556</v>
      </c>
      <c r="C588" s="101" t="s">
        <v>34</v>
      </c>
      <c r="D588" s="101" t="s">
        <v>933</v>
      </c>
      <c r="E588" s="108">
        <v>42586</v>
      </c>
      <c r="F588" s="108">
        <v>42588</v>
      </c>
      <c r="G588" s="103">
        <f t="shared" si="25"/>
        <v>2</v>
      </c>
      <c r="H588" s="103">
        <v>39</v>
      </c>
      <c r="I588" s="121"/>
      <c r="J588" s="121"/>
      <c r="K588" s="121"/>
      <c r="L588" s="121"/>
      <c r="M588" s="121"/>
      <c r="N588" s="121"/>
      <c r="O588" s="121"/>
      <c r="P588" s="121"/>
      <c r="Q588" s="121"/>
      <c r="R588" s="121"/>
      <c r="S588" s="121"/>
      <c r="T588" s="121"/>
      <c r="U588" s="121"/>
      <c r="V588" s="121"/>
      <c r="W588" s="121"/>
      <c r="X588" s="121">
        <v>42583</v>
      </c>
      <c r="Y588" s="129">
        <v>1674</v>
      </c>
      <c r="Z588" s="159"/>
      <c r="AA588" s="160"/>
      <c r="AB588" s="162"/>
      <c r="AC588" s="160"/>
      <c r="AD588" s="164"/>
      <c r="AE588" s="164"/>
      <c r="AF588" s="561"/>
      <c r="AG588" s="12"/>
      <c r="AH588" s="369"/>
      <c r="AI588" s="369"/>
      <c r="AJ588" s="369"/>
      <c r="AK588" s="369"/>
      <c r="AL588" s="369"/>
      <c r="AM588" s="369"/>
      <c r="AN588" s="369"/>
      <c r="AO588" s="369"/>
      <c r="AP588" s="369"/>
      <c r="AQ588" s="369"/>
      <c r="AR588" s="369"/>
      <c r="AS588" s="369"/>
      <c r="AT588" s="369"/>
      <c r="AU588" s="369"/>
      <c r="AV588" s="369"/>
      <c r="AW588" s="369"/>
      <c r="AX588" s="369"/>
      <c r="AY588" s="369"/>
      <c r="AZ588" s="369"/>
      <c r="BA588" s="369"/>
      <c r="BB588" s="369"/>
      <c r="BC588" s="369"/>
      <c r="BD588" s="369"/>
      <c r="BE588" s="369"/>
      <c r="BF588" s="369"/>
      <c r="BG588" s="369"/>
      <c r="BH588" s="369"/>
      <c r="BI588" s="369"/>
      <c r="BJ588" s="369"/>
      <c r="BK588" s="369"/>
      <c r="BL588" s="369"/>
      <c r="BM588" s="369"/>
      <c r="BN588" s="369"/>
      <c r="BO588" s="369"/>
      <c r="BP588" s="369"/>
      <c r="BQ588" s="369"/>
    </row>
    <row r="589" spans="1:69" s="209" customFormat="1" ht="28.5" customHeight="1" x14ac:dyDescent="0.35">
      <c r="A589" s="111" t="s">
        <v>1014</v>
      </c>
      <c r="B589" s="134">
        <v>42522</v>
      </c>
      <c r="C589" s="101" t="s">
        <v>988</v>
      </c>
      <c r="D589" s="101" t="s">
        <v>749</v>
      </c>
      <c r="E589" s="102">
        <v>42585</v>
      </c>
      <c r="F589" s="102">
        <v>42587</v>
      </c>
      <c r="G589" s="103">
        <f t="shared" si="25"/>
        <v>2</v>
      </c>
      <c r="H589" s="103">
        <v>32</v>
      </c>
      <c r="I589" s="121"/>
      <c r="J589" s="121"/>
      <c r="K589" s="121"/>
      <c r="L589" s="121"/>
      <c r="M589" s="121"/>
      <c r="N589" s="121"/>
      <c r="O589" s="121"/>
      <c r="P589" s="121"/>
      <c r="Q589" s="121"/>
      <c r="R589" s="121"/>
      <c r="S589" s="121"/>
      <c r="T589" s="121"/>
      <c r="U589" s="121"/>
      <c r="V589" s="121"/>
      <c r="W589" s="121"/>
      <c r="X589" s="121">
        <v>42583</v>
      </c>
      <c r="Y589" s="113">
        <v>0</v>
      </c>
      <c r="Z589" s="159"/>
      <c r="AA589" s="160"/>
      <c r="AB589" s="162"/>
      <c r="AC589" s="160"/>
      <c r="AD589" s="164"/>
      <c r="AE589" s="164"/>
      <c r="AF589" s="133" t="s">
        <v>149</v>
      </c>
      <c r="AG589" s="12"/>
      <c r="AH589" s="369"/>
      <c r="AI589" s="369"/>
      <c r="AJ589" s="369"/>
      <c r="AK589" s="369"/>
      <c r="AL589" s="369"/>
      <c r="AM589" s="369"/>
      <c r="AN589" s="369"/>
      <c r="AO589" s="369"/>
      <c r="AP589" s="369"/>
      <c r="AQ589" s="369"/>
      <c r="AR589" s="369"/>
      <c r="AS589" s="369"/>
      <c r="AT589" s="369"/>
      <c r="AU589" s="369"/>
      <c r="AV589" s="369"/>
      <c r="AW589" s="369"/>
      <c r="AX589" s="369"/>
      <c r="AY589" s="369"/>
      <c r="AZ589" s="369"/>
      <c r="BA589" s="369"/>
      <c r="BB589" s="369"/>
      <c r="BC589" s="369"/>
      <c r="BD589" s="369"/>
      <c r="BE589" s="369"/>
      <c r="BF589" s="369"/>
      <c r="BG589" s="369"/>
      <c r="BH589" s="369"/>
      <c r="BI589" s="369"/>
      <c r="BJ589" s="369"/>
      <c r="BK589" s="369"/>
      <c r="BL589" s="369"/>
      <c r="BM589" s="369"/>
      <c r="BN589" s="369"/>
      <c r="BO589" s="369"/>
      <c r="BP589" s="369"/>
      <c r="BQ589" s="369"/>
    </row>
    <row r="590" spans="1:69" s="209" customFormat="1" ht="28.5" customHeight="1" x14ac:dyDescent="0.35">
      <c r="A590" s="111" t="s">
        <v>1014</v>
      </c>
      <c r="B590" s="134">
        <v>42551</v>
      </c>
      <c r="C590" s="101" t="s">
        <v>197</v>
      </c>
      <c r="D590" s="101" t="s">
        <v>711</v>
      </c>
      <c r="E590" s="102">
        <v>42584</v>
      </c>
      <c r="F590" s="102">
        <v>42585</v>
      </c>
      <c r="G590" s="103">
        <f t="shared" si="25"/>
        <v>1</v>
      </c>
      <c r="H590" s="103">
        <v>150</v>
      </c>
      <c r="I590" s="121"/>
      <c r="J590" s="121"/>
      <c r="K590" s="121"/>
      <c r="L590" s="121"/>
      <c r="M590" s="121">
        <v>42583</v>
      </c>
      <c r="N590" s="121"/>
      <c r="O590" s="121"/>
      <c r="P590" s="121"/>
      <c r="Q590" s="121"/>
      <c r="R590" s="121"/>
      <c r="S590" s="121"/>
      <c r="T590" s="121"/>
      <c r="U590" s="121"/>
      <c r="V590" s="121"/>
      <c r="W590" s="121"/>
      <c r="X590" s="121"/>
      <c r="Y590" s="113">
        <v>0</v>
      </c>
      <c r="Z590" s="159"/>
      <c r="AA590" s="160"/>
      <c r="AB590" s="162"/>
      <c r="AC590" s="160"/>
      <c r="AD590" s="164"/>
      <c r="AE590" s="164"/>
      <c r="AF590" s="133" t="s">
        <v>712</v>
      </c>
      <c r="AG590" s="12"/>
      <c r="AH590" s="369"/>
      <c r="AI590" s="369"/>
      <c r="AJ590" s="369"/>
      <c r="AK590" s="369"/>
      <c r="AL590" s="369"/>
      <c r="AM590" s="369"/>
      <c r="AN590" s="369"/>
      <c r="AO590" s="369"/>
      <c r="AP590" s="369"/>
      <c r="AQ590" s="369"/>
      <c r="AR590" s="369"/>
      <c r="AS590" s="369"/>
      <c r="AT590" s="369"/>
      <c r="AU590" s="369"/>
      <c r="AV590" s="369"/>
      <c r="AW590" s="369"/>
      <c r="AX590" s="369"/>
      <c r="AY590" s="369"/>
      <c r="AZ590" s="369"/>
      <c r="BA590" s="369"/>
      <c r="BB590" s="369"/>
      <c r="BC590" s="369"/>
      <c r="BD590" s="369"/>
      <c r="BE590" s="369"/>
      <c r="BF590" s="369"/>
      <c r="BG590" s="369"/>
      <c r="BH590" s="369"/>
      <c r="BI590" s="369"/>
      <c r="BJ590" s="369"/>
      <c r="BK590" s="369"/>
      <c r="BL590" s="369"/>
      <c r="BM590" s="369"/>
      <c r="BN590" s="369"/>
      <c r="BO590" s="369"/>
      <c r="BP590" s="369"/>
      <c r="BQ590" s="369"/>
    </row>
    <row r="591" spans="1:69" s="209" customFormat="1" ht="28.5" customHeight="1" x14ac:dyDescent="0.35">
      <c r="A591" s="111" t="s">
        <v>1014</v>
      </c>
      <c r="B591" s="134">
        <v>42474</v>
      </c>
      <c r="C591" s="101" t="s">
        <v>126</v>
      </c>
      <c r="D591" s="44" t="s">
        <v>790</v>
      </c>
      <c r="E591" s="102">
        <v>42584</v>
      </c>
      <c r="F591" s="102">
        <v>42585</v>
      </c>
      <c r="G591" s="103">
        <f t="shared" si="25"/>
        <v>1</v>
      </c>
      <c r="H591" s="107"/>
      <c r="I591" s="121">
        <v>42583</v>
      </c>
      <c r="J591" s="121"/>
      <c r="K591" s="121"/>
      <c r="L591" s="121"/>
      <c r="M591" s="121"/>
      <c r="N591" s="121"/>
      <c r="O591" s="121"/>
      <c r="P591" s="121"/>
      <c r="Q591" s="121"/>
      <c r="R591" s="121"/>
      <c r="S591" s="121"/>
      <c r="T591" s="121"/>
      <c r="U591" s="121"/>
      <c r="V591" s="121"/>
      <c r="W591" s="121"/>
      <c r="X591" s="121"/>
      <c r="Y591" s="113">
        <v>0</v>
      </c>
      <c r="Z591" s="159"/>
      <c r="AA591" s="160"/>
      <c r="AB591" s="162"/>
      <c r="AC591" s="160"/>
      <c r="AD591" s="164"/>
      <c r="AE591" s="164"/>
      <c r="AF591" s="133" t="s">
        <v>763</v>
      </c>
      <c r="AG591" s="12"/>
      <c r="AH591" s="369"/>
      <c r="AI591" s="369"/>
      <c r="AJ591" s="369"/>
      <c r="AK591" s="369"/>
      <c r="AL591" s="369"/>
      <c r="AM591" s="369"/>
      <c r="AN591" s="369"/>
      <c r="AO591" s="369"/>
      <c r="AP591" s="369"/>
      <c r="AQ591" s="369"/>
      <c r="AR591" s="369"/>
      <c r="AS591" s="369"/>
      <c r="AT591" s="369"/>
      <c r="AU591" s="369"/>
      <c r="AV591" s="369"/>
      <c r="AW591" s="369"/>
      <c r="AX591" s="369"/>
      <c r="AY591" s="369"/>
      <c r="AZ591" s="369"/>
      <c r="BA591" s="369"/>
      <c r="BB591" s="369"/>
      <c r="BC591" s="369"/>
      <c r="BD591" s="369"/>
      <c r="BE591" s="369"/>
      <c r="BF591" s="369"/>
      <c r="BG591" s="369"/>
      <c r="BH591" s="369"/>
      <c r="BI591" s="369"/>
      <c r="BJ591" s="369"/>
      <c r="BK591" s="369"/>
      <c r="BL591" s="369"/>
      <c r="BM591" s="369"/>
      <c r="BN591" s="369"/>
      <c r="BO591" s="369"/>
      <c r="BP591" s="369"/>
      <c r="BQ591" s="369"/>
    </row>
    <row r="592" spans="1:69" s="209" customFormat="1" ht="28.5" customHeight="1" x14ac:dyDescent="0.35">
      <c r="A592" s="111" t="s">
        <v>1014</v>
      </c>
      <c r="B592" s="134">
        <v>42543</v>
      </c>
      <c r="C592" s="101" t="s">
        <v>126</v>
      </c>
      <c r="D592" s="44" t="s">
        <v>800</v>
      </c>
      <c r="E592" s="102">
        <v>42584</v>
      </c>
      <c r="F592" s="102">
        <v>42588</v>
      </c>
      <c r="G592" s="103">
        <f t="shared" si="25"/>
        <v>4</v>
      </c>
      <c r="H592" s="103">
        <v>52</v>
      </c>
      <c r="I592" s="121">
        <v>42583</v>
      </c>
      <c r="J592" s="121"/>
      <c r="K592" s="121"/>
      <c r="L592" s="121"/>
      <c r="M592" s="121"/>
      <c r="N592" s="121"/>
      <c r="O592" s="121"/>
      <c r="P592" s="121"/>
      <c r="Q592" s="121"/>
      <c r="R592" s="121"/>
      <c r="S592" s="121"/>
      <c r="T592" s="121"/>
      <c r="U592" s="121"/>
      <c r="V592" s="121"/>
      <c r="W592" s="121"/>
      <c r="X592" s="121"/>
      <c r="Y592" s="113">
        <v>0</v>
      </c>
      <c r="Z592" s="159"/>
      <c r="AA592" s="160"/>
      <c r="AB592" s="162"/>
      <c r="AC592" s="160"/>
      <c r="AD592" s="164"/>
      <c r="AE592" s="164"/>
      <c r="AF592" s="133" t="s">
        <v>134</v>
      </c>
      <c r="AG592" s="12"/>
      <c r="AH592" s="369"/>
      <c r="AI592" s="369"/>
      <c r="AJ592" s="369"/>
      <c r="AK592" s="369"/>
      <c r="AL592" s="369"/>
      <c r="AM592" s="369"/>
      <c r="AN592" s="369"/>
      <c r="AO592" s="369"/>
      <c r="AP592" s="369"/>
      <c r="AQ592" s="369"/>
      <c r="AR592" s="369"/>
      <c r="AS592" s="369"/>
      <c r="AT592" s="369"/>
      <c r="AU592" s="369"/>
      <c r="AV592" s="369"/>
      <c r="AW592" s="369"/>
      <c r="AX592" s="369"/>
      <c r="AY592" s="369"/>
      <c r="AZ592" s="369"/>
      <c r="BA592" s="369"/>
      <c r="BB592" s="369"/>
      <c r="BC592" s="369"/>
      <c r="BD592" s="369"/>
      <c r="BE592" s="369"/>
      <c r="BF592" s="369"/>
      <c r="BG592" s="369"/>
      <c r="BH592" s="369"/>
      <c r="BI592" s="369"/>
      <c r="BJ592" s="369"/>
      <c r="BK592" s="369"/>
      <c r="BL592" s="369"/>
      <c r="BM592" s="369"/>
      <c r="BN592" s="369"/>
      <c r="BO592" s="369"/>
      <c r="BP592" s="369"/>
      <c r="BQ592" s="369"/>
    </row>
    <row r="593" spans="1:69" s="209" customFormat="1" ht="28.5" customHeight="1" x14ac:dyDescent="0.35">
      <c r="A593" s="111" t="s">
        <v>1014</v>
      </c>
      <c r="B593" s="134">
        <v>42523</v>
      </c>
      <c r="C593" s="101" t="s">
        <v>862</v>
      </c>
      <c r="D593" s="101" t="s">
        <v>863</v>
      </c>
      <c r="E593" s="102">
        <v>42584</v>
      </c>
      <c r="F593" s="102">
        <v>42587</v>
      </c>
      <c r="G593" s="103">
        <f t="shared" si="25"/>
        <v>3</v>
      </c>
      <c r="H593" s="103">
        <v>54</v>
      </c>
      <c r="I593" s="121">
        <v>42583</v>
      </c>
      <c r="J593" s="121"/>
      <c r="K593" s="121"/>
      <c r="L593" s="121"/>
      <c r="M593" s="121"/>
      <c r="N593" s="121"/>
      <c r="O593" s="121"/>
      <c r="P593" s="121"/>
      <c r="Q593" s="121"/>
      <c r="R593" s="121"/>
      <c r="S593" s="121"/>
      <c r="T593" s="121"/>
      <c r="U593" s="121"/>
      <c r="V593" s="121"/>
      <c r="W593" s="121"/>
      <c r="X593" s="121"/>
      <c r="Y593" s="113">
        <v>0</v>
      </c>
      <c r="Z593" s="159"/>
      <c r="AA593" s="160"/>
      <c r="AB593" s="162"/>
      <c r="AC593" s="160"/>
      <c r="AD593" s="164"/>
      <c r="AE593" s="164"/>
      <c r="AF593" s="133" t="s">
        <v>134</v>
      </c>
      <c r="AG593" s="12"/>
      <c r="AH593" s="369"/>
      <c r="AI593" s="369"/>
      <c r="AJ593" s="369"/>
      <c r="AK593" s="369"/>
      <c r="AL593" s="369"/>
      <c r="AM593" s="369"/>
      <c r="AN593" s="369"/>
      <c r="AO593" s="369"/>
      <c r="AP593" s="369"/>
      <c r="AQ593" s="369"/>
      <c r="AR593" s="369"/>
      <c r="AS593" s="369"/>
      <c r="AT593" s="369"/>
      <c r="AU593" s="369"/>
      <c r="AV593" s="369"/>
      <c r="AW593" s="369"/>
      <c r="AX593" s="369"/>
      <c r="AY593" s="369"/>
      <c r="AZ593" s="369"/>
      <c r="BA593" s="369"/>
      <c r="BB593" s="369"/>
      <c r="BC593" s="369"/>
      <c r="BD593" s="369"/>
      <c r="BE593" s="369"/>
      <c r="BF593" s="369"/>
      <c r="BG593" s="369"/>
      <c r="BH593" s="369"/>
      <c r="BI593" s="369"/>
      <c r="BJ593" s="369"/>
      <c r="BK593" s="369"/>
      <c r="BL593" s="369"/>
      <c r="BM593" s="369"/>
      <c r="BN593" s="369"/>
      <c r="BO593" s="369"/>
      <c r="BP593" s="369"/>
      <c r="BQ593" s="369"/>
    </row>
    <row r="594" spans="1:69" s="209" customFormat="1" ht="28.5" customHeight="1" x14ac:dyDescent="0.35">
      <c r="A594" s="111" t="s">
        <v>1014</v>
      </c>
      <c r="B594" s="134">
        <v>42555</v>
      </c>
      <c r="C594" s="101" t="s">
        <v>34</v>
      </c>
      <c r="D594" s="101" t="s">
        <v>934</v>
      </c>
      <c r="E594" s="108">
        <v>42584</v>
      </c>
      <c r="F594" s="108">
        <v>42586</v>
      </c>
      <c r="G594" s="103">
        <f t="shared" si="25"/>
        <v>2</v>
      </c>
      <c r="H594" s="103">
        <v>26</v>
      </c>
      <c r="I594" s="121"/>
      <c r="J594" s="121"/>
      <c r="K594" s="121"/>
      <c r="L594" s="121"/>
      <c r="M594" s="121"/>
      <c r="N594" s="121"/>
      <c r="O594" s="121">
        <v>42583</v>
      </c>
      <c r="P594" s="121"/>
      <c r="Q594" s="121"/>
      <c r="R594" s="121"/>
      <c r="S594" s="121"/>
      <c r="T594" s="121"/>
      <c r="U594" s="121"/>
      <c r="V594" s="121"/>
      <c r="W594" s="121"/>
      <c r="X594" s="121"/>
      <c r="Y594" s="129">
        <f>(24*21)*G594</f>
        <v>1008</v>
      </c>
      <c r="Z594" s="159"/>
      <c r="AA594" s="160"/>
      <c r="AB594" s="162"/>
      <c r="AC594" s="160"/>
      <c r="AD594" s="164"/>
      <c r="AE594" s="164"/>
      <c r="AF594" s="561"/>
      <c r="AG594" s="12"/>
      <c r="AH594" s="369"/>
      <c r="AI594" s="369"/>
      <c r="AJ594" s="369"/>
      <c r="AK594" s="369"/>
      <c r="AL594" s="369"/>
      <c r="AM594" s="369"/>
      <c r="AN594" s="369"/>
      <c r="AO594" s="369"/>
      <c r="AP594" s="369"/>
      <c r="AQ594" s="369"/>
      <c r="AR594" s="369"/>
      <c r="AS594" s="369"/>
      <c r="AT594" s="369"/>
      <c r="AU594" s="369"/>
      <c r="AV594" s="369"/>
      <c r="AW594" s="369"/>
      <c r="AX594" s="369"/>
      <c r="AY594" s="369"/>
      <c r="AZ594" s="369"/>
      <c r="BA594" s="369"/>
      <c r="BB594" s="369"/>
      <c r="BC594" s="369"/>
      <c r="BD594" s="369"/>
      <c r="BE594" s="369"/>
      <c r="BF594" s="369"/>
      <c r="BG594" s="369"/>
      <c r="BH594" s="369"/>
      <c r="BI594" s="369"/>
      <c r="BJ594" s="369"/>
      <c r="BK594" s="369"/>
      <c r="BL594" s="369"/>
      <c r="BM594" s="369"/>
      <c r="BN594" s="369"/>
      <c r="BO594" s="369"/>
      <c r="BP594" s="369"/>
      <c r="BQ594" s="369"/>
    </row>
    <row r="595" spans="1:69" s="209" customFormat="1" ht="28.5" customHeight="1" x14ac:dyDescent="0.35">
      <c r="A595" s="111" t="s">
        <v>1014</v>
      </c>
      <c r="B595" s="134">
        <v>42459</v>
      </c>
      <c r="C595" s="101" t="s">
        <v>197</v>
      </c>
      <c r="D595" s="101" t="s">
        <v>708</v>
      </c>
      <c r="E595" s="102">
        <v>42583</v>
      </c>
      <c r="F595" s="102">
        <v>42588</v>
      </c>
      <c r="G595" s="103">
        <f t="shared" si="25"/>
        <v>5</v>
      </c>
      <c r="H595" s="103"/>
      <c r="I595" s="121"/>
      <c r="J595" s="121">
        <v>42583</v>
      </c>
      <c r="K595" s="121"/>
      <c r="L595" s="121"/>
      <c r="M595" s="121"/>
      <c r="N595" s="121"/>
      <c r="O595" s="121"/>
      <c r="P595" s="121"/>
      <c r="Q595" s="121"/>
      <c r="R595" s="121"/>
      <c r="S595" s="121"/>
      <c r="T595" s="121"/>
      <c r="U595" s="121"/>
      <c r="V595" s="121"/>
      <c r="W595" s="121"/>
      <c r="X595" s="121"/>
      <c r="Y595" s="113">
        <v>0</v>
      </c>
      <c r="Z595" s="159"/>
      <c r="AA595" s="160"/>
      <c r="AB595" s="162"/>
      <c r="AC595" s="160"/>
      <c r="AD595" s="164"/>
      <c r="AE595" s="164"/>
      <c r="AF595" s="133" t="s">
        <v>149</v>
      </c>
      <c r="AG595" s="12"/>
      <c r="AH595" s="369"/>
      <c r="AI595" s="369"/>
      <c r="AJ595" s="369"/>
      <c r="AK595" s="369"/>
      <c r="AL595" s="369"/>
      <c r="AM595" s="369"/>
      <c r="AN595" s="369"/>
      <c r="AO595" s="369"/>
      <c r="AP595" s="369"/>
      <c r="AQ595" s="369"/>
      <c r="AR595" s="369"/>
      <c r="AS595" s="369"/>
      <c r="AT595" s="369"/>
      <c r="AU595" s="369"/>
      <c r="AV595" s="369"/>
      <c r="AW595" s="369"/>
      <c r="AX595" s="369"/>
      <c r="AY595" s="369"/>
      <c r="AZ595" s="369"/>
      <c r="BA595" s="369"/>
      <c r="BB595" s="369"/>
      <c r="BC595" s="369"/>
      <c r="BD595" s="369"/>
      <c r="BE595" s="369"/>
      <c r="BF595" s="369"/>
      <c r="BG595" s="369"/>
      <c r="BH595" s="369"/>
      <c r="BI595" s="369"/>
      <c r="BJ595" s="369"/>
      <c r="BK595" s="369"/>
      <c r="BL595" s="369"/>
      <c r="BM595" s="369"/>
      <c r="BN595" s="369"/>
      <c r="BO595" s="369"/>
      <c r="BP595" s="369"/>
      <c r="BQ595" s="369"/>
    </row>
    <row r="596" spans="1:69" s="209" customFormat="1" ht="28.5" customHeight="1" x14ac:dyDescent="0.35">
      <c r="A596" s="111" t="s">
        <v>1014</v>
      </c>
      <c r="B596" s="134">
        <v>42538</v>
      </c>
      <c r="C596" s="101" t="s">
        <v>34</v>
      </c>
      <c r="D596" s="101" t="s">
        <v>935</v>
      </c>
      <c r="E596" s="108">
        <v>42583</v>
      </c>
      <c r="F596" s="108">
        <v>42585</v>
      </c>
      <c r="G596" s="103">
        <v>2</v>
      </c>
      <c r="H596" s="103">
        <v>28</v>
      </c>
      <c r="I596" s="121"/>
      <c r="J596" s="121"/>
      <c r="K596" s="121"/>
      <c r="L596" s="121"/>
      <c r="M596" s="121"/>
      <c r="N596" s="121"/>
      <c r="O596" s="121"/>
      <c r="P596" s="121"/>
      <c r="Q596" s="121"/>
      <c r="R596" s="121"/>
      <c r="S596" s="121"/>
      <c r="T596" s="121"/>
      <c r="U596" s="121"/>
      <c r="V596" s="121"/>
      <c r="W596" s="121"/>
      <c r="X596" s="121">
        <v>42583</v>
      </c>
      <c r="Y596" s="129">
        <f>((26*21)+(1*H596))*G596</f>
        <v>1148</v>
      </c>
      <c r="Z596" s="159"/>
      <c r="AA596" s="160"/>
      <c r="AB596" s="162"/>
      <c r="AC596" s="160"/>
      <c r="AD596" s="164"/>
      <c r="AE596" s="164"/>
      <c r="AF596" s="561"/>
      <c r="AG596" s="12"/>
      <c r="AH596" s="369"/>
      <c r="AI596" s="369"/>
      <c r="AJ596" s="369"/>
      <c r="AK596" s="369"/>
      <c r="AL596" s="369"/>
      <c r="AM596" s="369"/>
      <c r="AN596" s="369"/>
      <c r="AO596" s="369"/>
      <c r="AP596" s="369"/>
      <c r="AQ596" s="369"/>
      <c r="AR596" s="369"/>
      <c r="AS596" s="369"/>
      <c r="AT596" s="369"/>
      <c r="AU596" s="369"/>
      <c r="AV596" s="369"/>
      <c r="AW596" s="369"/>
      <c r="AX596" s="369"/>
      <c r="AY596" s="369"/>
      <c r="AZ596" s="369"/>
      <c r="BA596" s="369"/>
      <c r="BB596" s="369"/>
      <c r="BC596" s="369"/>
      <c r="BD596" s="369"/>
      <c r="BE596" s="369"/>
      <c r="BF596" s="369"/>
      <c r="BG596" s="369"/>
      <c r="BH596" s="369"/>
      <c r="BI596" s="369"/>
      <c r="BJ596" s="369"/>
      <c r="BK596" s="369"/>
      <c r="BL596" s="369"/>
      <c r="BM596" s="369"/>
      <c r="BN596" s="369"/>
      <c r="BO596" s="369"/>
      <c r="BP596" s="369"/>
      <c r="BQ596" s="369"/>
    </row>
    <row r="597" spans="1:69" s="209" customFormat="1" ht="28.5" customHeight="1" x14ac:dyDescent="0.35">
      <c r="A597" s="111" t="s">
        <v>1014</v>
      </c>
      <c r="B597" s="134">
        <v>42438</v>
      </c>
      <c r="C597" s="101" t="s">
        <v>819</v>
      </c>
      <c r="D597" s="101" t="s">
        <v>26</v>
      </c>
      <c r="E597" s="102">
        <v>42582</v>
      </c>
      <c r="F597" s="102">
        <v>42583</v>
      </c>
      <c r="G597" s="103">
        <f>F597-E597</f>
        <v>1</v>
      </c>
      <c r="H597" s="103">
        <v>41</v>
      </c>
      <c r="I597" s="128"/>
      <c r="J597" s="128"/>
      <c r="K597" s="128"/>
      <c r="L597" s="128"/>
      <c r="M597" s="121">
        <v>42583</v>
      </c>
      <c r="N597" s="128"/>
      <c r="O597" s="128"/>
      <c r="P597" s="128"/>
      <c r="Q597" s="128"/>
      <c r="R597" s="128"/>
      <c r="S597" s="128"/>
      <c r="T597" s="128"/>
      <c r="U597" s="128"/>
      <c r="V597" s="128"/>
      <c r="W597" s="128"/>
      <c r="X597" s="128"/>
      <c r="Y597" s="113">
        <v>0</v>
      </c>
      <c r="Z597" s="165"/>
      <c r="AA597" s="166"/>
      <c r="AB597" s="162"/>
      <c r="AC597" s="166"/>
      <c r="AD597" s="163"/>
      <c r="AE597" s="163"/>
      <c r="AF597" s="133" t="s">
        <v>134</v>
      </c>
      <c r="AG597" s="12"/>
      <c r="AH597" s="369"/>
      <c r="AI597" s="369"/>
      <c r="AJ597" s="369"/>
      <c r="AK597" s="369"/>
      <c r="AL597" s="369"/>
      <c r="AM597" s="369"/>
      <c r="AN597" s="369"/>
      <c r="AO597" s="369"/>
      <c r="AP597" s="369"/>
      <c r="AQ597" s="369"/>
      <c r="AR597" s="369"/>
      <c r="AS597" s="369"/>
      <c r="AT597" s="369"/>
      <c r="AU597" s="369"/>
      <c r="AV597" s="369"/>
      <c r="AW597" s="369"/>
      <c r="AX597" s="369"/>
      <c r="AY597" s="369"/>
      <c r="AZ597" s="369"/>
      <c r="BA597" s="369"/>
      <c r="BB597" s="369"/>
      <c r="BC597" s="369"/>
      <c r="BD597" s="369"/>
      <c r="BE597" s="369"/>
      <c r="BF597" s="369"/>
      <c r="BG597" s="369"/>
      <c r="BH597" s="369"/>
      <c r="BI597" s="369"/>
      <c r="BJ597" s="369"/>
      <c r="BK597" s="369"/>
      <c r="BL597" s="369"/>
      <c r="BM597" s="369"/>
      <c r="BN597" s="369"/>
      <c r="BO597" s="369"/>
      <c r="BP597" s="369"/>
      <c r="BQ597" s="369"/>
    </row>
    <row r="598" spans="1:69" s="209" customFormat="1" ht="28.5" customHeight="1" x14ac:dyDescent="0.35">
      <c r="A598" s="111" t="s">
        <v>1014</v>
      </c>
      <c r="B598" s="134">
        <v>42576</v>
      </c>
      <c r="C598" s="101" t="s">
        <v>847</v>
      </c>
      <c r="D598" s="101" t="s">
        <v>848</v>
      </c>
      <c r="E598" s="102">
        <v>42582</v>
      </c>
      <c r="F598" s="102">
        <v>42584</v>
      </c>
      <c r="G598" s="103">
        <f>F598-E598</f>
        <v>2</v>
      </c>
      <c r="H598" s="103">
        <v>21</v>
      </c>
      <c r="I598" s="121"/>
      <c r="J598" s="121"/>
      <c r="K598" s="121"/>
      <c r="L598" s="121"/>
      <c r="M598" s="121"/>
      <c r="N598" s="121"/>
      <c r="O598" s="121">
        <v>42583</v>
      </c>
      <c r="P598" s="121"/>
      <c r="Q598" s="121"/>
      <c r="R598" s="121"/>
      <c r="S598" s="121"/>
      <c r="T598" s="121"/>
      <c r="U598" s="121"/>
      <c r="V598" s="121"/>
      <c r="W598" s="121"/>
      <c r="X598" s="121"/>
      <c r="Y598" s="113">
        <v>0</v>
      </c>
      <c r="Z598" s="159"/>
      <c r="AA598" s="160"/>
      <c r="AB598" s="162"/>
      <c r="AC598" s="160"/>
      <c r="AD598" s="164"/>
      <c r="AE598" s="164"/>
      <c r="AF598" s="133" t="s">
        <v>136</v>
      </c>
      <c r="AG598" s="12"/>
      <c r="AH598" s="369"/>
      <c r="AI598" s="369"/>
      <c r="AJ598" s="369"/>
      <c r="AK598" s="369"/>
      <c r="AL598" s="369"/>
      <c r="AM598" s="369"/>
      <c r="AN598" s="369"/>
      <c r="AO598" s="369"/>
      <c r="AP598" s="369"/>
      <c r="AQ598" s="369"/>
      <c r="AR598" s="369"/>
      <c r="AS598" s="369"/>
      <c r="AT598" s="369"/>
      <c r="AU598" s="369"/>
      <c r="AV598" s="369"/>
      <c r="AW598" s="369"/>
      <c r="AX598" s="369"/>
      <c r="AY598" s="369"/>
      <c r="AZ598" s="369"/>
      <c r="BA598" s="369"/>
      <c r="BB598" s="369"/>
      <c r="BC598" s="369"/>
      <c r="BD598" s="369"/>
      <c r="BE598" s="369"/>
      <c r="BF598" s="369"/>
      <c r="BG598" s="369"/>
      <c r="BH598" s="369"/>
      <c r="BI598" s="369"/>
      <c r="BJ598" s="369"/>
      <c r="BK598" s="369"/>
      <c r="BL598" s="369"/>
      <c r="BM598" s="369"/>
      <c r="BN598" s="369"/>
      <c r="BO598" s="369"/>
      <c r="BP598" s="369"/>
      <c r="BQ598" s="369"/>
    </row>
    <row r="599" spans="1:69" s="209" customFormat="1" ht="28.5" customHeight="1" x14ac:dyDescent="0.35">
      <c r="A599" s="111" t="s">
        <v>1014</v>
      </c>
      <c r="B599" s="134">
        <v>42571</v>
      </c>
      <c r="C599" s="101" t="s">
        <v>34</v>
      </c>
      <c r="D599" s="101" t="s">
        <v>936</v>
      </c>
      <c r="E599" s="108">
        <v>42580</v>
      </c>
      <c r="F599" s="108">
        <v>42582</v>
      </c>
      <c r="G599" s="103">
        <f>F599-E599</f>
        <v>2</v>
      </c>
      <c r="H599" s="103">
        <v>30</v>
      </c>
      <c r="I599" s="121"/>
      <c r="J599" s="121"/>
      <c r="K599" s="121"/>
      <c r="L599" s="121"/>
      <c r="M599" s="121"/>
      <c r="N599" s="121"/>
      <c r="O599" s="121">
        <v>42583</v>
      </c>
      <c r="P599" s="121"/>
      <c r="Q599" s="121"/>
      <c r="R599" s="121"/>
      <c r="S599" s="121"/>
      <c r="T599" s="121"/>
      <c r="U599" s="121"/>
      <c r="V599" s="121"/>
      <c r="W599" s="121"/>
      <c r="X599" s="121"/>
      <c r="Y599" s="129">
        <f>(28*21)*G599</f>
        <v>1176</v>
      </c>
      <c r="Z599" s="159"/>
      <c r="AA599" s="160"/>
      <c r="AB599" s="162"/>
      <c r="AC599" s="160"/>
      <c r="AD599" s="164"/>
      <c r="AE599" s="164"/>
      <c r="AF599" s="561"/>
      <c r="AG599" s="12"/>
      <c r="AH599" s="369"/>
      <c r="AI599" s="369"/>
      <c r="AJ599" s="369"/>
      <c r="AK599" s="369"/>
      <c r="AL599" s="369"/>
      <c r="AM599" s="369"/>
      <c r="AN599" s="369"/>
      <c r="AO599" s="369"/>
      <c r="AP599" s="369"/>
      <c r="AQ599" s="369"/>
      <c r="AR599" s="369"/>
      <c r="AS599" s="369"/>
      <c r="AT599" s="369"/>
      <c r="AU599" s="369"/>
      <c r="AV599" s="369"/>
      <c r="AW599" s="369"/>
      <c r="AX599" s="369"/>
      <c r="AY599" s="369"/>
      <c r="AZ599" s="369"/>
      <c r="BA599" s="369"/>
      <c r="BB599" s="369"/>
      <c r="BC599" s="369"/>
      <c r="BD599" s="369"/>
      <c r="BE599" s="369"/>
      <c r="BF599" s="369"/>
      <c r="BG599" s="369"/>
      <c r="BH599" s="369"/>
      <c r="BI599" s="369"/>
      <c r="BJ599" s="369"/>
      <c r="BK599" s="369"/>
      <c r="BL599" s="369"/>
      <c r="BM599" s="369"/>
      <c r="BN599" s="369"/>
      <c r="BO599" s="369"/>
      <c r="BP599" s="369"/>
      <c r="BQ599" s="369"/>
    </row>
    <row r="600" spans="1:69" s="209" customFormat="1" ht="28.5" customHeight="1" x14ac:dyDescent="0.35">
      <c r="A600" s="111" t="s">
        <v>1014</v>
      </c>
      <c r="B600" s="134">
        <v>42569</v>
      </c>
      <c r="C600" s="101" t="s">
        <v>34</v>
      </c>
      <c r="D600" s="101" t="s">
        <v>937</v>
      </c>
      <c r="E600" s="108">
        <v>42579</v>
      </c>
      <c r="F600" s="108">
        <v>42581</v>
      </c>
      <c r="G600" s="103">
        <v>2</v>
      </c>
      <c r="H600" s="103">
        <v>30</v>
      </c>
      <c r="I600" s="121"/>
      <c r="J600" s="121"/>
      <c r="K600" s="121"/>
      <c r="L600" s="121"/>
      <c r="M600" s="121"/>
      <c r="N600" s="121"/>
      <c r="O600" s="121"/>
      <c r="P600" s="121"/>
      <c r="Q600" s="121"/>
      <c r="R600" s="121"/>
      <c r="S600" s="121"/>
      <c r="T600" s="121"/>
      <c r="U600" s="121"/>
      <c r="V600" s="121"/>
      <c r="W600" s="121"/>
      <c r="X600" s="121">
        <v>42552</v>
      </c>
      <c r="Y600" s="129">
        <f>((28*21)+(1*H600))*G600</f>
        <v>1236</v>
      </c>
      <c r="Z600" s="159"/>
      <c r="AA600" s="160"/>
      <c r="AB600" s="162"/>
      <c r="AC600" s="160"/>
      <c r="AD600" s="164"/>
      <c r="AE600" s="164"/>
      <c r="AF600" s="561"/>
      <c r="AG600" s="12"/>
      <c r="AH600" s="369"/>
      <c r="AI600" s="369"/>
      <c r="AJ600" s="369"/>
      <c r="AK600" s="369"/>
      <c r="AL600" s="369"/>
      <c r="AM600" s="369"/>
      <c r="AN600" s="369"/>
      <c r="AO600" s="369"/>
      <c r="AP600" s="369"/>
      <c r="AQ600" s="369"/>
      <c r="AR600" s="369"/>
      <c r="AS600" s="369"/>
      <c r="AT600" s="369"/>
      <c r="AU600" s="369"/>
      <c r="AV600" s="369"/>
      <c r="AW600" s="369"/>
      <c r="AX600" s="369"/>
      <c r="AY600" s="369"/>
      <c r="AZ600" s="369"/>
      <c r="BA600" s="369"/>
      <c r="BB600" s="369"/>
      <c r="BC600" s="369"/>
      <c r="BD600" s="369"/>
      <c r="BE600" s="369"/>
      <c r="BF600" s="369"/>
      <c r="BG600" s="369"/>
      <c r="BH600" s="369"/>
      <c r="BI600" s="369"/>
      <c r="BJ600" s="369"/>
      <c r="BK600" s="369"/>
      <c r="BL600" s="369"/>
      <c r="BM600" s="369"/>
      <c r="BN600" s="369"/>
      <c r="BO600" s="369"/>
      <c r="BP600" s="369"/>
      <c r="BQ600" s="369"/>
    </row>
    <row r="601" spans="1:69" s="209" customFormat="1" ht="28.5" customHeight="1" x14ac:dyDescent="0.35">
      <c r="A601" s="111" t="s">
        <v>1014</v>
      </c>
      <c r="B601" s="134">
        <v>42563</v>
      </c>
      <c r="C601" s="101" t="s">
        <v>34</v>
      </c>
      <c r="D601" s="101" t="s">
        <v>938</v>
      </c>
      <c r="E601" s="108">
        <v>42579</v>
      </c>
      <c r="F601" s="108">
        <v>42580</v>
      </c>
      <c r="G601" s="103">
        <f t="shared" ref="G601:G623" si="26">F601-E601</f>
        <v>1</v>
      </c>
      <c r="H601" s="103">
        <v>20</v>
      </c>
      <c r="I601" s="121"/>
      <c r="J601" s="121"/>
      <c r="K601" s="121"/>
      <c r="L601" s="121"/>
      <c r="M601" s="121"/>
      <c r="N601" s="121"/>
      <c r="O601" s="121">
        <v>42552</v>
      </c>
      <c r="P601" s="121"/>
      <c r="Q601" s="121"/>
      <c r="R601" s="121"/>
      <c r="S601" s="121"/>
      <c r="T601" s="121"/>
      <c r="U601" s="121"/>
      <c r="V601" s="121"/>
      <c r="W601" s="121"/>
      <c r="X601" s="121"/>
      <c r="Y601" s="129">
        <v>357</v>
      </c>
      <c r="Z601" s="159"/>
      <c r="AA601" s="160"/>
      <c r="AB601" s="162"/>
      <c r="AC601" s="160"/>
      <c r="AD601" s="164"/>
      <c r="AE601" s="164"/>
      <c r="AF601" s="561"/>
      <c r="AG601" s="12"/>
      <c r="AH601" s="369"/>
      <c r="AI601" s="369"/>
      <c r="AJ601" s="369"/>
      <c r="AK601" s="369"/>
      <c r="AL601" s="369"/>
      <c r="AM601" s="369"/>
      <c r="AN601" s="369"/>
      <c r="AO601" s="369"/>
      <c r="AP601" s="369"/>
      <c r="AQ601" s="369"/>
      <c r="AR601" s="369"/>
      <c r="AS601" s="369"/>
      <c r="AT601" s="369"/>
      <c r="AU601" s="369"/>
      <c r="AV601" s="369"/>
      <c r="AW601" s="369"/>
      <c r="AX601" s="369"/>
      <c r="AY601" s="369"/>
      <c r="AZ601" s="369"/>
      <c r="BA601" s="369"/>
      <c r="BB601" s="369"/>
      <c r="BC601" s="369"/>
      <c r="BD601" s="369"/>
      <c r="BE601" s="369"/>
      <c r="BF601" s="369"/>
      <c r="BG601" s="369"/>
      <c r="BH601" s="369"/>
      <c r="BI601" s="369"/>
      <c r="BJ601" s="369"/>
      <c r="BK601" s="369"/>
      <c r="BL601" s="369"/>
      <c r="BM601" s="369"/>
      <c r="BN601" s="369"/>
      <c r="BO601" s="369"/>
      <c r="BP601" s="369"/>
      <c r="BQ601" s="369"/>
    </row>
    <row r="602" spans="1:69" s="209" customFormat="1" ht="28.5" customHeight="1" x14ac:dyDescent="0.35">
      <c r="A602" s="111" t="s">
        <v>1014</v>
      </c>
      <c r="B602" s="134">
        <v>42551</v>
      </c>
      <c r="C602" s="101" t="s">
        <v>714</v>
      </c>
      <c r="D602" s="101" t="s">
        <v>26</v>
      </c>
      <c r="E602" s="102">
        <v>42578</v>
      </c>
      <c r="F602" s="102">
        <v>42579</v>
      </c>
      <c r="G602" s="103">
        <f t="shared" si="26"/>
        <v>1</v>
      </c>
      <c r="H602" s="103">
        <v>41</v>
      </c>
      <c r="I602" s="121">
        <v>42552</v>
      </c>
      <c r="J602" s="121"/>
      <c r="K602" s="121"/>
      <c r="L602" s="121"/>
      <c r="M602" s="121"/>
      <c r="N602" s="121"/>
      <c r="O602" s="121"/>
      <c r="P602" s="121"/>
      <c r="Q602" s="121"/>
      <c r="R602" s="121"/>
      <c r="S602" s="121"/>
      <c r="T602" s="121"/>
      <c r="U602" s="121"/>
      <c r="V602" s="121"/>
      <c r="W602" s="121"/>
      <c r="X602" s="121"/>
      <c r="Y602" s="113">
        <v>0</v>
      </c>
      <c r="Z602" s="159"/>
      <c r="AA602" s="160"/>
      <c r="AB602" s="162"/>
      <c r="AC602" s="160"/>
      <c r="AD602" s="164"/>
      <c r="AE602" s="164"/>
      <c r="AF602" s="133" t="s">
        <v>136</v>
      </c>
      <c r="AG602" s="12"/>
      <c r="AH602" s="369"/>
      <c r="AI602" s="369"/>
      <c r="AJ602" s="369"/>
      <c r="AK602" s="369"/>
      <c r="AL602" s="369"/>
      <c r="AM602" s="369"/>
      <c r="AN602" s="369"/>
      <c r="AO602" s="369"/>
      <c r="AP602" s="369"/>
      <c r="AQ602" s="369"/>
      <c r="AR602" s="369"/>
      <c r="AS602" s="369"/>
      <c r="AT602" s="369"/>
      <c r="AU602" s="369"/>
      <c r="AV602" s="369"/>
      <c r="AW602" s="369"/>
      <c r="AX602" s="369"/>
      <c r="AY602" s="369"/>
      <c r="AZ602" s="369"/>
      <c r="BA602" s="369"/>
      <c r="BB602" s="369"/>
      <c r="BC602" s="369"/>
      <c r="BD602" s="369"/>
      <c r="BE602" s="369"/>
      <c r="BF602" s="369"/>
      <c r="BG602" s="369"/>
      <c r="BH602" s="369"/>
      <c r="BI602" s="369"/>
      <c r="BJ602" s="369"/>
      <c r="BK602" s="369"/>
      <c r="BL602" s="369"/>
      <c r="BM602" s="369"/>
      <c r="BN602" s="369"/>
      <c r="BO602" s="369"/>
      <c r="BP602" s="369"/>
      <c r="BQ602" s="369"/>
    </row>
    <row r="603" spans="1:69" s="209" customFormat="1" ht="28.5" customHeight="1" x14ac:dyDescent="0.35">
      <c r="A603" s="111" t="s">
        <v>1014</v>
      </c>
      <c r="B603" s="134">
        <v>42522</v>
      </c>
      <c r="C603" s="101" t="s">
        <v>988</v>
      </c>
      <c r="D603" s="101" t="s">
        <v>748</v>
      </c>
      <c r="E603" s="102">
        <v>42578</v>
      </c>
      <c r="F603" s="102">
        <v>42580</v>
      </c>
      <c r="G603" s="103">
        <f t="shared" si="26"/>
        <v>2</v>
      </c>
      <c r="H603" s="103">
        <v>32</v>
      </c>
      <c r="I603" s="121"/>
      <c r="J603" s="121"/>
      <c r="K603" s="121"/>
      <c r="L603" s="121"/>
      <c r="M603" s="121"/>
      <c r="N603" s="121"/>
      <c r="O603" s="121"/>
      <c r="P603" s="121"/>
      <c r="Q603" s="121"/>
      <c r="R603" s="121"/>
      <c r="S603" s="121"/>
      <c r="T603" s="121"/>
      <c r="U603" s="121"/>
      <c r="V603" s="121"/>
      <c r="W603" s="121"/>
      <c r="X603" s="121">
        <v>42552</v>
      </c>
      <c r="Y603" s="113">
        <v>0</v>
      </c>
      <c r="Z603" s="159"/>
      <c r="AA603" s="160"/>
      <c r="AB603" s="162"/>
      <c r="AC603" s="160"/>
      <c r="AD603" s="164"/>
      <c r="AE603" s="164"/>
      <c r="AF603" s="133" t="s">
        <v>149</v>
      </c>
      <c r="AG603" s="12"/>
      <c r="AH603" s="369"/>
      <c r="AI603" s="369"/>
      <c r="AJ603" s="369"/>
      <c r="AK603" s="369"/>
      <c r="AL603" s="369"/>
      <c r="AM603" s="369"/>
      <c r="AN603" s="369"/>
      <c r="AO603" s="369"/>
      <c r="AP603" s="369"/>
      <c r="AQ603" s="369"/>
      <c r="AR603" s="369"/>
      <c r="AS603" s="369"/>
      <c r="AT603" s="369"/>
      <c r="AU603" s="369"/>
      <c r="AV603" s="369"/>
      <c r="AW603" s="369"/>
      <c r="AX603" s="369"/>
      <c r="AY603" s="369"/>
      <c r="AZ603" s="369"/>
      <c r="BA603" s="369"/>
      <c r="BB603" s="369"/>
      <c r="BC603" s="369"/>
      <c r="BD603" s="369"/>
      <c r="BE603" s="369"/>
      <c r="BF603" s="369"/>
      <c r="BG603" s="369"/>
      <c r="BH603" s="369"/>
      <c r="BI603" s="369"/>
      <c r="BJ603" s="369"/>
      <c r="BK603" s="369"/>
      <c r="BL603" s="369"/>
      <c r="BM603" s="369"/>
      <c r="BN603" s="369"/>
      <c r="BO603" s="369"/>
      <c r="BP603" s="369"/>
      <c r="BQ603" s="369"/>
    </row>
    <row r="604" spans="1:69" s="209" customFormat="1" ht="28.5" customHeight="1" x14ac:dyDescent="0.35">
      <c r="A604" s="111" t="s">
        <v>1014</v>
      </c>
      <c r="B604" s="134">
        <v>42556</v>
      </c>
      <c r="C604" s="101" t="s">
        <v>34</v>
      </c>
      <c r="D604" s="101" t="s">
        <v>939</v>
      </c>
      <c r="E604" s="108">
        <v>42577</v>
      </c>
      <c r="F604" s="108">
        <v>42579</v>
      </c>
      <c r="G604" s="103">
        <f t="shared" si="26"/>
        <v>2</v>
      </c>
      <c r="H604" s="103">
        <v>8</v>
      </c>
      <c r="I604" s="121"/>
      <c r="J604" s="121"/>
      <c r="K604" s="121"/>
      <c r="L604" s="121"/>
      <c r="M604" s="121"/>
      <c r="N604" s="121"/>
      <c r="O604" s="121">
        <v>42552</v>
      </c>
      <c r="P604" s="121"/>
      <c r="Q604" s="121"/>
      <c r="R604" s="121"/>
      <c r="S604" s="121"/>
      <c r="T604" s="121"/>
      <c r="U604" s="121"/>
      <c r="V604" s="121"/>
      <c r="W604" s="121"/>
      <c r="X604" s="121"/>
      <c r="Y604" s="129">
        <f>(6*21)*G604</f>
        <v>252</v>
      </c>
      <c r="Z604" s="159"/>
      <c r="AA604" s="160"/>
      <c r="AB604" s="162"/>
      <c r="AC604" s="160"/>
      <c r="AD604" s="164"/>
      <c r="AE604" s="164"/>
      <c r="AF604" s="561"/>
      <c r="AG604" s="12"/>
      <c r="AH604" s="369"/>
      <c r="AI604" s="369"/>
      <c r="AJ604" s="369"/>
      <c r="AK604" s="369"/>
      <c r="AL604" s="369"/>
      <c r="AM604" s="369"/>
      <c r="AN604" s="369"/>
      <c r="AO604" s="369"/>
      <c r="AP604" s="369"/>
      <c r="AQ604" s="369"/>
      <c r="AR604" s="369"/>
      <c r="AS604" s="369"/>
      <c r="AT604" s="369"/>
      <c r="AU604" s="369"/>
      <c r="AV604" s="369"/>
      <c r="AW604" s="369"/>
      <c r="AX604" s="369"/>
      <c r="AY604" s="369"/>
      <c r="AZ604" s="369"/>
      <c r="BA604" s="369"/>
      <c r="BB604" s="369"/>
      <c r="BC604" s="369"/>
      <c r="BD604" s="369"/>
      <c r="BE604" s="369"/>
      <c r="BF604" s="369"/>
      <c r="BG604" s="369"/>
      <c r="BH604" s="369"/>
      <c r="BI604" s="369"/>
      <c r="BJ604" s="369"/>
      <c r="BK604" s="369"/>
      <c r="BL604" s="369"/>
      <c r="BM604" s="369"/>
      <c r="BN604" s="369"/>
      <c r="BO604" s="369"/>
      <c r="BP604" s="369"/>
      <c r="BQ604" s="369"/>
    </row>
    <row r="605" spans="1:69" s="209" customFormat="1" ht="28.5" customHeight="1" x14ac:dyDescent="0.35">
      <c r="A605" s="111" t="s">
        <v>1014</v>
      </c>
      <c r="B605" s="134">
        <v>42570</v>
      </c>
      <c r="C605" s="101" t="s">
        <v>34</v>
      </c>
      <c r="D605" s="101" t="s">
        <v>940</v>
      </c>
      <c r="E605" s="108">
        <v>42577</v>
      </c>
      <c r="F605" s="108">
        <v>42579</v>
      </c>
      <c r="G605" s="103">
        <f t="shared" si="26"/>
        <v>2</v>
      </c>
      <c r="H605" s="103">
        <v>20</v>
      </c>
      <c r="I605" s="121"/>
      <c r="J605" s="121"/>
      <c r="K605" s="121"/>
      <c r="L605" s="121"/>
      <c r="M605" s="121"/>
      <c r="N605" s="121"/>
      <c r="O605" s="121">
        <v>42552</v>
      </c>
      <c r="P605" s="121"/>
      <c r="Q605" s="121"/>
      <c r="R605" s="121"/>
      <c r="S605" s="121"/>
      <c r="T605" s="121"/>
      <c r="U605" s="121"/>
      <c r="V605" s="121"/>
      <c r="W605" s="121"/>
      <c r="X605" s="121"/>
      <c r="Y605" s="129">
        <v>882</v>
      </c>
      <c r="Z605" s="159"/>
      <c r="AA605" s="160"/>
      <c r="AB605" s="162"/>
      <c r="AC605" s="160"/>
      <c r="AD605" s="164"/>
      <c r="AE605" s="164"/>
      <c r="AF605" s="561"/>
      <c r="AG605" s="12"/>
      <c r="AH605" s="369"/>
      <c r="AI605" s="369"/>
      <c r="AJ605" s="369"/>
      <c r="AK605" s="369"/>
      <c r="AL605" s="369"/>
      <c r="AM605" s="369"/>
      <c r="AN605" s="369"/>
      <c r="AO605" s="369"/>
      <c r="AP605" s="369"/>
      <c r="AQ605" s="369"/>
      <c r="AR605" s="369"/>
      <c r="AS605" s="369"/>
      <c r="AT605" s="369"/>
      <c r="AU605" s="369"/>
      <c r="AV605" s="369"/>
      <c r="AW605" s="369"/>
      <c r="AX605" s="369"/>
      <c r="AY605" s="369"/>
      <c r="AZ605" s="369"/>
      <c r="BA605" s="369"/>
      <c r="BB605" s="369"/>
      <c r="BC605" s="369"/>
      <c r="BD605" s="369"/>
      <c r="BE605" s="369"/>
      <c r="BF605" s="369"/>
      <c r="BG605" s="369"/>
      <c r="BH605" s="369"/>
      <c r="BI605" s="369"/>
      <c r="BJ605" s="369"/>
      <c r="BK605" s="369"/>
      <c r="BL605" s="369"/>
      <c r="BM605" s="369"/>
      <c r="BN605" s="369"/>
      <c r="BO605" s="369"/>
      <c r="BP605" s="369"/>
      <c r="BQ605" s="369"/>
    </row>
    <row r="606" spans="1:69" s="209" customFormat="1" ht="28.5" customHeight="1" x14ac:dyDescent="0.35">
      <c r="A606" s="111" t="s">
        <v>1014</v>
      </c>
      <c r="B606" s="134">
        <v>42556</v>
      </c>
      <c r="C606" s="101" t="s">
        <v>34</v>
      </c>
      <c r="D606" s="101" t="s">
        <v>941</v>
      </c>
      <c r="E606" s="108">
        <v>42576</v>
      </c>
      <c r="F606" s="108">
        <v>42579</v>
      </c>
      <c r="G606" s="103">
        <f t="shared" si="26"/>
        <v>3</v>
      </c>
      <c r="H606" s="103">
        <v>24</v>
      </c>
      <c r="I606" s="121"/>
      <c r="J606" s="121"/>
      <c r="K606" s="121"/>
      <c r="L606" s="121"/>
      <c r="M606" s="121"/>
      <c r="N606" s="121"/>
      <c r="O606" s="121"/>
      <c r="P606" s="121"/>
      <c r="Q606" s="121"/>
      <c r="R606" s="121"/>
      <c r="S606" s="121"/>
      <c r="T606" s="121"/>
      <c r="U606" s="121"/>
      <c r="V606" s="121"/>
      <c r="W606" s="121"/>
      <c r="X606" s="121">
        <v>42552</v>
      </c>
      <c r="Y606" s="129">
        <f>((22*21)+(1*H606))*G606</f>
        <v>1458</v>
      </c>
      <c r="Z606" s="159"/>
      <c r="AA606" s="160"/>
      <c r="AB606" s="162"/>
      <c r="AC606" s="160"/>
      <c r="AD606" s="164"/>
      <c r="AE606" s="164"/>
      <c r="AF606" s="561"/>
      <c r="AG606" s="12"/>
      <c r="AH606" s="369"/>
      <c r="AI606" s="369"/>
      <c r="AJ606" s="369"/>
      <c r="AK606" s="369"/>
      <c r="AL606" s="369"/>
      <c r="AM606" s="369"/>
      <c r="AN606" s="369"/>
      <c r="AO606" s="369"/>
      <c r="AP606" s="369"/>
      <c r="AQ606" s="369"/>
      <c r="AR606" s="369"/>
      <c r="AS606" s="369"/>
      <c r="AT606" s="369"/>
      <c r="AU606" s="369"/>
      <c r="AV606" s="369"/>
      <c r="AW606" s="369"/>
      <c r="AX606" s="369"/>
      <c r="AY606" s="369"/>
      <c r="AZ606" s="369"/>
      <c r="BA606" s="369"/>
      <c r="BB606" s="369"/>
      <c r="BC606" s="369"/>
      <c r="BD606" s="369"/>
      <c r="BE606" s="369"/>
      <c r="BF606" s="369"/>
      <c r="BG606" s="369"/>
      <c r="BH606" s="369"/>
      <c r="BI606" s="369"/>
      <c r="BJ606" s="369"/>
      <c r="BK606" s="369"/>
      <c r="BL606" s="369"/>
      <c r="BM606" s="369"/>
      <c r="BN606" s="369"/>
      <c r="BO606" s="369"/>
      <c r="BP606" s="369"/>
      <c r="BQ606" s="369"/>
    </row>
    <row r="607" spans="1:69" s="209" customFormat="1" ht="28.5" customHeight="1" x14ac:dyDescent="0.35">
      <c r="A607" s="111" t="s">
        <v>1014</v>
      </c>
      <c r="B607" s="134">
        <v>42450</v>
      </c>
      <c r="C607" s="101" t="s">
        <v>819</v>
      </c>
      <c r="D607" s="101" t="s">
        <v>26</v>
      </c>
      <c r="E607" s="102">
        <v>42575</v>
      </c>
      <c r="F607" s="102">
        <v>42576</v>
      </c>
      <c r="G607" s="103">
        <f t="shared" si="26"/>
        <v>1</v>
      </c>
      <c r="H607" s="103">
        <v>41</v>
      </c>
      <c r="I607" s="128"/>
      <c r="J607" s="128"/>
      <c r="K607" s="128"/>
      <c r="L607" s="128"/>
      <c r="M607" s="121">
        <v>42552</v>
      </c>
      <c r="N607" s="128"/>
      <c r="O607" s="128"/>
      <c r="P607" s="128"/>
      <c r="Q607" s="128"/>
      <c r="R607" s="128"/>
      <c r="S607" s="128"/>
      <c r="T607" s="128"/>
      <c r="U607" s="128"/>
      <c r="V607" s="128"/>
      <c r="W607" s="128"/>
      <c r="X607" s="128"/>
      <c r="Y607" s="113">
        <v>0</v>
      </c>
      <c r="Z607" s="165"/>
      <c r="AA607" s="166"/>
      <c r="AB607" s="162"/>
      <c r="AC607" s="166"/>
      <c r="AD607" s="163"/>
      <c r="AE607" s="163"/>
      <c r="AF607" s="133" t="s">
        <v>134</v>
      </c>
      <c r="AG607" s="12"/>
      <c r="AH607" s="369"/>
      <c r="AI607" s="369"/>
      <c r="AJ607" s="369"/>
      <c r="AK607" s="369"/>
      <c r="AL607" s="369"/>
      <c r="AM607" s="369"/>
      <c r="AN607" s="369"/>
      <c r="AO607" s="369"/>
      <c r="AP607" s="369"/>
      <c r="AQ607" s="369"/>
      <c r="AR607" s="369"/>
      <c r="AS607" s="369"/>
      <c r="AT607" s="369"/>
      <c r="AU607" s="369"/>
      <c r="AV607" s="369"/>
      <c r="AW607" s="369"/>
      <c r="AX607" s="369"/>
      <c r="AY607" s="369"/>
      <c r="AZ607" s="369"/>
      <c r="BA607" s="369"/>
      <c r="BB607" s="369"/>
      <c r="BC607" s="369"/>
      <c r="BD607" s="369"/>
      <c r="BE607" s="369"/>
      <c r="BF607" s="369"/>
      <c r="BG607" s="369"/>
      <c r="BH607" s="369"/>
      <c r="BI607" s="369"/>
      <c r="BJ607" s="369"/>
      <c r="BK607" s="369"/>
      <c r="BL607" s="369"/>
      <c r="BM607" s="369"/>
      <c r="BN607" s="369"/>
      <c r="BO607" s="369"/>
      <c r="BP607" s="369"/>
      <c r="BQ607" s="369"/>
    </row>
    <row r="608" spans="1:69" s="209" customFormat="1" ht="28.5" customHeight="1" x14ac:dyDescent="0.35">
      <c r="A608" s="111" t="s">
        <v>1014</v>
      </c>
      <c r="B608" s="134">
        <v>42555</v>
      </c>
      <c r="C608" s="101" t="s">
        <v>760</v>
      </c>
      <c r="D608" s="101" t="s">
        <v>762</v>
      </c>
      <c r="E608" s="102">
        <v>42574</v>
      </c>
      <c r="F608" s="102">
        <v>42575</v>
      </c>
      <c r="G608" s="103">
        <f t="shared" si="26"/>
        <v>1</v>
      </c>
      <c r="H608" s="103">
        <v>19</v>
      </c>
      <c r="I608" s="121"/>
      <c r="J608" s="121"/>
      <c r="K608" s="121"/>
      <c r="L608" s="121"/>
      <c r="M608" s="121">
        <v>42552</v>
      </c>
      <c r="N608" s="121"/>
      <c r="O608" s="121"/>
      <c r="P608" s="121"/>
      <c r="Q608" s="121"/>
      <c r="R608" s="121"/>
      <c r="S608" s="121"/>
      <c r="T608" s="121"/>
      <c r="U608" s="121"/>
      <c r="V608" s="121"/>
      <c r="W608" s="121"/>
      <c r="X608" s="121"/>
      <c r="Y608" s="113">
        <v>0</v>
      </c>
      <c r="Z608" s="159"/>
      <c r="AA608" s="160"/>
      <c r="AB608" s="162"/>
      <c r="AC608" s="160"/>
      <c r="AD608" s="164"/>
      <c r="AE608" s="164"/>
      <c r="AF608" s="133" t="s">
        <v>136</v>
      </c>
      <c r="AG608" s="12"/>
      <c r="AH608" s="369"/>
      <c r="AI608" s="369"/>
      <c r="AJ608" s="369"/>
      <c r="AK608" s="369"/>
      <c r="AL608" s="369"/>
      <c r="AM608" s="369"/>
      <c r="AN608" s="369"/>
      <c r="AO608" s="369"/>
      <c r="AP608" s="369"/>
      <c r="AQ608" s="369"/>
      <c r="AR608" s="369"/>
      <c r="AS608" s="369"/>
      <c r="AT608" s="369"/>
      <c r="AU608" s="369"/>
      <c r="AV608" s="369"/>
      <c r="AW608" s="369"/>
      <c r="AX608" s="369"/>
      <c r="AY608" s="369"/>
      <c r="AZ608" s="369"/>
      <c r="BA608" s="369"/>
      <c r="BB608" s="369"/>
      <c r="BC608" s="369"/>
      <c r="BD608" s="369"/>
      <c r="BE608" s="369"/>
      <c r="BF608" s="369"/>
      <c r="BG608" s="369"/>
      <c r="BH608" s="369"/>
      <c r="BI608" s="369"/>
      <c r="BJ608" s="369"/>
      <c r="BK608" s="369"/>
      <c r="BL608" s="369"/>
      <c r="BM608" s="369"/>
      <c r="BN608" s="369"/>
      <c r="BO608" s="369"/>
      <c r="BP608" s="369"/>
      <c r="BQ608" s="369"/>
    </row>
    <row r="609" spans="1:69" s="209" customFormat="1" ht="28.5" customHeight="1" x14ac:dyDescent="0.35">
      <c r="A609" s="111" t="s">
        <v>1014</v>
      </c>
      <c r="B609" s="135">
        <v>42522</v>
      </c>
      <c r="C609" s="45" t="s">
        <v>729</v>
      </c>
      <c r="D609" s="45" t="s">
        <v>730</v>
      </c>
      <c r="E609" s="109">
        <v>42573</v>
      </c>
      <c r="F609" s="109">
        <v>42574</v>
      </c>
      <c r="G609" s="107">
        <f t="shared" si="26"/>
        <v>1</v>
      </c>
      <c r="H609" s="107">
        <v>33</v>
      </c>
      <c r="I609" s="121">
        <v>42552</v>
      </c>
      <c r="J609" s="131"/>
      <c r="K609" s="131"/>
      <c r="L609" s="131"/>
      <c r="M609" s="131"/>
      <c r="N609" s="131"/>
      <c r="O609" s="131"/>
      <c r="P609" s="131"/>
      <c r="Q609" s="131"/>
      <c r="R609" s="131"/>
      <c r="S609" s="131"/>
      <c r="T609" s="131"/>
      <c r="U609" s="131"/>
      <c r="V609" s="131"/>
      <c r="W609" s="131"/>
      <c r="X609" s="131"/>
      <c r="Y609" s="113">
        <v>0</v>
      </c>
      <c r="Z609" s="159"/>
      <c r="AA609" s="160"/>
      <c r="AB609" s="162"/>
      <c r="AC609" s="160"/>
      <c r="AD609" s="164"/>
      <c r="AE609" s="164"/>
      <c r="AF609" s="133" t="s">
        <v>731</v>
      </c>
      <c r="AG609" s="12"/>
      <c r="AH609" s="369"/>
      <c r="AI609" s="369"/>
      <c r="AJ609" s="369"/>
      <c r="AK609" s="369"/>
      <c r="AL609" s="369"/>
      <c r="AM609" s="369"/>
      <c r="AN609" s="369"/>
      <c r="AO609" s="369"/>
      <c r="AP609" s="369"/>
      <c r="AQ609" s="369"/>
      <c r="AR609" s="369"/>
      <c r="AS609" s="369"/>
      <c r="AT609" s="369"/>
      <c r="AU609" s="369"/>
      <c r="AV609" s="369"/>
      <c r="AW609" s="369"/>
      <c r="AX609" s="369"/>
      <c r="AY609" s="369"/>
      <c r="AZ609" s="369"/>
      <c r="BA609" s="369"/>
      <c r="BB609" s="369"/>
      <c r="BC609" s="369"/>
      <c r="BD609" s="369"/>
      <c r="BE609" s="369"/>
      <c r="BF609" s="369"/>
      <c r="BG609" s="369"/>
      <c r="BH609" s="369"/>
      <c r="BI609" s="369"/>
      <c r="BJ609" s="369"/>
      <c r="BK609" s="369"/>
      <c r="BL609" s="369"/>
      <c r="BM609" s="369"/>
      <c r="BN609" s="369"/>
      <c r="BO609" s="369"/>
      <c r="BP609" s="369"/>
      <c r="BQ609" s="369"/>
    </row>
    <row r="610" spans="1:69" s="209" customFormat="1" ht="28.5" customHeight="1" x14ac:dyDescent="0.35">
      <c r="A610" s="111" t="s">
        <v>1014</v>
      </c>
      <c r="B610" s="134">
        <v>42459</v>
      </c>
      <c r="C610" s="101" t="s">
        <v>704</v>
      </c>
      <c r="D610" s="101" t="s">
        <v>26</v>
      </c>
      <c r="E610" s="102">
        <v>42571</v>
      </c>
      <c r="F610" s="102">
        <v>42572</v>
      </c>
      <c r="G610" s="103">
        <f t="shared" si="26"/>
        <v>1</v>
      </c>
      <c r="H610" s="103"/>
      <c r="I610" s="121"/>
      <c r="J610" s="121"/>
      <c r="K610" s="121"/>
      <c r="L610" s="121"/>
      <c r="M610" s="121"/>
      <c r="N610" s="121"/>
      <c r="O610" s="121"/>
      <c r="P610" s="121"/>
      <c r="Q610" s="121"/>
      <c r="R610" s="121"/>
      <c r="S610" s="121"/>
      <c r="T610" s="121">
        <v>42552</v>
      </c>
      <c r="U610" s="121"/>
      <c r="V610" s="121"/>
      <c r="W610" s="121"/>
      <c r="X610" s="121"/>
      <c r="Y610" s="113">
        <v>0</v>
      </c>
      <c r="Z610" s="159"/>
      <c r="AA610" s="160"/>
      <c r="AB610" s="162"/>
      <c r="AC610" s="160"/>
      <c r="AD610" s="164"/>
      <c r="AE610" s="164"/>
      <c r="AF610" s="133" t="s">
        <v>149</v>
      </c>
      <c r="AG610" s="12"/>
      <c r="AH610" s="369"/>
      <c r="AI610" s="369"/>
      <c r="AJ610" s="369"/>
      <c r="AK610" s="369"/>
      <c r="AL610" s="369"/>
      <c r="AM610" s="369"/>
      <c r="AN610" s="369"/>
      <c r="AO610" s="369"/>
      <c r="AP610" s="369"/>
      <c r="AQ610" s="369"/>
      <c r="AR610" s="369"/>
      <c r="AS610" s="369"/>
      <c r="AT610" s="369"/>
      <c r="AU610" s="369"/>
      <c r="AV610" s="369"/>
      <c r="AW610" s="369"/>
      <c r="AX610" s="369"/>
      <c r="AY610" s="369"/>
      <c r="AZ610" s="369"/>
      <c r="BA610" s="369"/>
      <c r="BB610" s="369"/>
      <c r="BC610" s="369"/>
      <c r="BD610" s="369"/>
      <c r="BE610" s="369"/>
      <c r="BF610" s="369"/>
      <c r="BG610" s="369"/>
      <c r="BH610" s="369"/>
      <c r="BI610" s="369"/>
      <c r="BJ610" s="369"/>
      <c r="BK610" s="369"/>
      <c r="BL610" s="369"/>
      <c r="BM610" s="369"/>
      <c r="BN610" s="369"/>
      <c r="BO610" s="369"/>
      <c r="BP610" s="369"/>
      <c r="BQ610" s="369"/>
    </row>
    <row r="611" spans="1:69" s="209" customFormat="1" ht="28.5" customHeight="1" x14ac:dyDescent="0.35">
      <c r="A611" s="111" t="s">
        <v>1014</v>
      </c>
      <c r="B611" s="134">
        <v>42466</v>
      </c>
      <c r="C611" s="101" t="s">
        <v>704</v>
      </c>
      <c r="D611" s="101" t="s">
        <v>26</v>
      </c>
      <c r="E611" s="102">
        <v>42570</v>
      </c>
      <c r="F611" s="102">
        <v>42571</v>
      </c>
      <c r="G611" s="103">
        <f t="shared" si="26"/>
        <v>1</v>
      </c>
      <c r="H611" s="103"/>
      <c r="I611" s="121"/>
      <c r="J611" s="121">
        <v>42552</v>
      </c>
      <c r="K611" s="121"/>
      <c r="L611" s="121"/>
      <c r="M611" s="121"/>
      <c r="N611" s="121"/>
      <c r="O611" s="121"/>
      <c r="P611" s="121"/>
      <c r="Q611" s="121"/>
      <c r="R611" s="121"/>
      <c r="S611" s="121"/>
      <c r="T611" s="121"/>
      <c r="U611" s="121"/>
      <c r="V611" s="121"/>
      <c r="W611" s="121"/>
      <c r="X611" s="121"/>
      <c r="Y611" s="113">
        <v>0</v>
      </c>
      <c r="Z611" s="159"/>
      <c r="AA611" s="160"/>
      <c r="AB611" s="162"/>
      <c r="AC611" s="160"/>
      <c r="AD611" s="164"/>
      <c r="AE611" s="164"/>
      <c r="AF611" s="133" t="s">
        <v>149</v>
      </c>
      <c r="AG611" s="12"/>
      <c r="AH611" s="369"/>
      <c r="AI611" s="369"/>
      <c r="AJ611" s="369"/>
      <c r="AK611" s="369"/>
      <c r="AL611" s="369"/>
      <c r="AM611" s="369"/>
      <c r="AN611" s="369"/>
      <c r="AO611" s="369"/>
      <c r="AP611" s="369"/>
      <c r="AQ611" s="369"/>
      <c r="AR611" s="369"/>
      <c r="AS611" s="369"/>
      <c r="AT611" s="369"/>
      <c r="AU611" s="369"/>
      <c r="AV611" s="369"/>
      <c r="AW611" s="369"/>
      <c r="AX611" s="369"/>
      <c r="AY611" s="369"/>
      <c r="AZ611" s="369"/>
      <c r="BA611" s="369"/>
      <c r="BB611" s="369"/>
      <c r="BC611" s="369"/>
      <c r="BD611" s="369"/>
      <c r="BE611" s="369"/>
      <c r="BF611" s="369"/>
      <c r="BG611" s="369"/>
      <c r="BH611" s="369"/>
      <c r="BI611" s="369"/>
      <c r="BJ611" s="369"/>
      <c r="BK611" s="369"/>
      <c r="BL611" s="369"/>
      <c r="BM611" s="369"/>
      <c r="BN611" s="369"/>
      <c r="BO611" s="369"/>
      <c r="BP611" s="369"/>
      <c r="BQ611" s="369"/>
    </row>
    <row r="612" spans="1:69" s="209" customFormat="1" ht="28.5" customHeight="1" x14ac:dyDescent="0.35">
      <c r="A612" s="111" t="s">
        <v>1014</v>
      </c>
      <c r="B612" s="134">
        <v>42466</v>
      </c>
      <c r="C612" s="101" t="s">
        <v>704</v>
      </c>
      <c r="D612" s="101" t="s">
        <v>26</v>
      </c>
      <c r="E612" s="102">
        <v>42570</v>
      </c>
      <c r="F612" s="102">
        <v>42571</v>
      </c>
      <c r="G612" s="103">
        <f t="shared" si="26"/>
        <v>1</v>
      </c>
      <c r="H612" s="103"/>
      <c r="I612" s="121">
        <v>42552</v>
      </c>
      <c r="J612" s="121"/>
      <c r="K612" s="121"/>
      <c r="L612" s="121"/>
      <c r="M612" s="121"/>
      <c r="N612" s="121"/>
      <c r="O612" s="121"/>
      <c r="P612" s="121"/>
      <c r="Q612" s="121"/>
      <c r="R612" s="121"/>
      <c r="S612" s="121"/>
      <c r="T612" s="121"/>
      <c r="U612" s="121"/>
      <c r="V612" s="121"/>
      <c r="W612" s="121"/>
      <c r="X612" s="121"/>
      <c r="Y612" s="113">
        <v>0</v>
      </c>
      <c r="Z612" s="159"/>
      <c r="AA612" s="160"/>
      <c r="AB612" s="162"/>
      <c r="AC612" s="160"/>
      <c r="AD612" s="164"/>
      <c r="AE612" s="164"/>
      <c r="AF612" s="133" t="s">
        <v>134</v>
      </c>
      <c r="AG612" s="12"/>
      <c r="AH612" s="369"/>
      <c r="AI612" s="369"/>
      <c r="AJ612" s="369"/>
      <c r="AK612" s="369"/>
      <c r="AL612" s="369"/>
      <c r="AM612" s="369"/>
      <c r="AN612" s="369"/>
      <c r="AO612" s="369"/>
      <c r="AP612" s="369"/>
      <c r="AQ612" s="369"/>
      <c r="AR612" s="369"/>
      <c r="AS612" s="369"/>
      <c r="AT612" s="369"/>
      <c r="AU612" s="369"/>
      <c r="AV612" s="369"/>
      <c r="AW612" s="369"/>
      <c r="AX612" s="369"/>
      <c r="AY612" s="369"/>
      <c r="AZ612" s="369"/>
      <c r="BA612" s="369"/>
      <c r="BB612" s="369"/>
      <c r="BC612" s="369"/>
      <c r="BD612" s="369"/>
      <c r="BE612" s="369"/>
      <c r="BF612" s="369"/>
      <c r="BG612" s="369"/>
      <c r="BH612" s="369"/>
      <c r="BI612" s="369"/>
      <c r="BJ612" s="369"/>
      <c r="BK612" s="369"/>
      <c r="BL612" s="369"/>
      <c r="BM612" s="369"/>
      <c r="BN612" s="369"/>
      <c r="BO612" s="369"/>
      <c r="BP612" s="369"/>
      <c r="BQ612" s="369"/>
    </row>
    <row r="613" spans="1:69" s="209" customFormat="1" ht="28.5" customHeight="1" x14ac:dyDescent="0.35">
      <c r="A613" s="111" t="s">
        <v>1014</v>
      </c>
      <c r="B613" s="134">
        <v>42544</v>
      </c>
      <c r="C613" s="101" t="s">
        <v>803</v>
      </c>
      <c r="D613" s="101" t="s">
        <v>804</v>
      </c>
      <c r="E613" s="102">
        <v>42569</v>
      </c>
      <c r="F613" s="102">
        <v>42570</v>
      </c>
      <c r="G613" s="103">
        <f t="shared" si="26"/>
        <v>1</v>
      </c>
      <c r="H613" s="103"/>
      <c r="I613" s="121">
        <v>42552</v>
      </c>
      <c r="J613" s="121"/>
      <c r="K613" s="121"/>
      <c r="L613" s="121"/>
      <c r="M613" s="121"/>
      <c r="N613" s="121"/>
      <c r="O613" s="121"/>
      <c r="P613" s="121"/>
      <c r="Q613" s="121"/>
      <c r="R613" s="121"/>
      <c r="S613" s="121"/>
      <c r="T613" s="121"/>
      <c r="U613" s="121"/>
      <c r="V613" s="121"/>
      <c r="W613" s="121"/>
      <c r="X613" s="121"/>
      <c r="Y613" s="113">
        <v>0</v>
      </c>
      <c r="Z613" s="159"/>
      <c r="AA613" s="160"/>
      <c r="AB613" s="162"/>
      <c r="AC613" s="160"/>
      <c r="AD613" s="164"/>
      <c r="AE613" s="164"/>
      <c r="AF613" s="133" t="s">
        <v>136</v>
      </c>
      <c r="AG613" s="12"/>
      <c r="AH613" s="369"/>
      <c r="AI613" s="369"/>
      <c r="AJ613" s="369"/>
      <c r="AK613" s="369"/>
      <c r="AL613" s="369"/>
      <c r="AM613" s="369"/>
      <c r="AN613" s="369"/>
      <c r="AO613" s="369"/>
      <c r="AP613" s="369"/>
      <c r="AQ613" s="369"/>
      <c r="AR613" s="369"/>
      <c r="AS613" s="369"/>
      <c r="AT613" s="369"/>
      <c r="AU613" s="369"/>
      <c r="AV613" s="369"/>
      <c r="AW613" s="369"/>
      <c r="AX613" s="369"/>
      <c r="AY613" s="369"/>
      <c r="AZ613" s="369"/>
      <c r="BA613" s="369"/>
      <c r="BB613" s="369"/>
      <c r="BC613" s="369"/>
      <c r="BD613" s="369"/>
      <c r="BE613" s="369"/>
      <c r="BF613" s="369"/>
      <c r="BG613" s="369"/>
      <c r="BH613" s="369"/>
      <c r="BI613" s="369"/>
      <c r="BJ613" s="369"/>
      <c r="BK613" s="369"/>
      <c r="BL613" s="369"/>
      <c r="BM613" s="369"/>
      <c r="BN613" s="369"/>
      <c r="BO613" s="369"/>
      <c r="BP613" s="369"/>
      <c r="BQ613" s="369"/>
    </row>
    <row r="614" spans="1:69" s="209" customFormat="1" ht="28.5" customHeight="1" x14ac:dyDescent="0.35">
      <c r="A614" s="111" t="s">
        <v>1014</v>
      </c>
      <c r="B614" s="134">
        <v>42450</v>
      </c>
      <c r="C614" s="101" t="s">
        <v>819</v>
      </c>
      <c r="D614" s="101" t="s">
        <v>26</v>
      </c>
      <c r="E614" s="102">
        <v>42568</v>
      </c>
      <c r="F614" s="102">
        <v>42569</v>
      </c>
      <c r="G614" s="103">
        <f t="shared" si="26"/>
        <v>1</v>
      </c>
      <c r="H614" s="107">
        <v>41</v>
      </c>
      <c r="I614" s="128"/>
      <c r="J614" s="128"/>
      <c r="K614" s="128"/>
      <c r="L614" s="128"/>
      <c r="M614" s="121">
        <v>42552</v>
      </c>
      <c r="N614" s="128"/>
      <c r="O614" s="128"/>
      <c r="P614" s="128"/>
      <c r="Q614" s="128"/>
      <c r="R614" s="128"/>
      <c r="S614" s="128"/>
      <c r="T614" s="128"/>
      <c r="U614" s="128"/>
      <c r="V614" s="128"/>
      <c r="W614" s="128"/>
      <c r="X614" s="128"/>
      <c r="Y614" s="113">
        <v>0</v>
      </c>
      <c r="Z614" s="165"/>
      <c r="AA614" s="166"/>
      <c r="AB614" s="162"/>
      <c r="AC614" s="166"/>
      <c r="AD614" s="163"/>
      <c r="AE614" s="163"/>
      <c r="AF614" s="133" t="s">
        <v>134</v>
      </c>
      <c r="AG614" s="12"/>
      <c r="AH614" s="369"/>
      <c r="AI614" s="369"/>
      <c r="AJ614" s="369"/>
      <c r="AK614" s="369"/>
      <c r="AL614" s="369"/>
      <c r="AM614" s="369"/>
      <c r="AN614" s="369"/>
      <c r="AO614" s="369"/>
      <c r="AP614" s="369"/>
      <c r="AQ614" s="369"/>
      <c r="AR614" s="369"/>
      <c r="AS614" s="369"/>
      <c r="AT614" s="369"/>
      <c r="AU614" s="369"/>
      <c r="AV614" s="369"/>
      <c r="AW614" s="369"/>
      <c r="AX614" s="369"/>
      <c r="AY614" s="369"/>
      <c r="AZ614" s="369"/>
      <c r="BA614" s="369"/>
      <c r="BB614" s="369"/>
      <c r="BC614" s="369"/>
      <c r="BD614" s="369"/>
      <c r="BE614" s="369"/>
      <c r="BF614" s="369"/>
      <c r="BG614" s="369"/>
      <c r="BH614" s="369"/>
      <c r="BI614" s="369"/>
      <c r="BJ614" s="369"/>
      <c r="BK614" s="369"/>
      <c r="BL614" s="369"/>
      <c r="BM614" s="369"/>
      <c r="BN614" s="369"/>
      <c r="BO614" s="369"/>
      <c r="BP614" s="369"/>
      <c r="BQ614" s="369"/>
    </row>
    <row r="615" spans="1:69" s="209" customFormat="1" ht="28.5" customHeight="1" x14ac:dyDescent="0.35">
      <c r="A615" s="111" t="s">
        <v>1014</v>
      </c>
      <c r="B615" s="134">
        <v>42508</v>
      </c>
      <c r="C615" s="101" t="s">
        <v>126</v>
      </c>
      <c r="D615" s="44" t="s">
        <v>796</v>
      </c>
      <c r="E615" s="102">
        <v>42567</v>
      </c>
      <c r="F615" s="102">
        <v>42568</v>
      </c>
      <c r="G615" s="103">
        <f t="shared" si="26"/>
        <v>1</v>
      </c>
      <c r="H615" s="103">
        <v>41</v>
      </c>
      <c r="I615" s="121">
        <v>42552</v>
      </c>
      <c r="J615" s="121"/>
      <c r="K615" s="121"/>
      <c r="L615" s="121"/>
      <c r="M615" s="121"/>
      <c r="N615" s="121"/>
      <c r="O615" s="121"/>
      <c r="P615" s="121"/>
      <c r="Q615" s="121"/>
      <c r="R615" s="121"/>
      <c r="S615" s="121"/>
      <c r="T615" s="121"/>
      <c r="U615" s="121"/>
      <c r="V615" s="121"/>
      <c r="W615" s="121"/>
      <c r="X615" s="121"/>
      <c r="Y615" s="113">
        <v>0</v>
      </c>
      <c r="Z615" s="159"/>
      <c r="AA615" s="160"/>
      <c r="AB615" s="162"/>
      <c r="AC615" s="160"/>
      <c r="AD615" s="164"/>
      <c r="AE615" s="164"/>
      <c r="AF615" s="133" t="s">
        <v>149</v>
      </c>
      <c r="AG615" s="12"/>
      <c r="AH615" s="369"/>
      <c r="AI615" s="369"/>
      <c r="AJ615" s="369"/>
      <c r="AK615" s="369"/>
      <c r="AL615" s="369"/>
      <c r="AM615" s="369"/>
      <c r="AN615" s="369"/>
      <c r="AO615" s="369"/>
      <c r="AP615" s="369"/>
      <c r="AQ615" s="369"/>
      <c r="AR615" s="369"/>
      <c r="AS615" s="369"/>
      <c r="AT615" s="369"/>
      <c r="AU615" s="369"/>
      <c r="AV615" s="369"/>
      <c r="AW615" s="369"/>
      <c r="AX615" s="369"/>
      <c r="AY615" s="369"/>
      <c r="AZ615" s="369"/>
      <c r="BA615" s="369"/>
      <c r="BB615" s="369"/>
      <c r="BC615" s="369"/>
      <c r="BD615" s="369"/>
      <c r="BE615" s="369"/>
      <c r="BF615" s="369"/>
      <c r="BG615" s="369"/>
      <c r="BH615" s="369"/>
      <c r="BI615" s="369"/>
      <c r="BJ615" s="369"/>
      <c r="BK615" s="369"/>
      <c r="BL615" s="369"/>
      <c r="BM615" s="369"/>
      <c r="BN615" s="369"/>
      <c r="BO615" s="369"/>
      <c r="BP615" s="369"/>
      <c r="BQ615" s="369"/>
    </row>
    <row r="616" spans="1:69" s="209" customFormat="1" ht="28.5" customHeight="1" x14ac:dyDescent="0.35">
      <c r="A616" s="111" t="s">
        <v>1014</v>
      </c>
      <c r="B616" s="134">
        <v>42450</v>
      </c>
      <c r="C616" s="101" t="s">
        <v>819</v>
      </c>
      <c r="D616" s="101" t="s">
        <v>26</v>
      </c>
      <c r="E616" s="102">
        <v>42561</v>
      </c>
      <c r="F616" s="102">
        <v>42562</v>
      </c>
      <c r="G616" s="103">
        <f t="shared" si="26"/>
        <v>1</v>
      </c>
      <c r="H616" s="103">
        <v>41</v>
      </c>
      <c r="I616" s="128"/>
      <c r="J616" s="128"/>
      <c r="K616" s="128"/>
      <c r="L616" s="128"/>
      <c r="M616" s="121">
        <v>42552</v>
      </c>
      <c r="N616" s="128"/>
      <c r="O616" s="128"/>
      <c r="P616" s="128"/>
      <c r="Q616" s="128"/>
      <c r="R616" s="128"/>
      <c r="S616" s="128"/>
      <c r="T616" s="128"/>
      <c r="U616" s="128"/>
      <c r="V616" s="128"/>
      <c r="W616" s="128"/>
      <c r="X616" s="128"/>
      <c r="Y616" s="113">
        <v>0</v>
      </c>
      <c r="Z616" s="165"/>
      <c r="AA616" s="166"/>
      <c r="AB616" s="162"/>
      <c r="AC616" s="166"/>
      <c r="AD616" s="163"/>
      <c r="AE616" s="163"/>
      <c r="AF616" s="133" t="s">
        <v>134</v>
      </c>
      <c r="AG616" s="12"/>
      <c r="AH616" s="369"/>
      <c r="AI616" s="369"/>
      <c r="AJ616" s="369"/>
      <c r="AK616" s="369"/>
      <c r="AL616" s="369"/>
      <c r="AM616" s="369"/>
      <c r="AN616" s="369"/>
      <c r="AO616" s="369"/>
      <c r="AP616" s="369"/>
      <c r="AQ616" s="369"/>
      <c r="AR616" s="369"/>
      <c r="AS616" s="369"/>
      <c r="AT616" s="369"/>
      <c r="AU616" s="369"/>
      <c r="AV616" s="369"/>
      <c r="AW616" s="369"/>
      <c r="AX616" s="369"/>
      <c r="AY616" s="369"/>
      <c r="AZ616" s="369"/>
      <c r="BA616" s="369"/>
      <c r="BB616" s="369"/>
      <c r="BC616" s="369"/>
      <c r="BD616" s="369"/>
      <c r="BE616" s="369"/>
      <c r="BF616" s="369"/>
      <c r="BG616" s="369"/>
      <c r="BH616" s="369"/>
      <c r="BI616" s="369"/>
      <c r="BJ616" s="369"/>
      <c r="BK616" s="369"/>
      <c r="BL616" s="369"/>
      <c r="BM616" s="369"/>
      <c r="BN616" s="369"/>
      <c r="BO616" s="369"/>
      <c r="BP616" s="369"/>
      <c r="BQ616" s="369"/>
    </row>
    <row r="617" spans="1:69" s="209" customFormat="1" ht="28.5" customHeight="1" x14ac:dyDescent="0.35">
      <c r="A617" s="111" t="s">
        <v>1014</v>
      </c>
      <c r="B617" s="134">
        <v>42450</v>
      </c>
      <c r="C617" s="101" t="s">
        <v>819</v>
      </c>
      <c r="D617" s="101" t="s">
        <v>953</v>
      </c>
      <c r="E617" s="108">
        <v>42561</v>
      </c>
      <c r="F617" s="108">
        <v>42562</v>
      </c>
      <c r="G617" s="103">
        <f t="shared" si="26"/>
        <v>1</v>
      </c>
      <c r="H617" s="103">
        <v>44</v>
      </c>
      <c r="I617" s="128"/>
      <c r="J617" s="128"/>
      <c r="K617" s="128"/>
      <c r="L617" s="128"/>
      <c r="M617" s="121">
        <v>42552</v>
      </c>
      <c r="N617" s="128"/>
      <c r="O617" s="128"/>
      <c r="P617" s="128"/>
      <c r="Q617" s="128"/>
      <c r="R617" s="128"/>
      <c r="S617" s="128"/>
      <c r="T617" s="128"/>
      <c r="U617" s="128"/>
      <c r="V617" s="128"/>
      <c r="W617" s="128"/>
      <c r="X617" s="128"/>
      <c r="Y617" s="129">
        <v>946.8</v>
      </c>
      <c r="Z617" s="165"/>
      <c r="AA617" s="166"/>
      <c r="AB617" s="162"/>
      <c r="AC617" s="166"/>
      <c r="AD617" s="163"/>
      <c r="AE617" s="163"/>
      <c r="AF617" s="561"/>
      <c r="AG617" s="12"/>
      <c r="AH617" s="369"/>
      <c r="AI617" s="369"/>
      <c r="AJ617" s="369"/>
      <c r="AK617" s="369"/>
      <c r="AL617" s="369"/>
      <c r="AM617" s="369"/>
      <c r="AN617" s="369"/>
      <c r="AO617" s="369"/>
      <c r="AP617" s="369"/>
      <c r="AQ617" s="369"/>
      <c r="AR617" s="369"/>
      <c r="AS617" s="369"/>
      <c r="AT617" s="369"/>
      <c r="AU617" s="369"/>
      <c r="AV617" s="369"/>
      <c r="AW617" s="369"/>
      <c r="AX617" s="369"/>
      <c r="AY617" s="369"/>
      <c r="AZ617" s="369"/>
      <c r="BA617" s="369"/>
      <c r="BB617" s="369"/>
      <c r="BC617" s="369"/>
      <c r="BD617" s="369"/>
      <c r="BE617" s="369"/>
      <c r="BF617" s="369"/>
      <c r="BG617" s="369"/>
      <c r="BH617" s="369"/>
      <c r="BI617" s="369"/>
      <c r="BJ617" s="369"/>
      <c r="BK617" s="369"/>
      <c r="BL617" s="369"/>
      <c r="BM617" s="369"/>
      <c r="BN617" s="369"/>
      <c r="BO617" s="369"/>
      <c r="BP617" s="369"/>
      <c r="BQ617" s="369"/>
    </row>
    <row r="618" spans="1:69" s="209" customFormat="1" ht="28.5" customHeight="1" x14ac:dyDescent="0.35">
      <c r="A618" s="111" t="s">
        <v>1014</v>
      </c>
      <c r="B618" s="134">
        <v>42459</v>
      </c>
      <c r="C618" s="101" t="s">
        <v>705</v>
      </c>
      <c r="D618" s="101" t="s">
        <v>26</v>
      </c>
      <c r="E618" s="102">
        <v>42558</v>
      </c>
      <c r="F618" s="102">
        <v>42561</v>
      </c>
      <c r="G618" s="103">
        <f t="shared" si="26"/>
        <v>3</v>
      </c>
      <c r="H618" s="103"/>
      <c r="I618" s="121"/>
      <c r="J618" s="121">
        <v>42552</v>
      </c>
      <c r="K618" s="121"/>
      <c r="L618" s="121"/>
      <c r="M618" s="121"/>
      <c r="N618" s="121"/>
      <c r="O618" s="121"/>
      <c r="P618" s="121"/>
      <c r="Q618" s="121"/>
      <c r="R618" s="121"/>
      <c r="S618" s="121"/>
      <c r="T618" s="121"/>
      <c r="U618" s="121"/>
      <c r="V618" s="121"/>
      <c r="W618" s="121"/>
      <c r="X618" s="121"/>
      <c r="Y618" s="113">
        <v>0</v>
      </c>
      <c r="Z618" s="159"/>
      <c r="AA618" s="160"/>
      <c r="AB618" s="162"/>
      <c r="AC618" s="160"/>
      <c r="AD618" s="164"/>
      <c r="AE618" s="164"/>
      <c r="AF618" s="133" t="s">
        <v>134</v>
      </c>
      <c r="AG618" s="12"/>
      <c r="AH618" s="369"/>
      <c r="AI618" s="369"/>
      <c r="AJ618" s="369"/>
      <c r="AK618" s="369"/>
      <c r="AL618" s="369"/>
      <c r="AM618" s="369"/>
      <c r="AN618" s="369"/>
      <c r="AO618" s="369"/>
      <c r="AP618" s="369"/>
      <c r="AQ618" s="369"/>
      <c r="AR618" s="369"/>
      <c r="AS618" s="369"/>
      <c r="AT618" s="369"/>
      <c r="AU618" s="369"/>
      <c r="AV618" s="369"/>
      <c r="AW618" s="369"/>
      <c r="AX618" s="369"/>
      <c r="AY618" s="369"/>
      <c r="AZ618" s="369"/>
      <c r="BA618" s="369"/>
      <c r="BB618" s="369"/>
      <c r="BC618" s="369"/>
      <c r="BD618" s="369"/>
      <c r="BE618" s="369"/>
      <c r="BF618" s="369"/>
      <c r="BG618" s="369"/>
      <c r="BH618" s="369"/>
      <c r="BI618" s="369"/>
      <c r="BJ618" s="369"/>
      <c r="BK618" s="369"/>
      <c r="BL618" s="369"/>
      <c r="BM618" s="369"/>
      <c r="BN618" s="369"/>
      <c r="BO618" s="369"/>
      <c r="BP618" s="369"/>
      <c r="BQ618" s="369"/>
    </row>
    <row r="619" spans="1:69" s="209" customFormat="1" ht="28.5" customHeight="1" x14ac:dyDescent="0.35">
      <c r="A619" s="111" t="s">
        <v>1014</v>
      </c>
      <c r="B619" s="134">
        <v>42459</v>
      </c>
      <c r="C619" s="101" t="s">
        <v>705</v>
      </c>
      <c r="D619" s="101" t="s">
        <v>26</v>
      </c>
      <c r="E619" s="102">
        <v>42558</v>
      </c>
      <c r="F619" s="102">
        <v>42561</v>
      </c>
      <c r="G619" s="103">
        <f t="shared" si="26"/>
        <v>3</v>
      </c>
      <c r="H619" s="103"/>
      <c r="I619" s="121">
        <v>42552</v>
      </c>
      <c r="J619" s="121"/>
      <c r="K619" s="121"/>
      <c r="L619" s="121"/>
      <c r="M619" s="121"/>
      <c r="N619" s="121"/>
      <c r="O619" s="121"/>
      <c r="P619" s="121"/>
      <c r="Q619" s="121"/>
      <c r="R619" s="121"/>
      <c r="S619" s="121"/>
      <c r="T619" s="121"/>
      <c r="U619" s="121"/>
      <c r="V619" s="121"/>
      <c r="W619" s="121"/>
      <c r="X619" s="121"/>
      <c r="Y619" s="113">
        <v>0</v>
      </c>
      <c r="Z619" s="159"/>
      <c r="AA619" s="160"/>
      <c r="AB619" s="162"/>
      <c r="AC619" s="160"/>
      <c r="AD619" s="164"/>
      <c r="AE619" s="164"/>
      <c r="AF619" s="133" t="s">
        <v>134</v>
      </c>
      <c r="AG619" s="12"/>
      <c r="AH619" s="369"/>
      <c r="AI619" s="369"/>
      <c r="AJ619" s="369"/>
      <c r="AK619" s="369"/>
      <c r="AL619" s="369"/>
      <c r="AM619" s="369"/>
      <c r="AN619" s="369"/>
      <c r="AO619" s="369"/>
      <c r="AP619" s="369"/>
      <c r="AQ619" s="369"/>
      <c r="AR619" s="369"/>
      <c r="AS619" s="369"/>
      <c r="AT619" s="369"/>
      <c r="AU619" s="369"/>
      <c r="AV619" s="369"/>
      <c r="AW619" s="369"/>
      <c r="AX619" s="369"/>
      <c r="AY619" s="369"/>
      <c r="AZ619" s="369"/>
      <c r="BA619" s="369"/>
      <c r="BB619" s="369"/>
      <c r="BC619" s="369"/>
      <c r="BD619" s="369"/>
      <c r="BE619" s="369"/>
      <c r="BF619" s="369"/>
      <c r="BG619" s="369"/>
      <c r="BH619" s="369"/>
      <c r="BI619" s="369"/>
      <c r="BJ619" s="369"/>
      <c r="BK619" s="369"/>
      <c r="BL619" s="369"/>
      <c r="BM619" s="369"/>
      <c r="BN619" s="369"/>
      <c r="BO619" s="369"/>
      <c r="BP619" s="369"/>
      <c r="BQ619" s="369"/>
    </row>
    <row r="620" spans="1:69" s="209" customFormat="1" ht="28.5" customHeight="1" x14ac:dyDescent="0.35">
      <c r="A620" s="111" t="s">
        <v>1014</v>
      </c>
      <c r="B620" s="134">
        <v>42555</v>
      </c>
      <c r="C620" s="110" t="s">
        <v>45</v>
      </c>
      <c r="D620" s="101" t="s">
        <v>960</v>
      </c>
      <c r="E620" s="108">
        <v>42556</v>
      </c>
      <c r="F620" s="108">
        <v>42557</v>
      </c>
      <c r="G620" s="103">
        <f t="shared" si="26"/>
        <v>1</v>
      </c>
      <c r="H620" s="103">
        <v>37</v>
      </c>
      <c r="I620" s="128"/>
      <c r="J620" s="128"/>
      <c r="K620" s="128"/>
      <c r="L620" s="128"/>
      <c r="M620" s="121">
        <v>42552</v>
      </c>
      <c r="N620" s="128"/>
      <c r="O620" s="128"/>
      <c r="P620" s="128"/>
      <c r="Q620" s="128"/>
      <c r="R620" s="128"/>
      <c r="S620" s="128"/>
      <c r="T620" s="128"/>
      <c r="U620" s="128"/>
      <c r="V620" s="128"/>
      <c r="W620" s="128"/>
      <c r="X620" s="128"/>
      <c r="Y620" s="129">
        <v>964</v>
      </c>
      <c r="Z620" s="165"/>
      <c r="AA620" s="166"/>
      <c r="AB620" s="162"/>
      <c r="AC620" s="166"/>
      <c r="AD620" s="163"/>
      <c r="AE620" s="163"/>
      <c r="AF620" s="561"/>
      <c r="AG620" s="12"/>
      <c r="AH620" s="369"/>
      <c r="AI620" s="369"/>
      <c r="AJ620" s="369"/>
      <c r="AK620" s="369"/>
      <c r="AL620" s="369"/>
      <c r="AM620" s="369"/>
      <c r="AN620" s="369"/>
      <c r="AO620" s="369"/>
      <c r="AP620" s="369"/>
      <c r="AQ620" s="369"/>
      <c r="AR620" s="369"/>
      <c r="AS620" s="369"/>
      <c r="AT620" s="369"/>
      <c r="AU620" s="369"/>
      <c r="AV620" s="369"/>
      <c r="AW620" s="369"/>
      <c r="AX620" s="369"/>
      <c r="AY620" s="369"/>
      <c r="AZ620" s="369"/>
      <c r="BA620" s="369"/>
      <c r="BB620" s="369"/>
      <c r="BC620" s="369"/>
      <c r="BD620" s="369"/>
      <c r="BE620" s="369"/>
      <c r="BF620" s="369"/>
      <c r="BG620" s="369"/>
      <c r="BH620" s="369"/>
      <c r="BI620" s="369"/>
      <c r="BJ620" s="369"/>
      <c r="BK620" s="369"/>
      <c r="BL620" s="369"/>
      <c r="BM620" s="369"/>
      <c r="BN620" s="369"/>
      <c r="BO620" s="369"/>
      <c r="BP620" s="369"/>
      <c r="BQ620" s="369"/>
    </row>
    <row r="621" spans="1:69" s="209" customFormat="1" ht="28.5" customHeight="1" x14ac:dyDescent="0.35">
      <c r="A621" s="111" t="s">
        <v>1014</v>
      </c>
      <c r="B621" s="134">
        <v>42468</v>
      </c>
      <c r="C621" s="101" t="s">
        <v>126</v>
      </c>
      <c r="D621" s="44" t="s">
        <v>785</v>
      </c>
      <c r="E621" s="102">
        <v>42555</v>
      </c>
      <c r="F621" s="102">
        <v>42556</v>
      </c>
      <c r="G621" s="103">
        <f t="shared" si="26"/>
        <v>1</v>
      </c>
      <c r="H621" s="107"/>
      <c r="I621" s="121">
        <v>42552</v>
      </c>
      <c r="J621" s="121"/>
      <c r="K621" s="121"/>
      <c r="L621" s="121"/>
      <c r="M621" s="121"/>
      <c r="N621" s="121"/>
      <c r="O621" s="121"/>
      <c r="P621" s="121"/>
      <c r="Q621" s="121"/>
      <c r="R621" s="121"/>
      <c r="S621" s="121"/>
      <c r="T621" s="121"/>
      <c r="U621" s="121"/>
      <c r="V621" s="121"/>
      <c r="W621" s="121"/>
      <c r="X621" s="121"/>
      <c r="Y621" s="113">
        <v>0</v>
      </c>
      <c r="Z621" s="159"/>
      <c r="AA621" s="160"/>
      <c r="AB621" s="162"/>
      <c r="AC621" s="160"/>
      <c r="AD621" s="164"/>
      <c r="AE621" s="164"/>
      <c r="AF621" s="133" t="s">
        <v>134</v>
      </c>
      <c r="AG621" s="12"/>
      <c r="AH621" s="369"/>
      <c r="AI621" s="369"/>
      <c r="AJ621" s="369"/>
      <c r="AK621" s="369"/>
      <c r="AL621" s="369"/>
      <c r="AM621" s="369"/>
      <c r="AN621" s="369"/>
      <c r="AO621" s="369"/>
      <c r="AP621" s="369"/>
      <c r="AQ621" s="369"/>
      <c r="AR621" s="369"/>
      <c r="AS621" s="369"/>
      <c r="AT621" s="369"/>
      <c r="AU621" s="369"/>
      <c r="AV621" s="369"/>
      <c r="AW621" s="369"/>
      <c r="AX621" s="369"/>
      <c r="AY621" s="369"/>
      <c r="AZ621" s="369"/>
      <c r="BA621" s="369"/>
      <c r="BB621" s="369"/>
      <c r="BC621" s="369"/>
      <c r="BD621" s="369"/>
      <c r="BE621" s="369"/>
      <c r="BF621" s="369"/>
      <c r="BG621" s="369"/>
      <c r="BH621" s="369"/>
      <c r="BI621" s="369"/>
      <c r="BJ621" s="369"/>
      <c r="BK621" s="369"/>
      <c r="BL621" s="369"/>
      <c r="BM621" s="369"/>
      <c r="BN621" s="369"/>
      <c r="BO621" s="369"/>
      <c r="BP621" s="369"/>
      <c r="BQ621" s="369"/>
    </row>
    <row r="622" spans="1:69" s="209" customFormat="1" ht="28.5" customHeight="1" x14ac:dyDescent="0.35">
      <c r="A622" s="111" t="s">
        <v>1014</v>
      </c>
      <c r="B622" s="135">
        <v>42478</v>
      </c>
      <c r="C622" s="45" t="s">
        <v>521</v>
      </c>
      <c r="D622" s="45" t="s">
        <v>26</v>
      </c>
      <c r="E622" s="109">
        <v>42555</v>
      </c>
      <c r="F622" s="109">
        <v>42560</v>
      </c>
      <c r="G622" s="107">
        <f t="shared" si="26"/>
        <v>5</v>
      </c>
      <c r="H622" s="107">
        <v>73</v>
      </c>
      <c r="I622" s="121">
        <v>42552</v>
      </c>
      <c r="J622" s="131"/>
      <c r="K622" s="131"/>
      <c r="L622" s="131"/>
      <c r="M622" s="131"/>
      <c r="N622" s="131"/>
      <c r="O622" s="131"/>
      <c r="P622" s="131"/>
      <c r="Q622" s="131"/>
      <c r="R622" s="131"/>
      <c r="S622" s="131"/>
      <c r="T622" s="131"/>
      <c r="U622" s="131"/>
      <c r="V622" s="131"/>
      <c r="W622" s="131"/>
      <c r="X622" s="131"/>
      <c r="Y622" s="113">
        <v>0</v>
      </c>
      <c r="Z622" s="159"/>
      <c r="AA622" s="160"/>
      <c r="AB622" s="162"/>
      <c r="AC622" s="160"/>
      <c r="AD622" s="164"/>
      <c r="AE622" s="164"/>
      <c r="AF622" s="133" t="s">
        <v>745</v>
      </c>
      <c r="AG622" s="12"/>
      <c r="AH622" s="369"/>
      <c r="AI622" s="369"/>
      <c r="AJ622" s="369"/>
      <c r="AK622" s="369"/>
      <c r="AL622" s="369"/>
      <c r="AM622" s="369"/>
      <c r="AN622" s="369"/>
      <c r="AO622" s="369"/>
      <c r="AP622" s="369"/>
      <c r="AQ622" s="369"/>
      <c r="AR622" s="369"/>
      <c r="AS622" s="369"/>
      <c r="AT622" s="369"/>
      <c r="AU622" s="369"/>
      <c r="AV622" s="369"/>
      <c r="AW622" s="369"/>
      <c r="AX622" s="369"/>
      <c r="AY622" s="369"/>
      <c r="AZ622" s="369"/>
      <c r="BA622" s="369"/>
      <c r="BB622" s="369"/>
      <c r="BC622" s="369"/>
      <c r="BD622" s="369"/>
      <c r="BE622" s="369"/>
      <c r="BF622" s="369"/>
      <c r="BG622" s="369"/>
      <c r="BH622" s="369"/>
      <c r="BI622" s="369"/>
      <c r="BJ622" s="369"/>
      <c r="BK622" s="369"/>
      <c r="BL622" s="369"/>
      <c r="BM622" s="369"/>
      <c r="BN622" s="369"/>
      <c r="BO622" s="369"/>
      <c r="BP622" s="369"/>
      <c r="BQ622" s="369"/>
    </row>
    <row r="623" spans="1:69" s="209" customFormat="1" ht="28.5" customHeight="1" x14ac:dyDescent="0.35">
      <c r="A623" s="111" t="s">
        <v>1014</v>
      </c>
      <c r="B623" s="134">
        <v>42438</v>
      </c>
      <c r="C623" s="101" t="s">
        <v>819</v>
      </c>
      <c r="D623" s="101" t="s">
        <v>26</v>
      </c>
      <c r="E623" s="108">
        <v>42554</v>
      </c>
      <c r="F623" s="108">
        <v>42555</v>
      </c>
      <c r="G623" s="103">
        <f t="shared" si="26"/>
        <v>1</v>
      </c>
      <c r="H623" s="103">
        <v>28</v>
      </c>
      <c r="I623" s="128"/>
      <c r="J623" s="128"/>
      <c r="K623" s="128"/>
      <c r="L623" s="128"/>
      <c r="M623" s="121">
        <v>42552</v>
      </c>
      <c r="N623" s="128"/>
      <c r="O623" s="128"/>
      <c r="P623" s="128"/>
      <c r="Q623" s="128"/>
      <c r="R623" s="128"/>
      <c r="S623" s="128"/>
      <c r="T623" s="128"/>
      <c r="U623" s="128"/>
      <c r="V623" s="128"/>
      <c r="W623" s="128"/>
      <c r="X623" s="128"/>
      <c r="Y623" s="129">
        <v>592.4</v>
      </c>
      <c r="Z623" s="165"/>
      <c r="AA623" s="166"/>
      <c r="AB623" s="162"/>
      <c r="AC623" s="166"/>
      <c r="AD623" s="163"/>
      <c r="AE623" s="163"/>
      <c r="AF623" s="561"/>
      <c r="AG623" s="12"/>
      <c r="AH623" s="369"/>
      <c r="AI623" s="369"/>
      <c r="AJ623" s="369"/>
      <c r="AK623" s="369"/>
      <c r="AL623" s="369"/>
      <c r="AM623" s="369"/>
      <c r="AN623" s="369"/>
      <c r="AO623" s="369"/>
      <c r="AP623" s="369"/>
      <c r="AQ623" s="369"/>
      <c r="AR623" s="369"/>
      <c r="AS623" s="369"/>
      <c r="AT623" s="369"/>
      <c r="AU623" s="369"/>
      <c r="AV623" s="369"/>
      <c r="AW623" s="369"/>
      <c r="AX623" s="369"/>
      <c r="AY623" s="369"/>
      <c r="AZ623" s="369"/>
      <c r="BA623" s="369"/>
      <c r="BB623" s="369"/>
      <c r="BC623" s="369"/>
      <c r="BD623" s="369"/>
      <c r="BE623" s="369"/>
      <c r="BF623" s="369"/>
      <c r="BG623" s="369"/>
      <c r="BH623" s="369"/>
      <c r="BI623" s="369"/>
      <c r="BJ623" s="369"/>
      <c r="BK623" s="369"/>
      <c r="BL623" s="369"/>
      <c r="BM623" s="369"/>
      <c r="BN623" s="369"/>
      <c r="BO623" s="369"/>
      <c r="BP623" s="369"/>
      <c r="BQ623" s="369"/>
    </row>
    <row r="624" spans="1:69" s="209" customFormat="1" ht="28.5" customHeight="1" x14ac:dyDescent="0.35">
      <c r="A624" s="111" t="s">
        <v>1014</v>
      </c>
      <c r="B624" s="119">
        <v>42733</v>
      </c>
      <c r="C624" s="101" t="s">
        <v>421</v>
      </c>
      <c r="D624" s="44" t="s">
        <v>999</v>
      </c>
      <c r="E624" s="108">
        <v>42552</v>
      </c>
      <c r="F624" s="108">
        <v>42553</v>
      </c>
      <c r="G624" s="103" t="s">
        <v>26</v>
      </c>
      <c r="H624" s="103">
        <v>50</v>
      </c>
      <c r="I624" s="120">
        <v>42552</v>
      </c>
      <c r="J624" s="121"/>
      <c r="K624" s="121"/>
      <c r="L624" s="121"/>
      <c r="M624" s="121"/>
      <c r="N624" s="121"/>
      <c r="O624" s="121"/>
      <c r="P624" s="121"/>
      <c r="Q624" s="121"/>
      <c r="R624" s="121"/>
      <c r="S624" s="121"/>
      <c r="T624" s="121"/>
      <c r="U624" s="121"/>
      <c r="V624" s="121"/>
      <c r="W624" s="121"/>
      <c r="X624" s="121"/>
      <c r="Y624" s="104"/>
      <c r="Z624" s="157"/>
      <c r="AA624" s="158"/>
      <c r="AB624" s="162"/>
      <c r="AC624" s="158"/>
      <c r="AD624" s="105"/>
      <c r="AE624" s="105"/>
      <c r="AF624" s="101" t="s">
        <v>163</v>
      </c>
      <c r="AG624" s="12"/>
      <c r="AH624" s="369"/>
      <c r="AI624" s="369"/>
      <c r="AJ624" s="369"/>
      <c r="AK624" s="369"/>
      <c r="AL624" s="369"/>
      <c r="AM624" s="369"/>
      <c r="AN624" s="369"/>
      <c r="AO624" s="369"/>
      <c r="AP624" s="369"/>
      <c r="AQ624" s="369"/>
      <c r="AR624" s="369"/>
      <c r="AS624" s="369"/>
      <c r="AT624" s="369"/>
      <c r="AU624" s="369"/>
      <c r="AV624" s="369"/>
      <c r="AW624" s="369"/>
      <c r="AX624" s="369"/>
      <c r="AY624" s="369"/>
      <c r="AZ624" s="369"/>
      <c r="BA624" s="369"/>
      <c r="BB624" s="369"/>
      <c r="BC624" s="369"/>
      <c r="BD624" s="369"/>
      <c r="BE624" s="369"/>
      <c r="BF624" s="369"/>
      <c r="BG624" s="369"/>
      <c r="BH624" s="369"/>
      <c r="BI624" s="369"/>
      <c r="BJ624" s="369"/>
      <c r="BK624" s="369"/>
      <c r="BL624" s="369"/>
      <c r="BM624" s="369"/>
      <c r="BN624" s="369"/>
      <c r="BO624" s="369"/>
      <c r="BP624" s="369"/>
      <c r="BQ624" s="369"/>
    </row>
    <row r="625" spans="1:69" s="209" customFormat="1" ht="28.5" customHeight="1" x14ac:dyDescent="0.35">
      <c r="A625" s="111" t="s">
        <v>1014</v>
      </c>
      <c r="B625" s="132">
        <v>42423</v>
      </c>
      <c r="C625" s="101" t="s">
        <v>773</v>
      </c>
      <c r="D625" s="101" t="s">
        <v>1000</v>
      </c>
      <c r="E625" s="102">
        <v>42552</v>
      </c>
      <c r="F625" s="102">
        <v>42553</v>
      </c>
      <c r="G625" s="107" t="s">
        <v>26</v>
      </c>
      <c r="H625" s="107"/>
      <c r="I625" s="121"/>
      <c r="J625" s="121"/>
      <c r="K625" s="121"/>
      <c r="L625" s="121"/>
      <c r="M625" s="121"/>
      <c r="N625" s="121"/>
      <c r="O625" s="121"/>
      <c r="P625" s="121"/>
      <c r="Q625" s="121"/>
      <c r="R625" s="121"/>
      <c r="S625" s="121"/>
      <c r="T625" s="121"/>
      <c r="U625" s="121"/>
      <c r="V625" s="121"/>
      <c r="W625" s="121"/>
      <c r="X625" s="131">
        <v>42552</v>
      </c>
      <c r="Y625" s="113">
        <v>0</v>
      </c>
      <c r="Z625" s="159"/>
      <c r="AA625" s="160"/>
      <c r="AB625" s="162"/>
      <c r="AC625" s="160"/>
      <c r="AD625" s="164"/>
      <c r="AE625" s="164"/>
      <c r="AF625" s="133" t="s">
        <v>149</v>
      </c>
      <c r="AG625" s="12"/>
      <c r="AH625" s="369"/>
      <c r="AI625" s="369"/>
      <c r="AJ625" s="369"/>
      <c r="AK625" s="369"/>
      <c r="AL625" s="369"/>
      <c r="AM625" s="369"/>
      <c r="AN625" s="369"/>
      <c r="AO625" s="369"/>
      <c r="AP625" s="369"/>
      <c r="AQ625" s="369"/>
      <c r="AR625" s="369"/>
      <c r="AS625" s="369"/>
      <c r="AT625" s="369"/>
      <c r="AU625" s="369"/>
      <c r="AV625" s="369"/>
      <c r="AW625" s="369"/>
      <c r="AX625" s="369"/>
      <c r="AY625" s="369"/>
      <c r="AZ625" s="369"/>
      <c r="BA625" s="369"/>
      <c r="BB625" s="369"/>
      <c r="BC625" s="369"/>
      <c r="BD625" s="369"/>
      <c r="BE625" s="369"/>
      <c r="BF625" s="369"/>
      <c r="BG625" s="369"/>
      <c r="BH625" s="369"/>
      <c r="BI625" s="369"/>
      <c r="BJ625" s="369"/>
      <c r="BK625" s="369"/>
      <c r="BL625" s="369"/>
      <c r="BM625" s="369"/>
      <c r="BN625" s="369"/>
      <c r="BO625" s="369"/>
      <c r="BP625" s="369"/>
      <c r="BQ625" s="369"/>
    </row>
    <row r="626" spans="1:69" s="209" customFormat="1" ht="28.5" customHeight="1" x14ac:dyDescent="0.35">
      <c r="A626" s="111" t="s">
        <v>1014</v>
      </c>
      <c r="B626" s="134">
        <v>42536</v>
      </c>
      <c r="C626" s="101" t="s">
        <v>126</v>
      </c>
      <c r="D626" s="44" t="s">
        <v>798</v>
      </c>
      <c r="E626" s="102">
        <v>42548</v>
      </c>
      <c r="F626" s="102">
        <v>42549</v>
      </c>
      <c r="G626" s="103">
        <f t="shared" ref="G626:G667" si="27">F626-E626</f>
        <v>1</v>
      </c>
      <c r="H626" s="103">
        <v>52</v>
      </c>
      <c r="I626" s="121">
        <v>42522</v>
      </c>
      <c r="J626" s="121"/>
      <c r="K626" s="121"/>
      <c r="L626" s="121"/>
      <c r="M626" s="121"/>
      <c r="N626" s="121"/>
      <c r="O626" s="121"/>
      <c r="P626" s="121"/>
      <c r="Q626" s="121"/>
      <c r="R626" s="121"/>
      <c r="S626" s="121"/>
      <c r="T626" s="121"/>
      <c r="U626" s="121"/>
      <c r="V626" s="121"/>
      <c r="W626" s="121"/>
      <c r="X626" s="121"/>
      <c r="Y626" s="113">
        <v>0</v>
      </c>
      <c r="Z626" s="159"/>
      <c r="AA626" s="160"/>
      <c r="AB626" s="162"/>
      <c r="AC626" s="160"/>
      <c r="AD626" s="164"/>
      <c r="AE626" s="164"/>
      <c r="AF626" s="133" t="s">
        <v>799</v>
      </c>
      <c r="AG626" s="12"/>
      <c r="AH626" s="369"/>
      <c r="AI626" s="369"/>
      <c r="AJ626" s="369"/>
      <c r="AK626" s="369"/>
      <c r="AL626" s="369"/>
      <c r="AM626" s="369"/>
      <c r="AN626" s="369"/>
      <c r="AO626" s="369"/>
      <c r="AP626" s="369"/>
      <c r="AQ626" s="369"/>
      <c r="AR626" s="369"/>
      <c r="AS626" s="369"/>
      <c r="AT626" s="369"/>
      <c r="AU626" s="369"/>
      <c r="AV626" s="369"/>
      <c r="AW626" s="369"/>
      <c r="AX626" s="369"/>
      <c r="AY626" s="369"/>
      <c r="AZ626" s="369"/>
      <c r="BA626" s="369"/>
      <c r="BB626" s="369"/>
      <c r="BC626" s="369"/>
      <c r="BD626" s="369"/>
      <c r="BE626" s="369"/>
      <c r="BF626" s="369"/>
      <c r="BG626" s="369"/>
      <c r="BH626" s="369"/>
      <c r="BI626" s="369"/>
      <c r="BJ626" s="369"/>
      <c r="BK626" s="369"/>
      <c r="BL626" s="369"/>
      <c r="BM626" s="369"/>
      <c r="BN626" s="369"/>
      <c r="BO626" s="369"/>
      <c r="BP626" s="369"/>
      <c r="BQ626" s="369"/>
    </row>
    <row r="627" spans="1:69" s="209" customFormat="1" ht="28.5" customHeight="1" x14ac:dyDescent="0.35">
      <c r="A627" s="111" t="s">
        <v>1014</v>
      </c>
      <c r="B627" s="134">
        <v>42522</v>
      </c>
      <c r="C627" s="110" t="s">
        <v>45</v>
      </c>
      <c r="D627" s="101" t="s">
        <v>957</v>
      </c>
      <c r="E627" s="108">
        <v>42548</v>
      </c>
      <c r="F627" s="108">
        <v>42549</v>
      </c>
      <c r="G627" s="103">
        <f t="shared" si="27"/>
        <v>1</v>
      </c>
      <c r="H627" s="103">
        <v>45</v>
      </c>
      <c r="I627" s="121">
        <v>42522</v>
      </c>
      <c r="J627" s="121"/>
      <c r="K627" s="121"/>
      <c r="L627" s="121"/>
      <c r="M627" s="121"/>
      <c r="N627" s="121"/>
      <c r="O627" s="121"/>
      <c r="P627" s="121"/>
      <c r="Q627" s="121"/>
      <c r="R627" s="121"/>
      <c r="S627" s="121"/>
      <c r="T627" s="121"/>
      <c r="U627" s="121"/>
      <c r="V627" s="121"/>
      <c r="W627" s="121"/>
      <c r="X627" s="121"/>
      <c r="Y627" s="129">
        <v>1057.5</v>
      </c>
      <c r="Z627" s="159"/>
      <c r="AA627" s="160"/>
      <c r="AB627" s="162"/>
      <c r="AC627" s="160"/>
      <c r="AD627" s="164"/>
      <c r="AE627" s="164"/>
      <c r="AF627" s="561"/>
      <c r="AG627" s="12"/>
      <c r="AH627" s="369"/>
      <c r="AI627" s="369"/>
      <c r="AJ627" s="369"/>
      <c r="AK627" s="369"/>
      <c r="AL627" s="369"/>
      <c r="AM627" s="369"/>
      <c r="AN627" s="369"/>
      <c r="AO627" s="369"/>
      <c r="AP627" s="369"/>
      <c r="AQ627" s="369"/>
      <c r="AR627" s="369"/>
      <c r="AS627" s="369"/>
      <c r="AT627" s="369"/>
      <c r="AU627" s="369"/>
      <c r="AV627" s="369"/>
      <c r="AW627" s="369"/>
      <c r="AX627" s="369"/>
      <c r="AY627" s="369"/>
      <c r="AZ627" s="369"/>
      <c r="BA627" s="369"/>
      <c r="BB627" s="369"/>
      <c r="BC627" s="369"/>
      <c r="BD627" s="369"/>
      <c r="BE627" s="369"/>
      <c r="BF627" s="369"/>
      <c r="BG627" s="369"/>
      <c r="BH627" s="369"/>
      <c r="BI627" s="369"/>
      <c r="BJ627" s="369"/>
      <c r="BK627" s="369"/>
      <c r="BL627" s="369"/>
      <c r="BM627" s="369"/>
      <c r="BN627" s="369"/>
      <c r="BO627" s="369"/>
      <c r="BP627" s="369"/>
      <c r="BQ627" s="369"/>
    </row>
    <row r="628" spans="1:69" s="209" customFormat="1" ht="28.5" customHeight="1" x14ac:dyDescent="0.35">
      <c r="A628" s="111" t="s">
        <v>1014</v>
      </c>
      <c r="B628" s="134">
        <v>42438</v>
      </c>
      <c r="C628" s="101" t="s">
        <v>727</v>
      </c>
      <c r="D628" s="101" t="s">
        <v>26</v>
      </c>
      <c r="E628" s="102">
        <v>42547</v>
      </c>
      <c r="F628" s="102">
        <v>42561</v>
      </c>
      <c r="G628" s="103">
        <f t="shared" si="27"/>
        <v>14</v>
      </c>
      <c r="H628" s="103"/>
      <c r="I628" s="121"/>
      <c r="J628" s="121"/>
      <c r="K628" s="121"/>
      <c r="L628" s="121"/>
      <c r="M628" s="121"/>
      <c r="N628" s="121"/>
      <c r="O628" s="121"/>
      <c r="P628" s="121"/>
      <c r="Q628" s="121"/>
      <c r="R628" s="121"/>
      <c r="S628" s="121"/>
      <c r="T628" s="121"/>
      <c r="U628" s="121"/>
      <c r="V628" s="121"/>
      <c r="W628" s="121"/>
      <c r="X628" s="121">
        <v>42552</v>
      </c>
      <c r="Y628" s="113">
        <v>0</v>
      </c>
      <c r="Z628" s="159"/>
      <c r="AA628" s="160"/>
      <c r="AB628" s="162"/>
      <c r="AC628" s="160"/>
      <c r="AD628" s="164"/>
      <c r="AE628" s="164"/>
      <c r="AF628" s="133" t="s">
        <v>697</v>
      </c>
      <c r="AG628" s="12"/>
      <c r="AH628" s="369"/>
      <c r="AI628" s="369"/>
      <c r="AJ628" s="369"/>
      <c r="AK628" s="369"/>
      <c r="AL628" s="369"/>
      <c r="AM628" s="369"/>
      <c r="AN628" s="369"/>
      <c r="AO628" s="369"/>
      <c r="AP628" s="369"/>
      <c r="AQ628" s="369"/>
      <c r="AR628" s="369"/>
      <c r="AS628" s="369"/>
      <c r="AT628" s="369"/>
      <c r="AU628" s="369"/>
      <c r="AV628" s="369"/>
      <c r="AW628" s="369"/>
      <c r="AX628" s="369"/>
      <c r="AY628" s="369"/>
      <c r="AZ628" s="369"/>
      <c r="BA628" s="369"/>
      <c r="BB628" s="369"/>
      <c r="BC628" s="369"/>
      <c r="BD628" s="369"/>
      <c r="BE628" s="369"/>
      <c r="BF628" s="369"/>
      <c r="BG628" s="369"/>
      <c r="BH628" s="369"/>
      <c r="BI628" s="369"/>
      <c r="BJ628" s="369"/>
      <c r="BK628" s="369"/>
      <c r="BL628" s="369"/>
      <c r="BM628" s="369"/>
      <c r="BN628" s="369"/>
      <c r="BO628" s="369"/>
      <c r="BP628" s="369"/>
      <c r="BQ628" s="369"/>
    </row>
    <row r="629" spans="1:69" s="209" customFormat="1" ht="28.5" customHeight="1" x14ac:dyDescent="0.35">
      <c r="A629" s="111" t="s">
        <v>1014</v>
      </c>
      <c r="B629" s="134">
        <v>42438</v>
      </c>
      <c r="C629" s="101" t="s">
        <v>819</v>
      </c>
      <c r="D629" s="101" t="s">
        <v>26</v>
      </c>
      <c r="E629" s="102">
        <v>42547</v>
      </c>
      <c r="F629" s="102">
        <v>42548</v>
      </c>
      <c r="G629" s="103">
        <f t="shared" si="27"/>
        <v>1</v>
      </c>
      <c r="H629" s="107">
        <v>41</v>
      </c>
      <c r="I629" s="128"/>
      <c r="J629" s="128"/>
      <c r="K629" s="128"/>
      <c r="L629" s="128"/>
      <c r="M629" s="121">
        <v>42522</v>
      </c>
      <c r="N629" s="128"/>
      <c r="O629" s="128"/>
      <c r="P629" s="128"/>
      <c r="Q629" s="128"/>
      <c r="R629" s="128"/>
      <c r="S629" s="128"/>
      <c r="T629" s="128"/>
      <c r="U629" s="128"/>
      <c r="V629" s="128"/>
      <c r="W629" s="128"/>
      <c r="X629" s="128"/>
      <c r="Y629" s="113">
        <v>0</v>
      </c>
      <c r="Z629" s="165"/>
      <c r="AA629" s="166"/>
      <c r="AB629" s="162"/>
      <c r="AC629" s="166"/>
      <c r="AD629" s="163"/>
      <c r="AE629" s="163"/>
      <c r="AF629" s="133" t="s">
        <v>134</v>
      </c>
      <c r="AG629" s="12"/>
      <c r="AH629" s="369"/>
      <c r="AI629" s="369"/>
      <c r="AJ629" s="369"/>
      <c r="AK629" s="369"/>
      <c r="AL629" s="369"/>
      <c r="AM629" s="369"/>
      <c r="AN629" s="369"/>
      <c r="AO629" s="369"/>
      <c r="AP629" s="369"/>
      <c r="AQ629" s="369"/>
      <c r="AR629" s="369"/>
      <c r="AS629" s="369"/>
      <c r="AT629" s="369"/>
      <c r="AU629" s="369"/>
      <c r="AV629" s="369"/>
      <c r="AW629" s="369"/>
      <c r="AX629" s="369"/>
      <c r="AY629" s="369"/>
      <c r="AZ629" s="369"/>
      <c r="BA629" s="369"/>
      <c r="BB629" s="369"/>
      <c r="BC629" s="369"/>
      <c r="BD629" s="369"/>
      <c r="BE629" s="369"/>
      <c r="BF629" s="369"/>
      <c r="BG629" s="369"/>
      <c r="BH629" s="369"/>
      <c r="BI629" s="369"/>
      <c r="BJ629" s="369"/>
      <c r="BK629" s="369"/>
      <c r="BL629" s="369"/>
      <c r="BM629" s="369"/>
      <c r="BN629" s="369"/>
      <c r="BO629" s="369"/>
      <c r="BP629" s="369"/>
      <c r="BQ629" s="369"/>
    </row>
    <row r="630" spans="1:69" s="209" customFormat="1" ht="28.5" customHeight="1" x14ac:dyDescent="0.35">
      <c r="A630" s="111" t="s">
        <v>1014</v>
      </c>
      <c r="B630" s="134">
        <v>42453</v>
      </c>
      <c r="C630" s="101" t="s">
        <v>890</v>
      </c>
      <c r="D630" s="101" t="s">
        <v>24</v>
      </c>
      <c r="E630" s="108">
        <v>42546</v>
      </c>
      <c r="F630" s="108">
        <v>42547</v>
      </c>
      <c r="G630" s="103">
        <f t="shared" si="27"/>
        <v>1</v>
      </c>
      <c r="H630" s="103">
        <v>90</v>
      </c>
      <c r="I630" s="121"/>
      <c r="J630" s="121"/>
      <c r="K630" s="121"/>
      <c r="L630" s="121"/>
      <c r="M630" s="121"/>
      <c r="N630" s="121"/>
      <c r="O630" s="121"/>
      <c r="P630" s="121"/>
      <c r="Q630" s="121">
        <v>42522</v>
      </c>
      <c r="R630" s="121"/>
      <c r="S630" s="121"/>
      <c r="T630" s="121"/>
      <c r="U630" s="121"/>
      <c r="V630" s="121"/>
      <c r="W630" s="121"/>
      <c r="X630" s="121"/>
      <c r="Y630" s="129">
        <v>1595</v>
      </c>
      <c r="Z630" s="159"/>
      <c r="AA630" s="160"/>
      <c r="AB630" s="162"/>
      <c r="AC630" s="160"/>
      <c r="AD630" s="164"/>
      <c r="AE630" s="164"/>
      <c r="AF630" s="561"/>
      <c r="AG630" s="12"/>
      <c r="AH630" s="369"/>
      <c r="AI630" s="369"/>
      <c r="AJ630" s="369"/>
      <c r="AK630" s="369"/>
      <c r="AL630" s="369"/>
      <c r="AM630" s="369"/>
      <c r="AN630" s="369"/>
      <c r="AO630" s="369"/>
      <c r="AP630" s="369"/>
      <c r="AQ630" s="369"/>
      <c r="AR630" s="369"/>
      <c r="AS630" s="369"/>
      <c r="AT630" s="369"/>
      <c r="AU630" s="369"/>
      <c r="AV630" s="369"/>
      <c r="AW630" s="369"/>
      <c r="AX630" s="369"/>
      <c r="AY630" s="369"/>
      <c r="AZ630" s="369"/>
      <c r="BA630" s="369"/>
      <c r="BB630" s="369"/>
      <c r="BC630" s="369"/>
      <c r="BD630" s="369"/>
      <c r="BE630" s="369"/>
      <c r="BF630" s="369"/>
      <c r="BG630" s="369"/>
      <c r="BH630" s="369"/>
      <c r="BI630" s="369"/>
      <c r="BJ630" s="369"/>
      <c r="BK630" s="369"/>
      <c r="BL630" s="369"/>
      <c r="BM630" s="369"/>
      <c r="BN630" s="369"/>
      <c r="BO630" s="369"/>
      <c r="BP630" s="369"/>
      <c r="BQ630" s="369"/>
    </row>
    <row r="631" spans="1:69" s="209" customFormat="1" ht="28.5" customHeight="1" x14ac:dyDescent="0.35">
      <c r="A631" s="111" t="s">
        <v>1014</v>
      </c>
      <c r="B631" s="134">
        <v>42522</v>
      </c>
      <c r="C631" s="110" t="s">
        <v>45</v>
      </c>
      <c r="D631" s="101" t="s">
        <v>952</v>
      </c>
      <c r="E631" s="108">
        <v>42545</v>
      </c>
      <c r="F631" s="108">
        <v>42546</v>
      </c>
      <c r="G631" s="103">
        <f t="shared" si="27"/>
        <v>1</v>
      </c>
      <c r="H631" s="103">
        <v>45</v>
      </c>
      <c r="I631" s="121">
        <v>42522</v>
      </c>
      <c r="J631" s="121"/>
      <c r="K631" s="121"/>
      <c r="L631" s="121"/>
      <c r="M631" s="121"/>
      <c r="N631" s="121"/>
      <c r="O631" s="121"/>
      <c r="P631" s="121"/>
      <c r="Q631" s="121"/>
      <c r="R631" s="121"/>
      <c r="S631" s="121"/>
      <c r="T631" s="121"/>
      <c r="U631" s="121"/>
      <c r="V631" s="121"/>
      <c r="W631" s="121"/>
      <c r="X631" s="121"/>
      <c r="Y631" s="129">
        <v>1057.5</v>
      </c>
      <c r="Z631" s="159"/>
      <c r="AA631" s="160"/>
      <c r="AB631" s="162"/>
      <c r="AC631" s="160"/>
      <c r="AD631" s="164"/>
      <c r="AE631" s="164"/>
      <c r="AF631" s="561"/>
      <c r="AG631" s="12"/>
      <c r="AH631" s="369"/>
      <c r="AI631" s="369"/>
      <c r="AJ631" s="369"/>
      <c r="AK631" s="369"/>
      <c r="AL631" s="369"/>
      <c r="AM631" s="369"/>
      <c r="AN631" s="369"/>
      <c r="AO631" s="369"/>
      <c r="AP631" s="369"/>
      <c r="AQ631" s="369"/>
      <c r="AR631" s="369"/>
      <c r="AS631" s="369"/>
      <c r="AT631" s="369"/>
      <c r="AU631" s="369"/>
      <c r="AV631" s="369"/>
      <c r="AW631" s="369"/>
      <c r="AX631" s="369"/>
      <c r="AY631" s="369"/>
      <c r="AZ631" s="369"/>
      <c r="BA631" s="369"/>
      <c r="BB631" s="369"/>
      <c r="BC631" s="369"/>
      <c r="BD631" s="369"/>
      <c r="BE631" s="369"/>
      <c r="BF631" s="369"/>
      <c r="BG631" s="369"/>
      <c r="BH631" s="369"/>
      <c r="BI631" s="369"/>
      <c r="BJ631" s="369"/>
      <c r="BK631" s="369"/>
      <c r="BL631" s="369"/>
      <c r="BM631" s="369"/>
      <c r="BN631" s="369"/>
      <c r="BO631" s="369"/>
      <c r="BP631" s="369"/>
      <c r="BQ631" s="369"/>
    </row>
    <row r="632" spans="1:69" s="209" customFormat="1" ht="28.5" customHeight="1" x14ac:dyDescent="0.35">
      <c r="A632" s="111" t="s">
        <v>1014</v>
      </c>
      <c r="B632" s="140">
        <v>42404</v>
      </c>
      <c r="C632" s="101" t="s">
        <v>820</v>
      </c>
      <c r="D632" s="101" t="s">
        <v>26</v>
      </c>
      <c r="E632" s="109">
        <v>42543</v>
      </c>
      <c r="F632" s="109">
        <v>42547</v>
      </c>
      <c r="G632" s="107">
        <f t="shared" si="27"/>
        <v>4</v>
      </c>
      <c r="H632" s="107"/>
      <c r="I632" s="121"/>
      <c r="J632" s="121"/>
      <c r="K632" s="121"/>
      <c r="L632" s="121"/>
      <c r="M632" s="121"/>
      <c r="N632" s="121"/>
      <c r="O632" s="121"/>
      <c r="P632" s="121"/>
      <c r="Q632" s="121"/>
      <c r="R632" s="121">
        <v>42522</v>
      </c>
      <c r="S632" s="121"/>
      <c r="T632" s="121"/>
      <c r="U632" s="121"/>
      <c r="V632" s="121"/>
      <c r="W632" s="121"/>
      <c r="X632" s="121"/>
      <c r="Y632" s="113">
        <v>0</v>
      </c>
      <c r="Z632" s="159"/>
      <c r="AA632" s="160"/>
      <c r="AB632" s="162"/>
      <c r="AC632" s="160"/>
      <c r="AD632" s="164"/>
      <c r="AE632" s="164"/>
      <c r="AF632" s="133" t="s">
        <v>821</v>
      </c>
      <c r="AG632" s="12"/>
      <c r="AH632" s="369"/>
      <c r="AI632" s="369"/>
      <c r="AJ632" s="369"/>
      <c r="AK632" s="369"/>
      <c r="AL632" s="369"/>
      <c r="AM632" s="369"/>
      <c r="AN632" s="369"/>
      <c r="AO632" s="369"/>
      <c r="AP632" s="369"/>
      <c r="AQ632" s="369"/>
      <c r="AR632" s="369"/>
      <c r="AS632" s="369"/>
      <c r="AT632" s="369"/>
      <c r="AU632" s="369"/>
      <c r="AV632" s="369"/>
      <c r="AW632" s="369"/>
      <c r="AX632" s="369"/>
      <c r="AY632" s="369"/>
      <c r="AZ632" s="369"/>
      <c r="BA632" s="369"/>
      <c r="BB632" s="369"/>
      <c r="BC632" s="369"/>
      <c r="BD632" s="369"/>
      <c r="BE632" s="369"/>
      <c r="BF632" s="369"/>
      <c r="BG632" s="369"/>
      <c r="BH632" s="369"/>
      <c r="BI632" s="369"/>
      <c r="BJ632" s="369"/>
      <c r="BK632" s="369"/>
      <c r="BL632" s="369"/>
      <c r="BM632" s="369"/>
      <c r="BN632" s="369"/>
      <c r="BO632" s="369"/>
      <c r="BP632" s="369"/>
      <c r="BQ632" s="369"/>
    </row>
    <row r="633" spans="1:69" s="209" customFormat="1" ht="28.5" customHeight="1" x14ac:dyDescent="0.35">
      <c r="A633" s="111" t="s">
        <v>1014</v>
      </c>
      <c r="B633" s="119">
        <v>42496</v>
      </c>
      <c r="C633" s="101" t="s">
        <v>945</v>
      </c>
      <c r="D633" s="101" t="s">
        <v>946</v>
      </c>
      <c r="E633" s="108">
        <v>42542</v>
      </c>
      <c r="F633" s="108">
        <v>42543</v>
      </c>
      <c r="G633" s="103">
        <f t="shared" si="27"/>
        <v>1</v>
      </c>
      <c r="H633" s="103">
        <v>39</v>
      </c>
      <c r="I633" s="121">
        <v>42522</v>
      </c>
      <c r="J633" s="128"/>
      <c r="K633" s="128"/>
      <c r="L633" s="128"/>
      <c r="M633" s="128"/>
      <c r="N633" s="128"/>
      <c r="O633" s="128"/>
      <c r="P633" s="128"/>
      <c r="Q633" s="128"/>
      <c r="R633" s="128"/>
      <c r="S633" s="128"/>
      <c r="T633" s="128"/>
      <c r="U633" s="128"/>
      <c r="V633" s="128"/>
      <c r="W633" s="128"/>
      <c r="X633" s="128"/>
      <c r="Y633" s="129">
        <v>1822</v>
      </c>
      <c r="Z633" s="165"/>
      <c r="AA633" s="166"/>
      <c r="AB633" s="162"/>
      <c r="AC633" s="166"/>
      <c r="AD633" s="163"/>
      <c r="AE633" s="163"/>
      <c r="AF633" s="561"/>
      <c r="AG633" s="12"/>
      <c r="AH633" s="369"/>
      <c r="AI633" s="369"/>
      <c r="AJ633" s="369"/>
      <c r="AK633" s="369"/>
      <c r="AL633" s="369"/>
      <c r="AM633" s="369"/>
      <c r="AN633" s="369"/>
      <c r="AO633" s="369"/>
      <c r="AP633" s="369"/>
      <c r="AQ633" s="369"/>
      <c r="AR633" s="369"/>
      <c r="AS633" s="369"/>
      <c r="AT633" s="369"/>
      <c r="AU633" s="369"/>
      <c r="AV633" s="369"/>
      <c r="AW633" s="369"/>
      <c r="AX633" s="369"/>
      <c r="AY633" s="369"/>
      <c r="AZ633" s="369"/>
      <c r="BA633" s="369"/>
      <c r="BB633" s="369"/>
      <c r="BC633" s="369"/>
      <c r="BD633" s="369"/>
      <c r="BE633" s="369"/>
      <c r="BF633" s="369"/>
      <c r="BG633" s="369"/>
      <c r="BH633" s="369"/>
      <c r="BI633" s="369"/>
      <c r="BJ633" s="369"/>
      <c r="BK633" s="369"/>
      <c r="BL633" s="369"/>
      <c r="BM633" s="369"/>
      <c r="BN633" s="369"/>
      <c r="BO633" s="369"/>
      <c r="BP633" s="369"/>
      <c r="BQ633" s="369"/>
    </row>
    <row r="634" spans="1:69" s="209" customFormat="1" ht="28.5" customHeight="1" x14ac:dyDescent="0.35">
      <c r="A634" s="111" t="s">
        <v>1014</v>
      </c>
      <c r="B634" s="119">
        <v>42429</v>
      </c>
      <c r="C634" s="101" t="s">
        <v>949</v>
      </c>
      <c r="D634" s="101" t="s">
        <v>26</v>
      </c>
      <c r="E634" s="108">
        <v>42542</v>
      </c>
      <c r="F634" s="108">
        <v>42543</v>
      </c>
      <c r="G634" s="103">
        <f t="shared" si="27"/>
        <v>1</v>
      </c>
      <c r="H634" s="103">
        <v>20</v>
      </c>
      <c r="I634" s="121">
        <v>42522</v>
      </c>
      <c r="J634" s="128"/>
      <c r="K634" s="128"/>
      <c r="L634" s="128"/>
      <c r="M634" s="128"/>
      <c r="N634" s="128"/>
      <c r="O634" s="128"/>
      <c r="P634" s="128"/>
      <c r="Q634" s="128"/>
      <c r="R634" s="128"/>
      <c r="S634" s="128"/>
      <c r="T634" s="128"/>
      <c r="U634" s="128"/>
      <c r="V634" s="128"/>
      <c r="W634" s="128"/>
      <c r="X634" s="121"/>
      <c r="Y634" s="129">
        <v>578</v>
      </c>
      <c r="Z634" s="159"/>
      <c r="AA634" s="160"/>
      <c r="AB634" s="162"/>
      <c r="AC634" s="160"/>
      <c r="AD634" s="164"/>
      <c r="AE634" s="164"/>
      <c r="AF634" s="561"/>
      <c r="AG634" s="12"/>
      <c r="AH634" s="369"/>
      <c r="AI634" s="369"/>
      <c r="AJ634" s="369"/>
      <c r="AK634" s="369"/>
      <c r="AL634" s="369"/>
      <c r="AM634" s="369"/>
      <c r="AN634" s="369"/>
      <c r="AO634" s="369"/>
      <c r="AP634" s="369"/>
      <c r="AQ634" s="369"/>
      <c r="AR634" s="369"/>
      <c r="AS634" s="369"/>
      <c r="AT634" s="369"/>
      <c r="AU634" s="369"/>
      <c r="AV634" s="369"/>
      <c r="AW634" s="369"/>
      <c r="AX634" s="369"/>
      <c r="AY634" s="369"/>
      <c r="AZ634" s="369"/>
      <c r="BA634" s="369"/>
      <c r="BB634" s="369"/>
      <c r="BC634" s="369"/>
      <c r="BD634" s="369"/>
      <c r="BE634" s="369"/>
      <c r="BF634" s="369"/>
      <c r="BG634" s="369"/>
      <c r="BH634" s="369"/>
      <c r="BI634" s="369"/>
      <c r="BJ634" s="369"/>
      <c r="BK634" s="369"/>
      <c r="BL634" s="369"/>
      <c r="BM634" s="369"/>
      <c r="BN634" s="369"/>
      <c r="BO634" s="369"/>
      <c r="BP634" s="369"/>
      <c r="BQ634" s="369"/>
    </row>
    <row r="635" spans="1:69" s="209" customFormat="1" ht="28.5" customHeight="1" x14ac:dyDescent="0.35">
      <c r="A635" s="111" t="s">
        <v>1014</v>
      </c>
      <c r="B635" s="134">
        <v>42472</v>
      </c>
      <c r="C635" s="101" t="s">
        <v>917</v>
      </c>
      <c r="D635" s="101" t="s">
        <v>26</v>
      </c>
      <c r="E635" s="108">
        <v>42541</v>
      </c>
      <c r="F635" s="108">
        <v>42543</v>
      </c>
      <c r="G635" s="103">
        <f t="shared" si="27"/>
        <v>2</v>
      </c>
      <c r="H635" s="103">
        <v>53</v>
      </c>
      <c r="I635" s="121"/>
      <c r="J635" s="121"/>
      <c r="K635" s="121"/>
      <c r="L635" s="121"/>
      <c r="M635" s="121">
        <v>42522</v>
      </c>
      <c r="N635" s="121"/>
      <c r="O635" s="121"/>
      <c r="P635" s="121"/>
      <c r="Q635" s="121"/>
      <c r="R635" s="121"/>
      <c r="S635" s="121"/>
      <c r="T635" s="121"/>
      <c r="U635" s="121"/>
      <c r="V635" s="121"/>
      <c r="W635" s="121"/>
      <c r="X635" s="121"/>
      <c r="Y635" s="129">
        <v>2628.8</v>
      </c>
      <c r="Z635" s="159"/>
      <c r="AA635" s="160"/>
      <c r="AB635" s="162"/>
      <c r="AC635" s="160"/>
      <c r="AD635" s="164"/>
      <c r="AE635" s="164"/>
      <c r="AF635" s="561"/>
      <c r="AG635" s="12"/>
      <c r="AH635" s="369"/>
      <c r="AI635" s="369"/>
      <c r="AJ635" s="369"/>
      <c r="AK635" s="369"/>
      <c r="AL635" s="369"/>
      <c r="AM635" s="369"/>
      <c r="AN635" s="369"/>
      <c r="AO635" s="369"/>
      <c r="AP635" s="369"/>
      <c r="AQ635" s="369"/>
      <c r="AR635" s="369"/>
      <c r="AS635" s="369"/>
      <c r="AT635" s="369"/>
      <c r="AU635" s="369"/>
      <c r="AV635" s="369"/>
      <c r="AW635" s="369"/>
      <c r="AX635" s="369"/>
      <c r="AY635" s="369"/>
      <c r="AZ635" s="369"/>
      <c r="BA635" s="369"/>
      <c r="BB635" s="369"/>
      <c r="BC635" s="369"/>
      <c r="BD635" s="369"/>
      <c r="BE635" s="369"/>
      <c r="BF635" s="369"/>
      <c r="BG635" s="369"/>
      <c r="BH635" s="369"/>
      <c r="BI635" s="369"/>
      <c r="BJ635" s="369"/>
      <c r="BK635" s="369"/>
      <c r="BL635" s="369"/>
      <c r="BM635" s="369"/>
      <c r="BN635" s="369"/>
      <c r="BO635" s="369"/>
      <c r="BP635" s="369"/>
      <c r="BQ635" s="369"/>
    </row>
    <row r="636" spans="1:69" s="209" customFormat="1" ht="28.5" customHeight="1" x14ac:dyDescent="0.35">
      <c r="A636" s="111" t="s">
        <v>1014</v>
      </c>
      <c r="B636" s="140">
        <v>42424</v>
      </c>
      <c r="C636" s="101" t="s">
        <v>818</v>
      </c>
      <c r="D636" s="101" t="s">
        <v>26</v>
      </c>
      <c r="E636" s="109">
        <v>42540</v>
      </c>
      <c r="F636" s="109">
        <v>42543</v>
      </c>
      <c r="G636" s="107">
        <f t="shared" si="27"/>
        <v>3</v>
      </c>
      <c r="H636" s="107"/>
      <c r="I636" s="121"/>
      <c r="J636" s="121">
        <v>42522</v>
      </c>
      <c r="K636" s="121"/>
      <c r="L636" s="121"/>
      <c r="M636" s="121"/>
      <c r="N636" s="121"/>
      <c r="O636" s="121"/>
      <c r="P636" s="121"/>
      <c r="Q636" s="121"/>
      <c r="R636" s="121"/>
      <c r="S636" s="121"/>
      <c r="T636" s="121"/>
      <c r="U636" s="121"/>
      <c r="V636" s="121"/>
      <c r="W636" s="121"/>
      <c r="X636" s="121"/>
      <c r="Y636" s="113">
        <v>0</v>
      </c>
      <c r="Z636" s="159"/>
      <c r="AA636" s="160"/>
      <c r="AB636" s="162"/>
      <c r="AC636" s="160"/>
      <c r="AD636" s="164"/>
      <c r="AE636" s="164"/>
      <c r="AF636" s="133" t="s">
        <v>710</v>
      </c>
      <c r="AG636" s="12"/>
      <c r="AH636" s="369"/>
      <c r="AI636" s="369"/>
      <c r="AJ636" s="369"/>
      <c r="AK636" s="369"/>
      <c r="AL636" s="369"/>
      <c r="AM636" s="369"/>
      <c r="AN636" s="369"/>
      <c r="AO636" s="369"/>
      <c r="AP636" s="369"/>
      <c r="AQ636" s="369"/>
      <c r="AR636" s="369"/>
      <c r="AS636" s="369"/>
      <c r="AT636" s="369"/>
      <c r="AU636" s="369"/>
      <c r="AV636" s="369"/>
      <c r="AW636" s="369"/>
      <c r="AX636" s="369"/>
      <c r="AY636" s="369"/>
      <c r="AZ636" s="369"/>
      <c r="BA636" s="369"/>
      <c r="BB636" s="369"/>
      <c r="BC636" s="369"/>
      <c r="BD636" s="369"/>
      <c r="BE636" s="369"/>
      <c r="BF636" s="369"/>
      <c r="BG636" s="369"/>
      <c r="BH636" s="369"/>
      <c r="BI636" s="369"/>
      <c r="BJ636" s="369"/>
      <c r="BK636" s="369"/>
      <c r="BL636" s="369"/>
      <c r="BM636" s="369"/>
      <c r="BN636" s="369"/>
      <c r="BO636" s="369"/>
      <c r="BP636" s="369"/>
      <c r="BQ636" s="369"/>
    </row>
    <row r="637" spans="1:69" s="209" customFormat="1" ht="28.5" customHeight="1" x14ac:dyDescent="0.35">
      <c r="A637" s="111" t="s">
        <v>1014</v>
      </c>
      <c r="B637" s="134">
        <v>42438</v>
      </c>
      <c r="C637" s="101" t="s">
        <v>819</v>
      </c>
      <c r="D637" s="101" t="s">
        <v>26</v>
      </c>
      <c r="E637" s="108">
        <v>42540</v>
      </c>
      <c r="F637" s="108">
        <v>42541</v>
      </c>
      <c r="G637" s="103">
        <f t="shared" si="27"/>
        <v>1</v>
      </c>
      <c r="H637" s="103">
        <v>45</v>
      </c>
      <c r="I637" s="128"/>
      <c r="J637" s="128"/>
      <c r="K637" s="128"/>
      <c r="L637" s="128"/>
      <c r="M637" s="121">
        <v>42522</v>
      </c>
      <c r="N637" s="128"/>
      <c r="O637" s="128"/>
      <c r="P637" s="128"/>
      <c r="Q637" s="128"/>
      <c r="R637" s="128"/>
      <c r="S637" s="128"/>
      <c r="T637" s="128"/>
      <c r="U637" s="128"/>
      <c r="V637" s="128"/>
      <c r="W637" s="128"/>
      <c r="X637" s="128"/>
      <c r="Y637" s="129">
        <v>968.8</v>
      </c>
      <c r="Z637" s="165"/>
      <c r="AA637" s="166"/>
      <c r="AB637" s="162"/>
      <c r="AC637" s="166"/>
      <c r="AD637" s="163"/>
      <c r="AE637" s="163"/>
      <c r="AF637" s="561"/>
      <c r="AG637" s="12"/>
      <c r="AH637" s="369"/>
      <c r="AI637" s="369"/>
      <c r="AJ637" s="369"/>
      <c r="AK637" s="369"/>
      <c r="AL637" s="369"/>
      <c r="AM637" s="369"/>
      <c r="AN637" s="369"/>
      <c r="AO637" s="369"/>
      <c r="AP637" s="369"/>
      <c r="AQ637" s="369"/>
      <c r="AR637" s="369"/>
      <c r="AS637" s="369"/>
      <c r="AT637" s="369"/>
      <c r="AU637" s="369"/>
      <c r="AV637" s="369"/>
      <c r="AW637" s="369"/>
      <c r="AX637" s="369"/>
      <c r="AY637" s="369"/>
      <c r="AZ637" s="369"/>
      <c r="BA637" s="369"/>
      <c r="BB637" s="369"/>
      <c r="BC637" s="369"/>
      <c r="BD637" s="369"/>
      <c r="BE637" s="369"/>
      <c r="BF637" s="369"/>
      <c r="BG637" s="369"/>
      <c r="BH637" s="369"/>
      <c r="BI637" s="369"/>
      <c r="BJ637" s="369"/>
      <c r="BK637" s="369"/>
      <c r="BL637" s="369"/>
      <c r="BM637" s="369"/>
      <c r="BN637" s="369"/>
      <c r="BO637" s="369"/>
      <c r="BP637" s="369"/>
      <c r="BQ637" s="369"/>
    </row>
    <row r="638" spans="1:69" s="209" customFormat="1" ht="28.5" customHeight="1" x14ac:dyDescent="0.35">
      <c r="A638" s="111" t="s">
        <v>1014</v>
      </c>
      <c r="B638" s="134">
        <v>42520</v>
      </c>
      <c r="C638" s="101" t="s">
        <v>875</v>
      </c>
      <c r="D638" s="101" t="s">
        <v>300</v>
      </c>
      <c r="E638" s="108">
        <v>42539</v>
      </c>
      <c r="F638" s="108">
        <v>42540</v>
      </c>
      <c r="G638" s="103">
        <f t="shared" si="27"/>
        <v>1</v>
      </c>
      <c r="H638" s="103">
        <v>20</v>
      </c>
      <c r="I638" s="121"/>
      <c r="J638" s="121"/>
      <c r="K638" s="121"/>
      <c r="L638" s="121"/>
      <c r="M638" s="121">
        <v>42522</v>
      </c>
      <c r="N638" s="121"/>
      <c r="O638" s="121"/>
      <c r="P638" s="121"/>
      <c r="Q638" s="121"/>
      <c r="R638" s="121"/>
      <c r="S638" s="121"/>
      <c r="T638" s="121"/>
      <c r="U638" s="121"/>
      <c r="V638" s="121"/>
      <c r="W638" s="121"/>
      <c r="X638" s="121"/>
      <c r="Y638" s="129">
        <f>20*23.5</f>
        <v>470</v>
      </c>
      <c r="Z638" s="159"/>
      <c r="AA638" s="160"/>
      <c r="AB638" s="162"/>
      <c r="AC638" s="160"/>
      <c r="AD638" s="164"/>
      <c r="AE638" s="164"/>
      <c r="AF638" s="561"/>
      <c r="AG638" s="12"/>
      <c r="AH638" s="369"/>
      <c r="AI638" s="369"/>
      <c r="AJ638" s="369"/>
      <c r="AK638" s="369"/>
      <c r="AL638" s="369"/>
      <c r="AM638" s="369"/>
      <c r="AN638" s="369"/>
      <c r="AO638" s="369"/>
      <c r="AP638" s="369"/>
      <c r="AQ638" s="369"/>
      <c r="AR638" s="369"/>
      <c r="AS638" s="369"/>
      <c r="AT638" s="369"/>
      <c r="AU638" s="369"/>
      <c r="AV638" s="369"/>
      <c r="AW638" s="369"/>
      <c r="AX638" s="369"/>
      <c r="AY638" s="369"/>
      <c r="AZ638" s="369"/>
      <c r="BA638" s="369"/>
      <c r="BB638" s="369"/>
      <c r="BC638" s="369"/>
      <c r="BD638" s="369"/>
      <c r="BE638" s="369"/>
      <c r="BF638" s="369"/>
      <c r="BG638" s="369"/>
      <c r="BH638" s="369"/>
      <c r="BI638" s="369"/>
      <c r="BJ638" s="369"/>
      <c r="BK638" s="369"/>
      <c r="BL638" s="369"/>
      <c r="BM638" s="369"/>
      <c r="BN638" s="369"/>
      <c r="BO638" s="369"/>
      <c r="BP638" s="369"/>
      <c r="BQ638" s="369"/>
    </row>
    <row r="639" spans="1:69" s="209" customFormat="1" ht="28.5" customHeight="1" x14ac:dyDescent="0.35">
      <c r="A639" s="111" t="s">
        <v>1014</v>
      </c>
      <c r="B639" s="134">
        <v>42520</v>
      </c>
      <c r="C639" s="101" t="s">
        <v>627</v>
      </c>
      <c r="D639" s="101" t="s">
        <v>300</v>
      </c>
      <c r="E639" s="108">
        <v>42539</v>
      </c>
      <c r="F639" s="108">
        <v>42540</v>
      </c>
      <c r="G639" s="103">
        <f t="shared" si="27"/>
        <v>1</v>
      </c>
      <c r="H639" s="103">
        <v>34</v>
      </c>
      <c r="I639" s="121"/>
      <c r="J639" s="121"/>
      <c r="K639" s="121"/>
      <c r="L639" s="121"/>
      <c r="M639" s="121">
        <v>42522</v>
      </c>
      <c r="N639" s="121"/>
      <c r="O639" s="121"/>
      <c r="P639" s="121"/>
      <c r="Q639" s="121"/>
      <c r="R639" s="121"/>
      <c r="S639" s="121"/>
      <c r="T639" s="121"/>
      <c r="U639" s="121"/>
      <c r="V639" s="121"/>
      <c r="W639" s="121"/>
      <c r="X639" s="121"/>
      <c r="Y639" s="129">
        <v>801.4</v>
      </c>
      <c r="Z639" s="159"/>
      <c r="AA639" s="160"/>
      <c r="AB639" s="162"/>
      <c r="AC639" s="160"/>
      <c r="AD639" s="164"/>
      <c r="AE639" s="164"/>
      <c r="AF639" s="561"/>
      <c r="AG639" s="12"/>
      <c r="AH639" s="369"/>
      <c r="AI639" s="369"/>
      <c r="AJ639" s="369"/>
      <c r="AK639" s="369"/>
      <c r="AL639" s="369"/>
      <c r="AM639" s="369"/>
      <c r="AN639" s="369"/>
      <c r="AO639" s="369"/>
      <c r="AP639" s="369"/>
      <c r="AQ639" s="369"/>
      <c r="AR639" s="369"/>
      <c r="AS639" s="369"/>
      <c r="AT639" s="369"/>
      <c r="AU639" s="369"/>
      <c r="AV639" s="369"/>
      <c r="AW639" s="369"/>
      <c r="AX639" s="369"/>
      <c r="AY639" s="369"/>
      <c r="AZ639" s="369"/>
      <c r="BA639" s="369"/>
      <c r="BB639" s="369"/>
      <c r="BC639" s="369"/>
      <c r="BD639" s="369"/>
      <c r="BE639" s="369"/>
      <c r="BF639" s="369"/>
      <c r="BG639" s="369"/>
      <c r="BH639" s="369"/>
      <c r="BI639" s="369"/>
      <c r="BJ639" s="369"/>
      <c r="BK639" s="369"/>
      <c r="BL639" s="369"/>
      <c r="BM639" s="369"/>
      <c r="BN639" s="369"/>
      <c r="BO639" s="369"/>
      <c r="BP639" s="369"/>
      <c r="BQ639" s="369"/>
    </row>
    <row r="640" spans="1:69" s="209" customFormat="1" ht="28.5" customHeight="1" x14ac:dyDescent="0.35">
      <c r="A640" s="111" t="s">
        <v>1014</v>
      </c>
      <c r="B640" s="134">
        <v>42530</v>
      </c>
      <c r="C640" s="101" t="s">
        <v>891</v>
      </c>
      <c r="D640" s="101" t="s">
        <v>300</v>
      </c>
      <c r="E640" s="108">
        <v>42538</v>
      </c>
      <c r="F640" s="108">
        <v>42540</v>
      </c>
      <c r="G640" s="103">
        <f t="shared" si="27"/>
        <v>2</v>
      </c>
      <c r="H640" s="103">
        <v>14</v>
      </c>
      <c r="I640" s="121"/>
      <c r="J640" s="121"/>
      <c r="K640" s="121"/>
      <c r="L640" s="121"/>
      <c r="M640" s="121">
        <v>42522</v>
      </c>
      <c r="N640" s="121"/>
      <c r="O640" s="121"/>
      <c r="P640" s="121"/>
      <c r="Q640" s="121"/>
      <c r="R640" s="121"/>
      <c r="S640" s="121"/>
      <c r="T640" s="121"/>
      <c r="U640" s="121"/>
      <c r="V640" s="121"/>
      <c r="W640" s="121"/>
      <c r="X640" s="121"/>
      <c r="Y640" s="129">
        <v>674.1</v>
      </c>
      <c r="Z640" s="159"/>
      <c r="AA640" s="160"/>
      <c r="AB640" s="162"/>
      <c r="AC640" s="160"/>
      <c r="AD640" s="164"/>
      <c r="AE640" s="164"/>
      <c r="AF640" s="561"/>
      <c r="AG640" s="12"/>
      <c r="AH640" s="369"/>
      <c r="AI640" s="369"/>
      <c r="AJ640" s="369"/>
      <c r="AK640" s="369"/>
      <c r="AL640" s="369"/>
      <c r="AM640" s="369"/>
      <c r="AN640" s="369"/>
      <c r="AO640" s="369"/>
      <c r="AP640" s="369"/>
      <c r="AQ640" s="369"/>
      <c r="AR640" s="369"/>
      <c r="AS640" s="369"/>
      <c r="AT640" s="369"/>
      <c r="AU640" s="369"/>
      <c r="AV640" s="369"/>
      <c r="AW640" s="369"/>
      <c r="AX640" s="369"/>
      <c r="AY640" s="369"/>
      <c r="AZ640" s="369"/>
      <c r="BA640" s="369"/>
      <c r="BB640" s="369"/>
      <c r="BC640" s="369"/>
      <c r="BD640" s="369"/>
      <c r="BE640" s="369"/>
      <c r="BF640" s="369"/>
      <c r="BG640" s="369"/>
      <c r="BH640" s="369"/>
      <c r="BI640" s="369"/>
      <c r="BJ640" s="369"/>
      <c r="BK640" s="369"/>
      <c r="BL640" s="369"/>
      <c r="BM640" s="369"/>
      <c r="BN640" s="369"/>
      <c r="BO640" s="369"/>
      <c r="BP640" s="369"/>
      <c r="BQ640" s="369"/>
    </row>
    <row r="641" spans="1:69" s="209" customFormat="1" ht="28.5" customHeight="1" x14ac:dyDescent="0.35">
      <c r="A641" s="111" t="s">
        <v>1014</v>
      </c>
      <c r="B641" s="140">
        <v>42425</v>
      </c>
      <c r="C641" s="101" t="s">
        <v>911</v>
      </c>
      <c r="D641" s="101" t="s">
        <v>26</v>
      </c>
      <c r="E641" s="108">
        <v>42537</v>
      </c>
      <c r="F641" s="108">
        <v>42539</v>
      </c>
      <c r="G641" s="103">
        <f t="shared" si="27"/>
        <v>2</v>
      </c>
      <c r="H641" s="103">
        <v>156</v>
      </c>
      <c r="I641" s="121">
        <v>42522</v>
      </c>
      <c r="J641" s="121"/>
      <c r="K641" s="121"/>
      <c r="L641" s="121"/>
      <c r="M641" s="121"/>
      <c r="N641" s="121"/>
      <c r="O641" s="121"/>
      <c r="P641" s="121"/>
      <c r="Q641" s="121"/>
      <c r="R641" s="121"/>
      <c r="S641" s="121"/>
      <c r="T641" s="121"/>
      <c r="U641" s="121"/>
      <c r="V641" s="121"/>
      <c r="W641" s="121"/>
      <c r="X641" s="121"/>
      <c r="Y641" s="129">
        <v>9276</v>
      </c>
      <c r="Z641" s="159"/>
      <c r="AA641" s="160"/>
      <c r="AB641" s="162"/>
      <c r="AC641" s="160"/>
      <c r="AD641" s="164"/>
      <c r="AE641" s="164"/>
      <c r="AF641" s="561"/>
      <c r="AG641" s="12"/>
      <c r="AH641" s="369"/>
      <c r="AI641" s="369"/>
      <c r="AJ641" s="369"/>
      <c r="AK641" s="369"/>
      <c r="AL641" s="369"/>
      <c r="AM641" s="369"/>
      <c r="AN641" s="369"/>
      <c r="AO641" s="369"/>
      <c r="AP641" s="369"/>
      <c r="AQ641" s="369"/>
      <c r="AR641" s="369"/>
      <c r="AS641" s="369"/>
      <c r="AT641" s="369"/>
      <c r="AU641" s="369"/>
      <c r="AV641" s="369"/>
      <c r="AW641" s="369"/>
      <c r="AX641" s="369"/>
      <c r="AY641" s="369"/>
      <c r="AZ641" s="369"/>
      <c r="BA641" s="369"/>
      <c r="BB641" s="369"/>
      <c r="BC641" s="369"/>
      <c r="BD641" s="369"/>
      <c r="BE641" s="369"/>
      <c r="BF641" s="369"/>
      <c r="BG641" s="369"/>
      <c r="BH641" s="369"/>
      <c r="BI641" s="369"/>
      <c r="BJ641" s="369"/>
      <c r="BK641" s="369"/>
      <c r="BL641" s="369"/>
      <c r="BM641" s="369"/>
      <c r="BN641" s="369"/>
      <c r="BO641" s="369"/>
      <c r="BP641" s="369"/>
      <c r="BQ641" s="369"/>
    </row>
    <row r="642" spans="1:69" s="209" customFormat="1" ht="28.5" customHeight="1" x14ac:dyDescent="0.35">
      <c r="A642" s="111" t="s">
        <v>1014</v>
      </c>
      <c r="B642" s="119">
        <v>42465</v>
      </c>
      <c r="C642" s="101" t="s">
        <v>608</v>
      </c>
      <c r="D642" s="101" t="s">
        <v>253</v>
      </c>
      <c r="E642" s="108">
        <v>42537</v>
      </c>
      <c r="F642" s="108">
        <v>42538</v>
      </c>
      <c r="G642" s="103">
        <f t="shared" si="27"/>
        <v>1</v>
      </c>
      <c r="H642" s="103">
        <v>46</v>
      </c>
      <c r="I642" s="128"/>
      <c r="J642" s="121">
        <v>42522</v>
      </c>
      <c r="K642" s="128"/>
      <c r="L642" s="128"/>
      <c r="M642" s="128"/>
      <c r="N642" s="128"/>
      <c r="O642" s="128"/>
      <c r="P642" s="128"/>
      <c r="Q642" s="128"/>
      <c r="R642" s="128"/>
      <c r="S642" s="128"/>
      <c r="T642" s="128"/>
      <c r="U642" s="128"/>
      <c r="V642" s="128"/>
      <c r="W642" s="128"/>
      <c r="X642" s="128"/>
      <c r="Y642" s="129">
        <v>976</v>
      </c>
      <c r="Z642" s="165"/>
      <c r="AA642" s="166"/>
      <c r="AB642" s="162"/>
      <c r="AC642" s="166"/>
      <c r="AD642" s="163"/>
      <c r="AE642" s="163"/>
      <c r="AF642" s="561"/>
      <c r="AG642" s="12"/>
      <c r="AH642" s="369"/>
      <c r="AI642" s="369"/>
      <c r="AJ642" s="369"/>
      <c r="AK642" s="369"/>
      <c r="AL642" s="369"/>
      <c r="AM642" s="369"/>
      <c r="AN642" s="369"/>
      <c r="AO642" s="369"/>
      <c r="AP642" s="369"/>
      <c r="AQ642" s="369"/>
      <c r="AR642" s="369"/>
      <c r="AS642" s="369"/>
      <c r="AT642" s="369"/>
      <c r="AU642" s="369"/>
      <c r="AV642" s="369"/>
      <c r="AW642" s="369"/>
      <c r="AX642" s="369"/>
      <c r="AY642" s="369"/>
      <c r="AZ642" s="369"/>
      <c r="BA642" s="369"/>
      <c r="BB642" s="369"/>
      <c r="BC642" s="369"/>
      <c r="BD642" s="369"/>
      <c r="BE642" s="369"/>
      <c r="BF642" s="369"/>
      <c r="BG642" s="369"/>
      <c r="BH642" s="369"/>
      <c r="BI642" s="369"/>
      <c r="BJ642" s="369"/>
      <c r="BK642" s="369"/>
      <c r="BL642" s="369"/>
      <c r="BM642" s="369"/>
      <c r="BN642" s="369"/>
      <c r="BO642" s="369"/>
      <c r="BP642" s="369"/>
      <c r="BQ642" s="369"/>
    </row>
    <row r="643" spans="1:69" s="209" customFormat="1" ht="28.5" customHeight="1" x14ac:dyDescent="0.35">
      <c r="A643" s="111" t="s">
        <v>1014</v>
      </c>
      <c r="B643" s="134">
        <v>42508</v>
      </c>
      <c r="C643" s="101" t="s">
        <v>473</v>
      </c>
      <c r="D643" s="101" t="s">
        <v>901</v>
      </c>
      <c r="E643" s="108">
        <v>42535</v>
      </c>
      <c r="F643" s="108">
        <v>42538</v>
      </c>
      <c r="G643" s="103">
        <f t="shared" si="27"/>
        <v>3</v>
      </c>
      <c r="H643" s="103">
        <v>12</v>
      </c>
      <c r="I643" s="121"/>
      <c r="J643" s="121"/>
      <c r="K643" s="121"/>
      <c r="L643" s="121"/>
      <c r="M643" s="121"/>
      <c r="N643" s="121">
        <v>42522</v>
      </c>
      <c r="O643" s="121"/>
      <c r="P643" s="121"/>
      <c r="Q643" s="121"/>
      <c r="R643" s="121"/>
      <c r="S643" s="121"/>
      <c r="T643" s="121"/>
      <c r="U643" s="121"/>
      <c r="V643" s="121"/>
      <c r="W643" s="121"/>
      <c r="X643" s="121"/>
      <c r="Y643" s="129">
        <v>2808</v>
      </c>
      <c r="Z643" s="159"/>
      <c r="AA643" s="160"/>
      <c r="AB643" s="162"/>
      <c r="AC643" s="160"/>
      <c r="AD643" s="164"/>
      <c r="AE643" s="164"/>
      <c r="AF643" s="561"/>
      <c r="AG643" s="12"/>
      <c r="AH643" s="369"/>
      <c r="AI643" s="369"/>
      <c r="AJ643" s="369"/>
      <c r="AK643" s="369"/>
      <c r="AL643" s="369"/>
      <c r="AM643" s="369"/>
      <c r="AN643" s="369"/>
      <c r="AO643" s="369"/>
      <c r="AP643" s="369"/>
      <c r="AQ643" s="369"/>
      <c r="AR643" s="369"/>
      <c r="AS643" s="369"/>
      <c r="AT643" s="369"/>
      <c r="AU643" s="369"/>
      <c r="AV643" s="369"/>
      <c r="AW643" s="369"/>
      <c r="AX643" s="369"/>
      <c r="AY643" s="369"/>
      <c r="AZ643" s="369"/>
      <c r="BA643" s="369"/>
      <c r="BB643" s="369"/>
      <c r="BC643" s="369"/>
      <c r="BD643" s="369"/>
      <c r="BE643" s="369"/>
      <c r="BF643" s="369"/>
      <c r="BG643" s="369"/>
      <c r="BH643" s="369"/>
      <c r="BI643" s="369"/>
      <c r="BJ643" s="369"/>
      <c r="BK643" s="369"/>
      <c r="BL643" s="369"/>
      <c r="BM643" s="369"/>
      <c r="BN643" s="369"/>
      <c r="BO643" s="369"/>
      <c r="BP643" s="369"/>
      <c r="BQ643" s="369"/>
    </row>
    <row r="644" spans="1:69" s="209" customFormat="1" ht="28.5" customHeight="1" x14ac:dyDescent="0.35">
      <c r="A644" s="111" t="s">
        <v>1014</v>
      </c>
      <c r="B644" s="134">
        <v>42409</v>
      </c>
      <c r="C644" s="101" t="s">
        <v>161</v>
      </c>
      <c r="D644" s="101" t="s">
        <v>910</v>
      </c>
      <c r="E644" s="108">
        <v>42535</v>
      </c>
      <c r="F644" s="108">
        <v>42536</v>
      </c>
      <c r="G644" s="103">
        <f t="shared" si="27"/>
        <v>1</v>
      </c>
      <c r="H644" s="103">
        <v>68</v>
      </c>
      <c r="I644" s="121">
        <v>42522</v>
      </c>
      <c r="J644" s="128"/>
      <c r="K644" s="128"/>
      <c r="L644" s="128"/>
      <c r="M644" s="128"/>
      <c r="N644" s="128"/>
      <c r="O644" s="128"/>
      <c r="P644" s="128"/>
      <c r="Q644" s="128"/>
      <c r="R644" s="128"/>
      <c r="S644" s="128"/>
      <c r="T644" s="128"/>
      <c r="U644" s="128"/>
      <c r="V644" s="128"/>
      <c r="W644" s="128"/>
      <c r="X644" s="128"/>
      <c r="Y644" s="129">
        <v>1648</v>
      </c>
      <c r="Z644" s="165"/>
      <c r="AA644" s="166"/>
      <c r="AB644" s="162"/>
      <c r="AC644" s="166"/>
      <c r="AD644" s="163"/>
      <c r="AE644" s="163"/>
      <c r="AF644" s="561"/>
      <c r="AG644" s="12"/>
      <c r="AH644" s="369"/>
      <c r="AI644" s="369"/>
      <c r="AJ644" s="369"/>
      <c r="AK644" s="369"/>
      <c r="AL644" s="369"/>
      <c r="AM644" s="369"/>
      <c r="AN644" s="369"/>
      <c r="AO644" s="369"/>
      <c r="AP644" s="369"/>
      <c r="AQ644" s="369"/>
      <c r="AR644" s="369"/>
      <c r="AS644" s="369"/>
      <c r="AT644" s="369"/>
      <c r="AU644" s="369"/>
      <c r="AV644" s="369"/>
      <c r="AW644" s="369"/>
      <c r="AX644" s="369"/>
      <c r="AY644" s="369"/>
      <c r="AZ644" s="369"/>
      <c r="BA644" s="369"/>
      <c r="BB644" s="369"/>
      <c r="BC644" s="369"/>
      <c r="BD644" s="369"/>
      <c r="BE644" s="369"/>
      <c r="BF644" s="369"/>
      <c r="BG644" s="369"/>
      <c r="BH644" s="369"/>
      <c r="BI644" s="369"/>
      <c r="BJ644" s="369"/>
      <c r="BK644" s="369"/>
      <c r="BL644" s="369"/>
      <c r="BM644" s="369"/>
      <c r="BN644" s="369"/>
      <c r="BO644" s="369"/>
      <c r="BP644" s="369"/>
      <c r="BQ644" s="369"/>
    </row>
    <row r="645" spans="1:69" s="209" customFormat="1" ht="28.5" customHeight="1" x14ac:dyDescent="0.35">
      <c r="A645" s="111" t="s">
        <v>1014</v>
      </c>
      <c r="B645" s="134">
        <v>42500</v>
      </c>
      <c r="C645" s="101" t="s">
        <v>161</v>
      </c>
      <c r="D645" s="101" t="s">
        <v>741</v>
      </c>
      <c r="E645" s="102">
        <v>42533</v>
      </c>
      <c r="F645" s="102">
        <v>42534</v>
      </c>
      <c r="G645" s="103">
        <f t="shared" si="27"/>
        <v>1</v>
      </c>
      <c r="H645" s="103"/>
      <c r="I645" s="121">
        <v>42522</v>
      </c>
      <c r="J645" s="121"/>
      <c r="K645" s="121"/>
      <c r="L645" s="121"/>
      <c r="M645" s="121"/>
      <c r="N645" s="121"/>
      <c r="O645" s="121"/>
      <c r="P645" s="121"/>
      <c r="Q645" s="121"/>
      <c r="R645" s="121"/>
      <c r="S645" s="121"/>
      <c r="T645" s="121"/>
      <c r="U645" s="121"/>
      <c r="V645" s="121"/>
      <c r="W645" s="121"/>
      <c r="X645" s="121"/>
      <c r="Y645" s="113">
        <v>0</v>
      </c>
      <c r="Z645" s="159"/>
      <c r="AA645" s="160"/>
      <c r="AB645" s="162"/>
      <c r="AC645" s="160"/>
      <c r="AD645" s="164"/>
      <c r="AE645" s="164"/>
      <c r="AF645" s="133" t="s">
        <v>182</v>
      </c>
      <c r="AG645" s="12"/>
      <c r="AH645" s="369"/>
      <c r="AI645" s="369"/>
      <c r="AJ645" s="369"/>
      <c r="AK645" s="369"/>
      <c r="AL645" s="369"/>
      <c r="AM645" s="369"/>
      <c r="AN645" s="369"/>
      <c r="AO645" s="369"/>
      <c r="AP645" s="369"/>
      <c r="AQ645" s="369"/>
      <c r="AR645" s="369"/>
      <c r="AS645" s="369"/>
      <c r="AT645" s="369"/>
      <c r="AU645" s="369"/>
      <c r="AV645" s="369"/>
      <c r="AW645" s="369"/>
      <c r="AX645" s="369"/>
      <c r="AY645" s="369"/>
      <c r="AZ645" s="369"/>
      <c r="BA645" s="369"/>
      <c r="BB645" s="369"/>
      <c r="BC645" s="369"/>
      <c r="BD645" s="369"/>
      <c r="BE645" s="369"/>
      <c r="BF645" s="369"/>
      <c r="BG645" s="369"/>
      <c r="BH645" s="369"/>
      <c r="BI645" s="369"/>
      <c r="BJ645" s="369"/>
      <c r="BK645" s="369"/>
      <c r="BL645" s="369"/>
      <c r="BM645" s="369"/>
      <c r="BN645" s="369"/>
      <c r="BO645" s="369"/>
      <c r="BP645" s="369"/>
      <c r="BQ645" s="369"/>
    </row>
    <row r="646" spans="1:69" s="209" customFormat="1" ht="28.5" customHeight="1" x14ac:dyDescent="0.35">
      <c r="A646" s="111" t="s">
        <v>1014</v>
      </c>
      <c r="B646" s="134">
        <v>42450</v>
      </c>
      <c r="C646" s="101" t="s">
        <v>819</v>
      </c>
      <c r="D646" s="101" t="s">
        <v>26</v>
      </c>
      <c r="E646" s="108">
        <v>42533</v>
      </c>
      <c r="F646" s="108">
        <v>42534</v>
      </c>
      <c r="G646" s="103">
        <f t="shared" si="27"/>
        <v>1</v>
      </c>
      <c r="H646" s="103">
        <v>34</v>
      </c>
      <c r="I646" s="128"/>
      <c r="J646" s="128"/>
      <c r="K646" s="128"/>
      <c r="L646" s="128"/>
      <c r="M646" s="121">
        <v>42522</v>
      </c>
      <c r="N646" s="128"/>
      <c r="O646" s="128"/>
      <c r="P646" s="128"/>
      <c r="Q646" s="128"/>
      <c r="R646" s="128"/>
      <c r="S646" s="128"/>
      <c r="T646" s="128"/>
      <c r="U646" s="128"/>
      <c r="V646" s="128"/>
      <c r="W646" s="128"/>
      <c r="X646" s="128"/>
      <c r="Y646" s="129">
        <v>739.8</v>
      </c>
      <c r="Z646" s="165"/>
      <c r="AA646" s="166"/>
      <c r="AB646" s="162"/>
      <c r="AC646" s="166"/>
      <c r="AD646" s="163"/>
      <c r="AE646" s="163"/>
      <c r="AF646" s="561"/>
      <c r="AG646" s="12"/>
      <c r="AH646" s="369"/>
      <c r="AI646" s="369"/>
      <c r="AJ646" s="369"/>
      <c r="AK646" s="369"/>
      <c r="AL646" s="369"/>
      <c r="AM646" s="369"/>
      <c r="AN646" s="369"/>
      <c r="AO646" s="369"/>
      <c r="AP646" s="369"/>
      <c r="AQ646" s="369"/>
      <c r="AR646" s="369"/>
      <c r="AS646" s="369"/>
      <c r="AT646" s="369"/>
      <c r="AU646" s="369"/>
      <c r="AV646" s="369"/>
      <c r="AW646" s="369"/>
      <c r="AX646" s="369"/>
      <c r="AY646" s="369"/>
      <c r="AZ646" s="369"/>
      <c r="BA646" s="369"/>
      <c r="BB646" s="369"/>
      <c r="BC646" s="369"/>
      <c r="BD646" s="369"/>
      <c r="BE646" s="369"/>
      <c r="BF646" s="369"/>
      <c r="BG646" s="369"/>
      <c r="BH646" s="369"/>
      <c r="BI646" s="369"/>
      <c r="BJ646" s="369"/>
      <c r="BK646" s="369"/>
      <c r="BL646" s="369"/>
      <c r="BM646" s="369"/>
      <c r="BN646" s="369"/>
      <c r="BO646" s="369"/>
      <c r="BP646" s="369"/>
      <c r="BQ646" s="369"/>
    </row>
    <row r="647" spans="1:69" s="209" customFormat="1" ht="28.5" customHeight="1" x14ac:dyDescent="0.35">
      <c r="A647" s="111" t="s">
        <v>1014</v>
      </c>
      <c r="B647" s="134">
        <v>42496</v>
      </c>
      <c r="C647" s="101" t="s">
        <v>147</v>
      </c>
      <c r="D647" s="101" t="s">
        <v>893</v>
      </c>
      <c r="E647" s="108">
        <v>42532</v>
      </c>
      <c r="F647" s="108">
        <v>42533</v>
      </c>
      <c r="G647" s="103">
        <f t="shared" si="27"/>
        <v>1</v>
      </c>
      <c r="H647" s="103">
        <v>26</v>
      </c>
      <c r="I647" s="121">
        <v>42522</v>
      </c>
      <c r="J647" s="121"/>
      <c r="K647" s="121"/>
      <c r="L647" s="121"/>
      <c r="M647" s="121"/>
      <c r="N647" s="121"/>
      <c r="O647" s="121"/>
      <c r="P647" s="121"/>
      <c r="Q647" s="121"/>
      <c r="R647" s="121"/>
      <c r="S647" s="121"/>
      <c r="T647" s="121"/>
      <c r="U647" s="121"/>
      <c r="V647" s="121"/>
      <c r="W647" s="121"/>
      <c r="X647" s="121"/>
      <c r="Y647" s="129">
        <v>620</v>
      </c>
      <c r="Z647" s="159"/>
      <c r="AA647" s="160"/>
      <c r="AB647" s="162"/>
      <c r="AC647" s="160"/>
      <c r="AD647" s="164"/>
      <c r="AE647" s="164"/>
      <c r="AF647" s="561"/>
      <c r="AG647" s="12"/>
      <c r="AH647" s="369"/>
      <c r="AI647" s="369"/>
      <c r="AJ647" s="369"/>
      <c r="AK647" s="369"/>
      <c r="AL647" s="369"/>
      <c r="AM647" s="369"/>
      <c r="AN647" s="369"/>
      <c r="AO647" s="369"/>
      <c r="AP647" s="369"/>
      <c r="AQ647" s="369"/>
      <c r="AR647" s="369"/>
      <c r="AS647" s="369"/>
      <c r="AT647" s="369"/>
      <c r="AU647" s="369"/>
      <c r="AV647" s="369"/>
      <c r="AW647" s="369"/>
      <c r="AX647" s="369"/>
      <c r="AY647" s="369"/>
      <c r="AZ647" s="369"/>
      <c r="BA647" s="369"/>
      <c r="BB647" s="369"/>
      <c r="BC647" s="369"/>
      <c r="BD647" s="369"/>
      <c r="BE647" s="369"/>
      <c r="BF647" s="369"/>
      <c r="BG647" s="369"/>
      <c r="BH647" s="369"/>
      <c r="BI647" s="369"/>
      <c r="BJ647" s="369"/>
      <c r="BK647" s="369"/>
      <c r="BL647" s="369"/>
      <c r="BM647" s="369"/>
      <c r="BN647" s="369"/>
      <c r="BO647" s="369"/>
      <c r="BP647" s="369"/>
      <c r="BQ647" s="369"/>
    </row>
    <row r="648" spans="1:69" s="209" customFormat="1" ht="28.5" customHeight="1" x14ac:dyDescent="0.35">
      <c r="A648" s="111" t="s">
        <v>1014</v>
      </c>
      <c r="B648" s="134">
        <v>42440</v>
      </c>
      <c r="C648" s="101" t="s">
        <v>867</v>
      </c>
      <c r="D648" s="101" t="s">
        <v>868</v>
      </c>
      <c r="E648" s="102">
        <v>42531</v>
      </c>
      <c r="F648" s="102">
        <v>42534</v>
      </c>
      <c r="G648" s="107">
        <f t="shared" si="27"/>
        <v>3</v>
      </c>
      <c r="H648" s="107"/>
      <c r="I648" s="121"/>
      <c r="J648" s="121"/>
      <c r="K648" s="121"/>
      <c r="L648" s="121"/>
      <c r="M648" s="121"/>
      <c r="N648" s="121"/>
      <c r="O648" s="121">
        <v>42522</v>
      </c>
      <c r="P648" s="121"/>
      <c r="Q648" s="121"/>
      <c r="R648" s="121"/>
      <c r="S648" s="121"/>
      <c r="T648" s="121"/>
      <c r="U648" s="121"/>
      <c r="V648" s="121"/>
      <c r="W648" s="121"/>
      <c r="X648" s="121"/>
      <c r="Y648" s="113">
        <v>0</v>
      </c>
      <c r="Z648" s="159"/>
      <c r="AA648" s="160"/>
      <c r="AB648" s="162"/>
      <c r="AC648" s="160"/>
      <c r="AD648" s="164"/>
      <c r="AE648" s="164"/>
      <c r="AF648" s="133" t="s">
        <v>134</v>
      </c>
      <c r="AG648" s="12"/>
      <c r="AH648" s="369"/>
      <c r="AI648" s="369"/>
      <c r="AJ648" s="369"/>
      <c r="AK648" s="369"/>
      <c r="AL648" s="369"/>
      <c r="AM648" s="369"/>
      <c r="AN648" s="369"/>
      <c r="AO648" s="369"/>
      <c r="AP648" s="369"/>
      <c r="AQ648" s="369"/>
      <c r="AR648" s="369"/>
      <c r="AS648" s="369"/>
      <c r="AT648" s="369"/>
      <c r="AU648" s="369"/>
      <c r="AV648" s="369"/>
      <c r="AW648" s="369"/>
      <c r="AX648" s="369"/>
      <c r="AY648" s="369"/>
      <c r="AZ648" s="369"/>
      <c r="BA648" s="369"/>
      <c r="BB648" s="369"/>
      <c r="BC648" s="369"/>
      <c r="BD648" s="369"/>
      <c r="BE648" s="369"/>
      <c r="BF648" s="369"/>
      <c r="BG648" s="369"/>
      <c r="BH648" s="369"/>
      <c r="BI648" s="369"/>
      <c r="BJ648" s="369"/>
      <c r="BK648" s="369"/>
      <c r="BL648" s="369"/>
      <c r="BM648" s="369"/>
      <c r="BN648" s="369"/>
      <c r="BO648" s="369"/>
      <c r="BP648" s="369"/>
      <c r="BQ648" s="369"/>
    </row>
    <row r="649" spans="1:69" s="209" customFormat="1" ht="28.5" customHeight="1" x14ac:dyDescent="0.35">
      <c r="A649" s="111" t="s">
        <v>1014</v>
      </c>
      <c r="B649" s="132">
        <v>42443</v>
      </c>
      <c r="C649" s="101" t="s">
        <v>695</v>
      </c>
      <c r="D649" s="101" t="s">
        <v>696</v>
      </c>
      <c r="E649" s="102">
        <v>42530</v>
      </c>
      <c r="F649" s="102">
        <v>42531</v>
      </c>
      <c r="G649" s="103">
        <f t="shared" si="27"/>
        <v>1</v>
      </c>
      <c r="H649" s="103"/>
      <c r="I649" s="121">
        <v>42522</v>
      </c>
      <c r="J649" s="121"/>
      <c r="K649" s="121"/>
      <c r="L649" s="121"/>
      <c r="M649" s="121"/>
      <c r="N649" s="121"/>
      <c r="O649" s="121"/>
      <c r="P649" s="121"/>
      <c r="Q649" s="121"/>
      <c r="R649" s="121"/>
      <c r="S649" s="121"/>
      <c r="T649" s="121"/>
      <c r="U649" s="121"/>
      <c r="V649" s="121"/>
      <c r="W649" s="121"/>
      <c r="X649" s="121"/>
      <c r="Y649" s="113">
        <v>0</v>
      </c>
      <c r="Z649" s="159"/>
      <c r="AA649" s="160"/>
      <c r="AB649" s="162"/>
      <c r="AC649" s="160"/>
      <c r="AD649" s="164"/>
      <c r="AE649" s="164"/>
      <c r="AF649" s="133" t="s">
        <v>697</v>
      </c>
      <c r="AG649" s="12"/>
      <c r="AH649" s="369"/>
      <c r="AI649" s="369"/>
      <c r="AJ649" s="369"/>
      <c r="AK649" s="369"/>
      <c r="AL649" s="369"/>
      <c r="AM649" s="369"/>
      <c r="AN649" s="369"/>
      <c r="AO649" s="369"/>
      <c r="AP649" s="369"/>
      <c r="AQ649" s="369"/>
      <c r="AR649" s="369"/>
      <c r="AS649" s="369"/>
      <c r="AT649" s="369"/>
      <c r="AU649" s="369"/>
      <c r="AV649" s="369"/>
      <c r="AW649" s="369"/>
      <c r="AX649" s="369"/>
      <c r="AY649" s="369"/>
      <c r="AZ649" s="369"/>
      <c r="BA649" s="369"/>
      <c r="BB649" s="369"/>
      <c r="BC649" s="369"/>
      <c r="BD649" s="369"/>
      <c r="BE649" s="369"/>
      <c r="BF649" s="369"/>
      <c r="BG649" s="369"/>
      <c r="BH649" s="369"/>
      <c r="BI649" s="369"/>
      <c r="BJ649" s="369"/>
      <c r="BK649" s="369"/>
      <c r="BL649" s="369"/>
      <c r="BM649" s="369"/>
      <c r="BN649" s="369"/>
      <c r="BO649" s="369"/>
      <c r="BP649" s="369"/>
      <c r="BQ649" s="369"/>
    </row>
    <row r="650" spans="1:69" s="209" customFormat="1" ht="28.5" customHeight="1" x14ac:dyDescent="0.35">
      <c r="A650" s="111" t="s">
        <v>1014</v>
      </c>
      <c r="B650" s="134">
        <v>42522</v>
      </c>
      <c r="C650" s="110" t="s">
        <v>45</v>
      </c>
      <c r="D650" s="101" t="s">
        <v>892</v>
      </c>
      <c r="E650" s="108">
        <v>42530</v>
      </c>
      <c r="F650" s="108">
        <v>42531</v>
      </c>
      <c r="G650" s="103">
        <f t="shared" si="27"/>
        <v>1</v>
      </c>
      <c r="H650" s="103">
        <v>39</v>
      </c>
      <c r="I650" s="121">
        <v>42522</v>
      </c>
      <c r="J650" s="121"/>
      <c r="K650" s="121"/>
      <c r="L650" s="121"/>
      <c r="M650" s="121"/>
      <c r="N650" s="121"/>
      <c r="O650" s="121"/>
      <c r="P650" s="121"/>
      <c r="Q650" s="121"/>
      <c r="R650" s="121"/>
      <c r="S650" s="121"/>
      <c r="T650" s="121"/>
      <c r="U650" s="121"/>
      <c r="V650" s="121"/>
      <c r="W650" s="121"/>
      <c r="X650" s="121"/>
      <c r="Y650" s="129">
        <v>678</v>
      </c>
      <c r="Z650" s="159"/>
      <c r="AA650" s="160"/>
      <c r="AB650" s="162"/>
      <c r="AC650" s="160"/>
      <c r="AD650" s="164"/>
      <c r="AE650" s="164"/>
      <c r="AF650" s="561"/>
      <c r="AG650" s="12"/>
      <c r="AH650" s="369"/>
      <c r="AI650" s="369"/>
      <c r="AJ650" s="369"/>
      <c r="AK650" s="369"/>
      <c r="AL650" s="369"/>
      <c r="AM650" s="369"/>
      <c r="AN650" s="369"/>
      <c r="AO650" s="369"/>
      <c r="AP650" s="369"/>
      <c r="AQ650" s="369"/>
      <c r="AR650" s="369"/>
      <c r="AS650" s="369"/>
      <c r="AT650" s="369"/>
      <c r="AU650" s="369"/>
      <c r="AV650" s="369"/>
      <c r="AW650" s="369"/>
      <c r="AX650" s="369"/>
      <c r="AY650" s="369"/>
      <c r="AZ650" s="369"/>
      <c r="BA650" s="369"/>
      <c r="BB650" s="369"/>
      <c r="BC650" s="369"/>
      <c r="BD650" s="369"/>
      <c r="BE650" s="369"/>
      <c r="BF650" s="369"/>
      <c r="BG650" s="369"/>
      <c r="BH650" s="369"/>
      <c r="BI650" s="369"/>
      <c r="BJ650" s="369"/>
      <c r="BK650" s="369"/>
      <c r="BL650" s="369"/>
      <c r="BM650" s="369"/>
      <c r="BN650" s="369"/>
      <c r="BO650" s="369"/>
      <c r="BP650" s="369"/>
      <c r="BQ650" s="369"/>
    </row>
    <row r="651" spans="1:69" s="209" customFormat="1" ht="28.5" customHeight="1" x14ac:dyDescent="0.35">
      <c r="A651" s="111" t="s">
        <v>1014</v>
      </c>
      <c r="B651" s="134">
        <v>42474</v>
      </c>
      <c r="C651" s="101" t="s">
        <v>126</v>
      </c>
      <c r="D651" s="44" t="s">
        <v>789</v>
      </c>
      <c r="E651" s="102">
        <v>42528</v>
      </c>
      <c r="F651" s="102">
        <v>42529</v>
      </c>
      <c r="G651" s="103">
        <f t="shared" si="27"/>
        <v>1</v>
      </c>
      <c r="H651" s="107"/>
      <c r="I651" s="121">
        <v>42522</v>
      </c>
      <c r="J651" s="121"/>
      <c r="K651" s="121"/>
      <c r="L651" s="121"/>
      <c r="M651" s="121"/>
      <c r="N651" s="121"/>
      <c r="O651" s="121"/>
      <c r="P651" s="121"/>
      <c r="Q651" s="121"/>
      <c r="R651" s="121"/>
      <c r="S651" s="121"/>
      <c r="T651" s="121"/>
      <c r="U651" s="121"/>
      <c r="V651" s="121"/>
      <c r="W651" s="121"/>
      <c r="X651" s="121"/>
      <c r="Y651" s="113">
        <v>0</v>
      </c>
      <c r="Z651" s="159"/>
      <c r="AA651" s="160"/>
      <c r="AB651" s="162"/>
      <c r="AC651" s="160"/>
      <c r="AD651" s="164"/>
      <c r="AE651" s="164"/>
      <c r="AF651" s="133" t="s">
        <v>763</v>
      </c>
      <c r="AG651" s="12"/>
      <c r="AH651" s="369"/>
      <c r="AI651" s="369"/>
      <c r="AJ651" s="369"/>
      <c r="AK651" s="369"/>
      <c r="AL651" s="369"/>
      <c r="AM651" s="369"/>
      <c r="AN651" s="369"/>
      <c r="AO651" s="369"/>
      <c r="AP651" s="369"/>
      <c r="AQ651" s="369"/>
      <c r="AR651" s="369"/>
      <c r="AS651" s="369"/>
      <c r="AT651" s="369"/>
      <c r="AU651" s="369"/>
      <c r="AV651" s="369"/>
      <c r="AW651" s="369"/>
      <c r="AX651" s="369"/>
      <c r="AY651" s="369"/>
      <c r="AZ651" s="369"/>
      <c r="BA651" s="369"/>
      <c r="BB651" s="369"/>
      <c r="BC651" s="369"/>
      <c r="BD651" s="369"/>
      <c r="BE651" s="369"/>
      <c r="BF651" s="369"/>
      <c r="BG651" s="369"/>
      <c r="BH651" s="369"/>
      <c r="BI651" s="369"/>
      <c r="BJ651" s="369"/>
      <c r="BK651" s="369"/>
      <c r="BL651" s="369"/>
      <c r="BM651" s="369"/>
      <c r="BN651" s="369"/>
      <c r="BO651" s="369"/>
      <c r="BP651" s="369"/>
      <c r="BQ651" s="369"/>
    </row>
    <row r="652" spans="1:69" s="209" customFormat="1" ht="28.5" customHeight="1" x14ac:dyDescent="0.35">
      <c r="A652" s="111" t="s">
        <v>1014</v>
      </c>
      <c r="B652" s="135">
        <v>42485</v>
      </c>
      <c r="C652" s="45" t="s">
        <v>716</v>
      </c>
      <c r="D652" s="45" t="s">
        <v>26</v>
      </c>
      <c r="E652" s="109">
        <v>42527</v>
      </c>
      <c r="F652" s="109">
        <v>42528</v>
      </c>
      <c r="G652" s="107">
        <f t="shared" si="27"/>
        <v>1</v>
      </c>
      <c r="H652" s="107"/>
      <c r="I652" s="131"/>
      <c r="J652" s="131"/>
      <c r="K652" s="121">
        <v>42522</v>
      </c>
      <c r="L652" s="131"/>
      <c r="M652" s="131"/>
      <c r="N652" s="131"/>
      <c r="O652" s="131"/>
      <c r="P652" s="131"/>
      <c r="Q652" s="131"/>
      <c r="R652" s="131"/>
      <c r="S652" s="131"/>
      <c r="T652" s="131"/>
      <c r="U652" s="131"/>
      <c r="V652" s="131"/>
      <c r="W652" s="131"/>
      <c r="X652" s="131"/>
      <c r="Y652" s="113">
        <v>0</v>
      </c>
      <c r="Z652" s="159"/>
      <c r="AA652" s="160"/>
      <c r="AB652" s="162"/>
      <c r="AC652" s="160"/>
      <c r="AD652" s="164"/>
      <c r="AE652" s="164"/>
      <c r="AF652" s="133" t="s">
        <v>134</v>
      </c>
      <c r="AG652" s="12"/>
      <c r="AH652" s="369"/>
      <c r="AI652" s="369"/>
      <c r="AJ652" s="369"/>
      <c r="AK652" s="369"/>
      <c r="AL652" s="369"/>
      <c r="AM652" s="369"/>
      <c r="AN652" s="369"/>
      <c r="AO652" s="369"/>
      <c r="AP652" s="369"/>
      <c r="AQ652" s="369"/>
      <c r="AR652" s="369"/>
      <c r="AS652" s="369"/>
      <c r="AT652" s="369"/>
      <c r="AU652" s="369"/>
      <c r="AV652" s="369"/>
      <c r="AW652" s="369"/>
      <c r="AX652" s="369"/>
      <c r="AY652" s="369"/>
      <c r="AZ652" s="369"/>
      <c r="BA652" s="369"/>
      <c r="BB652" s="369"/>
      <c r="BC652" s="369"/>
      <c r="BD652" s="369"/>
      <c r="BE652" s="369"/>
      <c r="BF652" s="369"/>
      <c r="BG652" s="369"/>
      <c r="BH652" s="369"/>
      <c r="BI652" s="369"/>
      <c r="BJ652" s="369"/>
      <c r="BK652" s="369"/>
      <c r="BL652" s="369"/>
      <c r="BM652" s="369"/>
      <c r="BN652" s="369"/>
      <c r="BO652" s="369"/>
      <c r="BP652" s="369"/>
      <c r="BQ652" s="369"/>
    </row>
    <row r="653" spans="1:69" s="209" customFormat="1" ht="28.5" customHeight="1" x14ac:dyDescent="0.35">
      <c r="A653" s="111" t="s">
        <v>1014</v>
      </c>
      <c r="B653" s="132">
        <v>42426</v>
      </c>
      <c r="C653" s="101" t="s">
        <v>126</v>
      </c>
      <c r="D653" s="44" t="s">
        <v>792</v>
      </c>
      <c r="E653" s="102">
        <v>42527</v>
      </c>
      <c r="F653" s="102">
        <v>42532</v>
      </c>
      <c r="G653" s="107">
        <f t="shared" si="27"/>
        <v>5</v>
      </c>
      <c r="H653" s="107"/>
      <c r="I653" s="121">
        <v>42522</v>
      </c>
      <c r="J653" s="121"/>
      <c r="K653" s="121"/>
      <c r="L653" s="121"/>
      <c r="M653" s="121"/>
      <c r="N653" s="121"/>
      <c r="O653" s="121"/>
      <c r="P653" s="121"/>
      <c r="Q653" s="121"/>
      <c r="R653" s="121"/>
      <c r="S653" s="121"/>
      <c r="T653" s="121"/>
      <c r="U653" s="121"/>
      <c r="V653" s="121"/>
      <c r="W653" s="121"/>
      <c r="X653" s="121"/>
      <c r="Y653" s="113">
        <v>0</v>
      </c>
      <c r="Z653" s="159"/>
      <c r="AA653" s="160"/>
      <c r="AB653" s="162"/>
      <c r="AC653" s="160"/>
      <c r="AD653" s="164"/>
      <c r="AE653" s="164"/>
      <c r="AF653" s="133" t="s">
        <v>793</v>
      </c>
      <c r="AG653" s="12"/>
      <c r="AH653" s="369"/>
      <c r="AI653" s="369"/>
      <c r="AJ653" s="369"/>
      <c r="AK653" s="369"/>
      <c r="AL653" s="369"/>
      <c r="AM653" s="369"/>
      <c r="AN653" s="369"/>
      <c r="AO653" s="369"/>
      <c r="AP653" s="369"/>
      <c r="AQ653" s="369"/>
      <c r="AR653" s="369"/>
      <c r="AS653" s="369"/>
      <c r="AT653" s="369"/>
      <c r="AU653" s="369"/>
      <c r="AV653" s="369"/>
      <c r="AW653" s="369"/>
      <c r="AX653" s="369"/>
      <c r="AY653" s="369"/>
      <c r="AZ653" s="369"/>
      <c r="BA653" s="369"/>
      <c r="BB653" s="369"/>
      <c r="BC653" s="369"/>
      <c r="BD653" s="369"/>
      <c r="BE653" s="369"/>
      <c r="BF653" s="369"/>
      <c r="BG653" s="369"/>
      <c r="BH653" s="369"/>
      <c r="BI653" s="369"/>
      <c r="BJ653" s="369"/>
      <c r="BK653" s="369"/>
      <c r="BL653" s="369"/>
      <c r="BM653" s="369"/>
      <c r="BN653" s="369"/>
      <c r="BO653" s="369"/>
      <c r="BP653" s="369"/>
      <c r="BQ653" s="369"/>
    </row>
    <row r="654" spans="1:69" s="209" customFormat="1" ht="28.5" customHeight="1" x14ac:dyDescent="0.35">
      <c r="A654" s="111" t="s">
        <v>1014</v>
      </c>
      <c r="B654" s="134">
        <v>42522</v>
      </c>
      <c r="C654" s="110" t="s">
        <v>45</v>
      </c>
      <c r="D654" s="101" t="s">
        <v>885</v>
      </c>
      <c r="E654" s="108">
        <v>42527</v>
      </c>
      <c r="F654" s="108">
        <v>42528</v>
      </c>
      <c r="G654" s="103">
        <f t="shared" si="27"/>
        <v>1</v>
      </c>
      <c r="H654" s="103">
        <v>39</v>
      </c>
      <c r="I654" s="121">
        <v>42522</v>
      </c>
      <c r="J654" s="121"/>
      <c r="K654" s="121"/>
      <c r="L654" s="121"/>
      <c r="M654" s="121"/>
      <c r="N654" s="121"/>
      <c r="O654" s="121"/>
      <c r="P654" s="121"/>
      <c r="Q654" s="121"/>
      <c r="R654" s="121"/>
      <c r="S654" s="121"/>
      <c r="T654" s="121"/>
      <c r="U654" s="121"/>
      <c r="V654" s="121"/>
      <c r="W654" s="121"/>
      <c r="X654" s="121"/>
      <c r="Y654" s="129">
        <v>678</v>
      </c>
      <c r="Z654" s="159"/>
      <c r="AA654" s="160"/>
      <c r="AB654" s="162"/>
      <c r="AC654" s="160"/>
      <c r="AD654" s="164"/>
      <c r="AE654" s="164"/>
      <c r="AF654" s="561"/>
      <c r="AG654" s="12"/>
      <c r="AH654" s="369"/>
      <c r="AI654" s="369"/>
      <c r="AJ654" s="369"/>
      <c r="AK654" s="369"/>
      <c r="AL654" s="369"/>
      <c r="AM654" s="369"/>
      <c r="AN654" s="369"/>
      <c r="AO654" s="369"/>
      <c r="AP654" s="369"/>
      <c r="AQ654" s="369"/>
      <c r="AR654" s="369"/>
      <c r="AS654" s="369"/>
      <c r="AT654" s="369"/>
      <c r="AU654" s="369"/>
      <c r="AV654" s="369"/>
      <c r="AW654" s="369"/>
      <c r="AX654" s="369"/>
      <c r="AY654" s="369"/>
      <c r="AZ654" s="369"/>
      <c r="BA654" s="369"/>
      <c r="BB654" s="369"/>
      <c r="BC654" s="369"/>
      <c r="BD654" s="369"/>
      <c r="BE654" s="369"/>
      <c r="BF654" s="369"/>
      <c r="BG654" s="369"/>
      <c r="BH654" s="369"/>
      <c r="BI654" s="369"/>
      <c r="BJ654" s="369"/>
      <c r="BK654" s="369"/>
      <c r="BL654" s="369"/>
      <c r="BM654" s="369"/>
      <c r="BN654" s="369"/>
      <c r="BO654" s="369"/>
      <c r="BP654" s="369"/>
      <c r="BQ654" s="369"/>
    </row>
    <row r="655" spans="1:69" s="209" customFormat="1" ht="28.5" customHeight="1" x14ac:dyDescent="0.35">
      <c r="A655" s="111" t="s">
        <v>1014</v>
      </c>
      <c r="B655" s="132">
        <v>42419</v>
      </c>
      <c r="C655" s="101" t="s">
        <v>719</v>
      </c>
      <c r="D655" s="101" t="s">
        <v>26</v>
      </c>
      <c r="E655" s="102">
        <v>42526</v>
      </c>
      <c r="F655" s="102">
        <v>42527</v>
      </c>
      <c r="G655" s="107">
        <f t="shared" si="27"/>
        <v>1</v>
      </c>
      <c r="H655" s="107"/>
      <c r="I655" s="121">
        <v>42522</v>
      </c>
      <c r="J655" s="121"/>
      <c r="K655" s="121"/>
      <c r="L655" s="121"/>
      <c r="M655" s="121"/>
      <c r="N655" s="121"/>
      <c r="O655" s="121"/>
      <c r="P655" s="121"/>
      <c r="Q655" s="121"/>
      <c r="R655" s="121"/>
      <c r="S655" s="121"/>
      <c r="T655" s="121"/>
      <c r="U655" s="121"/>
      <c r="V655" s="121"/>
      <c r="W655" s="121"/>
      <c r="X655" s="121"/>
      <c r="Y655" s="113">
        <v>0</v>
      </c>
      <c r="Z655" s="159"/>
      <c r="AA655" s="160"/>
      <c r="AB655" s="162"/>
      <c r="AC655" s="160"/>
      <c r="AD655" s="164"/>
      <c r="AE655" s="164"/>
      <c r="AF655" s="133" t="s">
        <v>136</v>
      </c>
      <c r="AG655" s="12"/>
      <c r="AH655" s="369"/>
      <c r="AI655" s="369"/>
      <c r="AJ655" s="369"/>
      <c r="AK655" s="369"/>
      <c r="AL655" s="369"/>
      <c r="AM655" s="369"/>
      <c r="AN655" s="369"/>
      <c r="AO655" s="369"/>
      <c r="AP655" s="369"/>
      <c r="AQ655" s="369"/>
      <c r="AR655" s="369"/>
      <c r="AS655" s="369"/>
      <c r="AT655" s="369"/>
      <c r="AU655" s="369"/>
      <c r="AV655" s="369"/>
      <c r="AW655" s="369"/>
      <c r="AX655" s="369"/>
      <c r="AY655" s="369"/>
      <c r="AZ655" s="369"/>
      <c r="BA655" s="369"/>
      <c r="BB655" s="369"/>
      <c r="BC655" s="369"/>
      <c r="BD655" s="369"/>
      <c r="BE655" s="369"/>
      <c r="BF655" s="369"/>
      <c r="BG655" s="369"/>
      <c r="BH655" s="369"/>
      <c r="BI655" s="369"/>
      <c r="BJ655" s="369"/>
      <c r="BK655" s="369"/>
      <c r="BL655" s="369"/>
      <c r="BM655" s="369"/>
      <c r="BN655" s="369"/>
      <c r="BO655" s="369"/>
      <c r="BP655" s="369"/>
      <c r="BQ655" s="369"/>
    </row>
    <row r="656" spans="1:69" s="209" customFormat="1" ht="28.5" customHeight="1" x14ac:dyDescent="0.35">
      <c r="A656" s="111" t="s">
        <v>1014</v>
      </c>
      <c r="B656" s="134">
        <v>42450</v>
      </c>
      <c r="C656" s="101" t="s">
        <v>819</v>
      </c>
      <c r="D656" s="101" t="s">
        <v>26</v>
      </c>
      <c r="E656" s="108">
        <v>42526</v>
      </c>
      <c r="F656" s="108">
        <v>42527</v>
      </c>
      <c r="G656" s="103">
        <f t="shared" si="27"/>
        <v>1</v>
      </c>
      <c r="H656" s="103">
        <v>25</v>
      </c>
      <c r="I656" s="128"/>
      <c r="J656" s="128"/>
      <c r="K656" s="128"/>
      <c r="L656" s="128"/>
      <c r="M656" s="121">
        <v>42522</v>
      </c>
      <c r="N656" s="128"/>
      <c r="O656" s="128"/>
      <c r="P656" s="128"/>
      <c r="Q656" s="128"/>
      <c r="R656" s="128"/>
      <c r="S656" s="128"/>
      <c r="T656" s="128"/>
      <c r="U656" s="128"/>
      <c r="V656" s="128"/>
      <c r="W656" s="128"/>
      <c r="X656" s="128"/>
      <c r="Y656" s="129">
        <v>550</v>
      </c>
      <c r="Z656" s="165"/>
      <c r="AA656" s="166"/>
      <c r="AB656" s="162"/>
      <c r="AC656" s="166"/>
      <c r="AD656" s="163"/>
      <c r="AE656" s="163"/>
      <c r="AF656" s="561"/>
      <c r="AG656" s="12"/>
      <c r="AH656" s="369"/>
      <c r="AI656" s="369"/>
      <c r="AJ656" s="369"/>
      <c r="AK656" s="369"/>
      <c r="AL656" s="369"/>
      <c r="AM656" s="369"/>
      <c r="AN656" s="369"/>
      <c r="AO656" s="369"/>
      <c r="AP656" s="369"/>
      <c r="AQ656" s="369"/>
      <c r="AR656" s="369"/>
      <c r="AS656" s="369"/>
      <c r="AT656" s="369"/>
      <c r="AU656" s="369"/>
      <c r="AV656" s="369"/>
      <c r="AW656" s="369"/>
      <c r="AX656" s="369"/>
      <c r="AY656" s="369"/>
      <c r="AZ656" s="369"/>
      <c r="BA656" s="369"/>
      <c r="BB656" s="369"/>
      <c r="BC656" s="369"/>
      <c r="BD656" s="369"/>
      <c r="BE656" s="369"/>
      <c r="BF656" s="369"/>
      <c r="BG656" s="369"/>
      <c r="BH656" s="369"/>
      <c r="BI656" s="369"/>
      <c r="BJ656" s="369"/>
      <c r="BK656" s="369"/>
      <c r="BL656" s="369"/>
      <c r="BM656" s="369"/>
      <c r="BN656" s="369"/>
      <c r="BO656" s="369"/>
      <c r="BP656" s="369"/>
      <c r="BQ656" s="369"/>
    </row>
    <row r="657" spans="1:69" s="209" customFormat="1" ht="28.5" customHeight="1" x14ac:dyDescent="0.35">
      <c r="A657" s="111" t="s">
        <v>1014</v>
      </c>
      <c r="B657" s="134">
        <v>42467</v>
      </c>
      <c r="C657" s="101" t="s">
        <v>126</v>
      </c>
      <c r="D657" s="44" t="s">
        <v>786</v>
      </c>
      <c r="E657" s="102">
        <v>42525</v>
      </c>
      <c r="F657" s="102">
        <v>42526</v>
      </c>
      <c r="G657" s="103">
        <f t="shared" si="27"/>
        <v>1</v>
      </c>
      <c r="H657" s="107"/>
      <c r="I657" s="121">
        <v>42522</v>
      </c>
      <c r="J657" s="121"/>
      <c r="K657" s="121"/>
      <c r="L657" s="121"/>
      <c r="M657" s="121"/>
      <c r="N657" s="121"/>
      <c r="O657" s="121"/>
      <c r="P657" s="121"/>
      <c r="Q657" s="121"/>
      <c r="R657" s="121"/>
      <c r="S657" s="121"/>
      <c r="T657" s="121"/>
      <c r="U657" s="121"/>
      <c r="V657" s="121"/>
      <c r="W657" s="121"/>
      <c r="X657" s="121"/>
      <c r="Y657" s="113">
        <v>0</v>
      </c>
      <c r="Z657" s="159"/>
      <c r="AA657" s="160"/>
      <c r="AB657" s="162"/>
      <c r="AC657" s="160"/>
      <c r="AD657" s="164"/>
      <c r="AE657" s="164"/>
      <c r="AF657" s="133" t="s">
        <v>134</v>
      </c>
      <c r="AG657" s="12"/>
      <c r="AH657" s="369"/>
      <c r="AI657" s="369"/>
      <c r="AJ657" s="369"/>
      <c r="AK657" s="369"/>
      <c r="AL657" s="369"/>
      <c r="AM657" s="369"/>
      <c r="AN657" s="369"/>
      <c r="AO657" s="369"/>
      <c r="AP657" s="369"/>
      <c r="AQ657" s="369"/>
      <c r="AR657" s="369"/>
      <c r="AS657" s="369"/>
      <c r="AT657" s="369"/>
      <c r="AU657" s="369"/>
      <c r="AV657" s="369"/>
      <c r="AW657" s="369"/>
      <c r="AX657" s="369"/>
      <c r="AY657" s="369"/>
      <c r="AZ657" s="369"/>
      <c r="BA657" s="369"/>
      <c r="BB657" s="369"/>
      <c r="BC657" s="369"/>
      <c r="BD657" s="369"/>
      <c r="BE657" s="369"/>
      <c r="BF657" s="369"/>
      <c r="BG657" s="369"/>
      <c r="BH657" s="369"/>
      <c r="BI657" s="369"/>
      <c r="BJ657" s="369"/>
      <c r="BK657" s="369"/>
      <c r="BL657" s="369"/>
      <c r="BM657" s="369"/>
      <c r="BN657" s="369"/>
      <c r="BO657" s="369"/>
      <c r="BP657" s="369"/>
      <c r="BQ657" s="369"/>
    </row>
    <row r="658" spans="1:69" s="209" customFormat="1" ht="28.5" customHeight="1" x14ac:dyDescent="0.35">
      <c r="A658" s="111" t="s">
        <v>1014</v>
      </c>
      <c r="B658" s="135">
        <v>42466</v>
      </c>
      <c r="C658" s="45" t="s">
        <v>838</v>
      </c>
      <c r="D658" s="45" t="s">
        <v>839</v>
      </c>
      <c r="E658" s="109">
        <v>42525</v>
      </c>
      <c r="F658" s="109">
        <v>42526</v>
      </c>
      <c r="G658" s="107">
        <f t="shared" si="27"/>
        <v>1</v>
      </c>
      <c r="H658" s="107"/>
      <c r="I658" s="131"/>
      <c r="J658" s="121">
        <v>42522</v>
      </c>
      <c r="K658" s="131"/>
      <c r="L658" s="131"/>
      <c r="M658" s="131"/>
      <c r="N658" s="131"/>
      <c r="O658" s="131"/>
      <c r="P658" s="131"/>
      <c r="Q658" s="131"/>
      <c r="R658" s="131"/>
      <c r="S658" s="131"/>
      <c r="T658" s="131"/>
      <c r="U658" s="131"/>
      <c r="V658" s="131"/>
      <c r="W658" s="131"/>
      <c r="X658" s="131"/>
      <c r="Y658" s="113">
        <v>0</v>
      </c>
      <c r="Z658" s="159"/>
      <c r="AA658" s="160"/>
      <c r="AB658" s="162"/>
      <c r="AC658" s="160"/>
      <c r="AD658" s="164"/>
      <c r="AE658" s="164"/>
      <c r="AF658" s="133" t="s">
        <v>134</v>
      </c>
      <c r="AG658" s="12"/>
      <c r="AH658" s="369"/>
      <c r="AI658" s="369"/>
      <c r="AJ658" s="369"/>
      <c r="AK658" s="369"/>
      <c r="AL658" s="369"/>
      <c r="AM658" s="369"/>
      <c r="AN658" s="369"/>
      <c r="AO658" s="369"/>
      <c r="AP658" s="369"/>
      <c r="AQ658" s="369"/>
      <c r="AR658" s="369"/>
      <c r="AS658" s="369"/>
      <c r="AT658" s="369"/>
      <c r="AU658" s="369"/>
      <c r="AV658" s="369"/>
      <c r="AW658" s="369"/>
      <c r="AX658" s="369"/>
      <c r="AY658" s="369"/>
      <c r="AZ658" s="369"/>
      <c r="BA658" s="369"/>
      <c r="BB658" s="369"/>
      <c r="BC658" s="369"/>
      <c r="BD658" s="369"/>
      <c r="BE658" s="369"/>
      <c r="BF658" s="369"/>
      <c r="BG658" s="369"/>
      <c r="BH658" s="369"/>
      <c r="BI658" s="369"/>
      <c r="BJ658" s="369"/>
      <c r="BK658" s="369"/>
      <c r="BL658" s="369"/>
      <c r="BM658" s="369"/>
      <c r="BN658" s="369"/>
      <c r="BO658" s="369"/>
      <c r="BP658" s="369"/>
      <c r="BQ658" s="369"/>
    </row>
    <row r="659" spans="1:69" s="209" customFormat="1" ht="28.5" customHeight="1" x14ac:dyDescent="0.35">
      <c r="A659" s="111" t="s">
        <v>1014</v>
      </c>
      <c r="B659" s="134">
        <v>42492</v>
      </c>
      <c r="C659" s="101" t="s">
        <v>882</v>
      </c>
      <c r="D659" s="101" t="s">
        <v>883</v>
      </c>
      <c r="E659" s="108">
        <v>42525</v>
      </c>
      <c r="F659" s="108">
        <v>42526</v>
      </c>
      <c r="G659" s="103">
        <f t="shared" si="27"/>
        <v>1</v>
      </c>
      <c r="H659" s="103">
        <v>52</v>
      </c>
      <c r="I659" s="121">
        <v>42522</v>
      </c>
      <c r="J659" s="121"/>
      <c r="K659" s="121"/>
      <c r="L659" s="121"/>
      <c r="M659" s="121"/>
      <c r="N659" s="121"/>
      <c r="O659" s="121"/>
      <c r="P659" s="121"/>
      <c r="Q659" s="121"/>
      <c r="R659" s="121"/>
      <c r="S659" s="121"/>
      <c r="T659" s="121"/>
      <c r="U659" s="121"/>
      <c r="V659" s="121"/>
      <c r="W659" s="121"/>
      <c r="X659" s="121"/>
      <c r="Y659" s="129">
        <v>3819.6</v>
      </c>
      <c r="Z659" s="159"/>
      <c r="AA659" s="160"/>
      <c r="AB659" s="162"/>
      <c r="AC659" s="160"/>
      <c r="AD659" s="164"/>
      <c r="AE659" s="164"/>
      <c r="AF659" s="561"/>
      <c r="AG659" s="12"/>
      <c r="AH659" s="369"/>
      <c r="AI659" s="369"/>
      <c r="AJ659" s="369"/>
      <c r="AK659" s="369"/>
      <c r="AL659" s="369"/>
      <c r="AM659" s="369"/>
      <c r="AN659" s="369"/>
      <c r="AO659" s="369"/>
      <c r="AP659" s="369"/>
      <c r="AQ659" s="369"/>
      <c r="AR659" s="369"/>
      <c r="AS659" s="369"/>
      <c r="AT659" s="369"/>
      <c r="AU659" s="369"/>
      <c r="AV659" s="369"/>
      <c r="AW659" s="369"/>
      <c r="AX659" s="369"/>
      <c r="AY659" s="369"/>
      <c r="AZ659" s="369"/>
      <c r="BA659" s="369"/>
      <c r="BB659" s="369"/>
      <c r="BC659" s="369"/>
      <c r="BD659" s="369"/>
      <c r="BE659" s="369"/>
      <c r="BF659" s="369"/>
      <c r="BG659" s="369"/>
      <c r="BH659" s="369"/>
      <c r="BI659" s="369"/>
      <c r="BJ659" s="369"/>
      <c r="BK659" s="369"/>
      <c r="BL659" s="369"/>
      <c r="BM659" s="369"/>
      <c r="BN659" s="369"/>
      <c r="BO659" s="369"/>
      <c r="BP659" s="369"/>
      <c r="BQ659" s="369"/>
    </row>
    <row r="660" spans="1:69" s="209" customFormat="1" ht="28.5" customHeight="1" x14ac:dyDescent="0.35">
      <c r="A660" s="111" t="s">
        <v>1014</v>
      </c>
      <c r="B660" s="134">
        <v>42496</v>
      </c>
      <c r="C660" s="101" t="s">
        <v>884</v>
      </c>
      <c r="D660" s="101">
        <v>12924</v>
      </c>
      <c r="E660" s="108">
        <v>42525</v>
      </c>
      <c r="F660" s="108">
        <v>42526</v>
      </c>
      <c r="G660" s="103">
        <f t="shared" si="27"/>
        <v>1</v>
      </c>
      <c r="H660" s="103">
        <v>41</v>
      </c>
      <c r="I660" s="121">
        <v>42522</v>
      </c>
      <c r="J660" s="121"/>
      <c r="K660" s="121"/>
      <c r="L660" s="121"/>
      <c r="M660" s="121"/>
      <c r="N660" s="121"/>
      <c r="O660" s="121"/>
      <c r="P660" s="121"/>
      <c r="Q660" s="121"/>
      <c r="R660" s="121"/>
      <c r="S660" s="121"/>
      <c r="T660" s="121"/>
      <c r="U660" s="121"/>
      <c r="V660" s="121"/>
      <c r="W660" s="121"/>
      <c r="X660" s="121"/>
      <c r="Y660" s="129">
        <v>1735.5</v>
      </c>
      <c r="Z660" s="159"/>
      <c r="AA660" s="160"/>
      <c r="AB660" s="162"/>
      <c r="AC660" s="160"/>
      <c r="AD660" s="164"/>
      <c r="AE660" s="164"/>
      <c r="AF660" s="561"/>
      <c r="AG660" s="12"/>
      <c r="AH660" s="369"/>
      <c r="AI660" s="369"/>
      <c r="AJ660" s="369"/>
      <c r="AK660" s="369"/>
      <c r="AL660" s="369"/>
      <c r="AM660" s="369"/>
      <c r="AN660" s="369"/>
      <c r="AO660" s="369"/>
      <c r="AP660" s="369"/>
      <c r="AQ660" s="369"/>
      <c r="AR660" s="369"/>
      <c r="AS660" s="369"/>
      <c r="AT660" s="369"/>
      <c r="AU660" s="369"/>
      <c r="AV660" s="369"/>
      <c r="AW660" s="369"/>
      <c r="AX660" s="369"/>
      <c r="AY660" s="369"/>
      <c r="AZ660" s="369"/>
      <c r="BA660" s="369"/>
      <c r="BB660" s="369"/>
      <c r="BC660" s="369"/>
      <c r="BD660" s="369"/>
      <c r="BE660" s="369"/>
      <c r="BF660" s="369"/>
      <c r="BG660" s="369"/>
      <c r="BH660" s="369"/>
      <c r="BI660" s="369"/>
      <c r="BJ660" s="369"/>
      <c r="BK660" s="369"/>
      <c r="BL660" s="369"/>
      <c r="BM660" s="369"/>
      <c r="BN660" s="369"/>
      <c r="BO660" s="369"/>
      <c r="BP660" s="369"/>
      <c r="BQ660" s="369"/>
    </row>
    <row r="661" spans="1:69" s="209" customFormat="1" ht="28.5" customHeight="1" x14ac:dyDescent="0.35">
      <c r="A661" s="111" t="s">
        <v>1014</v>
      </c>
      <c r="B661" s="134">
        <v>42440</v>
      </c>
      <c r="C661" s="101" t="s">
        <v>886</v>
      </c>
      <c r="D661" s="101" t="s">
        <v>26</v>
      </c>
      <c r="E661" s="108">
        <v>42525</v>
      </c>
      <c r="F661" s="108">
        <v>42526</v>
      </c>
      <c r="G661" s="103">
        <f t="shared" si="27"/>
        <v>1</v>
      </c>
      <c r="H661" s="103">
        <v>28</v>
      </c>
      <c r="I661" s="128"/>
      <c r="J661" s="128"/>
      <c r="K661" s="128"/>
      <c r="L661" s="121">
        <v>42522</v>
      </c>
      <c r="M661" s="128"/>
      <c r="N661" s="128"/>
      <c r="O661" s="128"/>
      <c r="P661" s="128"/>
      <c r="Q661" s="128"/>
      <c r="R661" s="128"/>
      <c r="S661" s="128"/>
      <c r="T661" s="128"/>
      <c r="U661" s="128"/>
      <c r="V661" s="128"/>
      <c r="W661" s="128"/>
      <c r="X661" s="128"/>
      <c r="Y661" s="129">
        <v>528</v>
      </c>
      <c r="Z661" s="165"/>
      <c r="AA661" s="166"/>
      <c r="AB661" s="162"/>
      <c r="AC661" s="166"/>
      <c r="AD661" s="163"/>
      <c r="AE661" s="163"/>
      <c r="AF661" s="561"/>
      <c r="AG661" s="12"/>
      <c r="AH661" s="369"/>
      <c r="AI661" s="369"/>
      <c r="AJ661" s="369"/>
      <c r="AK661" s="369"/>
      <c r="AL661" s="369"/>
      <c r="AM661" s="369"/>
      <c r="AN661" s="369"/>
      <c r="AO661" s="369"/>
      <c r="AP661" s="369"/>
      <c r="AQ661" s="369"/>
      <c r="AR661" s="369"/>
      <c r="AS661" s="369"/>
      <c r="AT661" s="369"/>
      <c r="AU661" s="369"/>
      <c r="AV661" s="369"/>
      <c r="AW661" s="369"/>
      <c r="AX661" s="369"/>
      <c r="AY661" s="369"/>
      <c r="AZ661" s="369"/>
      <c r="BA661" s="369"/>
      <c r="BB661" s="369"/>
      <c r="BC661" s="369"/>
      <c r="BD661" s="369"/>
      <c r="BE661" s="369"/>
      <c r="BF661" s="369"/>
      <c r="BG661" s="369"/>
      <c r="BH661" s="369"/>
      <c r="BI661" s="369"/>
      <c r="BJ661" s="369"/>
      <c r="BK661" s="369"/>
      <c r="BL661" s="369"/>
      <c r="BM661" s="369"/>
      <c r="BN661" s="369"/>
      <c r="BO661" s="369"/>
      <c r="BP661" s="369"/>
      <c r="BQ661" s="369"/>
    </row>
    <row r="662" spans="1:69" s="209" customFormat="1" ht="28.5" customHeight="1" x14ac:dyDescent="0.35">
      <c r="A662" s="111" t="s">
        <v>1014</v>
      </c>
      <c r="B662" s="119">
        <v>42440</v>
      </c>
      <c r="C662" s="101" t="s">
        <v>951</v>
      </c>
      <c r="D662" s="101" t="s">
        <v>26</v>
      </c>
      <c r="E662" s="108">
        <v>42524</v>
      </c>
      <c r="F662" s="108">
        <v>42526</v>
      </c>
      <c r="G662" s="103">
        <f t="shared" si="27"/>
        <v>2</v>
      </c>
      <c r="H662" s="103">
        <v>18</v>
      </c>
      <c r="I662" s="128"/>
      <c r="J662" s="128"/>
      <c r="K662" s="128"/>
      <c r="L662" s="128"/>
      <c r="M662" s="121">
        <v>42522</v>
      </c>
      <c r="N662" s="128"/>
      <c r="O662" s="128"/>
      <c r="P662" s="128"/>
      <c r="Q662" s="128"/>
      <c r="R662" s="128"/>
      <c r="S662" s="128"/>
      <c r="T662" s="128"/>
      <c r="U662" s="128"/>
      <c r="V662" s="128"/>
      <c r="W662" s="128"/>
      <c r="X662" s="128"/>
      <c r="Y662" s="129">
        <v>846</v>
      </c>
      <c r="Z662" s="165"/>
      <c r="AA662" s="166"/>
      <c r="AB662" s="162"/>
      <c r="AC662" s="166"/>
      <c r="AD662" s="163"/>
      <c r="AE662" s="163"/>
      <c r="AF662" s="561"/>
      <c r="AG662" s="12"/>
      <c r="AH662" s="369"/>
      <c r="AI662" s="369"/>
      <c r="AJ662" s="369"/>
      <c r="AK662" s="369"/>
      <c r="AL662" s="369"/>
      <c r="AM662" s="369"/>
      <c r="AN662" s="369"/>
      <c r="AO662" s="369"/>
      <c r="AP662" s="369"/>
      <c r="AQ662" s="369"/>
      <c r="AR662" s="369"/>
      <c r="AS662" s="369"/>
      <c r="AT662" s="369"/>
      <c r="AU662" s="369"/>
      <c r="AV662" s="369"/>
      <c r="AW662" s="369"/>
      <c r="AX662" s="369"/>
      <c r="AY662" s="369"/>
      <c r="AZ662" s="369"/>
      <c r="BA662" s="369"/>
      <c r="BB662" s="369"/>
      <c r="BC662" s="369"/>
      <c r="BD662" s="369"/>
      <c r="BE662" s="369"/>
      <c r="BF662" s="369"/>
      <c r="BG662" s="369"/>
      <c r="BH662" s="369"/>
      <c r="BI662" s="369"/>
      <c r="BJ662" s="369"/>
      <c r="BK662" s="369"/>
      <c r="BL662" s="369"/>
      <c r="BM662" s="369"/>
      <c r="BN662" s="369"/>
      <c r="BO662" s="369"/>
      <c r="BP662" s="369"/>
      <c r="BQ662" s="369"/>
    </row>
    <row r="663" spans="1:69" s="230" customFormat="1" ht="28.5" customHeight="1" x14ac:dyDescent="0.35">
      <c r="A663" s="111" t="s">
        <v>1014</v>
      </c>
      <c r="B663" s="135">
        <v>42508</v>
      </c>
      <c r="C663" s="45" t="s">
        <v>744</v>
      </c>
      <c r="D663" s="45" t="s">
        <v>26</v>
      </c>
      <c r="E663" s="109">
        <v>42523</v>
      </c>
      <c r="F663" s="109">
        <v>42524</v>
      </c>
      <c r="G663" s="107">
        <f t="shared" si="27"/>
        <v>1</v>
      </c>
      <c r="H663" s="107">
        <v>28</v>
      </c>
      <c r="I663" s="121">
        <v>42522</v>
      </c>
      <c r="J663" s="131"/>
      <c r="K663" s="131"/>
      <c r="L663" s="131"/>
      <c r="M663" s="131"/>
      <c r="N663" s="131"/>
      <c r="O663" s="131"/>
      <c r="P663" s="131"/>
      <c r="Q663" s="131"/>
      <c r="R663" s="131"/>
      <c r="S663" s="131"/>
      <c r="T663" s="131"/>
      <c r="U663" s="131"/>
      <c r="V663" s="131"/>
      <c r="W663" s="131"/>
      <c r="X663" s="131"/>
      <c r="Y663" s="113">
        <v>0</v>
      </c>
      <c r="Z663" s="159"/>
      <c r="AA663" s="160"/>
      <c r="AB663" s="162"/>
      <c r="AC663" s="160"/>
      <c r="AD663" s="164"/>
      <c r="AE663" s="164"/>
      <c r="AF663" s="133" t="s">
        <v>745</v>
      </c>
      <c r="AG663" s="12"/>
      <c r="AH663" s="369"/>
      <c r="AI663" s="369"/>
      <c r="AJ663" s="369"/>
      <c r="AK663" s="369"/>
      <c r="AL663" s="369"/>
      <c r="AM663" s="369"/>
      <c r="AN663" s="369"/>
      <c r="AO663" s="369"/>
      <c r="AP663" s="369"/>
      <c r="AQ663" s="369"/>
      <c r="AR663" s="369"/>
      <c r="AS663" s="369"/>
      <c r="AT663" s="369"/>
      <c r="AU663" s="369"/>
      <c r="AV663" s="369"/>
      <c r="AW663" s="369"/>
      <c r="AX663" s="369"/>
      <c r="AY663" s="369"/>
      <c r="AZ663" s="369"/>
      <c r="BA663" s="369"/>
      <c r="BB663" s="369"/>
      <c r="BC663" s="369"/>
      <c r="BD663" s="369"/>
      <c r="BE663" s="369"/>
      <c r="BF663" s="369"/>
      <c r="BG663" s="369"/>
      <c r="BH663" s="369"/>
      <c r="BI663" s="369"/>
      <c r="BJ663" s="369"/>
      <c r="BK663" s="369"/>
      <c r="BL663" s="369"/>
      <c r="BM663" s="369"/>
      <c r="BN663" s="369"/>
      <c r="BO663" s="369"/>
      <c r="BP663" s="369"/>
      <c r="BQ663" s="369"/>
    </row>
    <row r="664" spans="1:69" s="230" customFormat="1" ht="28.5" customHeight="1" x14ac:dyDescent="0.35">
      <c r="A664" s="111" t="s">
        <v>1014</v>
      </c>
      <c r="B664" s="134">
        <v>42508</v>
      </c>
      <c r="C664" s="101" t="s">
        <v>473</v>
      </c>
      <c r="D664" s="101" t="s">
        <v>902</v>
      </c>
      <c r="E664" s="108">
        <v>42523</v>
      </c>
      <c r="F664" s="108">
        <v>42536</v>
      </c>
      <c r="G664" s="103">
        <f t="shared" si="27"/>
        <v>13</v>
      </c>
      <c r="H664" s="103">
        <v>14</v>
      </c>
      <c r="I664" s="121"/>
      <c r="J664" s="121"/>
      <c r="K664" s="121"/>
      <c r="L664" s="121"/>
      <c r="M664" s="121"/>
      <c r="N664" s="121">
        <v>42522</v>
      </c>
      <c r="O664" s="121"/>
      <c r="P664" s="121"/>
      <c r="Q664" s="121"/>
      <c r="R664" s="121"/>
      <c r="S664" s="121"/>
      <c r="T664" s="121"/>
      <c r="U664" s="121"/>
      <c r="V664" s="121"/>
      <c r="W664" s="121"/>
      <c r="X664" s="121"/>
      <c r="Y664" s="129">
        <f>(G664*H664)*46</f>
        <v>8372</v>
      </c>
      <c r="Z664" s="159"/>
      <c r="AA664" s="160"/>
      <c r="AB664" s="162"/>
      <c r="AC664" s="160"/>
      <c r="AD664" s="164"/>
      <c r="AE664" s="164"/>
      <c r="AF664" s="561"/>
      <c r="AG664" s="12"/>
      <c r="AH664" s="369"/>
      <c r="AI664" s="369"/>
      <c r="AJ664" s="369"/>
      <c r="AK664" s="369"/>
      <c r="AL664" s="369"/>
      <c r="AM664" s="369"/>
      <c r="AN664" s="369"/>
      <c r="AO664" s="369"/>
      <c r="AP664" s="369"/>
      <c r="AQ664" s="369"/>
      <c r="AR664" s="369"/>
      <c r="AS664" s="369"/>
      <c r="AT664" s="369"/>
      <c r="AU664" s="369"/>
      <c r="AV664" s="369"/>
      <c r="AW664" s="369"/>
      <c r="AX664" s="369"/>
      <c r="AY664" s="369"/>
      <c r="AZ664" s="369"/>
      <c r="BA664" s="369"/>
      <c r="BB664" s="369"/>
      <c r="BC664" s="369"/>
      <c r="BD664" s="369"/>
      <c r="BE664" s="369"/>
      <c r="BF664" s="369"/>
      <c r="BG664" s="369"/>
      <c r="BH664" s="369"/>
      <c r="BI664" s="369"/>
      <c r="BJ664" s="369"/>
      <c r="BK664" s="369"/>
      <c r="BL664" s="369"/>
      <c r="BM664" s="369"/>
      <c r="BN664" s="369"/>
      <c r="BO664" s="369"/>
      <c r="BP664" s="369"/>
      <c r="BQ664" s="369"/>
    </row>
    <row r="665" spans="1:69" s="230" customFormat="1" ht="28.5" customHeight="1" x14ac:dyDescent="0.35">
      <c r="A665" s="111" t="s">
        <v>1014</v>
      </c>
      <c r="B665" s="135">
        <v>42465</v>
      </c>
      <c r="C665" s="45" t="s">
        <v>728</v>
      </c>
      <c r="D665" s="45" t="s">
        <v>26</v>
      </c>
      <c r="E665" s="102">
        <v>42522</v>
      </c>
      <c r="F665" s="102">
        <v>42526</v>
      </c>
      <c r="G665" s="107">
        <f t="shared" si="27"/>
        <v>4</v>
      </c>
      <c r="H665" s="107"/>
      <c r="I665" s="131"/>
      <c r="J665" s="131"/>
      <c r="K665" s="131"/>
      <c r="L665" s="131"/>
      <c r="M665" s="131"/>
      <c r="N665" s="131"/>
      <c r="O665" s="131"/>
      <c r="P665" s="131"/>
      <c r="Q665" s="131"/>
      <c r="R665" s="131"/>
      <c r="S665" s="131"/>
      <c r="T665" s="131"/>
      <c r="U665" s="131"/>
      <c r="V665" s="131"/>
      <c r="W665" s="131"/>
      <c r="X665" s="121">
        <v>42522</v>
      </c>
      <c r="Y665" s="113">
        <v>0</v>
      </c>
      <c r="Z665" s="159"/>
      <c r="AA665" s="160"/>
      <c r="AB665" s="162"/>
      <c r="AC665" s="160"/>
      <c r="AD665" s="164"/>
      <c r="AE665" s="164"/>
      <c r="AF665" s="133" t="s">
        <v>134</v>
      </c>
      <c r="AG665" s="12"/>
      <c r="AH665" s="369"/>
      <c r="AI665" s="369"/>
      <c r="AJ665" s="369"/>
      <c r="AK665" s="369"/>
      <c r="AL665" s="369"/>
      <c r="AM665" s="369"/>
      <c r="AN665" s="369"/>
      <c r="AO665" s="369"/>
      <c r="AP665" s="369"/>
      <c r="AQ665" s="369"/>
      <c r="AR665" s="369"/>
      <c r="AS665" s="369"/>
      <c r="AT665" s="369"/>
      <c r="AU665" s="369"/>
      <c r="AV665" s="369"/>
      <c r="AW665" s="369"/>
      <c r="AX665" s="369"/>
      <c r="AY665" s="369"/>
      <c r="AZ665" s="369"/>
      <c r="BA665" s="369"/>
      <c r="BB665" s="369"/>
      <c r="BC665" s="369"/>
      <c r="BD665" s="369"/>
      <c r="BE665" s="369"/>
      <c r="BF665" s="369"/>
      <c r="BG665" s="369"/>
      <c r="BH665" s="369"/>
      <c r="BI665" s="369"/>
      <c r="BJ665" s="369"/>
      <c r="BK665" s="369"/>
      <c r="BL665" s="369"/>
      <c r="BM665" s="369"/>
      <c r="BN665" s="369"/>
      <c r="BO665" s="369"/>
      <c r="BP665" s="369"/>
      <c r="BQ665" s="369"/>
    </row>
    <row r="666" spans="1:69" s="230" customFormat="1" ht="28.5" customHeight="1" x14ac:dyDescent="0.35">
      <c r="A666" s="111" t="s">
        <v>1014</v>
      </c>
      <c r="B666" s="140">
        <v>42487</v>
      </c>
      <c r="C666" s="101" t="s">
        <v>473</v>
      </c>
      <c r="D666" s="101" t="s">
        <v>903</v>
      </c>
      <c r="E666" s="108">
        <v>42521</v>
      </c>
      <c r="F666" s="108">
        <v>42522</v>
      </c>
      <c r="G666" s="103">
        <f t="shared" si="27"/>
        <v>1</v>
      </c>
      <c r="H666" s="103">
        <v>25</v>
      </c>
      <c r="I666" s="121"/>
      <c r="J666" s="121"/>
      <c r="K666" s="121"/>
      <c r="L666" s="121"/>
      <c r="M666" s="121"/>
      <c r="N666" s="121">
        <v>42522</v>
      </c>
      <c r="O666" s="121"/>
      <c r="P666" s="121"/>
      <c r="Q666" s="121"/>
      <c r="R666" s="121"/>
      <c r="S666" s="121"/>
      <c r="T666" s="121"/>
      <c r="U666" s="121"/>
      <c r="V666" s="121"/>
      <c r="W666" s="121"/>
      <c r="X666" s="121"/>
      <c r="Y666" s="129">
        <v>1058</v>
      </c>
      <c r="Z666" s="159"/>
      <c r="AA666" s="160"/>
      <c r="AB666" s="162"/>
      <c r="AC666" s="160"/>
      <c r="AD666" s="164"/>
      <c r="AE666" s="164"/>
      <c r="AF666" s="561"/>
      <c r="AG666" s="12"/>
      <c r="AH666" s="369"/>
      <c r="AI666" s="369"/>
      <c r="AJ666" s="369"/>
      <c r="AK666" s="369"/>
      <c r="AL666" s="369"/>
      <c r="AM666" s="369"/>
      <c r="AN666" s="369"/>
      <c r="AO666" s="369"/>
      <c r="AP666" s="369"/>
      <c r="AQ666" s="369"/>
      <c r="AR666" s="369"/>
      <c r="AS666" s="369"/>
      <c r="AT666" s="369"/>
      <c r="AU666" s="369"/>
      <c r="AV666" s="369"/>
      <c r="AW666" s="369"/>
      <c r="AX666" s="369"/>
      <c r="AY666" s="369"/>
      <c r="AZ666" s="369"/>
      <c r="BA666" s="369"/>
      <c r="BB666" s="369"/>
      <c r="BC666" s="369"/>
      <c r="BD666" s="369"/>
      <c r="BE666" s="369"/>
      <c r="BF666" s="369"/>
      <c r="BG666" s="369"/>
      <c r="BH666" s="369"/>
      <c r="BI666" s="369"/>
      <c r="BJ666" s="369"/>
      <c r="BK666" s="369"/>
      <c r="BL666" s="369"/>
      <c r="BM666" s="369"/>
      <c r="BN666" s="369"/>
      <c r="BO666" s="369"/>
      <c r="BP666" s="369"/>
      <c r="BQ666" s="369"/>
    </row>
    <row r="667" spans="1:69" s="230" customFormat="1" ht="28.5" customHeight="1" x14ac:dyDescent="0.35">
      <c r="A667" s="111" t="s">
        <v>1014</v>
      </c>
      <c r="B667" s="134">
        <v>42496</v>
      </c>
      <c r="C667" s="101" t="s">
        <v>768</v>
      </c>
      <c r="D667" s="101" t="s">
        <v>914</v>
      </c>
      <c r="E667" s="108">
        <v>42521</v>
      </c>
      <c r="F667" s="108">
        <v>42523</v>
      </c>
      <c r="G667" s="103">
        <f t="shared" si="27"/>
        <v>2</v>
      </c>
      <c r="H667" s="103">
        <v>12</v>
      </c>
      <c r="I667" s="121"/>
      <c r="J667" s="121"/>
      <c r="K667" s="121"/>
      <c r="L667" s="121"/>
      <c r="M667" s="121"/>
      <c r="N667" s="121"/>
      <c r="O667" s="121"/>
      <c r="P667" s="121"/>
      <c r="Q667" s="121"/>
      <c r="R667" s="121"/>
      <c r="S667" s="121"/>
      <c r="T667" s="121"/>
      <c r="U667" s="121"/>
      <c r="V667" s="121"/>
      <c r="W667" s="121"/>
      <c r="X667" s="121">
        <v>42522</v>
      </c>
      <c r="Y667" s="129">
        <v>528</v>
      </c>
      <c r="Z667" s="159"/>
      <c r="AA667" s="160"/>
      <c r="AB667" s="162"/>
      <c r="AC667" s="160"/>
      <c r="AD667" s="164"/>
      <c r="AE667" s="164"/>
      <c r="AF667" s="561"/>
      <c r="AG667" s="12"/>
      <c r="AH667" s="369"/>
      <c r="AI667" s="369"/>
      <c r="AJ667" s="369"/>
      <c r="AK667" s="369"/>
      <c r="AL667" s="369"/>
      <c r="AM667" s="369"/>
      <c r="AN667" s="369"/>
      <c r="AO667" s="369"/>
      <c r="AP667" s="369"/>
      <c r="AQ667" s="369"/>
      <c r="AR667" s="369"/>
      <c r="AS667" s="369"/>
      <c r="AT667" s="369"/>
      <c r="AU667" s="369"/>
      <c r="AV667" s="369"/>
      <c r="AW667" s="369"/>
      <c r="AX667" s="369"/>
      <c r="AY667" s="369"/>
      <c r="AZ667" s="369"/>
      <c r="BA667" s="369"/>
      <c r="BB667" s="369"/>
      <c r="BC667" s="369"/>
      <c r="BD667" s="369"/>
      <c r="BE667" s="369"/>
      <c r="BF667" s="369"/>
      <c r="BG667" s="369"/>
      <c r="BH667" s="369"/>
      <c r="BI667" s="369"/>
      <c r="BJ667" s="369"/>
      <c r="BK667" s="369"/>
      <c r="BL667" s="369"/>
      <c r="BM667" s="369"/>
      <c r="BN667" s="369"/>
      <c r="BO667" s="369"/>
      <c r="BP667" s="369"/>
      <c r="BQ667" s="369"/>
    </row>
    <row r="668" spans="1:69" s="230" customFormat="1" ht="28.5" customHeight="1" x14ac:dyDescent="0.35">
      <c r="A668" s="111" t="s">
        <v>1014</v>
      </c>
      <c r="B668" s="132">
        <v>42408</v>
      </c>
      <c r="C668" s="101" t="s">
        <v>873</v>
      </c>
      <c r="D668" s="101" t="s">
        <v>699</v>
      </c>
      <c r="E668" s="102">
        <v>42520</v>
      </c>
      <c r="F668" s="102">
        <v>42521</v>
      </c>
      <c r="G668" s="107" t="s">
        <v>26</v>
      </c>
      <c r="H668" s="107"/>
      <c r="I668" s="121">
        <v>42491</v>
      </c>
      <c r="J668" s="121"/>
      <c r="K668" s="121"/>
      <c r="L668" s="121"/>
      <c r="M668" s="121"/>
      <c r="N668" s="121"/>
      <c r="O668" s="121"/>
      <c r="P668" s="121"/>
      <c r="Q668" s="121"/>
      <c r="R668" s="121"/>
      <c r="S668" s="121"/>
      <c r="T668" s="121"/>
      <c r="U668" s="121"/>
      <c r="V668" s="121"/>
      <c r="W668" s="121"/>
      <c r="X668" s="121"/>
      <c r="Y668" s="113">
        <v>0</v>
      </c>
      <c r="Z668" s="159"/>
      <c r="AA668" s="160"/>
      <c r="AB668" s="162"/>
      <c r="AC668" s="160"/>
      <c r="AD668" s="164"/>
      <c r="AE668" s="164"/>
      <c r="AF668" s="133" t="s">
        <v>874</v>
      </c>
      <c r="AG668" s="12"/>
      <c r="AH668" s="369"/>
      <c r="AI668" s="369"/>
      <c r="AJ668" s="369"/>
      <c r="AK668" s="369"/>
      <c r="AL668" s="369"/>
      <c r="AM668" s="369"/>
      <c r="AN668" s="369"/>
      <c r="AO668" s="369"/>
      <c r="AP668" s="369"/>
      <c r="AQ668" s="369"/>
      <c r="AR668" s="369"/>
      <c r="AS668" s="369"/>
      <c r="AT668" s="369"/>
      <c r="AU668" s="369"/>
      <c r="AV668" s="369"/>
      <c r="AW668" s="369"/>
      <c r="AX668" s="369"/>
      <c r="AY668" s="369"/>
      <c r="AZ668" s="369"/>
      <c r="BA668" s="369"/>
      <c r="BB668" s="369"/>
      <c r="BC668" s="369"/>
      <c r="BD668" s="369"/>
      <c r="BE668" s="369"/>
      <c r="BF668" s="369"/>
      <c r="BG668" s="369"/>
      <c r="BH668" s="369"/>
      <c r="BI668" s="369"/>
      <c r="BJ668" s="369"/>
      <c r="BK668" s="369"/>
      <c r="BL668" s="369"/>
      <c r="BM668" s="369"/>
      <c r="BN668" s="369"/>
      <c r="BO668" s="369"/>
      <c r="BP668" s="369"/>
      <c r="BQ668" s="369"/>
    </row>
    <row r="669" spans="1:69" s="230" customFormat="1" ht="28.5" customHeight="1" x14ac:dyDescent="0.35">
      <c r="A669" s="111" t="s">
        <v>1014</v>
      </c>
      <c r="B669" s="134">
        <v>42501</v>
      </c>
      <c r="C669" s="101" t="s">
        <v>41</v>
      </c>
      <c r="D669" s="101" t="s">
        <v>947</v>
      </c>
      <c r="E669" s="108">
        <v>42520</v>
      </c>
      <c r="F669" s="108">
        <v>42521</v>
      </c>
      <c r="G669" s="103">
        <f t="shared" ref="G669:G704" si="28">F669-E669</f>
        <v>1</v>
      </c>
      <c r="H669" s="103">
        <v>35</v>
      </c>
      <c r="I669" s="121"/>
      <c r="J669" s="121"/>
      <c r="K669" s="121"/>
      <c r="L669" s="121"/>
      <c r="M669" s="121">
        <v>42491</v>
      </c>
      <c r="N669" s="121"/>
      <c r="O669" s="121"/>
      <c r="P669" s="121"/>
      <c r="Q669" s="121"/>
      <c r="R669" s="121"/>
      <c r="S669" s="121"/>
      <c r="T669" s="121"/>
      <c r="U669" s="121"/>
      <c r="V669" s="121"/>
      <c r="W669" s="121"/>
      <c r="X669" s="121"/>
      <c r="Y669" s="129">
        <v>879</v>
      </c>
      <c r="Z669" s="159"/>
      <c r="AA669" s="160"/>
      <c r="AB669" s="162"/>
      <c r="AC669" s="160"/>
      <c r="AD669" s="164"/>
      <c r="AE669" s="164"/>
      <c r="AF669" s="561"/>
      <c r="AG669" s="12"/>
      <c r="AH669" s="369"/>
      <c r="AI669" s="369"/>
      <c r="AJ669" s="369"/>
      <c r="AK669" s="369"/>
      <c r="AL669" s="369"/>
      <c r="AM669" s="369"/>
      <c r="AN669" s="369"/>
      <c r="AO669" s="369"/>
      <c r="AP669" s="369"/>
      <c r="AQ669" s="369"/>
      <c r="AR669" s="369"/>
      <c r="AS669" s="369"/>
      <c r="AT669" s="369"/>
      <c r="AU669" s="369"/>
      <c r="AV669" s="369"/>
      <c r="AW669" s="369"/>
      <c r="AX669" s="369"/>
      <c r="AY669" s="369"/>
      <c r="AZ669" s="369"/>
      <c r="BA669" s="369"/>
      <c r="BB669" s="369"/>
      <c r="BC669" s="369"/>
      <c r="BD669" s="369"/>
      <c r="BE669" s="369"/>
      <c r="BF669" s="369"/>
      <c r="BG669" s="369"/>
      <c r="BH669" s="369"/>
      <c r="BI669" s="369"/>
      <c r="BJ669" s="369"/>
      <c r="BK669" s="369"/>
      <c r="BL669" s="369"/>
      <c r="BM669" s="369"/>
      <c r="BN669" s="369"/>
      <c r="BO669" s="369"/>
      <c r="BP669" s="369"/>
      <c r="BQ669" s="369"/>
    </row>
    <row r="670" spans="1:69" s="230" customFormat="1" ht="28.5" customHeight="1" x14ac:dyDescent="0.35">
      <c r="A670" s="111" t="s">
        <v>1014</v>
      </c>
      <c r="B670" s="134">
        <v>42450</v>
      </c>
      <c r="C670" s="101" t="s">
        <v>819</v>
      </c>
      <c r="D670" s="101" t="s">
        <v>26</v>
      </c>
      <c r="E670" s="102">
        <v>42519</v>
      </c>
      <c r="F670" s="102">
        <v>42520</v>
      </c>
      <c r="G670" s="107">
        <f t="shared" si="28"/>
        <v>1</v>
      </c>
      <c r="H670" s="107"/>
      <c r="I670" s="128"/>
      <c r="J670" s="128"/>
      <c r="K670" s="128"/>
      <c r="L670" s="128"/>
      <c r="M670" s="121">
        <v>42491</v>
      </c>
      <c r="N670" s="128"/>
      <c r="O670" s="128"/>
      <c r="P670" s="128"/>
      <c r="Q670" s="128"/>
      <c r="R670" s="128"/>
      <c r="S670" s="128"/>
      <c r="T670" s="128"/>
      <c r="U670" s="128"/>
      <c r="V670" s="128"/>
      <c r="W670" s="128"/>
      <c r="X670" s="128"/>
      <c r="Y670" s="113">
        <v>0</v>
      </c>
      <c r="Z670" s="165"/>
      <c r="AA670" s="166"/>
      <c r="AB670" s="162"/>
      <c r="AC670" s="166"/>
      <c r="AD670" s="163"/>
      <c r="AE670" s="163"/>
      <c r="AF670" s="133" t="s">
        <v>134</v>
      </c>
      <c r="AG670" s="12"/>
      <c r="AH670" s="369"/>
      <c r="AI670" s="369"/>
      <c r="AJ670" s="369"/>
      <c r="AK670" s="369"/>
      <c r="AL670" s="369"/>
      <c r="AM670" s="369"/>
      <c r="AN670" s="369"/>
      <c r="AO670" s="369"/>
      <c r="AP670" s="369"/>
      <c r="AQ670" s="369"/>
      <c r="AR670" s="369"/>
      <c r="AS670" s="369"/>
      <c r="AT670" s="369"/>
      <c r="AU670" s="369"/>
      <c r="AV670" s="369"/>
      <c r="AW670" s="369"/>
      <c r="AX670" s="369"/>
      <c r="AY670" s="369"/>
      <c r="AZ670" s="369"/>
      <c r="BA670" s="369"/>
      <c r="BB670" s="369"/>
      <c r="BC670" s="369"/>
      <c r="BD670" s="369"/>
      <c r="BE670" s="369"/>
      <c r="BF670" s="369"/>
      <c r="BG670" s="369"/>
      <c r="BH670" s="369"/>
      <c r="BI670" s="369"/>
      <c r="BJ670" s="369"/>
      <c r="BK670" s="369"/>
      <c r="BL670" s="369"/>
      <c r="BM670" s="369"/>
      <c r="BN670" s="369"/>
      <c r="BO670" s="369"/>
      <c r="BP670" s="369"/>
      <c r="BQ670" s="369"/>
    </row>
    <row r="671" spans="1:69" s="230" customFormat="1" ht="28.5" customHeight="1" x14ac:dyDescent="0.35">
      <c r="A671" s="111" t="s">
        <v>1014</v>
      </c>
      <c r="B671" s="134">
        <v>42471</v>
      </c>
      <c r="C671" s="101" t="s">
        <v>895</v>
      </c>
      <c r="D671" s="101" t="s">
        <v>26</v>
      </c>
      <c r="E671" s="108">
        <v>42519</v>
      </c>
      <c r="F671" s="108">
        <v>42520</v>
      </c>
      <c r="G671" s="103">
        <f t="shared" si="28"/>
        <v>1</v>
      </c>
      <c r="H671" s="103">
        <v>21</v>
      </c>
      <c r="I671" s="121"/>
      <c r="J671" s="121"/>
      <c r="K671" s="121"/>
      <c r="L671" s="121"/>
      <c r="M671" s="121"/>
      <c r="N671" s="121"/>
      <c r="O671" s="121"/>
      <c r="P671" s="121"/>
      <c r="Q671" s="121"/>
      <c r="R671" s="121"/>
      <c r="S671" s="121">
        <v>42491</v>
      </c>
      <c r="T671" s="121"/>
      <c r="U671" s="121"/>
      <c r="V671" s="121"/>
      <c r="W671" s="121"/>
      <c r="X671" s="121"/>
      <c r="Y671" s="129">
        <v>1540.8</v>
      </c>
      <c r="Z671" s="159"/>
      <c r="AA671" s="160"/>
      <c r="AB671" s="162"/>
      <c r="AC671" s="160"/>
      <c r="AD671" s="164"/>
      <c r="AE671" s="164"/>
      <c r="AF671" s="561"/>
      <c r="AG671" s="12"/>
      <c r="AH671" s="369"/>
      <c r="AI671" s="369"/>
      <c r="AJ671" s="369"/>
      <c r="AK671" s="369"/>
      <c r="AL671" s="369"/>
      <c r="AM671" s="369"/>
      <c r="AN671" s="369"/>
      <c r="AO671" s="369"/>
      <c r="AP671" s="369"/>
      <c r="AQ671" s="369"/>
      <c r="AR671" s="369"/>
      <c r="AS671" s="369"/>
      <c r="AT671" s="369"/>
      <c r="AU671" s="369"/>
      <c r="AV671" s="369"/>
      <c r="AW671" s="369"/>
      <c r="AX671" s="369"/>
      <c r="AY671" s="369"/>
      <c r="AZ671" s="369"/>
      <c r="BA671" s="369"/>
      <c r="BB671" s="369"/>
      <c r="BC671" s="369"/>
      <c r="BD671" s="369"/>
      <c r="BE671" s="369"/>
      <c r="BF671" s="369"/>
      <c r="BG671" s="369"/>
      <c r="BH671" s="369"/>
      <c r="BI671" s="369"/>
      <c r="BJ671" s="369"/>
      <c r="BK671" s="369"/>
      <c r="BL671" s="369"/>
      <c r="BM671" s="369"/>
      <c r="BN671" s="369"/>
      <c r="BO671" s="369"/>
      <c r="BP671" s="369"/>
      <c r="BQ671" s="369"/>
    </row>
    <row r="672" spans="1:69" s="230" customFormat="1" ht="28.5" customHeight="1" x14ac:dyDescent="0.35">
      <c r="A672" s="111" t="s">
        <v>1014</v>
      </c>
      <c r="B672" s="140">
        <v>42486</v>
      </c>
      <c r="C672" s="101" t="s">
        <v>943</v>
      </c>
      <c r="D672" s="101" t="s">
        <v>944</v>
      </c>
      <c r="E672" s="108">
        <v>42518</v>
      </c>
      <c r="F672" s="108">
        <v>42520</v>
      </c>
      <c r="G672" s="103">
        <f t="shared" si="28"/>
        <v>2</v>
      </c>
      <c r="H672" s="103">
        <v>23</v>
      </c>
      <c r="I672" s="121"/>
      <c r="J672" s="121"/>
      <c r="K672" s="121"/>
      <c r="L672" s="121"/>
      <c r="M672" s="121"/>
      <c r="N672" s="121"/>
      <c r="O672" s="121"/>
      <c r="P672" s="121"/>
      <c r="Q672" s="121"/>
      <c r="R672" s="121"/>
      <c r="S672" s="121"/>
      <c r="T672" s="121"/>
      <c r="U672" s="121"/>
      <c r="V672" s="121"/>
      <c r="W672" s="121"/>
      <c r="X672" s="121">
        <v>42491</v>
      </c>
      <c r="Y672" s="129">
        <v>1054</v>
      </c>
      <c r="Z672" s="159"/>
      <c r="AA672" s="160"/>
      <c r="AB672" s="162"/>
      <c r="AC672" s="160"/>
      <c r="AD672" s="164"/>
      <c r="AE672" s="164"/>
      <c r="AF672" s="561"/>
      <c r="AG672" s="12"/>
      <c r="AH672" s="369"/>
      <c r="AI672" s="369"/>
      <c r="AJ672" s="369"/>
      <c r="AK672" s="369"/>
      <c r="AL672" s="369"/>
      <c r="AM672" s="369"/>
      <c r="AN672" s="369"/>
      <c r="AO672" s="369"/>
      <c r="AP672" s="369"/>
      <c r="AQ672" s="369"/>
      <c r="AR672" s="369"/>
      <c r="AS672" s="369"/>
      <c r="AT672" s="369"/>
      <c r="AU672" s="369"/>
      <c r="AV672" s="369"/>
      <c r="AW672" s="369"/>
      <c r="AX672" s="369"/>
      <c r="AY672" s="369"/>
      <c r="AZ672" s="369"/>
      <c r="BA672" s="369"/>
      <c r="BB672" s="369"/>
      <c r="BC672" s="369"/>
      <c r="BD672" s="369"/>
      <c r="BE672" s="369"/>
      <c r="BF672" s="369"/>
      <c r="BG672" s="369"/>
      <c r="BH672" s="369"/>
      <c r="BI672" s="369"/>
      <c r="BJ672" s="369"/>
      <c r="BK672" s="369"/>
      <c r="BL672" s="369"/>
      <c r="BM672" s="369"/>
      <c r="BN672" s="369"/>
      <c r="BO672" s="369"/>
      <c r="BP672" s="369"/>
      <c r="BQ672" s="369"/>
    </row>
    <row r="673" spans="1:69" s="230" customFormat="1" ht="28.5" customHeight="1" x14ac:dyDescent="0.35">
      <c r="A673" s="111" t="s">
        <v>1014</v>
      </c>
      <c r="B673" s="132">
        <v>42510</v>
      </c>
      <c r="C673" s="110" t="s">
        <v>45</v>
      </c>
      <c r="D673" s="101" t="s">
        <v>26</v>
      </c>
      <c r="E673" s="108">
        <v>42517</v>
      </c>
      <c r="F673" s="108">
        <v>42521</v>
      </c>
      <c r="G673" s="103">
        <f t="shared" si="28"/>
        <v>4</v>
      </c>
      <c r="H673" s="103">
        <v>41</v>
      </c>
      <c r="I673" s="121"/>
      <c r="J673" s="121"/>
      <c r="K673" s="121"/>
      <c r="L673" s="121"/>
      <c r="M673" s="121"/>
      <c r="N673" s="121"/>
      <c r="O673" s="121"/>
      <c r="P673" s="121"/>
      <c r="Q673" s="121"/>
      <c r="R673" s="121"/>
      <c r="S673" s="121"/>
      <c r="T673" s="121"/>
      <c r="U673" s="121"/>
      <c r="V673" s="121"/>
      <c r="W673" s="121"/>
      <c r="X673" s="121">
        <v>42491</v>
      </c>
      <c r="Y673" s="129">
        <v>3884</v>
      </c>
      <c r="Z673" s="159"/>
      <c r="AA673" s="160"/>
      <c r="AB673" s="162"/>
      <c r="AC673" s="160"/>
      <c r="AD673" s="164"/>
      <c r="AE673" s="164"/>
      <c r="AF673" s="561"/>
      <c r="AG673" s="12"/>
      <c r="AH673" s="369"/>
      <c r="AI673" s="369"/>
      <c r="AJ673" s="369"/>
      <c r="AK673" s="369"/>
      <c r="AL673" s="369"/>
      <c r="AM673" s="369"/>
      <c r="AN673" s="369"/>
      <c r="AO673" s="369"/>
      <c r="AP673" s="369"/>
      <c r="AQ673" s="369"/>
      <c r="AR673" s="369"/>
      <c r="AS673" s="369"/>
      <c r="AT673" s="369"/>
      <c r="AU673" s="369"/>
      <c r="AV673" s="369"/>
      <c r="AW673" s="369"/>
      <c r="AX673" s="369"/>
      <c r="AY673" s="369"/>
      <c r="AZ673" s="369"/>
      <c r="BA673" s="369"/>
      <c r="BB673" s="369"/>
      <c r="BC673" s="369"/>
      <c r="BD673" s="369"/>
      <c r="BE673" s="369"/>
      <c r="BF673" s="369"/>
      <c r="BG673" s="369"/>
      <c r="BH673" s="369"/>
      <c r="BI673" s="369"/>
      <c r="BJ673" s="369"/>
      <c r="BK673" s="369"/>
      <c r="BL673" s="369"/>
      <c r="BM673" s="369"/>
      <c r="BN673" s="369"/>
      <c r="BO673" s="369"/>
      <c r="BP673" s="369"/>
      <c r="BQ673" s="369"/>
    </row>
    <row r="674" spans="1:69" s="230" customFormat="1" ht="28.5" customHeight="1" x14ac:dyDescent="0.35">
      <c r="A674" s="111" t="s">
        <v>1014</v>
      </c>
      <c r="B674" s="135">
        <v>42500</v>
      </c>
      <c r="C674" s="45" t="s">
        <v>869</v>
      </c>
      <c r="D674" s="45" t="s">
        <v>870</v>
      </c>
      <c r="E674" s="109">
        <v>42516</v>
      </c>
      <c r="F674" s="109">
        <v>42518</v>
      </c>
      <c r="G674" s="107">
        <f t="shared" si="28"/>
        <v>2</v>
      </c>
      <c r="H674" s="107"/>
      <c r="I674" s="131"/>
      <c r="J674" s="131"/>
      <c r="K674" s="131"/>
      <c r="L674" s="131"/>
      <c r="M674" s="131"/>
      <c r="N674" s="131"/>
      <c r="O674" s="131"/>
      <c r="P674" s="131"/>
      <c r="Q674" s="131"/>
      <c r="R674" s="131"/>
      <c r="S674" s="131"/>
      <c r="T674" s="131"/>
      <c r="U674" s="131"/>
      <c r="V674" s="131"/>
      <c r="W674" s="131"/>
      <c r="X674" s="121">
        <v>42491</v>
      </c>
      <c r="Y674" s="113">
        <v>0</v>
      </c>
      <c r="Z674" s="159"/>
      <c r="AA674" s="160"/>
      <c r="AB674" s="162"/>
      <c r="AC674" s="160"/>
      <c r="AD674" s="164"/>
      <c r="AE674" s="164"/>
      <c r="AF674" s="133" t="s">
        <v>738</v>
      </c>
      <c r="AG674" s="12"/>
      <c r="AH674" s="369"/>
      <c r="AI674" s="369"/>
      <c r="AJ674" s="369"/>
      <c r="AK674" s="369"/>
      <c r="AL674" s="369"/>
      <c r="AM674" s="369"/>
      <c r="AN674" s="369"/>
      <c r="AO674" s="369"/>
      <c r="AP674" s="369"/>
      <c r="AQ674" s="369"/>
      <c r="AR674" s="369"/>
      <c r="AS674" s="369"/>
      <c r="AT674" s="369"/>
      <c r="AU674" s="369"/>
      <c r="AV674" s="369"/>
      <c r="AW674" s="369"/>
      <c r="AX674" s="369"/>
      <c r="AY674" s="369"/>
      <c r="AZ674" s="369"/>
      <c r="BA674" s="369"/>
      <c r="BB674" s="369"/>
      <c r="BC674" s="369"/>
      <c r="BD674" s="369"/>
      <c r="BE674" s="369"/>
      <c r="BF674" s="369"/>
      <c r="BG674" s="369"/>
      <c r="BH674" s="369"/>
      <c r="BI674" s="369"/>
      <c r="BJ674" s="369"/>
      <c r="BK674" s="369"/>
      <c r="BL674" s="369"/>
      <c r="BM674" s="369"/>
      <c r="BN674" s="369"/>
      <c r="BO674" s="369"/>
      <c r="BP674" s="369"/>
      <c r="BQ674" s="369"/>
    </row>
    <row r="675" spans="1:69" s="230" customFormat="1" ht="28.5" customHeight="1" x14ac:dyDescent="0.35">
      <c r="A675" s="111" t="s">
        <v>1014</v>
      </c>
      <c r="B675" s="135">
        <v>42480</v>
      </c>
      <c r="C675" s="101" t="s">
        <v>857</v>
      </c>
      <c r="D675" s="101" t="s">
        <v>26</v>
      </c>
      <c r="E675" s="109">
        <v>42515</v>
      </c>
      <c r="F675" s="109">
        <v>42517</v>
      </c>
      <c r="G675" s="107">
        <f t="shared" si="28"/>
        <v>2</v>
      </c>
      <c r="H675" s="107"/>
      <c r="I675" s="131"/>
      <c r="J675" s="131"/>
      <c r="K675" s="131"/>
      <c r="L675" s="131"/>
      <c r="M675" s="131"/>
      <c r="N675" s="131"/>
      <c r="O675" s="131"/>
      <c r="P675" s="131"/>
      <c r="Q675" s="131"/>
      <c r="R675" s="131"/>
      <c r="S675" s="131"/>
      <c r="T675" s="131"/>
      <c r="U675" s="131"/>
      <c r="V675" s="131"/>
      <c r="W675" s="131"/>
      <c r="X675" s="121">
        <v>42491</v>
      </c>
      <c r="Y675" s="113">
        <v>0</v>
      </c>
      <c r="Z675" s="159"/>
      <c r="AA675" s="160"/>
      <c r="AB675" s="162"/>
      <c r="AC675" s="160"/>
      <c r="AD675" s="164"/>
      <c r="AE675" s="164"/>
      <c r="AF675" s="133" t="s">
        <v>134</v>
      </c>
      <c r="AG675" s="12"/>
      <c r="AH675" s="369"/>
      <c r="AI675" s="369"/>
      <c r="AJ675" s="369"/>
      <c r="AK675" s="369"/>
      <c r="AL675" s="369"/>
      <c r="AM675" s="369"/>
      <c r="AN675" s="369"/>
      <c r="AO675" s="369"/>
      <c r="AP675" s="369"/>
      <c r="AQ675" s="369"/>
      <c r="AR675" s="369"/>
      <c r="AS675" s="369"/>
      <c r="AT675" s="369"/>
      <c r="AU675" s="369"/>
      <c r="AV675" s="369"/>
      <c r="AW675" s="369"/>
      <c r="AX675" s="369"/>
      <c r="AY675" s="369"/>
      <c r="AZ675" s="369"/>
      <c r="BA675" s="369"/>
      <c r="BB675" s="369"/>
      <c r="BC675" s="369"/>
      <c r="BD675" s="369"/>
      <c r="BE675" s="369"/>
      <c r="BF675" s="369"/>
      <c r="BG675" s="369"/>
      <c r="BH675" s="369"/>
      <c r="BI675" s="369"/>
      <c r="BJ675" s="369"/>
      <c r="BK675" s="369"/>
      <c r="BL675" s="369"/>
      <c r="BM675" s="369"/>
      <c r="BN675" s="369"/>
      <c r="BO675" s="369"/>
      <c r="BP675" s="369"/>
      <c r="BQ675" s="369"/>
    </row>
    <row r="676" spans="1:69" s="230" customFormat="1" ht="28.5" customHeight="1" x14ac:dyDescent="0.35">
      <c r="A676" s="111" t="s">
        <v>1014</v>
      </c>
      <c r="B676" s="135">
        <v>42507</v>
      </c>
      <c r="C676" s="45" t="s">
        <v>816</v>
      </c>
      <c r="D676" s="45" t="s">
        <v>817</v>
      </c>
      <c r="E676" s="109">
        <v>42513</v>
      </c>
      <c r="F676" s="109">
        <v>42515</v>
      </c>
      <c r="G676" s="107">
        <f t="shared" si="28"/>
        <v>2</v>
      </c>
      <c r="H676" s="107">
        <v>36</v>
      </c>
      <c r="I676" s="131"/>
      <c r="J676" s="131"/>
      <c r="K676" s="131"/>
      <c r="L676" s="131"/>
      <c r="M676" s="131"/>
      <c r="N676" s="131"/>
      <c r="O676" s="131"/>
      <c r="P676" s="131"/>
      <c r="Q676" s="131"/>
      <c r="R676" s="131"/>
      <c r="S676" s="131"/>
      <c r="T676" s="131"/>
      <c r="U676" s="131"/>
      <c r="V676" s="131"/>
      <c r="W676" s="131"/>
      <c r="X676" s="121">
        <v>42491</v>
      </c>
      <c r="Y676" s="113">
        <v>0</v>
      </c>
      <c r="Z676" s="159"/>
      <c r="AA676" s="160"/>
      <c r="AB676" s="162"/>
      <c r="AC676" s="160"/>
      <c r="AD676" s="164"/>
      <c r="AE676" s="164"/>
      <c r="AF676" s="133" t="s">
        <v>134</v>
      </c>
      <c r="AG676" s="12"/>
      <c r="AH676" s="369"/>
      <c r="AI676" s="369"/>
      <c r="AJ676" s="369"/>
      <c r="AK676" s="369"/>
      <c r="AL676" s="369"/>
      <c r="AM676" s="369"/>
      <c r="AN676" s="369"/>
      <c r="AO676" s="369"/>
      <c r="AP676" s="369"/>
      <c r="AQ676" s="369"/>
      <c r="AR676" s="369"/>
      <c r="AS676" s="369"/>
      <c r="AT676" s="369"/>
      <c r="AU676" s="369"/>
      <c r="AV676" s="369"/>
      <c r="AW676" s="369"/>
      <c r="AX676" s="369"/>
      <c r="AY676" s="369"/>
      <c r="AZ676" s="369"/>
      <c r="BA676" s="369"/>
      <c r="BB676" s="369"/>
      <c r="BC676" s="369"/>
      <c r="BD676" s="369"/>
      <c r="BE676" s="369"/>
      <c r="BF676" s="369"/>
      <c r="BG676" s="369"/>
      <c r="BH676" s="369"/>
      <c r="BI676" s="369"/>
      <c r="BJ676" s="369"/>
      <c r="BK676" s="369"/>
      <c r="BL676" s="369"/>
      <c r="BM676" s="369"/>
      <c r="BN676" s="369"/>
      <c r="BO676" s="369"/>
      <c r="BP676" s="369"/>
      <c r="BQ676" s="369"/>
    </row>
    <row r="677" spans="1:69" s="230" customFormat="1" ht="28.5" customHeight="1" x14ac:dyDescent="0.35">
      <c r="A677" s="111" t="s">
        <v>1014</v>
      </c>
      <c r="B677" s="140">
        <v>42409</v>
      </c>
      <c r="C677" s="101" t="s">
        <v>161</v>
      </c>
      <c r="D677" s="101" t="s">
        <v>881</v>
      </c>
      <c r="E677" s="108">
        <v>42513</v>
      </c>
      <c r="F677" s="108">
        <v>42514</v>
      </c>
      <c r="G677" s="103">
        <f t="shared" si="28"/>
        <v>1</v>
      </c>
      <c r="H677" s="103">
        <v>42</v>
      </c>
      <c r="I677" s="121">
        <v>42491</v>
      </c>
      <c r="J677" s="121"/>
      <c r="K677" s="121"/>
      <c r="L677" s="121"/>
      <c r="M677" s="121"/>
      <c r="N677" s="121"/>
      <c r="O677" s="121"/>
      <c r="P677" s="121"/>
      <c r="Q677" s="121"/>
      <c r="R677" s="121"/>
      <c r="S677" s="121"/>
      <c r="T677" s="121"/>
      <c r="U677" s="121"/>
      <c r="V677" s="121"/>
      <c r="W677" s="121"/>
      <c r="X677" s="121"/>
      <c r="Y677" s="129">
        <v>1736</v>
      </c>
      <c r="Z677" s="159"/>
      <c r="AA677" s="160"/>
      <c r="AB677" s="162"/>
      <c r="AC677" s="160"/>
      <c r="AD677" s="164"/>
      <c r="AE677" s="164"/>
      <c r="AF677" s="561"/>
      <c r="AG677" s="12"/>
      <c r="AH677" s="369"/>
      <c r="AI677" s="369"/>
      <c r="AJ677" s="369"/>
      <c r="AK677" s="369"/>
      <c r="AL677" s="369"/>
      <c r="AM677" s="369"/>
      <c r="AN677" s="369"/>
      <c r="AO677" s="369"/>
      <c r="AP677" s="369"/>
      <c r="AQ677" s="369"/>
      <c r="AR677" s="369"/>
      <c r="AS677" s="369"/>
      <c r="AT677" s="369"/>
      <c r="AU677" s="369"/>
      <c r="AV677" s="369"/>
      <c r="AW677" s="369"/>
      <c r="AX677" s="369"/>
      <c r="AY677" s="369"/>
      <c r="AZ677" s="369"/>
      <c r="BA677" s="369"/>
      <c r="BB677" s="369"/>
      <c r="BC677" s="369"/>
      <c r="BD677" s="369"/>
      <c r="BE677" s="369"/>
      <c r="BF677" s="369"/>
      <c r="BG677" s="369"/>
      <c r="BH677" s="369"/>
      <c r="BI677" s="369"/>
      <c r="BJ677" s="369"/>
      <c r="BK677" s="369"/>
      <c r="BL677" s="369"/>
      <c r="BM677" s="369"/>
      <c r="BN677" s="369"/>
      <c r="BO677" s="369"/>
      <c r="BP677" s="369"/>
      <c r="BQ677" s="369"/>
    </row>
    <row r="678" spans="1:69" s="230" customFormat="1" ht="28.5" customHeight="1" x14ac:dyDescent="0.35">
      <c r="A678" s="111" t="s">
        <v>1014</v>
      </c>
      <c r="B678" s="132">
        <v>42415</v>
      </c>
      <c r="C678" s="101" t="s">
        <v>197</v>
      </c>
      <c r="D678" s="101" t="s">
        <v>706</v>
      </c>
      <c r="E678" s="109">
        <v>42512</v>
      </c>
      <c r="F678" s="109">
        <v>42515</v>
      </c>
      <c r="G678" s="107">
        <f t="shared" si="28"/>
        <v>3</v>
      </c>
      <c r="H678" s="107"/>
      <c r="I678" s="121">
        <v>42491</v>
      </c>
      <c r="J678" s="121"/>
      <c r="K678" s="121"/>
      <c r="L678" s="121"/>
      <c r="M678" s="121"/>
      <c r="N678" s="121"/>
      <c r="O678" s="121"/>
      <c r="P678" s="121"/>
      <c r="Q678" s="121"/>
      <c r="R678" s="121"/>
      <c r="S678" s="121"/>
      <c r="T678" s="121"/>
      <c r="U678" s="121"/>
      <c r="V678" s="121"/>
      <c r="W678" s="121"/>
      <c r="X678" s="121"/>
      <c r="Y678" s="113">
        <v>0</v>
      </c>
      <c r="Z678" s="159"/>
      <c r="AA678" s="160"/>
      <c r="AB678" s="162"/>
      <c r="AC678" s="160"/>
      <c r="AD678" s="164"/>
      <c r="AE678" s="164"/>
      <c r="AF678" s="133" t="s">
        <v>134</v>
      </c>
      <c r="AG678" s="12"/>
      <c r="AH678" s="369"/>
      <c r="AI678" s="369"/>
      <c r="AJ678" s="369"/>
      <c r="AK678" s="369"/>
      <c r="AL678" s="369"/>
      <c r="AM678" s="369"/>
      <c r="AN678" s="369"/>
      <c r="AO678" s="369"/>
      <c r="AP678" s="369"/>
      <c r="AQ678" s="369"/>
      <c r="AR678" s="369"/>
      <c r="AS678" s="369"/>
      <c r="AT678" s="369"/>
      <c r="AU678" s="369"/>
      <c r="AV678" s="369"/>
      <c r="AW678" s="369"/>
      <c r="AX678" s="369"/>
      <c r="AY678" s="369"/>
      <c r="AZ678" s="369"/>
      <c r="BA678" s="369"/>
      <c r="BB678" s="369"/>
      <c r="BC678" s="369"/>
      <c r="BD678" s="369"/>
      <c r="BE678" s="369"/>
      <c r="BF678" s="369"/>
      <c r="BG678" s="369"/>
      <c r="BH678" s="369"/>
      <c r="BI678" s="369"/>
      <c r="BJ678" s="369"/>
      <c r="BK678" s="369"/>
      <c r="BL678" s="369"/>
      <c r="BM678" s="369"/>
      <c r="BN678" s="369"/>
      <c r="BO678" s="369"/>
      <c r="BP678" s="369"/>
      <c r="BQ678" s="369"/>
    </row>
    <row r="679" spans="1:69" s="230" customFormat="1" ht="28.5" customHeight="1" x14ac:dyDescent="0.35">
      <c r="A679" s="111" t="s">
        <v>1014</v>
      </c>
      <c r="B679" s="132">
        <v>42426</v>
      </c>
      <c r="C679" s="101" t="s">
        <v>811</v>
      </c>
      <c r="D679" s="101" t="s">
        <v>26</v>
      </c>
      <c r="E679" s="102">
        <v>42512</v>
      </c>
      <c r="F679" s="102">
        <v>42513</v>
      </c>
      <c r="G679" s="107">
        <f t="shared" si="28"/>
        <v>1</v>
      </c>
      <c r="H679" s="107"/>
      <c r="I679" s="121">
        <v>42491</v>
      </c>
      <c r="J679" s="121"/>
      <c r="K679" s="121"/>
      <c r="L679" s="121"/>
      <c r="M679" s="121"/>
      <c r="N679" s="121"/>
      <c r="O679" s="121"/>
      <c r="P679" s="121"/>
      <c r="Q679" s="121"/>
      <c r="R679" s="121"/>
      <c r="S679" s="121"/>
      <c r="T679" s="121"/>
      <c r="U679" s="121"/>
      <c r="V679" s="121"/>
      <c r="W679" s="121"/>
      <c r="X679" s="121"/>
      <c r="Y679" s="113">
        <v>0</v>
      </c>
      <c r="Z679" s="159"/>
      <c r="AA679" s="160"/>
      <c r="AB679" s="162"/>
      <c r="AC679" s="160"/>
      <c r="AD679" s="164"/>
      <c r="AE679" s="164"/>
      <c r="AF679" s="133" t="s">
        <v>134</v>
      </c>
      <c r="AG679" s="12"/>
      <c r="AH679" s="369"/>
      <c r="AI679" s="369"/>
      <c r="AJ679" s="369"/>
      <c r="AK679" s="369"/>
      <c r="AL679" s="369"/>
      <c r="AM679" s="369"/>
      <c r="AN679" s="369"/>
      <c r="AO679" s="369"/>
      <c r="AP679" s="369"/>
      <c r="AQ679" s="369"/>
      <c r="AR679" s="369"/>
      <c r="AS679" s="369"/>
      <c r="AT679" s="369"/>
      <c r="AU679" s="369"/>
      <c r="AV679" s="369"/>
      <c r="AW679" s="369"/>
      <c r="AX679" s="369"/>
      <c r="AY679" s="369"/>
      <c r="AZ679" s="369"/>
      <c r="BA679" s="369"/>
      <c r="BB679" s="369"/>
      <c r="BC679" s="369"/>
      <c r="BD679" s="369"/>
      <c r="BE679" s="369"/>
      <c r="BF679" s="369"/>
      <c r="BG679" s="369"/>
      <c r="BH679" s="369"/>
      <c r="BI679" s="369"/>
      <c r="BJ679" s="369"/>
      <c r="BK679" s="369"/>
      <c r="BL679" s="369"/>
      <c r="BM679" s="369"/>
      <c r="BN679" s="369"/>
      <c r="BO679" s="369"/>
      <c r="BP679" s="369"/>
      <c r="BQ679" s="369"/>
    </row>
    <row r="680" spans="1:69" s="230" customFormat="1" ht="28.5" customHeight="1" x14ac:dyDescent="0.35">
      <c r="A680" s="111" t="s">
        <v>1014</v>
      </c>
      <c r="B680" s="135">
        <v>42474</v>
      </c>
      <c r="C680" s="45" t="s">
        <v>720</v>
      </c>
      <c r="D680" s="45" t="s">
        <v>26</v>
      </c>
      <c r="E680" s="109">
        <v>42511</v>
      </c>
      <c r="F680" s="109">
        <v>42512</v>
      </c>
      <c r="G680" s="107">
        <f t="shared" si="28"/>
        <v>1</v>
      </c>
      <c r="H680" s="107"/>
      <c r="I680" s="131"/>
      <c r="J680" s="131"/>
      <c r="K680" s="131"/>
      <c r="L680" s="131"/>
      <c r="M680" s="131"/>
      <c r="N680" s="131"/>
      <c r="O680" s="131"/>
      <c r="P680" s="131"/>
      <c r="Q680" s="121">
        <v>42491</v>
      </c>
      <c r="R680" s="131"/>
      <c r="S680" s="131"/>
      <c r="T680" s="131"/>
      <c r="U680" s="131"/>
      <c r="V680" s="131"/>
      <c r="W680" s="131"/>
      <c r="X680" s="131"/>
      <c r="Y680" s="113">
        <v>0</v>
      </c>
      <c r="Z680" s="159"/>
      <c r="AA680" s="160"/>
      <c r="AB680" s="162"/>
      <c r="AC680" s="160"/>
      <c r="AD680" s="164"/>
      <c r="AE680" s="164"/>
      <c r="AF680" s="133" t="s">
        <v>721</v>
      </c>
      <c r="AG680" s="12"/>
      <c r="AH680" s="369"/>
      <c r="AI680" s="369"/>
      <c r="AJ680" s="369"/>
      <c r="AK680" s="369"/>
      <c r="AL680" s="369"/>
      <c r="AM680" s="369"/>
      <c r="AN680" s="369"/>
      <c r="AO680" s="369"/>
      <c r="AP680" s="369"/>
      <c r="AQ680" s="369"/>
      <c r="AR680" s="369"/>
      <c r="AS680" s="369"/>
      <c r="AT680" s="369"/>
      <c r="AU680" s="369"/>
      <c r="AV680" s="369"/>
      <c r="AW680" s="369"/>
      <c r="AX680" s="369"/>
      <c r="AY680" s="369"/>
      <c r="AZ680" s="369"/>
      <c r="BA680" s="369"/>
      <c r="BB680" s="369"/>
      <c r="BC680" s="369"/>
      <c r="BD680" s="369"/>
      <c r="BE680" s="369"/>
      <c r="BF680" s="369"/>
      <c r="BG680" s="369"/>
      <c r="BH680" s="369"/>
      <c r="BI680" s="369"/>
      <c r="BJ680" s="369"/>
      <c r="BK680" s="369"/>
      <c r="BL680" s="369"/>
      <c r="BM680" s="369"/>
      <c r="BN680" s="369"/>
      <c r="BO680" s="369"/>
      <c r="BP680" s="369"/>
      <c r="BQ680" s="369"/>
    </row>
    <row r="681" spans="1:69" s="230" customFormat="1" ht="28.5" customHeight="1" x14ac:dyDescent="0.35">
      <c r="A681" s="111" t="s">
        <v>1014</v>
      </c>
      <c r="B681" s="135">
        <v>42467</v>
      </c>
      <c r="C681" s="101" t="s">
        <v>286</v>
      </c>
      <c r="D681" s="45" t="s">
        <v>758</v>
      </c>
      <c r="E681" s="109">
        <v>42510</v>
      </c>
      <c r="F681" s="109">
        <v>42511</v>
      </c>
      <c r="G681" s="107">
        <f t="shared" si="28"/>
        <v>1</v>
      </c>
      <c r="H681" s="107"/>
      <c r="I681" s="131"/>
      <c r="J681" s="131"/>
      <c r="K681" s="131"/>
      <c r="L681" s="131"/>
      <c r="M681" s="131"/>
      <c r="N681" s="131"/>
      <c r="O681" s="131"/>
      <c r="P681" s="131"/>
      <c r="Q681" s="131"/>
      <c r="R681" s="131"/>
      <c r="S681" s="131"/>
      <c r="T681" s="131"/>
      <c r="U681" s="131"/>
      <c r="V681" s="131"/>
      <c r="W681" s="131"/>
      <c r="X681" s="121">
        <v>42491</v>
      </c>
      <c r="Y681" s="113">
        <v>0</v>
      </c>
      <c r="Z681" s="159"/>
      <c r="AA681" s="160"/>
      <c r="AB681" s="162"/>
      <c r="AC681" s="160"/>
      <c r="AD681" s="164"/>
      <c r="AE681" s="164"/>
      <c r="AF681" s="133" t="s">
        <v>759</v>
      </c>
      <c r="AG681" s="12"/>
      <c r="AH681" s="369"/>
      <c r="AI681" s="369"/>
      <c r="AJ681" s="369"/>
      <c r="AK681" s="369"/>
      <c r="AL681" s="369"/>
      <c r="AM681" s="369"/>
      <c r="AN681" s="369"/>
      <c r="AO681" s="369"/>
      <c r="AP681" s="369"/>
      <c r="AQ681" s="369"/>
      <c r="AR681" s="369"/>
      <c r="AS681" s="369"/>
      <c r="AT681" s="369"/>
      <c r="AU681" s="369"/>
      <c r="AV681" s="369"/>
      <c r="AW681" s="369"/>
      <c r="AX681" s="369"/>
      <c r="AY681" s="369"/>
      <c r="AZ681" s="369"/>
      <c r="BA681" s="369"/>
      <c r="BB681" s="369"/>
      <c r="BC681" s="369"/>
      <c r="BD681" s="369"/>
      <c r="BE681" s="369"/>
      <c r="BF681" s="369"/>
      <c r="BG681" s="369"/>
      <c r="BH681" s="369"/>
      <c r="BI681" s="369"/>
      <c r="BJ681" s="369"/>
      <c r="BK681" s="369"/>
      <c r="BL681" s="369"/>
      <c r="BM681" s="369"/>
      <c r="BN681" s="369"/>
      <c r="BO681" s="369"/>
      <c r="BP681" s="369"/>
      <c r="BQ681" s="369"/>
    </row>
    <row r="682" spans="1:69" s="230" customFormat="1" ht="28.5" customHeight="1" x14ac:dyDescent="0.35">
      <c r="A682" s="111" t="s">
        <v>1014</v>
      </c>
      <c r="B682" s="140">
        <v>42415</v>
      </c>
      <c r="C682" s="101" t="s">
        <v>854</v>
      </c>
      <c r="D682" s="101" t="s">
        <v>26</v>
      </c>
      <c r="E682" s="109">
        <v>42509</v>
      </c>
      <c r="F682" s="109">
        <v>42515</v>
      </c>
      <c r="G682" s="107">
        <f t="shared" si="28"/>
        <v>6</v>
      </c>
      <c r="H682" s="107"/>
      <c r="I682" s="121">
        <v>42491</v>
      </c>
      <c r="J682" s="121"/>
      <c r="K682" s="121"/>
      <c r="L682" s="121"/>
      <c r="M682" s="121"/>
      <c r="N682" s="121"/>
      <c r="O682" s="121"/>
      <c r="P682" s="121"/>
      <c r="Q682" s="121"/>
      <c r="R682" s="121"/>
      <c r="S682" s="121"/>
      <c r="T682" s="121"/>
      <c r="U682" s="121"/>
      <c r="V682" s="121"/>
      <c r="W682" s="121"/>
      <c r="X682" s="121"/>
      <c r="Y682" s="113">
        <v>0</v>
      </c>
      <c r="Z682" s="159"/>
      <c r="AA682" s="160"/>
      <c r="AB682" s="162"/>
      <c r="AC682" s="160"/>
      <c r="AD682" s="164"/>
      <c r="AE682" s="164"/>
      <c r="AF682" s="133" t="s">
        <v>149</v>
      </c>
      <c r="AG682" s="12"/>
      <c r="AH682" s="369"/>
      <c r="AI682" s="369"/>
      <c r="AJ682" s="369"/>
      <c r="AK682" s="369"/>
      <c r="AL682" s="369"/>
      <c r="AM682" s="369"/>
      <c r="AN682" s="369"/>
      <c r="AO682" s="369"/>
      <c r="AP682" s="369"/>
      <c r="AQ682" s="369"/>
      <c r="AR682" s="369"/>
      <c r="AS682" s="369"/>
      <c r="AT682" s="369"/>
      <c r="AU682" s="369"/>
      <c r="AV682" s="369"/>
      <c r="AW682" s="369"/>
      <c r="AX682" s="369"/>
      <c r="AY682" s="369"/>
      <c r="AZ682" s="369"/>
      <c r="BA682" s="369"/>
      <c r="BB682" s="369"/>
      <c r="BC682" s="369"/>
      <c r="BD682" s="369"/>
      <c r="BE682" s="369"/>
      <c r="BF682" s="369"/>
      <c r="BG682" s="369"/>
      <c r="BH682" s="369"/>
      <c r="BI682" s="369"/>
      <c r="BJ682" s="369"/>
      <c r="BK682" s="369"/>
      <c r="BL682" s="369"/>
      <c r="BM682" s="369"/>
      <c r="BN682" s="369"/>
      <c r="BO682" s="369"/>
      <c r="BP682" s="369"/>
      <c r="BQ682" s="369"/>
    </row>
    <row r="683" spans="1:69" s="230" customFormat="1" ht="28.5" customHeight="1" x14ac:dyDescent="0.35">
      <c r="A683" s="111" t="s">
        <v>1014</v>
      </c>
      <c r="B683" s="140">
        <v>42415</v>
      </c>
      <c r="C683" s="101" t="s">
        <v>854</v>
      </c>
      <c r="D683" s="101" t="s">
        <v>855</v>
      </c>
      <c r="E683" s="109">
        <v>42509</v>
      </c>
      <c r="F683" s="109">
        <v>42515</v>
      </c>
      <c r="G683" s="107">
        <f t="shared" si="28"/>
        <v>6</v>
      </c>
      <c r="H683" s="107"/>
      <c r="I683" s="121">
        <v>42491</v>
      </c>
      <c r="J683" s="121"/>
      <c r="K683" s="121"/>
      <c r="L683" s="121"/>
      <c r="M683" s="121"/>
      <c r="N683" s="121"/>
      <c r="O683" s="121"/>
      <c r="P683" s="121"/>
      <c r="Q683" s="121"/>
      <c r="R683" s="121"/>
      <c r="S683" s="121"/>
      <c r="T683" s="121"/>
      <c r="U683" s="121"/>
      <c r="V683" s="121"/>
      <c r="W683" s="121"/>
      <c r="X683" s="121"/>
      <c r="Y683" s="113">
        <v>0</v>
      </c>
      <c r="Z683" s="159"/>
      <c r="AA683" s="160"/>
      <c r="AB683" s="162"/>
      <c r="AC683" s="160"/>
      <c r="AD683" s="164"/>
      <c r="AE683" s="164"/>
      <c r="AF683" s="133" t="s">
        <v>149</v>
      </c>
      <c r="AG683" s="12"/>
      <c r="AH683" s="369"/>
      <c r="AI683" s="369"/>
      <c r="AJ683" s="369"/>
      <c r="AK683" s="369"/>
      <c r="AL683" s="369"/>
      <c r="AM683" s="369"/>
      <c r="AN683" s="369"/>
      <c r="AO683" s="369"/>
      <c r="AP683" s="369"/>
      <c r="AQ683" s="369"/>
      <c r="AR683" s="369"/>
      <c r="AS683" s="369"/>
      <c r="AT683" s="369"/>
      <c r="AU683" s="369"/>
      <c r="AV683" s="369"/>
      <c r="AW683" s="369"/>
      <c r="AX683" s="369"/>
      <c r="AY683" s="369"/>
      <c r="AZ683" s="369"/>
      <c r="BA683" s="369"/>
      <c r="BB683" s="369"/>
      <c r="BC683" s="369"/>
      <c r="BD683" s="369"/>
      <c r="BE683" s="369"/>
      <c r="BF683" s="369"/>
      <c r="BG683" s="369"/>
      <c r="BH683" s="369"/>
      <c r="BI683" s="369"/>
      <c r="BJ683" s="369"/>
      <c r="BK683" s="369"/>
      <c r="BL683" s="369"/>
      <c r="BM683" s="369"/>
      <c r="BN683" s="369"/>
      <c r="BO683" s="369"/>
      <c r="BP683" s="369"/>
      <c r="BQ683" s="369"/>
    </row>
    <row r="684" spans="1:69" s="230" customFormat="1" ht="28.5" customHeight="1" x14ac:dyDescent="0.35">
      <c r="A684" s="111" t="s">
        <v>1014</v>
      </c>
      <c r="B684" s="140">
        <v>42487</v>
      </c>
      <c r="C684" s="101" t="s">
        <v>879</v>
      </c>
      <c r="D684" s="101" t="s">
        <v>880</v>
      </c>
      <c r="E684" s="108">
        <v>42509</v>
      </c>
      <c r="F684" s="108">
        <v>42512</v>
      </c>
      <c r="G684" s="103">
        <f t="shared" si="28"/>
        <v>3</v>
      </c>
      <c r="H684" s="103">
        <v>37</v>
      </c>
      <c r="I684" s="121"/>
      <c r="J684" s="121"/>
      <c r="K684" s="121"/>
      <c r="L684" s="121"/>
      <c r="M684" s="121"/>
      <c r="N684" s="121"/>
      <c r="O684" s="121"/>
      <c r="P684" s="121"/>
      <c r="Q684" s="121"/>
      <c r="R684" s="121"/>
      <c r="S684" s="121"/>
      <c r="T684" s="121"/>
      <c r="U684" s="121"/>
      <c r="V684" s="121"/>
      <c r="W684" s="121"/>
      <c r="X684" s="121">
        <v>42491</v>
      </c>
      <c r="Y684" s="129">
        <v>2892</v>
      </c>
      <c r="Z684" s="159"/>
      <c r="AA684" s="160"/>
      <c r="AB684" s="162"/>
      <c r="AC684" s="160"/>
      <c r="AD684" s="164"/>
      <c r="AE684" s="164"/>
      <c r="AF684" s="561"/>
      <c r="AG684" s="12"/>
      <c r="AH684" s="369"/>
      <c r="AI684" s="369"/>
      <c r="AJ684" s="369"/>
      <c r="AK684" s="369"/>
      <c r="AL684" s="369"/>
      <c r="AM684" s="369"/>
      <c r="AN684" s="369"/>
      <c r="AO684" s="369"/>
      <c r="AP684" s="369"/>
      <c r="AQ684" s="369"/>
      <c r="AR684" s="369"/>
      <c r="AS684" s="369"/>
      <c r="AT684" s="369"/>
      <c r="AU684" s="369"/>
      <c r="AV684" s="369"/>
      <c r="AW684" s="369"/>
      <c r="AX684" s="369"/>
      <c r="AY684" s="369"/>
      <c r="AZ684" s="369"/>
      <c r="BA684" s="369"/>
      <c r="BB684" s="369"/>
      <c r="BC684" s="369"/>
      <c r="BD684" s="369"/>
      <c r="BE684" s="369"/>
      <c r="BF684" s="369"/>
      <c r="BG684" s="369"/>
      <c r="BH684" s="369"/>
      <c r="BI684" s="369"/>
      <c r="BJ684" s="369"/>
      <c r="BK684" s="369"/>
      <c r="BL684" s="369"/>
      <c r="BM684" s="369"/>
      <c r="BN684" s="369"/>
      <c r="BO684" s="369"/>
      <c r="BP684" s="369"/>
      <c r="BQ684" s="369"/>
    </row>
    <row r="685" spans="1:69" s="230" customFormat="1" ht="28.5" customHeight="1" x14ac:dyDescent="0.35">
      <c r="A685" s="111" t="s">
        <v>1014</v>
      </c>
      <c r="B685" s="140">
        <v>42487</v>
      </c>
      <c r="C685" s="101" t="s">
        <v>473</v>
      </c>
      <c r="D685" s="101" t="s">
        <v>904</v>
      </c>
      <c r="E685" s="108">
        <v>42509</v>
      </c>
      <c r="F685" s="108">
        <v>42521</v>
      </c>
      <c r="G685" s="103">
        <f t="shared" si="28"/>
        <v>12</v>
      </c>
      <c r="H685" s="103">
        <v>25</v>
      </c>
      <c r="I685" s="121"/>
      <c r="J685" s="121"/>
      <c r="K685" s="121"/>
      <c r="L685" s="121"/>
      <c r="M685" s="121"/>
      <c r="N685" s="121">
        <v>42491</v>
      </c>
      <c r="O685" s="121"/>
      <c r="P685" s="121"/>
      <c r="Q685" s="121"/>
      <c r="R685" s="121"/>
      <c r="S685" s="121"/>
      <c r="T685" s="121"/>
      <c r="U685" s="121"/>
      <c r="V685" s="121"/>
      <c r="W685" s="121"/>
      <c r="X685" s="121"/>
      <c r="Y685" s="129">
        <v>13616</v>
      </c>
      <c r="Z685" s="159"/>
      <c r="AA685" s="160"/>
      <c r="AB685" s="162"/>
      <c r="AC685" s="160"/>
      <c r="AD685" s="164"/>
      <c r="AE685" s="164"/>
      <c r="AF685" s="561"/>
      <c r="AG685" s="12"/>
      <c r="AH685" s="369"/>
      <c r="AI685" s="369"/>
      <c r="AJ685" s="369"/>
      <c r="AK685" s="369"/>
      <c r="AL685" s="369"/>
      <c r="AM685" s="369"/>
      <c r="AN685" s="369"/>
      <c r="AO685" s="369"/>
      <c r="AP685" s="369"/>
      <c r="AQ685" s="369"/>
      <c r="AR685" s="369"/>
      <c r="AS685" s="369"/>
      <c r="AT685" s="369"/>
      <c r="AU685" s="369"/>
      <c r="AV685" s="369"/>
      <c r="AW685" s="369"/>
      <c r="AX685" s="369"/>
      <c r="AY685" s="369"/>
      <c r="AZ685" s="369"/>
      <c r="BA685" s="369"/>
      <c r="BB685" s="369"/>
      <c r="BC685" s="369"/>
      <c r="BD685" s="369"/>
      <c r="BE685" s="369"/>
      <c r="BF685" s="369"/>
      <c r="BG685" s="369"/>
      <c r="BH685" s="369"/>
      <c r="BI685" s="369"/>
      <c r="BJ685" s="369"/>
      <c r="BK685" s="369"/>
      <c r="BL685" s="369"/>
      <c r="BM685" s="369"/>
      <c r="BN685" s="369"/>
      <c r="BO685" s="369"/>
      <c r="BP685" s="369"/>
      <c r="BQ685" s="369"/>
    </row>
    <row r="686" spans="1:69" s="230" customFormat="1" ht="28.5" customHeight="1" x14ac:dyDescent="0.35">
      <c r="A686" s="111" t="s">
        <v>1014</v>
      </c>
      <c r="B686" s="135">
        <v>42459</v>
      </c>
      <c r="C686" s="101" t="s">
        <v>161</v>
      </c>
      <c r="D686" s="45" t="s">
        <v>740</v>
      </c>
      <c r="E686" s="109">
        <v>42506</v>
      </c>
      <c r="F686" s="109">
        <v>42509</v>
      </c>
      <c r="G686" s="107">
        <f t="shared" si="28"/>
        <v>3</v>
      </c>
      <c r="H686" s="107"/>
      <c r="I686" s="121">
        <v>42491</v>
      </c>
      <c r="J686" s="131"/>
      <c r="K686" s="131"/>
      <c r="L686" s="131"/>
      <c r="M686" s="131"/>
      <c r="N686" s="131"/>
      <c r="O686" s="131"/>
      <c r="P686" s="131"/>
      <c r="Q686" s="131"/>
      <c r="R686" s="131"/>
      <c r="S686" s="131"/>
      <c r="T686" s="131"/>
      <c r="U686" s="131"/>
      <c r="V686" s="131"/>
      <c r="W686" s="131"/>
      <c r="X686" s="131"/>
      <c r="Y686" s="113">
        <v>0</v>
      </c>
      <c r="Z686" s="159"/>
      <c r="AA686" s="160"/>
      <c r="AB686" s="162"/>
      <c r="AC686" s="160"/>
      <c r="AD686" s="164"/>
      <c r="AE686" s="164"/>
      <c r="AF686" s="133" t="s">
        <v>149</v>
      </c>
      <c r="AG686" s="12"/>
      <c r="AH686" s="369"/>
      <c r="AI686" s="369"/>
      <c r="AJ686" s="369"/>
      <c r="AK686" s="369"/>
      <c r="AL686" s="369"/>
      <c r="AM686" s="369"/>
      <c r="AN686" s="369"/>
      <c r="AO686" s="369"/>
      <c r="AP686" s="369"/>
      <c r="AQ686" s="369"/>
      <c r="AR686" s="369"/>
      <c r="AS686" s="369"/>
      <c r="AT686" s="369"/>
      <c r="AU686" s="369"/>
      <c r="AV686" s="369"/>
      <c r="AW686" s="369"/>
      <c r="AX686" s="369"/>
      <c r="AY686" s="369"/>
      <c r="AZ686" s="369"/>
      <c r="BA686" s="369"/>
      <c r="BB686" s="369"/>
      <c r="BC686" s="369"/>
      <c r="BD686" s="369"/>
      <c r="BE686" s="369"/>
      <c r="BF686" s="369"/>
      <c r="BG686" s="369"/>
      <c r="BH686" s="369"/>
      <c r="BI686" s="369"/>
      <c r="BJ686" s="369"/>
      <c r="BK686" s="369"/>
      <c r="BL686" s="369"/>
      <c r="BM686" s="369"/>
      <c r="BN686" s="369"/>
      <c r="BO686" s="369"/>
      <c r="BP686" s="369"/>
      <c r="BQ686" s="369"/>
    </row>
    <row r="687" spans="1:69" s="230" customFormat="1" ht="28.5" customHeight="1" x14ac:dyDescent="0.35">
      <c r="A687" s="111" t="s">
        <v>1014</v>
      </c>
      <c r="B687" s="135">
        <v>42468</v>
      </c>
      <c r="C687" s="101" t="s">
        <v>286</v>
      </c>
      <c r="D687" s="45" t="s">
        <v>758</v>
      </c>
      <c r="E687" s="109">
        <v>42506</v>
      </c>
      <c r="F687" s="109">
        <v>42508</v>
      </c>
      <c r="G687" s="107">
        <f t="shared" si="28"/>
        <v>2</v>
      </c>
      <c r="H687" s="107"/>
      <c r="I687" s="131"/>
      <c r="J687" s="131"/>
      <c r="K687" s="131"/>
      <c r="L687" s="131"/>
      <c r="M687" s="131"/>
      <c r="N687" s="131"/>
      <c r="O687" s="131"/>
      <c r="P687" s="131"/>
      <c r="Q687" s="131"/>
      <c r="R687" s="131"/>
      <c r="S687" s="131"/>
      <c r="T687" s="131"/>
      <c r="U687" s="131"/>
      <c r="V687" s="131"/>
      <c r="W687" s="131"/>
      <c r="X687" s="121">
        <v>42491</v>
      </c>
      <c r="Y687" s="113">
        <v>0</v>
      </c>
      <c r="Z687" s="159"/>
      <c r="AA687" s="160"/>
      <c r="AB687" s="162"/>
      <c r="AC687" s="160"/>
      <c r="AD687" s="164"/>
      <c r="AE687" s="164"/>
      <c r="AF687" s="133" t="s">
        <v>759</v>
      </c>
      <c r="AG687" s="12"/>
      <c r="AH687" s="369"/>
      <c r="AI687" s="369"/>
      <c r="AJ687" s="369"/>
      <c r="AK687" s="369"/>
      <c r="AL687" s="369"/>
      <c r="AM687" s="369"/>
      <c r="AN687" s="369"/>
      <c r="AO687" s="369"/>
      <c r="AP687" s="369"/>
      <c r="AQ687" s="369"/>
      <c r="AR687" s="369"/>
      <c r="AS687" s="369"/>
      <c r="AT687" s="369"/>
      <c r="AU687" s="369"/>
      <c r="AV687" s="369"/>
      <c r="AW687" s="369"/>
      <c r="AX687" s="369"/>
      <c r="AY687" s="369"/>
      <c r="AZ687" s="369"/>
      <c r="BA687" s="369"/>
      <c r="BB687" s="369"/>
      <c r="BC687" s="369"/>
      <c r="BD687" s="369"/>
      <c r="BE687" s="369"/>
      <c r="BF687" s="369"/>
      <c r="BG687" s="369"/>
      <c r="BH687" s="369"/>
      <c r="BI687" s="369"/>
      <c r="BJ687" s="369"/>
      <c r="BK687" s="369"/>
      <c r="BL687" s="369"/>
      <c r="BM687" s="369"/>
      <c r="BN687" s="369"/>
      <c r="BO687" s="369"/>
      <c r="BP687" s="369"/>
      <c r="BQ687" s="369"/>
    </row>
    <row r="688" spans="1:69" s="230" customFormat="1" ht="28.5" customHeight="1" x14ac:dyDescent="0.35">
      <c r="A688" s="111" t="s">
        <v>1014</v>
      </c>
      <c r="B688" s="135">
        <v>42500</v>
      </c>
      <c r="C688" s="101" t="s">
        <v>845</v>
      </c>
      <c r="D688" s="45" t="s">
        <v>26</v>
      </c>
      <c r="E688" s="109">
        <v>42506</v>
      </c>
      <c r="F688" s="109">
        <v>42508</v>
      </c>
      <c r="G688" s="107">
        <f t="shared" si="28"/>
        <v>2</v>
      </c>
      <c r="H688" s="107"/>
      <c r="I688" s="131"/>
      <c r="J688" s="131"/>
      <c r="K688" s="131"/>
      <c r="L688" s="131"/>
      <c r="M688" s="131"/>
      <c r="N688" s="131"/>
      <c r="O688" s="131"/>
      <c r="P688" s="131"/>
      <c r="Q688" s="131"/>
      <c r="R688" s="131"/>
      <c r="S688" s="131"/>
      <c r="T688" s="131"/>
      <c r="U688" s="131"/>
      <c r="V688" s="131"/>
      <c r="W688" s="131"/>
      <c r="X688" s="131">
        <v>42491</v>
      </c>
      <c r="Y688" s="113">
        <v>0</v>
      </c>
      <c r="Z688" s="159"/>
      <c r="AA688" s="160"/>
      <c r="AB688" s="162"/>
      <c r="AC688" s="160"/>
      <c r="AD688" s="164"/>
      <c r="AE688" s="164"/>
      <c r="AF688" s="133" t="s">
        <v>844</v>
      </c>
      <c r="AG688" s="12"/>
      <c r="AH688" s="369"/>
      <c r="AI688" s="369"/>
      <c r="AJ688" s="369"/>
      <c r="AK688" s="369"/>
      <c r="AL688" s="369"/>
      <c r="AM688" s="369"/>
      <c r="AN688" s="369"/>
      <c r="AO688" s="369"/>
      <c r="AP688" s="369"/>
      <c r="AQ688" s="369"/>
      <c r="AR688" s="369"/>
      <c r="AS688" s="369"/>
      <c r="AT688" s="369"/>
      <c r="AU688" s="369"/>
      <c r="AV688" s="369"/>
      <c r="AW688" s="369"/>
      <c r="AX688" s="369"/>
      <c r="AY688" s="369"/>
      <c r="AZ688" s="369"/>
      <c r="BA688" s="369"/>
      <c r="BB688" s="369"/>
      <c r="BC688" s="369"/>
      <c r="BD688" s="369"/>
      <c r="BE688" s="369"/>
      <c r="BF688" s="369"/>
      <c r="BG688" s="369"/>
      <c r="BH688" s="369"/>
      <c r="BI688" s="369"/>
      <c r="BJ688" s="369"/>
      <c r="BK688" s="369"/>
      <c r="BL688" s="369"/>
      <c r="BM688" s="369"/>
      <c r="BN688" s="369"/>
      <c r="BO688" s="369"/>
      <c r="BP688" s="369"/>
      <c r="BQ688" s="369"/>
    </row>
    <row r="689" spans="1:69" s="230" customFormat="1" ht="28.5" customHeight="1" x14ac:dyDescent="0.35">
      <c r="A689" s="111" t="s">
        <v>1014</v>
      </c>
      <c r="B689" s="134">
        <v>42438</v>
      </c>
      <c r="C689" s="101" t="s">
        <v>819</v>
      </c>
      <c r="D689" s="101" t="s">
        <v>954</v>
      </c>
      <c r="E689" s="108">
        <v>42505</v>
      </c>
      <c r="F689" s="108">
        <v>42506</v>
      </c>
      <c r="G689" s="103">
        <f t="shared" si="28"/>
        <v>1</v>
      </c>
      <c r="H689" s="103">
        <v>32</v>
      </c>
      <c r="I689" s="128"/>
      <c r="J689" s="128"/>
      <c r="K689" s="128"/>
      <c r="L689" s="128"/>
      <c r="M689" s="121">
        <v>42491</v>
      </c>
      <c r="N689" s="128"/>
      <c r="O689" s="128"/>
      <c r="P689" s="128"/>
      <c r="Q689" s="128"/>
      <c r="R689" s="128"/>
      <c r="S689" s="128"/>
      <c r="T689" s="128"/>
      <c r="U689" s="128"/>
      <c r="V689" s="128"/>
      <c r="W689" s="128"/>
      <c r="X689" s="128"/>
      <c r="Y689" s="129">
        <v>695.8</v>
      </c>
      <c r="Z689" s="165"/>
      <c r="AA689" s="166"/>
      <c r="AB689" s="162"/>
      <c r="AC689" s="166"/>
      <c r="AD689" s="163"/>
      <c r="AE689" s="163"/>
      <c r="AF689" s="561"/>
      <c r="AG689" s="12"/>
      <c r="AH689" s="369"/>
      <c r="AI689" s="369"/>
      <c r="AJ689" s="369"/>
      <c r="AK689" s="369"/>
      <c r="AL689" s="369"/>
      <c r="AM689" s="369"/>
      <c r="AN689" s="369"/>
      <c r="AO689" s="369"/>
      <c r="AP689" s="369"/>
      <c r="AQ689" s="369"/>
      <c r="AR689" s="369"/>
      <c r="AS689" s="369"/>
      <c r="AT689" s="369"/>
      <c r="AU689" s="369"/>
      <c r="AV689" s="369"/>
      <c r="AW689" s="369"/>
      <c r="AX689" s="369"/>
      <c r="AY689" s="369"/>
      <c r="AZ689" s="369"/>
      <c r="BA689" s="369"/>
      <c r="BB689" s="369"/>
      <c r="BC689" s="369"/>
      <c r="BD689" s="369"/>
      <c r="BE689" s="369"/>
      <c r="BF689" s="369"/>
      <c r="BG689" s="369"/>
      <c r="BH689" s="369"/>
      <c r="BI689" s="369"/>
      <c r="BJ689" s="369"/>
      <c r="BK689" s="369"/>
      <c r="BL689" s="369"/>
      <c r="BM689" s="369"/>
      <c r="BN689" s="369"/>
      <c r="BO689" s="369"/>
      <c r="BP689" s="369"/>
      <c r="BQ689" s="369"/>
    </row>
    <row r="690" spans="1:69" s="230" customFormat="1" ht="28.5" customHeight="1" x14ac:dyDescent="0.35">
      <c r="A690" s="111" t="s">
        <v>1014</v>
      </c>
      <c r="B690" s="134">
        <v>42450</v>
      </c>
      <c r="C690" s="101" t="s">
        <v>819</v>
      </c>
      <c r="D690" s="133" t="s">
        <v>955</v>
      </c>
      <c r="E690" s="108">
        <v>42505</v>
      </c>
      <c r="F690" s="108">
        <v>42506</v>
      </c>
      <c r="G690" s="103">
        <f t="shared" si="28"/>
        <v>1</v>
      </c>
      <c r="H690" s="103">
        <v>42</v>
      </c>
      <c r="I690" s="121"/>
      <c r="J690" s="121"/>
      <c r="K690" s="121">
        <v>42491</v>
      </c>
      <c r="L690" s="121"/>
      <c r="M690" s="121"/>
      <c r="N690" s="121"/>
      <c r="O690" s="121"/>
      <c r="P690" s="121"/>
      <c r="Q690" s="121"/>
      <c r="R690" s="121"/>
      <c r="S690" s="121"/>
      <c r="T690" s="121"/>
      <c r="U690" s="121"/>
      <c r="V690" s="121"/>
      <c r="W690" s="121"/>
      <c r="X690" s="121"/>
      <c r="Y690" s="129">
        <v>922</v>
      </c>
      <c r="Z690" s="159"/>
      <c r="AA690" s="160"/>
      <c r="AB690" s="162"/>
      <c r="AC690" s="160"/>
      <c r="AD690" s="164"/>
      <c r="AE690" s="164"/>
      <c r="AF690" s="561"/>
      <c r="AG690" s="12"/>
      <c r="AH690" s="369"/>
      <c r="AI690" s="369"/>
      <c r="AJ690" s="369"/>
      <c r="AK690" s="369"/>
      <c r="AL690" s="369"/>
      <c r="AM690" s="369"/>
      <c r="AN690" s="369"/>
      <c r="AO690" s="369"/>
      <c r="AP690" s="369"/>
      <c r="AQ690" s="369"/>
      <c r="AR690" s="369"/>
      <c r="AS690" s="369"/>
      <c r="AT690" s="369"/>
      <c r="AU690" s="369"/>
      <c r="AV690" s="369"/>
      <c r="AW690" s="369"/>
      <c r="AX690" s="369"/>
      <c r="AY690" s="369"/>
      <c r="AZ690" s="369"/>
      <c r="BA690" s="369"/>
      <c r="BB690" s="369"/>
      <c r="BC690" s="369"/>
      <c r="BD690" s="369"/>
      <c r="BE690" s="369"/>
      <c r="BF690" s="369"/>
      <c r="BG690" s="369"/>
      <c r="BH690" s="369"/>
      <c r="BI690" s="369"/>
      <c r="BJ690" s="369"/>
      <c r="BK690" s="369"/>
      <c r="BL690" s="369"/>
      <c r="BM690" s="369"/>
      <c r="BN690" s="369"/>
      <c r="BO690" s="369"/>
      <c r="BP690" s="369"/>
      <c r="BQ690" s="369"/>
    </row>
    <row r="691" spans="1:69" s="230" customFormat="1" ht="28.5" customHeight="1" x14ac:dyDescent="0.35">
      <c r="A691" s="111" t="s">
        <v>1014</v>
      </c>
      <c r="B691" s="134">
        <v>42438</v>
      </c>
      <c r="C691" s="101" t="s">
        <v>819</v>
      </c>
      <c r="D691" s="101" t="s">
        <v>956</v>
      </c>
      <c r="E691" s="108">
        <v>42505</v>
      </c>
      <c r="F691" s="108">
        <v>42506</v>
      </c>
      <c r="G691" s="103">
        <f t="shared" si="28"/>
        <v>1</v>
      </c>
      <c r="H691" s="103">
        <v>35</v>
      </c>
      <c r="I691" s="128"/>
      <c r="J691" s="128"/>
      <c r="K691" s="128"/>
      <c r="L691" s="128"/>
      <c r="M691" s="121">
        <v>42491</v>
      </c>
      <c r="N691" s="128"/>
      <c r="O691" s="128"/>
      <c r="P691" s="128"/>
      <c r="Q691" s="128"/>
      <c r="R691" s="128"/>
      <c r="S691" s="128"/>
      <c r="T691" s="128"/>
      <c r="U691" s="128"/>
      <c r="V691" s="128"/>
      <c r="W691" s="128"/>
      <c r="X691" s="128"/>
      <c r="Y691" s="129">
        <v>761.8</v>
      </c>
      <c r="Z691" s="165"/>
      <c r="AA691" s="166"/>
      <c r="AB691" s="162"/>
      <c r="AC691" s="166"/>
      <c r="AD691" s="163"/>
      <c r="AE691" s="163"/>
      <c r="AF691" s="561"/>
      <c r="AG691" s="12"/>
      <c r="AH691" s="369"/>
      <c r="AI691" s="369"/>
      <c r="AJ691" s="369"/>
      <c r="AK691" s="369"/>
      <c r="AL691" s="369"/>
      <c r="AM691" s="369"/>
      <c r="AN691" s="369"/>
      <c r="AO691" s="369"/>
      <c r="AP691" s="369"/>
      <c r="AQ691" s="369"/>
      <c r="AR691" s="369"/>
      <c r="AS691" s="369"/>
      <c r="AT691" s="369"/>
      <c r="AU691" s="369"/>
      <c r="AV691" s="369"/>
      <c r="AW691" s="369"/>
      <c r="AX691" s="369"/>
      <c r="AY691" s="369"/>
      <c r="AZ691" s="369"/>
      <c r="BA691" s="369"/>
      <c r="BB691" s="369"/>
      <c r="BC691" s="369"/>
      <c r="BD691" s="369"/>
      <c r="BE691" s="369"/>
      <c r="BF691" s="369"/>
      <c r="BG691" s="369"/>
      <c r="BH691" s="369"/>
      <c r="BI691" s="369"/>
      <c r="BJ691" s="369"/>
      <c r="BK691" s="369"/>
      <c r="BL691" s="369"/>
      <c r="BM691" s="369"/>
      <c r="BN691" s="369"/>
      <c r="BO691" s="369"/>
      <c r="BP691" s="369"/>
      <c r="BQ691" s="369"/>
    </row>
    <row r="692" spans="1:69" s="230" customFormat="1" ht="28.5" customHeight="1" x14ac:dyDescent="0.25">
      <c r="A692" s="111" t="s">
        <v>1014</v>
      </c>
      <c r="B692" s="132">
        <v>42404</v>
      </c>
      <c r="C692" s="101" t="s">
        <v>161</v>
      </c>
      <c r="D692" s="101" t="s">
        <v>739</v>
      </c>
      <c r="E692" s="102">
        <v>42504</v>
      </c>
      <c r="F692" s="102">
        <v>42507</v>
      </c>
      <c r="G692" s="103">
        <f t="shared" si="28"/>
        <v>3</v>
      </c>
      <c r="H692" s="107"/>
      <c r="I692" s="121">
        <v>42491</v>
      </c>
      <c r="J692" s="121"/>
      <c r="K692" s="121"/>
      <c r="L692" s="121"/>
      <c r="M692" s="121"/>
      <c r="N692" s="121"/>
      <c r="O692" s="121"/>
      <c r="P692" s="121"/>
      <c r="Q692" s="121"/>
      <c r="R692" s="121"/>
      <c r="S692" s="121"/>
      <c r="T692" s="121"/>
      <c r="U692" s="121"/>
      <c r="V692" s="121"/>
      <c r="W692" s="121"/>
      <c r="X692" s="121"/>
      <c r="Y692" s="113">
        <v>0</v>
      </c>
      <c r="Z692" s="159"/>
      <c r="AA692" s="160"/>
      <c r="AB692" s="161"/>
      <c r="AC692" s="160"/>
      <c r="AD692" s="164"/>
      <c r="AE692" s="164"/>
      <c r="AF692" s="133" t="s">
        <v>134</v>
      </c>
      <c r="AG692" s="1"/>
      <c r="AH692" s="369"/>
      <c r="AI692" s="369"/>
      <c r="AJ692" s="369"/>
      <c r="AK692" s="369"/>
      <c r="AL692" s="369"/>
      <c r="AM692" s="369"/>
      <c r="AN692" s="369"/>
      <c r="AO692" s="369"/>
      <c r="AP692" s="369"/>
      <c r="AQ692" s="369"/>
      <c r="AR692" s="369"/>
      <c r="AS692" s="369"/>
      <c r="AT692" s="369"/>
      <c r="AU692" s="369"/>
      <c r="AV692" s="369"/>
      <c r="AW692" s="369"/>
      <c r="AX692" s="369"/>
      <c r="AY692" s="369"/>
      <c r="AZ692" s="369"/>
      <c r="BA692" s="369"/>
      <c r="BB692" s="369"/>
      <c r="BC692" s="369"/>
      <c r="BD692" s="369"/>
      <c r="BE692" s="369"/>
      <c r="BF692" s="369"/>
      <c r="BG692" s="369"/>
      <c r="BH692" s="369"/>
      <c r="BI692" s="369"/>
      <c r="BJ692" s="369"/>
      <c r="BK692" s="369"/>
      <c r="BL692" s="369"/>
      <c r="BM692" s="369"/>
      <c r="BN692" s="369"/>
      <c r="BO692" s="369"/>
      <c r="BP692" s="369"/>
      <c r="BQ692" s="369"/>
    </row>
    <row r="693" spans="1:69" s="230" customFormat="1" ht="28.5" customHeight="1" x14ac:dyDescent="0.25">
      <c r="A693" s="111" t="s">
        <v>1014</v>
      </c>
      <c r="B693" s="135">
        <v>42493</v>
      </c>
      <c r="C693" s="45" t="s">
        <v>859</v>
      </c>
      <c r="D693" s="45" t="s">
        <v>26</v>
      </c>
      <c r="E693" s="109">
        <v>42504</v>
      </c>
      <c r="F693" s="109">
        <v>42506</v>
      </c>
      <c r="G693" s="107">
        <f t="shared" si="28"/>
        <v>2</v>
      </c>
      <c r="H693" s="107"/>
      <c r="I693" s="121">
        <v>42491</v>
      </c>
      <c r="J693" s="131"/>
      <c r="K693" s="131"/>
      <c r="L693" s="131"/>
      <c r="M693" s="131"/>
      <c r="N693" s="131"/>
      <c r="O693" s="131"/>
      <c r="P693" s="131"/>
      <c r="Q693" s="131"/>
      <c r="R693" s="131"/>
      <c r="S693" s="131"/>
      <c r="T693" s="131"/>
      <c r="U693" s="131"/>
      <c r="V693" s="131"/>
      <c r="W693" s="131"/>
      <c r="X693" s="131"/>
      <c r="Y693" s="113">
        <v>0</v>
      </c>
      <c r="Z693" s="159"/>
      <c r="AA693" s="160"/>
      <c r="AB693" s="161"/>
      <c r="AC693" s="160"/>
      <c r="AD693" s="164"/>
      <c r="AE693" s="164"/>
      <c r="AF693" s="133" t="s">
        <v>860</v>
      </c>
      <c r="AG693" s="1"/>
      <c r="AH693" s="386"/>
      <c r="AI693" s="386"/>
      <c r="AJ693" s="386"/>
      <c r="AK693" s="386"/>
      <c r="AL693" s="386"/>
      <c r="AM693" s="386"/>
      <c r="AN693" s="386"/>
      <c r="AO693" s="386"/>
      <c r="AP693" s="386"/>
      <c r="AQ693" s="386"/>
      <c r="AR693" s="386"/>
      <c r="AS693" s="386"/>
      <c r="AT693" s="386"/>
      <c r="AU693" s="386"/>
      <c r="AV693" s="386"/>
      <c r="AW693" s="386"/>
      <c r="AX693" s="386"/>
      <c r="AY693" s="386"/>
      <c r="AZ693" s="386"/>
      <c r="BA693" s="386"/>
      <c r="BB693" s="386"/>
      <c r="BC693" s="386"/>
      <c r="BD693" s="386"/>
      <c r="BE693" s="386"/>
      <c r="BF693" s="386"/>
      <c r="BG693" s="386"/>
      <c r="BH693" s="386"/>
      <c r="BI693" s="386"/>
      <c r="BJ693" s="386"/>
      <c r="BK693" s="386"/>
      <c r="BL693" s="386"/>
      <c r="BM693" s="386"/>
      <c r="BN693" s="386"/>
      <c r="BO693" s="386"/>
      <c r="BP693" s="386"/>
      <c r="BQ693" s="386"/>
    </row>
    <row r="694" spans="1:69" s="230" customFormat="1" ht="28.5" customHeight="1" x14ac:dyDescent="0.25">
      <c r="A694" s="111" t="s">
        <v>1014</v>
      </c>
      <c r="B694" s="134">
        <v>42496</v>
      </c>
      <c r="C694" s="101" t="s">
        <v>768</v>
      </c>
      <c r="D694" s="101" t="s">
        <v>914</v>
      </c>
      <c r="E694" s="108">
        <v>42504</v>
      </c>
      <c r="F694" s="108">
        <v>42505</v>
      </c>
      <c r="G694" s="103">
        <f t="shared" si="28"/>
        <v>1</v>
      </c>
      <c r="H694" s="103">
        <v>13</v>
      </c>
      <c r="I694" s="121"/>
      <c r="J694" s="121"/>
      <c r="K694" s="121"/>
      <c r="L694" s="121"/>
      <c r="M694" s="121"/>
      <c r="N694" s="121"/>
      <c r="O694" s="121"/>
      <c r="P694" s="121"/>
      <c r="Q694" s="121"/>
      <c r="R694" s="121"/>
      <c r="S694" s="121"/>
      <c r="T694" s="121"/>
      <c r="U694" s="121"/>
      <c r="V694" s="121"/>
      <c r="W694" s="121"/>
      <c r="X694" s="121">
        <v>42491</v>
      </c>
      <c r="Y694" s="129">
        <v>264</v>
      </c>
      <c r="Z694" s="159"/>
      <c r="AA694" s="160"/>
      <c r="AB694" s="161"/>
      <c r="AC694" s="160"/>
      <c r="AD694" s="164"/>
      <c r="AE694" s="164"/>
      <c r="AF694" s="561"/>
      <c r="AG694" s="1"/>
      <c r="AH694" s="369"/>
      <c r="AI694" s="369"/>
      <c r="AJ694" s="369"/>
      <c r="AK694" s="369"/>
      <c r="AL694" s="369"/>
      <c r="AM694" s="369"/>
      <c r="AN694" s="369"/>
      <c r="AO694" s="369"/>
      <c r="AP694" s="369"/>
      <c r="AQ694" s="369"/>
      <c r="AR694" s="369"/>
      <c r="AS694" s="369"/>
      <c r="AT694" s="369"/>
      <c r="AU694" s="369"/>
      <c r="AV694" s="369"/>
      <c r="AW694" s="369"/>
      <c r="AX694" s="369"/>
      <c r="AY694" s="369"/>
      <c r="AZ694" s="369"/>
      <c r="BA694" s="369"/>
      <c r="BB694" s="369"/>
      <c r="BC694" s="369"/>
      <c r="BD694" s="369"/>
      <c r="BE694" s="369"/>
      <c r="BF694" s="369"/>
      <c r="BG694" s="369"/>
      <c r="BH694" s="369"/>
      <c r="BI694" s="369"/>
      <c r="BJ694" s="369"/>
      <c r="BK694" s="369"/>
      <c r="BL694" s="369"/>
      <c r="BM694" s="369"/>
      <c r="BN694" s="369"/>
      <c r="BO694" s="369"/>
      <c r="BP694" s="369"/>
      <c r="BQ694" s="369"/>
    </row>
    <row r="695" spans="1:69" s="230" customFormat="1" ht="28.5" customHeight="1" x14ac:dyDescent="0.25">
      <c r="A695" s="111" t="s">
        <v>1014</v>
      </c>
      <c r="B695" s="134">
        <v>42493</v>
      </c>
      <c r="C695" s="101" t="s">
        <v>780</v>
      </c>
      <c r="D695" s="101" t="s">
        <v>781</v>
      </c>
      <c r="E695" s="102">
        <v>42503</v>
      </c>
      <c r="F695" s="102">
        <v>42504</v>
      </c>
      <c r="G695" s="103">
        <f t="shared" si="28"/>
        <v>1</v>
      </c>
      <c r="H695" s="107"/>
      <c r="I695" s="121"/>
      <c r="J695" s="121"/>
      <c r="K695" s="121"/>
      <c r="L695" s="121"/>
      <c r="M695" s="121"/>
      <c r="N695" s="121"/>
      <c r="O695" s="121">
        <v>42491</v>
      </c>
      <c r="P695" s="121"/>
      <c r="Q695" s="121"/>
      <c r="R695" s="121"/>
      <c r="S695" s="121"/>
      <c r="T695" s="121"/>
      <c r="U695" s="121"/>
      <c r="V695" s="121"/>
      <c r="W695" s="121"/>
      <c r="X695" s="121"/>
      <c r="Y695" s="113">
        <v>0</v>
      </c>
      <c r="Z695" s="159"/>
      <c r="AA695" s="160"/>
      <c r="AB695" s="161"/>
      <c r="AC695" s="160"/>
      <c r="AD695" s="164"/>
      <c r="AE695" s="164"/>
      <c r="AF695" s="133" t="s">
        <v>134</v>
      </c>
      <c r="AG695" s="2"/>
      <c r="AH695" s="386"/>
      <c r="AI695" s="386"/>
      <c r="AJ695" s="386"/>
      <c r="AK695" s="386"/>
      <c r="AL695" s="386"/>
      <c r="AM695" s="386"/>
      <c r="AN695" s="386"/>
      <c r="AO695" s="386"/>
      <c r="AP695" s="386"/>
      <c r="AQ695" s="386"/>
      <c r="AR695" s="386"/>
      <c r="AS695" s="386"/>
      <c r="AT695" s="386"/>
      <c r="AU695" s="386"/>
      <c r="AV695" s="386"/>
      <c r="AW695" s="386"/>
      <c r="AX695" s="386"/>
      <c r="AY695" s="386"/>
      <c r="AZ695" s="386"/>
      <c r="BA695" s="386"/>
      <c r="BB695" s="386"/>
      <c r="BC695" s="386"/>
      <c r="BD695" s="386"/>
      <c r="BE695" s="386"/>
      <c r="BF695" s="386"/>
      <c r="BG695" s="386"/>
      <c r="BH695" s="386"/>
      <c r="BI695" s="386"/>
      <c r="BJ695" s="386"/>
      <c r="BK695" s="386"/>
      <c r="BL695" s="386"/>
      <c r="BM695" s="386"/>
      <c r="BN695" s="386"/>
      <c r="BO695" s="386"/>
      <c r="BP695" s="386"/>
      <c r="BQ695" s="386"/>
    </row>
    <row r="696" spans="1:69" s="230" customFormat="1" ht="28.5" customHeight="1" x14ac:dyDescent="0.2">
      <c r="A696" s="111" t="s">
        <v>1014</v>
      </c>
      <c r="B696" s="134">
        <v>42487</v>
      </c>
      <c r="C696" s="101" t="s">
        <v>970</v>
      </c>
      <c r="D696" s="133" t="s">
        <v>971</v>
      </c>
      <c r="E696" s="108">
        <v>42502</v>
      </c>
      <c r="F696" s="108">
        <v>42511</v>
      </c>
      <c r="G696" s="103">
        <f t="shared" si="28"/>
        <v>9</v>
      </c>
      <c r="H696" s="103">
        <v>4</v>
      </c>
      <c r="I696" s="121"/>
      <c r="J696" s="121"/>
      <c r="K696" s="121"/>
      <c r="L696" s="121"/>
      <c r="M696" s="121"/>
      <c r="N696" s="121">
        <v>42491</v>
      </c>
      <c r="O696" s="121"/>
      <c r="P696" s="121"/>
      <c r="Q696" s="121"/>
      <c r="R696" s="121"/>
      <c r="S696" s="121"/>
      <c r="T696" s="121"/>
      <c r="U696" s="121"/>
      <c r="V696" s="121"/>
      <c r="W696" s="121"/>
      <c r="X696" s="121"/>
      <c r="Y696" s="129">
        <v>528</v>
      </c>
      <c r="Z696" s="159"/>
      <c r="AA696" s="160"/>
      <c r="AB696" s="161"/>
      <c r="AC696" s="160"/>
      <c r="AD696" s="164"/>
      <c r="AE696" s="164"/>
      <c r="AF696" s="561"/>
      <c r="AG696" s="2"/>
      <c r="AH696" s="386"/>
      <c r="AI696" s="386"/>
      <c r="AJ696" s="386"/>
      <c r="AK696" s="386"/>
      <c r="AL696" s="386"/>
      <c r="AM696" s="386"/>
      <c r="AN696" s="386"/>
      <c r="AO696" s="386"/>
      <c r="AP696" s="386"/>
      <c r="AQ696" s="386"/>
      <c r="AR696" s="386"/>
      <c r="AS696" s="386"/>
      <c r="AT696" s="386"/>
      <c r="AU696" s="386"/>
      <c r="AV696" s="386"/>
      <c r="AW696" s="386"/>
      <c r="AX696" s="386"/>
      <c r="AY696" s="386"/>
      <c r="AZ696" s="386"/>
      <c r="BA696" s="386"/>
      <c r="BB696" s="386"/>
      <c r="BC696" s="386"/>
      <c r="BD696" s="386"/>
      <c r="BE696" s="386"/>
      <c r="BF696" s="386"/>
      <c r="BG696" s="386"/>
      <c r="BH696" s="386"/>
      <c r="BI696" s="386"/>
      <c r="BJ696" s="386"/>
      <c r="BK696" s="386"/>
      <c r="BL696" s="386"/>
      <c r="BM696" s="386"/>
      <c r="BN696" s="386"/>
      <c r="BO696" s="386"/>
      <c r="BP696" s="386"/>
      <c r="BQ696" s="386"/>
    </row>
    <row r="697" spans="1:69" s="230" customFormat="1" ht="28.5" customHeight="1" x14ac:dyDescent="0.2">
      <c r="A697" s="111" t="s">
        <v>1014</v>
      </c>
      <c r="B697" s="140">
        <v>42486</v>
      </c>
      <c r="C697" s="101" t="s">
        <v>34</v>
      </c>
      <c r="D697" s="101" t="s">
        <v>942</v>
      </c>
      <c r="E697" s="108">
        <v>42499</v>
      </c>
      <c r="F697" s="108">
        <v>42501</v>
      </c>
      <c r="G697" s="103">
        <f t="shared" si="28"/>
        <v>2</v>
      </c>
      <c r="H697" s="103">
        <v>35</v>
      </c>
      <c r="I697" s="121"/>
      <c r="J697" s="121"/>
      <c r="K697" s="121"/>
      <c r="L697" s="121"/>
      <c r="M697" s="121"/>
      <c r="N697" s="121"/>
      <c r="O697" s="121"/>
      <c r="P697" s="121"/>
      <c r="Q697" s="121"/>
      <c r="R697" s="121"/>
      <c r="S697" s="121"/>
      <c r="T697" s="121"/>
      <c r="U697" s="121"/>
      <c r="V697" s="121"/>
      <c r="W697" s="121"/>
      <c r="X697" s="121">
        <v>42491</v>
      </c>
      <c r="Y697" s="129">
        <v>1666</v>
      </c>
      <c r="Z697" s="159"/>
      <c r="AA697" s="160"/>
      <c r="AB697" s="161"/>
      <c r="AC697" s="160"/>
      <c r="AD697" s="164"/>
      <c r="AE697" s="164"/>
      <c r="AF697" s="561"/>
      <c r="AG697" s="2"/>
      <c r="AH697" s="386"/>
      <c r="AI697" s="386"/>
      <c r="AJ697" s="386"/>
      <c r="AK697" s="386"/>
      <c r="AL697" s="386"/>
      <c r="AM697" s="386"/>
      <c r="AN697" s="386"/>
      <c r="AO697" s="386"/>
      <c r="AP697" s="386"/>
      <c r="AQ697" s="386"/>
      <c r="AR697" s="386"/>
      <c r="AS697" s="386"/>
      <c r="AT697" s="386"/>
      <c r="AU697" s="386"/>
      <c r="AV697" s="386"/>
      <c r="AW697" s="386"/>
      <c r="AX697" s="386"/>
      <c r="AY697" s="386"/>
      <c r="AZ697" s="386"/>
      <c r="BA697" s="386"/>
      <c r="BB697" s="386"/>
      <c r="BC697" s="386"/>
      <c r="BD697" s="386"/>
      <c r="BE697" s="386"/>
      <c r="BF697" s="386"/>
      <c r="BG697" s="386"/>
      <c r="BH697" s="386"/>
      <c r="BI697" s="386"/>
      <c r="BJ697" s="386"/>
      <c r="BK697" s="386"/>
      <c r="BL697" s="386"/>
      <c r="BM697" s="386"/>
      <c r="BN697" s="386"/>
      <c r="BO697" s="386"/>
      <c r="BP697" s="386"/>
      <c r="BQ697" s="386"/>
    </row>
    <row r="698" spans="1:69" s="230" customFormat="1" ht="28.5" customHeight="1" x14ac:dyDescent="0.25">
      <c r="A698" s="111" t="s">
        <v>1014</v>
      </c>
      <c r="B698" s="135">
        <v>42485</v>
      </c>
      <c r="C698" s="45" t="s">
        <v>69</v>
      </c>
      <c r="D698" s="45" t="s">
        <v>26</v>
      </c>
      <c r="E698" s="109">
        <v>42498</v>
      </c>
      <c r="F698" s="109">
        <v>42500</v>
      </c>
      <c r="G698" s="107">
        <f t="shared" si="28"/>
        <v>2</v>
      </c>
      <c r="H698" s="107"/>
      <c r="I698" s="121">
        <v>42491</v>
      </c>
      <c r="J698" s="131"/>
      <c r="K698" s="131"/>
      <c r="L698" s="131"/>
      <c r="M698" s="131"/>
      <c r="N698" s="131"/>
      <c r="O698" s="131"/>
      <c r="P698" s="131"/>
      <c r="Q698" s="131"/>
      <c r="R698" s="131"/>
      <c r="S698" s="131"/>
      <c r="T698" s="131"/>
      <c r="U698" s="131"/>
      <c r="V698" s="131"/>
      <c r="W698" s="131"/>
      <c r="X698" s="131"/>
      <c r="Y698" s="113">
        <v>0</v>
      </c>
      <c r="Z698" s="159"/>
      <c r="AA698" s="160"/>
      <c r="AB698" s="161"/>
      <c r="AC698" s="160"/>
      <c r="AD698" s="164"/>
      <c r="AE698" s="164"/>
      <c r="AF698" s="133" t="s">
        <v>136</v>
      </c>
      <c r="AG698" s="2"/>
      <c r="AH698" s="386"/>
      <c r="AI698" s="386"/>
      <c r="AJ698" s="386"/>
      <c r="AK698" s="386"/>
      <c r="AL698" s="386"/>
      <c r="AM698" s="386"/>
      <c r="AN698" s="386"/>
      <c r="AO698" s="386"/>
      <c r="AP698" s="386"/>
      <c r="AQ698" s="386"/>
      <c r="AR698" s="386"/>
      <c r="AS698" s="386"/>
      <c r="AT698" s="386"/>
      <c r="AU698" s="386"/>
      <c r="AV698" s="386"/>
      <c r="AW698" s="386"/>
      <c r="AX698" s="386"/>
      <c r="AY698" s="386"/>
      <c r="AZ698" s="386"/>
      <c r="BA698" s="386"/>
      <c r="BB698" s="386"/>
      <c r="BC698" s="386"/>
      <c r="BD698" s="386"/>
      <c r="BE698" s="386"/>
      <c r="BF698" s="386"/>
      <c r="BG698" s="386"/>
      <c r="BH698" s="386"/>
      <c r="BI698" s="386"/>
      <c r="BJ698" s="386"/>
      <c r="BK698" s="386"/>
      <c r="BL698" s="386"/>
      <c r="BM698" s="386"/>
      <c r="BN698" s="386"/>
      <c r="BO698" s="386"/>
      <c r="BP698" s="386"/>
      <c r="BQ698" s="386"/>
    </row>
    <row r="699" spans="1:69" s="230" customFormat="1" ht="28.5" customHeight="1" x14ac:dyDescent="0.25">
      <c r="A699" s="111" t="s">
        <v>1014</v>
      </c>
      <c r="B699" s="135">
        <v>42478</v>
      </c>
      <c r="C699" s="45" t="s">
        <v>760</v>
      </c>
      <c r="D699" s="45" t="s">
        <v>761</v>
      </c>
      <c r="E699" s="109">
        <v>42497</v>
      </c>
      <c r="F699" s="109">
        <v>42498</v>
      </c>
      <c r="G699" s="107">
        <f t="shared" si="28"/>
        <v>1</v>
      </c>
      <c r="H699" s="107"/>
      <c r="I699" s="131"/>
      <c r="J699" s="131"/>
      <c r="K699" s="131"/>
      <c r="L699" s="131"/>
      <c r="M699" s="121">
        <v>42491</v>
      </c>
      <c r="N699" s="131"/>
      <c r="O699" s="131"/>
      <c r="P699" s="131"/>
      <c r="Q699" s="131"/>
      <c r="R699" s="131"/>
      <c r="S699" s="131"/>
      <c r="T699" s="131"/>
      <c r="U699" s="131"/>
      <c r="V699" s="131"/>
      <c r="W699" s="131"/>
      <c r="X699" s="131"/>
      <c r="Y699" s="113">
        <v>0</v>
      </c>
      <c r="Z699" s="159"/>
      <c r="AA699" s="160"/>
      <c r="AB699" s="161"/>
      <c r="AC699" s="160"/>
      <c r="AD699" s="164"/>
      <c r="AE699" s="164"/>
      <c r="AF699" s="133" t="s">
        <v>136</v>
      </c>
      <c r="AG699" s="2"/>
      <c r="AH699" s="386"/>
      <c r="AI699" s="386"/>
      <c r="AJ699" s="386"/>
      <c r="AK699" s="386"/>
      <c r="AL699" s="386"/>
      <c r="AM699" s="386"/>
      <c r="AN699" s="386"/>
      <c r="AO699" s="386"/>
      <c r="AP699" s="386"/>
      <c r="AQ699" s="386"/>
      <c r="AR699" s="386"/>
      <c r="AS699" s="386"/>
      <c r="AT699" s="386"/>
      <c r="AU699" s="386"/>
      <c r="AV699" s="386"/>
      <c r="AW699" s="386"/>
      <c r="AX699" s="386"/>
      <c r="AY699" s="386"/>
      <c r="AZ699" s="386"/>
      <c r="BA699" s="386"/>
      <c r="BB699" s="386"/>
      <c r="BC699" s="386"/>
      <c r="BD699" s="386"/>
      <c r="BE699" s="386"/>
      <c r="BF699" s="386"/>
      <c r="BG699" s="386"/>
      <c r="BH699" s="386"/>
      <c r="BI699" s="386"/>
      <c r="BJ699" s="386"/>
      <c r="BK699" s="386"/>
      <c r="BL699" s="386"/>
      <c r="BM699" s="386"/>
      <c r="BN699" s="386"/>
      <c r="BO699" s="386"/>
      <c r="BP699" s="386"/>
      <c r="BQ699" s="386"/>
    </row>
    <row r="700" spans="1:69" s="230" customFormat="1" ht="28.5" customHeight="1" x14ac:dyDescent="0.25">
      <c r="A700" s="111" t="s">
        <v>1014</v>
      </c>
      <c r="B700" s="134">
        <v>42437</v>
      </c>
      <c r="C700" s="101" t="s">
        <v>815</v>
      </c>
      <c r="D700" s="101" t="s">
        <v>26</v>
      </c>
      <c r="E700" s="102">
        <v>42497</v>
      </c>
      <c r="F700" s="102">
        <v>42499</v>
      </c>
      <c r="G700" s="107">
        <f t="shared" si="28"/>
        <v>2</v>
      </c>
      <c r="H700" s="107"/>
      <c r="I700" s="121"/>
      <c r="J700" s="121"/>
      <c r="K700" s="121"/>
      <c r="L700" s="121"/>
      <c r="M700" s="121"/>
      <c r="N700" s="121"/>
      <c r="O700" s="121"/>
      <c r="P700" s="121"/>
      <c r="Q700" s="121"/>
      <c r="R700" s="121"/>
      <c r="S700" s="121"/>
      <c r="T700" s="121"/>
      <c r="U700" s="121"/>
      <c r="V700" s="121"/>
      <c r="W700" s="121"/>
      <c r="X700" s="121">
        <v>42491</v>
      </c>
      <c r="Y700" s="113">
        <v>0</v>
      </c>
      <c r="Z700" s="159"/>
      <c r="AA700" s="160"/>
      <c r="AB700" s="161"/>
      <c r="AC700" s="160"/>
      <c r="AD700" s="164"/>
      <c r="AE700" s="164"/>
      <c r="AF700" s="133" t="s">
        <v>149</v>
      </c>
      <c r="AG700" s="2"/>
      <c r="AH700" s="386"/>
      <c r="AI700" s="386"/>
      <c r="AJ700" s="386"/>
      <c r="AK700" s="386"/>
      <c r="AL700" s="386"/>
      <c r="AM700" s="386"/>
      <c r="AN700" s="386"/>
      <c r="AO700" s="386"/>
      <c r="AP700" s="386"/>
      <c r="AQ700" s="386"/>
      <c r="AR700" s="386"/>
      <c r="AS700" s="386"/>
      <c r="AT700" s="386"/>
      <c r="AU700" s="386"/>
      <c r="AV700" s="386"/>
      <c r="AW700" s="386"/>
      <c r="AX700" s="386"/>
      <c r="AY700" s="386"/>
      <c r="AZ700" s="386"/>
      <c r="BA700" s="386"/>
      <c r="BB700" s="386"/>
      <c r="BC700" s="386"/>
      <c r="BD700" s="386"/>
      <c r="BE700" s="386"/>
      <c r="BF700" s="386"/>
      <c r="BG700" s="386"/>
      <c r="BH700" s="386"/>
      <c r="BI700" s="386"/>
      <c r="BJ700" s="386"/>
      <c r="BK700" s="386"/>
      <c r="BL700" s="386"/>
      <c r="BM700" s="386"/>
      <c r="BN700" s="386"/>
      <c r="BO700" s="386"/>
      <c r="BP700" s="386"/>
      <c r="BQ700" s="386"/>
    </row>
    <row r="701" spans="1:69" s="230" customFormat="1" ht="28.5" customHeight="1" x14ac:dyDescent="0.25">
      <c r="A701" s="111" t="s">
        <v>1014</v>
      </c>
      <c r="B701" s="132">
        <v>42404</v>
      </c>
      <c r="C701" s="101" t="s">
        <v>864</v>
      </c>
      <c r="D701" s="101" t="s">
        <v>26</v>
      </c>
      <c r="E701" s="102">
        <v>42497</v>
      </c>
      <c r="F701" s="102">
        <v>42499</v>
      </c>
      <c r="G701" s="107">
        <f t="shared" si="28"/>
        <v>2</v>
      </c>
      <c r="H701" s="107"/>
      <c r="I701" s="121">
        <v>42491</v>
      </c>
      <c r="J701" s="121"/>
      <c r="K701" s="121"/>
      <c r="L701" s="121"/>
      <c r="M701" s="121"/>
      <c r="N701" s="121"/>
      <c r="O701" s="121"/>
      <c r="P701" s="121"/>
      <c r="Q701" s="121"/>
      <c r="R701" s="121"/>
      <c r="S701" s="121"/>
      <c r="T701" s="121"/>
      <c r="U701" s="121"/>
      <c r="V701" s="121"/>
      <c r="W701" s="121"/>
      <c r="X701" s="121"/>
      <c r="Y701" s="113">
        <v>0</v>
      </c>
      <c r="Z701" s="159"/>
      <c r="AA701" s="160"/>
      <c r="AB701" s="161"/>
      <c r="AC701" s="160"/>
      <c r="AD701" s="164"/>
      <c r="AE701" s="164"/>
      <c r="AF701" s="133" t="s">
        <v>865</v>
      </c>
      <c r="AG701" s="3"/>
      <c r="AH701" s="386"/>
      <c r="AI701" s="386"/>
      <c r="AJ701" s="386"/>
      <c r="AK701" s="386"/>
      <c r="AL701" s="386"/>
      <c r="AM701" s="386"/>
      <c r="AN701" s="386"/>
      <c r="AO701" s="386"/>
      <c r="AP701" s="386"/>
      <c r="AQ701" s="386"/>
      <c r="AR701" s="386"/>
      <c r="AS701" s="386"/>
      <c r="AT701" s="386"/>
      <c r="AU701" s="386"/>
      <c r="AV701" s="386"/>
      <c r="AW701" s="386"/>
      <c r="AX701" s="386"/>
      <c r="AY701" s="386"/>
      <c r="AZ701" s="386"/>
      <c r="BA701" s="386"/>
      <c r="BB701" s="386"/>
      <c r="BC701" s="386"/>
      <c r="BD701" s="386"/>
      <c r="BE701" s="386"/>
      <c r="BF701" s="386"/>
      <c r="BG701" s="386"/>
      <c r="BH701" s="386"/>
      <c r="BI701" s="386"/>
      <c r="BJ701" s="386"/>
      <c r="BK701" s="386"/>
      <c r="BL701" s="386"/>
      <c r="BM701" s="386"/>
      <c r="BN701" s="386"/>
      <c r="BO701" s="386"/>
      <c r="BP701" s="386"/>
      <c r="BQ701" s="386"/>
    </row>
    <row r="702" spans="1:69" s="230" customFormat="1" ht="28.5" customHeight="1" x14ac:dyDescent="0.25">
      <c r="A702" s="111" t="s">
        <v>1014</v>
      </c>
      <c r="B702" s="135">
        <v>42485</v>
      </c>
      <c r="C702" s="45" t="s">
        <v>869</v>
      </c>
      <c r="D702" s="45" t="s">
        <v>871</v>
      </c>
      <c r="E702" s="109">
        <v>42497</v>
      </c>
      <c r="F702" s="109">
        <v>42499</v>
      </c>
      <c r="G702" s="107">
        <f t="shared" si="28"/>
        <v>2</v>
      </c>
      <c r="H702" s="107"/>
      <c r="I702" s="131"/>
      <c r="J702" s="131"/>
      <c r="K702" s="131"/>
      <c r="L702" s="131"/>
      <c r="M702" s="131"/>
      <c r="N702" s="131"/>
      <c r="O702" s="121">
        <v>42491</v>
      </c>
      <c r="P702" s="131"/>
      <c r="Q702" s="131"/>
      <c r="R702" s="131"/>
      <c r="S702" s="131"/>
      <c r="T702" s="131"/>
      <c r="U702" s="131"/>
      <c r="V702" s="131"/>
      <c r="W702" s="131"/>
      <c r="X702" s="131"/>
      <c r="Y702" s="113">
        <v>0</v>
      </c>
      <c r="Z702" s="159"/>
      <c r="AA702" s="160"/>
      <c r="AB702" s="161"/>
      <c r="AC702" s="160"/>
      <c r="AD702" s="164"/>
      <c r="AE702" s="164"/>
      <c r="AF702" s="133" t="s">
        <v>136</v>
      </c>
      <c r="AG702" s="4"/>
      <c r="AH702" s="386"/>
      <c r="AI702" s="386"/>
      <c r="AJ702" s="386"/>
      <c r="AK702" s="386"/>
      <c r="AL702" s="386"/>
      <c r="AM702" s="386"/>
      <c r="AN702" s="386"/>
      <c r="AO702" s="386"/>
      <c r="AP702" s="386"/>
      <c r="AQ702" s="386"/>
      <c r="AR702" s="386"/>
      <c r="AS702" s="386"/>
      <c r="AT702" s="386"/>
      <c r="AU702" s="386"/>
      <c r="AV702" s="386"/>
      <c r="AW702" s="386"/>
      <c r="AX702" s="386"/>
      <c r="AY702" s="386"/>
      <c r="AZ702" s="386"/>
      <c r="BA702" s="386"/>
      <c r="BB702" s="386"/>
      <c r="BC702" s="386"/>
      <c r="BD702" s="386"/>
      <c r="BE702" s="386"/>
      <c r="BF702" s="386"/>
      <c r="BG702" s="386"/>
      <c r="BH702" s="386"/>
      <c r="BI702" s="386"/>
      <c r="BJ702" s="386"/>
      <c r="BK702" s="386"/>
      <c r="BL702" s="386"/>
      <c r="BM702" s="386"/>
      <c r="BN702" s="386"/>
      <c r="BO702" s="386"/>
      <c r="BP702" s="386"/>
      <c r="BQ702" s="386"/>
    </row>
    <row r="703" spans="1:69" s="258" customFormat="1" ht="28.5" customHeight="1" x14ac:dyDescent="0.25">
      <c r="A703" s="111" t="s">
        <v>1014</v>
      </c>
      <c r="B703" s="135">
        <v>42412</v>
      </c>
      <c r="C703" s="101" t="s">
        <v>838</v>
      </c>
      <c r="D703" s="101" t="s">
        <v>26</v>
      </c>
      <c r="E703" s="102">
        <v>42496</v>
      </c>
      <c r="F703" s="102">
        <v>42497</v>
      </c>
      <c r="G703" s="107">
        <f t="shared" si="28"/>
        <v>1</v>
      </c>
      <c r="H703" s="107"/>
      <c r="I703" s="121">
        <v>42491</v>
      </c>
      <c r="J703" s="141"/>
      <c r="K703" s="141"/>
      <c r="L703" s="141"/>
      <c r="M703" s="141"/>
      <c r="N703" s="141"/>
      <c r="O703" s="141"/>
      <c r="P703" s="141"/>
      <c r="Q703" s="141"/>
      <c r="R703" s="141"/>
      <c r="S703" s="141"/>
      <c r="T703" s="141"/>
      <c r="U703" s="141"/>
      <c r="V703" s="141"/>
      <c r="W703" s="141"/>
      <c r="X703" s="141"/>
      <c r="Y703" s="113">
        <v>0</v>
      </c>
      <c r="Z703" s="165"/>
      <c r="AA703" s="166"/>
      <c r="AB703" s="161"/>
      <c r="AC703" s="166"/>
      <c r="AD703" s="163"/>
      <c r="AE703" s="163"/>
      <c r="AF703" s="133" t="s">
        <v>707</v>
      </c>
      <c r="AG703" s="5"/>
      <c r="AH703" s="386"/>
      <c r="AI703" s="386"/>
      <c r="AJ703" s="386"/>
      <c r="AK703" s="386"/>
      <c r="AL703" s="386"/>
      <c r="AM703" s="386"/>
      <c r="AN703" s="386"/>
      <c r="AO703" s="386"/>
      <c r="AP703" s="386"/>
      <c r="AQ703" s="386"/>
      <c r="AR703" s="386"/>
      <c r="AS703" s="386"/>
      <c r="AT703" s="386"/>
      <c r="AU703" s="386"/>
      <c r="AV703" s="386"/>
      <c r="AW703" s="386"/>
      <c r="AX703" s="386"/>
      <c r="AY703" s="386"/>
      <c r="AZ703" s="386"/>
      <c r="BA703" s="386"/>
      <c r="BB703" s="386"/>
      <c r="BC703" s="386"/>
      <c r="BD703" s="386"/>
      <c r="BE703" s="386"/>
      <c r="BF703" s="386"/>
      <c r="BG703" s="386"/>
      <c r="BH703" s="386"/>
      <c r="BI703" s="386"/>
      <c r="BJ703" s="386"/>
      <c r="BK703" s="386"/>
      <c r="BL703" s="386"/>
      <c r="BM703" s="386"/>
      <c r="BN703" s="386"/>
      <c r="BO703" s="386"/>
      <c r="BP703" s="386"/>
      <c r="BQ703" s="386"/>
    </row>
    <row r="704" spans="1:69" s="230" customFormat="1" ht="28.5" customHeight="1" x14ac:dyDescent="0.2">
      <c r="A704" s="111" t="s">
        <v>1014</v>
      </c>
      <c r="B704" s="140">
        <v>42486</v>
      </c>
      <c r="C704" s="101" t="s">
        <v>473</v>
      </c>
      <c r="D704" s="101" t="s">
        <v>905</v>
      </c>
      <c r="E704" s="108">
        <v>42494</v>
      </c>
      <c r="F704" s="108">
        <v>42504</v>
      </c>
      <c r="G704" s="103">
        <f t="shared" si="28"/>
        <v>10</v>
      </c>
      <c r="H704" s="103">
        <v>14</v>
      </c>
      <c r="I704" s="121"/>
      <c r="J704" s="121"/>
      <c r="K704" s="121"/>
      <c r="L704" s="121"/>
      <c r="M704" s="121"/>
      <c r="N704" s="121">
        <v>42491</v>
      </c>
      <c r="O704" s="121"/>
      <c r="P704" s="121"/>
      <c r="Q704" s="121"/>
      <c r="R704" s="121"/>
      <c r="S704" s="121"/>
      <c r="T704" s="121"/>
      <c r="U704" s="121"/>
      <c r="V704" s="121"/>
      <c r="W704" s="121"/>
      <c r="X704" s="121"/>
      <c r="Y704" s="129">
        <f>(G704*46)*14</f>
        <v>6440</v>
      </c>
      <c r="Z704" s="159"/>
      <c r="AA704" s="160"/>
      <c r="AB704" s="161"/>
      <c r="AC704" s="160"/>
      <c r="AD704" s="164"/>
      <c r="AE704" s="164"/>
      <c r="AF704" s="561"/>
      <c r="AG704" s="5"/>
      <c r="AH704" s="386"/>
      <c r="AI704" s="386"/>
      <c r="AJ704" s="386"/>
      <c r="AK704" s="386"/>
      <c r="AL704" s="386"/>
      <c r="AM704" s="386"/>
      <c r="AN704" s="386"/>
      <c r="AO704" s="386"/>
      <c r="AP704" s="386"/>
      <c r="AQ704" s="386"/>
      <c r="AR704" s="386"/>
      <c r="AS704" s="386"/>
      <c r="AT704" s="386"/>
      <c r="AU704" s="386"/>
      <c r="AV704" s="386"/>
      <c r="AW704" s="386"/>
      <c r="AX704" s="386"/>
      <c r="AY704" s="386"/>
      <c r="AZ704" s="386"/>
      <c r="BA704" s="386"/>
      <c r="BB704" s="386"/>
      <c r="BC704" s="386"/>
      <c r="BD704" s="386"/>
      <c r="BE704" s="386"/>
      <c r="BF704" s="386"/>
      <c r="BG704" s="386"/>
      <c r="BH704" s="386"/>
      <c r="BI704" s="386"/>
      <c r="BJ704" s="386"/>
      <c r="BK704" s="386"/>
      <c r="BL704" s="386"/>
      <c r="BM704" s="386"/>
      <c r="BN704" s="386"/>
      <c r="BO704" s="386"/>
      <c r="BP704" s="386"/>
      <c r="BQ704" s="386"/>
    </row>
    <row r="705" spans="1:69" s="230" customFormat="1" ht="28.5" customHeight="1" x14ac:dyDescent="0.35">
      <c r="A705" s="111" t="s">
        <v>1014</v>
      </c>
      <c r="B705" s="134">
        <v>42443</v>
      </c>
      <c r="C705" s="101" t="s">
        <v>987</v>
      </c>
      <c r="D705" s="45" t="s">
        <v>699</v>
      </c>
      <c r="E705" s="102">
        <v>42491</v>
      </c>
      <c r="F705" s="102">
        <v>42492</v>
      </c>
      <c r="G705" s="103" t="s">
        <v>26</v>
      </c>
      <c r="H705" s="103"/>
      <c r="I705" s="121"/>
      <c r="J705" s="121"/>
      <c r="K705" s="121"/>
      <c r="L705" s="121"/>
      <c r="M705" s="121"/>
      <c r="N705" s="121"/>
      <c r="O705" s="121">
        <v>42491</v>
      </c>
      <c r="P705" s="121"/>
      <c r="Q705" s="121"/>
      <c r="R705" s="121"/>
      <c r="S705" s="121"/>
      <c r="T705" s="121"/>
      <c r="U705" s="121"/>
      <c r="V705" s="121"/>
      <c r="W705" s="121"/>
      <c r="X705" s="121"/>
      <c r="Y705" s="113">
        <v>0</v>
      </c>
      <c r="Z705" s="159"/>
      <c r="AA705" s="160"/>
      <c r="AB705" s="162"/>
      <c r="AC705" s="160"/>
      <c r="AD705" s="164"/>
      <c r="AE705" s="164"/>
      <c r="AF705" s="133" t="s">
        <v>134</v>
      </c>
      <c r="AG705" s="9"/>
      <c r="AH705" s="386"/>
      <c r="AI705" s="386"/>
      <c r="AJ705" s="386"/>
      <c r="AK705" s="386"/>
      <c r="AL705" s="386"/>
      <c r="AM705" s="386"/>
      <c r="AN705" s="386"/>
      <c r="AO705" s="386"/>
      <c r="AP705" s="386"/>
      <c r="AQ705" s="386"/>
      <c r="AR705" s="386"/>
      <c r="AS705" s="386"/>
      <c r="AT705" s="386"/>
      <c r="AU705" s="386"/>
      <c r="AV705" s="386"/>
      <c r="AW705" s="386"/>
      <c r="AX705" s="386"/>
      <c r="AY705" s="386"/>
      <c r="AZ705" s="386"/>
      <c r="BA705" s="386"/>
      <c r="BB705" s="386"/>
      <c r="BC705" s="386"/>
      <c r="BD705" s="386"/>
      <c r="BE705" s="386"/>
      <c r="BF705" s="386"/>
      <c r="BG705" s="386"/>
      <c r="BH705" s="386"/>
      <c r="BI705" s="386"/>
      <c r="BJ705" s="386"/>
      <c r="BK705" s="386"/>
      <c r="BL705" s="386"/>
      <c r="BM705" s="386"/>
      <c r="BN705" s="386"/>
      <c r="BO705" s="386"/>
      <c r="BP705" s="386"/>
      <c r="BQ705" s="386"/>
    </row>
    <row r="706" spans="1:69" s="230" customFormat="1" ht="28.5" customHeight="1" x14ac:dyDescent="0.25">
      <c r="A706" s="111" t="s">
        <v>1014</v>
      </c>
      <c r="B706" s="135">
        <v>42440</v>
      </c>
      <c r="C706" s="45" t="s">
        <v>698</v>
      </c>
      <c r="D706" s="45" t="s">
        <v>699</v>
      </c>
      <c r="E706" s="109">
        <v>42491</v>
      </c>
      <c r="F706" s="109">
        <v>42492</v>
      </c>
      <c r="G706" s="107" t="s">
        <v>26</v>
      </c>
      <c r="H706" s="107"/>
      <c r="I706" s="131"/>
      <c r="J706" s="131"/>
      <c r="K706" s="131"/>
      <c r="L706" s="131"/>
      <c r="M706" s="131"/>
      <c r="N706" s="131"/>
      <c r="O706" s="131"/>
      <c r="P706" s="131"/>
      <c r="Q706" s="131"/>
      <c r="R706" s="131"/>
      <c r="S706" s="131"/>
      <c r="T706" s="131"/>
      <c r="U706" s="131"/>
      <c r="V706" s="131"/>
      <c r="W706" s="131"/>
      <c r="X706" s="131">
        <v>42491</v>
      </c>
      <c r="Y706" s="136">
        <v>0</v>
      </c>
      <c r="Z706" s="159"/>
      <c r="AA706" s="160"/>
      <c r="AB706" s="161"/>
      <c r="AC706" s="160"/>
      <c r="AD706" s="164"/>
      <c r="AE706" s="164"/>
      <c r="AF706" s="133" t="s">
        <v>149</v>
      </c>
      <c r="AG706" s="6"/>
      <c r="AH706" s="386"/>
      <c r="AI706" s="386"/>
      <c r="AJ706" s="386"/>
      <c r="AK706" s="386"/>
      <c r="AL706" s="386"/>
      <c r="AM706" s="386"/>
      <c r="AN706" s="386"/>
      <c r="AO706" s="386"/>
      <c r="AP706" s="386"/>
      <c r="AQ706" s="386"/>
      <c r="AR706" s="386"/>
      <c r="AS706" s="386"/>
      <c r="AT706" s="386"/>
      <c r="AU706" s="386"/>
      <c r="AV706" s="386"/>
      <c r="AW706" s="386"/>
      <c r="AX706" s="386"/>
      <c r="AY706" s="386"/>
      <c r="AZ706" s="386"/>
      <c r="BA706" s="386"/>
      <c r="BB706" s="386"/>
      <c r="BC706" s="386"/>
      <c r="BD706" s="386"/>
      <c r="BE706" s="386"/>
      <c r="BF706" s="386"/>
      <c r="BG706" s="386"/>
      <c r="BH706" s="386"/>
      <c r="BI706" s="386"/>
      <c r="BJ706" s="386"/>
      <c r="BK706" s="386"/>
      <c r="BL706" s="386"/>
      <c r="BM706" s="386"/>
      <c r="BN706" s="386"/>
      <c r="BO706" s="386"/>
      <c r="BP706" s="386"/>
      <c r="BQ706" s="386"/>
    </row>
    <row r="707" spans="1:69" s="230" customFormat="1" ht="28.5" customHeight="1" x14ac:dyDescent="0.2">
      <c r="A707" s="111" t="s">
        <v>1014</v>
      </c>
      <c r="B707" s="134">
        <v>42487</v>
      </c>
      <c r="C707" s="101" t="s">
        <v>989</v>
      </c>
      <c r="D707" s="101" t="s">
        <v>26</v>
      </c>
      <c r="E707" s="108">
        <v>42490</v>
      </c>
      <c r="F707" s="108">
        <v>42491</v>
      </c>
      <c r="G707" s="103">
        <f t="shared" ref="G707:G728" si="29">F707-E707</f>
        <v>1</v>
      </c>
      <c r="H707" s="103"/>
      <c r="I707" s="121"/>
      <c r="J707" s="121"/>
      <c r="K707" s="121"/>
      <c r="L707" s="121"/>
      <c r="M707" s="121"/>
      <c r="N707" s="121"/>
      <c r="O707" s="121"/>
      <c r="P707" s="121"/>
      <c r="Q707" s="121">
        <v>42491</v>
      </c>
      <c r="R707" s="121"/>
      <c r="S707" s="121"/>
      <c r="T707" s="121"/>
      <c r="U707" s="121"/>
      <c r="V707" s="121"/>
      <c r="W707" s="121"/>
      <c r="X707" s="121"/>
      <c r="Y707" s="129">
        <v>373.4</v>
      </c>
      <c r="Z707" s="159"/>
      <c r="AA707" s="160"/>
      <c r="AB707" s="161"/>
      <c r="AC707" s="160"/>
      <c r="AD707" s="164"/>
      <c r="AE707" s="164"/>
      <c r="AF707" s="561"/>
      <c r="AG707" s="6"/>
      <c r="AH707" s="386"/>
      <c r="AI707" s="386"/>
      <c r="AJ707" s="386"/>
      <c r="AK707" s="386"/>
      <c r="AL707" s="386"/>
      <c r="AM707" s="386"/>
      <c r="AN707" s="386"/>
      <c r="AO707" s="386"/>
      <c r="AP707" s="386"/>
      <c r="AQ707" s="386"/>
      <c r="AR707" s="386"/>
      <c r="AS707" s="386"/>
      <c r="AT707" s="386"/>
      <c r="AU707" s="386"/>
      <c r="AV707" s="386"/>
      <c r="AW707" s="386"/>
      <c r="AX707" s="386"/>
      <c r="AY707" s="386"/>
      <c r="AZ707" s="386"/>
      <c r="BA707" s="386"/>
      <c r="BB707" s="386"/>
      <c r="BC707" s="386"/>
      <c r="BD707" s="386"/>
      <c r="BE707" s="386"/>
      <c r="BF707" s="386"/>
      <c r="BG707" s="386"/>
      <c r="BH707" s="386"/>
      <c r="BI707" s="386"/>
      <c r="BJ707" s="386"/>
      <c r="BK707" s="386"/>
      <c r="BL707" s="386"/>
      <c r="BM707" s="386"/>
      <c r="BN707" s="386"/>
      <c r="BO707" s="386"/>
      <c r="BP707" s="386"/>
      <c r="BQ707" s="386"/>
    </row>
    <row r="708" spans="1:69" s="258" customFormat="1" ht="28.5" customHeight="1" x14ac:dyDescent="0.25">
      <c r="A708" s="111" t="s">
        <v>1014</v>
      </c>
      <c r="B708" s="130">
        <v>42446</v>
      </c>
      <c r="C708" s="101" t="s">
        <v>126</v>
      </c>
      <c r="D708" s="46" t="s">
        <v>794</v>
      </c>
      <c r="E708" s="102">
        <v>42485</v>
      </c>
      <c r="F708" s="102">
        <v>42486</v>
      </c>
      <c r="G708" s="107">
        <f t="shared" si="29"/>
        <v>1</v>
      </c>
      <c r="H708" s="107"/>
      <c r="I708" s="131">
        <v>42461</v>
      </c>
      <c r="J708" s="141"/>
      <c r="K708" s="141"/>
      <c r="L708" s="141"/>
      <c r="M708" s="141"/>
      <c r="N708" s="141"/>
      <c r="O708" s="141"/>
      <c r="P708" s="141"/>
      <c r="Q708" s="141"/>
      <c r="R708" s="141"/>
      <c r="S708" s="141"/>
      <c r="T708" s="141"/>
      <c r="U708" s="141"/>
      <c r="V708" s="141"/>
      <c r="W708" s="141"/>
      <c r="X708" s="141"/>
      <c r="Y708" s="113">
        <v>0</v>
      </c>
      <c r="Z708" s="165"/>
      <c r="AA708" s="166"/>
      <c r="AB708" s="161"/>
      <c r="AC708" s="166"/>
      <c r="AD708" s="163"/>
      <c r="AE708" s="163"/>
      <c r="AF708" s="133" t="s">
        <v>795</v>
      </c>
      <c r="AG708" s="6"/>
      <c r="AH708" s="386"/>
      <c r="AI708" s="386"/>
      <c r="AJ708" s="386"/>
      <c r="AK708" s="386"/>
      <c r="AL708" s="386"/>
      <c r="AM708" s="386"/>
      <c r="AN708" s="386"/>
      <c r="AO708" s="386"/>
      <c r="AP708" s="386"/>
      <c r="AQ708" s="386"/>
      <c r="AR708" s="386"/>
      <c r="AS708" s="386"/>
      <c r="AT708" s="386"/>
      <c r="AU708" s="386"/>
      <c r="AV708" s="386"/>
      <c r="AW708" s="386"/>
      <c r="AX708" s="386"/>
      <c r="AY708" s="386"/>
      <c r="AZ708" s="386"/>
      <c r="BA708" s="386"/>
      <c r="BB708" s="386"/>
      <c r="BC708" s="386"/>
      <c r="BD708" s="386"/>
      <c r="BE708" s="386"/>
      <c r="BF708" s="386"/>
      <c r="BG708" s="386"/>
      <c r="BH708" s="386"/>
      <c r="BI708" s="386"/>
      <c r="BJ708" s="386"/>
      <c r="BK708" s="386"/>
      <c r="BL708" s="386"/>
      <c r="BM708" s="386"/>
      <c r="BN708" s="386"/>
      <c r="BO708" s="386"/>
      <c r="BP708" s="386"/>
      <c r="BQ708" s="386"/>
    </row>
    <row r="709" spans="1:69" s="230" customFormat="1" ht="28.5" customHeight="1" x14ac:dyDescent="0.2">
      <c r="A709" s="111" t="s">
        <v>1014</v>
      </c>
      <c r="B709" s="119">
        <v>42440</v>
      </c>
      <c r="C709" s="45" t="s">
        <v>74</v>
      </c>
      <c r="D709" s="101" t="s">
        <v>26</v>
      </c>
      <c r="E709" s="108">
        <v>42485</v>
      </c>
      <c r="F709" s="108">
        <v>42486</v>
      </c>
      <c r="G709" s="103">
        <f t="shared" si="29"/>
        <v>1</v>
      </c>
      <c r="H709" s="103"/>
      <c r="I709" s="131">
        <v>42461</v>
      </c>
      <c r="J709" s="128"/>
      <c r="K709" s="128"/>
      <c r="L709" s="128"/>
      <c r="M709" s="128"/>
      <c r="N709" s="128"/>
      <c r="O709" s="128"/>
      <c r="P709" s="128"/>
      <c r="Q709" s="128"/>
      <c r="R709" s="128"/>
      <c r="S709" s="128"/>
      <c r="T709" s="128"/>
      <c r="U709" s="128"/>
      <c r="V709" s="128"/>
      <c r="W709" s="128"/>
      <c r="X709" s="128"/>
      <c r="Y709" s="129">
        <v>1160</v>
      </c>
      <c r="Z709" s="165"/>
      <c r="AA709" s="166"/>
      <c r="AB709" s="161"/>
      <c r="AC709" s="166"/>
      <c r="AD709" s="163"/>
      <c r="AE709" s="163"/>
      <c r="AF709" s="561"/>
      <c r="AG709" s="6"/>
      <c r="AH709" s="386"/>
      <c r="AI709" s="386"/>
      <c r="AJ709" s="386"/>
      <c r="AK709" s="386"/>
      <c r="AL709" s="386"/>
      <c r="AM709" s="386"/>
      <c r="AN709" s="386"/>
      <c r="AO709" s="386"/>
      <c r="AP709" s="386"/>
      <c r="AQ709" s="386"/>
      <c r="AR709" s="386"/>
      <c r="AS709" s="386"/>
      <c r="AT709" s="386"/>
      <c r="AU709" s="386"/>
      <c r="AV709" s="386"/>
      <c r="AW709" s="386"/>
      <c r="AX709" s="386"/>
      <c r="AY709" s="386"/>
      <c r="AZ709" s="386"/>
      <c r="BA709" s="386"/>
      <c r="BB709" s="386"/>
      <c r="BC709" s="386"/>
      <c r="BD709" s="386"/>
      <c r="BE709" s="386"/>
      <c r="BF709" s="386"/>
      <c r="BG709" s="386"/>
      <c r="BH709" s="386"/>
      <c r="BI709" s="386"/>
      <c r="BJ709" s="386"/>
      <c r="BK709" s="386"/>
      <c r="BL709" s="386"/>
      <c r="BM709" s="386"/>
      <c r="BN709" s="386"/>
      <c r="BO709" s="386"/>
      <c r="BP709" s="386"/>
      <c r="BQ709" s="386"/>
    </row>
    <row r="710" spans="1:69" s="269" customFormat="1" ht="28.5" customHeight="1" x14ac:dyDescent="0.2">
      <c r="A710" s="111" t="s">
        <v>1014</v>
      </c>
      <c r="B710" s="134">
        <v>42465</v>
      </c>
      <c r="C710" s="101" t="s">
        <v>970</v>
      </c>
      <c r="D710" s="101" t="s">
        <v>26</v>
      </c>
      <c r="E710" s="108">
        <v>42485</v>
      </c>
      <c r="F710" s="108">
        <v>42490</v>
      </c>
      <c r="G710" s="103">
        <f t="shared" si="29"/>
        <v>5</v>
      </c>
      <c r="H710" s="103"/>
      <c r="I710" s="121"/>
      <c r="J710" s="121"/>
      <c r="K710" s="121"/>
      <c r="L710" s="121"/>
      <c r="M710" s="121"/>
      <c r="N710" s="131">
        <v>42461</v>
      </c>
      <c r="O710" s="121"/>
      <c r="P710" s="121"/>
      <c r="Q710" s="121"/>
      <c r="R710" s="121"/>
      <c r="S710" s="121"/>
      <c r="T710" s="121"/>
      <c r="U710" s="121"/>
      <c r="V710" s="121"/>
      <c r="W710" s="121"/>
      <c r="X710" s="121"/>
      <c r="Y710" s="129">
        <v>726</v>
      </c>
      <c r="Z710" s="159"/>
      <c r="AA710" s="160"/>
      <c r="AB710" s="161"/>
      <c r="AC710" s="160"/>
      <c r="AD710" s="164"/>
      <c r="AE710" s="164"/>
      <c r="AF710" s="561"/>
      <c r="AG710" s="6"/>
      <c r="AH710" s="386"/>
      <c r="AI710" s="386"/>
      <c r="AJ710" s="386"/>
      <c r="AK710" s="386"/>
      <c r="AL710" s="386"/>
      <c r="AM710" s="386"/>
      <c r="AN710" s="386"/>
      <c r="AO710" s="386"/>
      <c r="AP710" s="386"/>
      <c r="AQ710" s="386"/>
      <c r="AR710" s="386"/>
      <c r="AS710" s="386"/>
      <c r="AT710" s="386"/>
      <c r="AU710" s="386"/>
      <c r="AV710" s="386"/>
      <c r="AW710" s="386"/>
      <c r="AX710" s="386"/>
      <c r="AY710" s="386"/>
      <c r="AZ710" s="386"/>
      <c r="BA710" s="386"/>
      <c r="BB710" s="386"/>
      <c r="BC710" s="386"/>
      <c r="BD710" s="386"/>
      <c r="BE710" s="386"/>
      <c r="BF710" s="386"/>
      <c r="BG710" s="386"/>
      <c r="BH710" s="386"/>
      <c r="BI710" s="386"/>
      <c r="BJ710" s="386"/>
      <c r="BK710" s="386"/>
      <c r="BL710" s="386"/>
      <c r="BM710" s="386"/>
      <c r="BN710" s="386"/>
      <c r="BO710" s="386"/>
      <c r="BP710" s="386"/>
      <c r="BQ710" s="386"/>
    </row>
    <row r="711" spans="1:69" s="270" customFormat="1" ht="28.5" customHeight="1" x14ac:dyDescent="0.2">
      <c r="A711" s="111" t="s">
        <v>1014</v>
      </c>
      <c r="B711" s="134">
        <v>42450</v>
      </c>
      <c r="C711" s="101" t="s">
        <v>819</v>
      </c>
      <c r="D711" s="101" t="s">
        <v>26</v>
      </c>
      <c r="E711" s="108">
        <v>42484</v>
      </c>
      <c r="F711" s="108">
        <v>42485</v>
      </c>
      <c r="G711" s="103">
        <f t="shared" si="29"/>
        <v>1</v>
      </c>
      <c r="H711" s="103">
        <v>23</v>
      </c>
      <c r="I711" s="128"/>
      <c r="J711" s="128"/>
      <c r="K711" s="128"/>
      <c r="L711" s="128"/>
      <c r="M711" s="131">
        <v>42461</v>
      </c>
      <c r="N711" s="128"/>
      <c r="O711" s="128"/>
      <c r="P711" s="128"/>
      <c r="Q711" s="128"/>
      <c r="R711" s="128"/>
      <c r="S711" s="128"/>
      <c r="T711" s="128"/>
      <c r="U711" s="128"/>
      <c r="V711" s="128"/>
      <c r="W711" s="128"/>
      <c r="X711" s="128"/>
      <c r="Y711" s="129">
        <v>541</v>
      </c>
      <c r="Z711" s="165"/>
      <c r="AA711" s="166"/>
      <c r="AB711" s="161"/>
      <c r="AC711" s="166"/>
      <c r="AD711" s="163"/>
      <c r="AE711" s="163"/>
      <c r="AF711" s="561"/>
      <c r="AG711" s="6"/>
      <c r="AH711" s="386"/>
      <c r="AI711" s="386"/>
      <c r="AJ711" s="386"/>
      <c r="AK711" s="386"/>
      <c r="AL711" s="386"/>
      <c r="AM711" s="386"/>
      <c r="AN711" s="386"/>
      <c r="AO711" s="386"/>
      <c r="AP711" s="386"/>
      <c r="AQ711" s="386"/>
      <c r="AR711" s="386"/>
      <c r="AS711" s="386"/>
      <c r="AT711" s="386"/>
      <c r="AU711" s="386"/>
      <c r="AV711" s="386"/>
      <c r="AW711" s="386"/>
      <c r="AX711" s="386"/>
      <c r="AY711" s="386"/>
      <c r="AZ711" s="386"/>
      <c r="BA711" s="386"/>
      <c r="BB711" s="386"/>
      <c r="BC711" s="386"/>
      <c r="BD711" s="386"/>
      <c r="BE711" s="386"/>
      <c r="BF711" s="386"/>
      <c r="BG711" s="386"/>
      <c r="BH711" s="386"/>
      <c r="BI711" s="386"/>
      <c r="BJ711" s="386"/>
      <c r="BK711" s="386"/>
      <c r="BL711" s="386"/>
      <c r="BM711" s="386"/>
      <c r="BN711" s="386"/>
      <c r="BO711" s="386"/>
      <c r="BP711" s="386"/>
      <c r="BQ711" s="386"/>
    </row>
    <row r="712" spans="1:69" s="271" customFormat="1" ht="28.5" customHeight="1" x14ac:dyDescent="0.25">
      <c r="A712" s="111" t="s">
        <v>1014</v>
      </c>
      <c r="B712" s="140">
        <v>42415</v>
      </c>
      <c r="C712" s="101" t="s">
        <v>499</v>
      </c>
      <c r="D712" s="101" t="s">
        <v>26</v>
      </c>
      <c r="E712" s="108">
        <v>42482</v>
      </c>
      <c r="F712" s="108">
        <v>42483</v>
      </c>
      <c r="G712" s="103">
        <f t="shared" si="29"/>
        <v>1</v>
      </c>
      <c r="H712" s="103"/>
      <c r="I712" s="131">
        <v>42461</v>
      </c>
      <c r="J712" s="121"/>
      <c r="K712" s="121"/>
      <c r="L712" s="121"/>
      <c r="M712" s="121"/>
      <c r="N712" s="121"/>
      <c r="O712" s="121"/>
      <c r="P712" s="121"/>
      <c r="Q712" s="121"/>
      <c r="R712" s="121"/>
      <c r="S712" s="121"/>
      <c r="T712" s="121"/>
      <c r="U712" s="121"/>
      <c r="V712" s="121"/>
      <c r="W712" s="121"/>
      <c r="X712" s="121"/>
      <c r="Y712" s="129">
        <v>1393</v>
      </c>
      <c r="Z712" s="159"/>
      <c r="AA712" s="160"/>
      <c r="AB712" s="161"/>
      <c r="AC712" s="160"/>
      <c r="AD712" s="164"/>
      <c r="AE712" s="164"/>
      <c r="AF712" s="561"/>
      <c r="AG712" s="5"/>
      <c r="AH712" s="386"/>
      <c r="AI712" s="386"/>
      <c r="AJ712" s="386"/>
      <c r="AK712" s="386"/>
      <c r="AL712" s="386"/>
      <c r="AM712" s="386"/>
      <c r="AN712" s="386"/>
      <c r="AO712" s="386"/>
      <c r="AP712" s="386"/>
      <c r="AQ712" s="386"/>
      <c r="AR712" s="386"/>
      <c r="AS712" s="386"/>
      <c r="AT712" s="386"/>
      <c r="AU712" s="386"/>
      <c r="AV712" s="386"/>
      <c r="AW712" s="386"/>
      <c r="AX712" s="386"/>
      <c r="AY712" s="386"/>
      <c r="AZ712" s="386"/>
      <c r="BA712" s="386"/>
      <c r="BB712" s="386"/>
      <c r="BC712" s="386"/>
      <c r="BD712" s="386"/>
      <c r="BE712" s="386"/>
      <c r="BF712" s="386"/>
      <c r="BG712" s="386"/>
      <c r="BH712" s="386"/>
      <c r="BI712" s="386"/>
      <c r="BJ712" s="386"/>
      <c r="BK712" s="386"/>
      <c r="BL712" s="386"/>
      <c r="BM712" s="386"/>
      <c r="BN712" s="386"/>
      <c r="BO712" s="386"/>
      <c r="BP712" s="386"/>
      <c r="BQ712" s="386"/>
    </row>
    <row r="713" spans="1:69" s="22" customFormat="1" ht="28.5" customHeight="1" x14ac:dyDescent="0.2">
      <c r="A713" s="111" t="s">
        <v>1014</v>
      </c>
      <c r="B713" s="119">
        <v>42439</v>
      </c>
      <c r="C713" s="110" t="s">
        <v>886</v>
      </c>
      <c r="D713" s="110" t="s">
        <v>887</v>
      </c>
      <c r="E713" s="108">
        <v>42482</v>
      </c>
      <c r="F713" s="108">
        <v>42484</v>
      </c>
      <c r="G713" s="103">
        <f t="shared" si="29"/>
        <v>2</v>
      </c>
      <c r="H713" s="103"/>
      <c r="I713" s="128"/>
      <c r="J713" s="128"/>
      <c r="K713" s="128"/>
      <c r="L713" s="128"/>
      <c r="M713" s="128"/>
      <c r="N713" s="128"/>
      <c r="O713" s="128"/>
      <c r="P713" s="131">
        <v>42461</v>
      </c>
      <c r="Q713" s="128"/>
      <c r="R713" s="128"/>
      <c r="S713" s="128"/>
      <c r="T713" s="128"/>
      <c r="U713" s="128"/>
      <c r="V713" s="128"/>
      <c r="W713" s="128"/>
      <c r="X713" s="128"/>
      <c r="Y713" s="129">
        <v>476.3</v>
      </c>
      <c r="Z713" s="165"/>
      <c r="AA713" s="166"/>
      <c r="AB713" s="683"/>
      <c r="AC713" s="166"/>
      <c r="AD713" s="163"/>
      <c r="AE713" s="163"/>
      <c r="AF713" s="561"/>
      <c r="AG713" s="5"/>
      <c r="AH713" s="386"/>
      <c r="AI713" s="386"/>
      <c r="AJ713" s="386"/>
      <c r="AK713" s="386"/>
      <c r="AL713" s="386"/>
      <c r="AM713" s="386"/>
      <c r="AN713" s="386"/>
      <c r="AO713" s="386"/>
      <c r="AP713" s="386"/>
      <c r="AQ713" s="386"/>
      <c r="AR713" s="386"/>
      <c r="AS713" s="386"/>
      <c r="AT713" s="386"/>
      <c r="AU713" s="386"/>
      <c r="AV713" s="386"/>
      <c r="AW713" s="386"/>
      <c r="AX713" s="386"/>
      <c r="AY713" s="386"/>
      <c r="AZ713" s="386"/>
      <c r="BA713" s="386"/>
      <c r="BB713" s="386"/>
      <c r="BC713" s="386"/>
      <c r="BD713" s="386"/>
      <c r="BE713" s="386"/>
      <c r="BF713" s="386"/>
      <c r="BG713" s="386"/>
      <c r="BH713" s="386"/>
      <c r="BI713" s="386"/>
      <c r="BJ713" s="386"/>
      <c r="BK713" s="386"/>
      <c r="BL713" s="386"/>
      <c r="BM713" s="386"/>
      <c r="BN713" s="386"/>
      <c r="BO713" s="386"/>
      <c r="BP713" s="386"/>
      <c r="BQ713" s="386"/>
    </row>
    <row r="714" spans="1:69" s="22" customFormat="1" ht="28.5" customHeight="1" x14ac:dyDescent="0.2">
      <c r="A714" s="111" t="s">
        <v>1014</v>
      </c>
      <c r="B714" s="140">
        <v>42422</v>
      </c>
      <c r="C714" s="101" t="s">
        <v>473</v>
      </c>
      <c r="D714" s="101" t="s">
        <v>906</v>
      </c>
      <c r="E714" s="108">
        <v>42481</v>
      </c>
      <c r="F714" s="108">
        <v>42493</v>
      </c>
      <c r="G714" s="103">
        <f t="shared" si="29"/>
        <v>12</v>
      </c>
      <c r="H714" s="103"/>
      <c r="I714" s="121"/>
      <c r="J714" s="121"/>
      <c r="K714" s="121"/>
      <c r="L714" s="121"/>
      <c r="M714" s="121"/>
      <c r="N714" s="131">
        <v>42491</v>
      </c>
      <c r="O714" s="121"/>
      <c r="P714" s="121"/>
      <c r="Q714" s="121"/>
      <c r="R714" s="121"/>
      <c r="S714" s="121"/>
      <c r="T714" s="121"/>
      <c r="U714" s="121"/>
      <c r="V714" s="121"/>
      <c r="W714" s="121"/>
      <c r="X714" s="121"/>
      <c r="Y714" s="129">
        <f>(G714*46)*24</f>
        <v>13248</v>
      </c>
      <c r="Z714" s="159"/>
      <c r="AA714" s="160"/>
      <c r="AB714" s="683"/>
      <c r="AC714" s="160"/>
      <c r="AD714" s="164"/>
      <c r="AE714" s="164"/>
      <c r="AF714" s="561"/>
      <c r="AG714" s="5"/>
      <c r="AH714" s="386"/>
      <c r="AI714" s="386"/>
      <c r="AJ714" s="386"/>
      <c r="AK714" s="386"/>
      <c r="AL714" s="386"/>
      <c r="AM714" s="386"/>
      <c r="AN714" s="386"/>
      <c r="AO714" s="386"/>
      <c r="AP714" s="386"/>
      <c r="AQ714" s="386"/>
      <c r="AR714" s="386"/>
      <c r="AS714" s="386"/>
      <c r="AT714" s="386"/>
      <c r="AU714" s="386"/>
      <c r="AV714" s="386"/>
      <c r="AW714" s="386"/>
      <c r="AX714" s="386"/>
      <c r="AY714" s="386"/>
      <c r="AZ714" s="386"/>
      <c r="BA714" s="386"/>
      <c r="BB714" s="386"/>
      <c r="BC714" s="386"/>
      <c r="BD714" s="386"/>
      <c r="BE714" s="386"/>
      <c r="BF714" s="386"/>
      <c r="BG714" s="386"/>
      <c r="BH714" s="386"/>
      <c r="BI714" s="386"/>
      <c r="BJ714" s="386"/>
      <c r="BK714" s="386"/>
      <c r="BL714" s="386"/>
      <c r="BM714" s="386"/>
      <c r="BN714" s="386"/>
      <c r="BO714" s="386"/>
      <c r="BP714" s="386"/>
      <c r="BQ714" s="386"/>
    </row>
    <row r="715" spans="1:69" s="300" customFormat="1" ht="28.5" customHeight="1" x14ac:dyDescent="0.25">
      <c r="A715" s="111" t="s">
        <v>1014</v>
      </c>
      <c r="B715" s="140">
        <v>42423</v>
      </c>
      <c r="C715" s="101" t="s">
        <v>126</v>
      </c>
      <c r="D715" s="44" t="s">
        <v>782</v>
      </c>
      <c r="E715" s="109">
        <v>42478</v>
      </c>
      <c r="F715" s="109">
        <v>42479</v>
      </c>
      <c r="G715" s="107">
        <f t="shared" si="29"/>
        <v>1</v>
      </c>
      <c r="H715" s="107"/>
      <c r="I715" s="131">
        <v>42461</v>
      </c>
      <c r="J715" s="121"/>
      <c r="K715" s="121"/>
      <c r="L715" s="121"/>
      <c r="M715" s="121"/>
      <c r="N715" s="121"/>
      <c r="O715" s="121"/>
      <c r="P715" s="121"/>
      <c r="Q715" s="121"/>
      <c r="R715" s="121"/>
      <c r="S715" s="121"/>
      <c r="T715" s="121"/>
      <c r="U715" s="121"/>
      <c r="V715" s="121"/>
      <c r="W715" s="121"/>
      <c r="X715" s="121"/>
      <c r="Y715" s="113">
        <v>0</v>
      </c>
      <c r="Z715" s="159"/>
      <c r="AA715" s="160"/>
      <c r="AB715" s="161"/>
      <c r="AC715" s="160"/>
      <c r="AD715" s="164"/>
      <c r="AE715" s="164"/>
      <c r="AF715" s="143"/>
      <c r="AG715" s="7"/>
      <c r="AH715" s="386"/>
      <c r="AI715" s="386"/>
      <c r="AJ715" s="386"/>
      <c r="AK715" s="386"/>
      <c r="AL715" s="386"/>
      <c r="AM715" s="386"/>
      <c r="AN715" s="386"/>
      <c r="AO715" s="386"/>
      <c r="AP715" s="386"/>
      <c r="AQ715" s="386"/>
      <c r="AR715" s="386"/>
      <c r="AS715" s="386"/>
      <c r="AT715" s="386"/>
      <c r="AU715" s="386"/>
      <c r="AV715" s="386"/>
      <c r="AW715" s="386"/>
      <c r="AX715" s="386"/>
      <c r="AY715" s="386"/>
      <c r="AZ715" s="386"/>
      <c r="BA715" s="386"/>
      <c r="BB715" s="386"/>
      <c r="BC715" s="386"/>
      <c r="BD715" s="386"/>
      <c r="BE715" s="386"/>
      <c r="BF715" s="386"/>
      <c r="BG715" s="386"/>
      <c r="BH715" s="386"/>
      <c r="BI715" s="386"/>
      <c r="BJ715" s="386"/>
      <c r="BK715" s="386"/>
      <c r="BL715" s="386"/>
      <c r="BM715" s="386"/>
      <c r="BN715" s="386"/>
      <c r="BO715" s="386"/>
      <c r="BP715" s="386"/>
      <c r="BQ715" s="386"/>
    </row>
    <row r="716" spans="1:69" s="323" customFormat="1" ht="28.5" customHeight="1" x14ac:dyDescent="0.25">
      <c r="A716" s="111" t="s">
        <v>1014</v>
      </c>
      <c r="B716" s="676">
        <v>42468</v>
      </c>
      <c r="C716" s="677" t="s">
        <v>126</v>
      </c>
      <c r="D716" s="678" t="s">
        <v>787</v>
      </c>
      <c r="E716" s="679">
        <v>42476</v>
      </c>
      <c r="F716" s="679">
        <v>42478</v>
      </c>
      <c r="G716" s="680">
        <f t="shared" si="29"/>
        <v>2</v>
      </c>
      <c r="H716" s="680"/>
      <c r="I716" s="681">
        <v>42461</v>
      </c>
      <c r="J716" s="681"/>
      <c r="K716" s="681"/>
      <c r="L716" s="681"/>
      <c r="M716" s="681"/>
      <c r="N716" s="681"/>
      <c r="O716" s="681"/>
      <c r="P716" s="681"/>
      <c r="Q716" s="681"/>
      <c r="R716" s="681"/>
      <c r="S716" s="681"/>
      <c r="T716" s="681"/>
      <c r="U716" s="681"/>
      <c r="V716" s="681"/>
      <c r="W716" s="681"/>
      <c r="X716" s="681"/>
      <c r="Y716" s="113">
        <v>0</v>
      </c>
      <c r="Z716" s="682"/>
      <c r="AA716" s="160"/>
      <c r="AB716" s="684"/>
      <c r="AC716" s="160"/>
      <c r="AD716" s="686"/>
      <c r="AE716" s="164"/>
      <c r="AF716" s="133" t="s">
        <v>134</v>
      </c>
      <c r="AG716" s="7"/>
      <c r="AH716" s="386"/>
      <c r="AI716" s="386"/>
      <c r="AJ716" s="386"/>
      <c r="AK716" s="386"/>
      <c r="AL716" s="386"/>
      <c r="AM716" s="386"/>
      <c r="AN716" s="386"/>
      <c r="AO716" s="386"/>
      <c r="AP716" s="386"/>
      <c r="AQ716" s="386"/>
      <c r="AR716" s="386"/>
      <c r="AS716" s="386"/>
      <c r="AT716" s="386"/>
      <c r="AU716" s="386"/>
      <c r="AV716" s="386"/>
      <c r="AW716" s="386"/>
      <c r="AX716" s="386"/>
      <c r="AY716" s="386"/>
      <c r="AZ716" s="386"/>
      <c r="BA716" s="386"/>
      <c r="BB716" s="386"/>
      <c r="BC716" s="386"/>
      <c r="BD716" s="386"/>
      <c r="BE716" s="386"/>
      <c r="BF716" s="386"/>
      <c r="BG716" s="386"/>
      <c r="BH716" s="386"/>
      <c r="BI716" s="386"/>
      <c r="BJ716" s="386"/>
      <c r="BK716" s="386"/>
      <c r="BL716" s="386"/>
      <c r="BM716" s="386"/>
      <c r="BN716" s="386"/>
      <c r="BO716" s="386"/>
      <c r="BP716" s="386"/>
      <c r="BQ716" s="386"/>
    </row>
    <row r="717" spans="1:69" s="323" customFormat="1" ht="28.5" customHeight="1" x14ac:dyDescent="0.25">
      <c r="A717" s="111" t="s">
        <v>1014</v>
      </c>
      <c r="B717" s="134">
        <v>42436</v>
      </c>
      <c r="C717" s="101" t="s">
        <v>264</v>
      </c>
      <c r="D717" s="101" t="s">
        <v>26</v>
      </c>
      <c r="E717" s="102">
        <v>42475</v>
      </c>
      <c r="F717" s="102">
        <v>42476</v>
      </c>
      <c r="G717" s="107">
        <f t="shared" si="29"/>
        <v>1</v>
      </c>
      <c r="H717" s="107"/>
      <c r="I717" s="121"/>
      <c r="J717" s="121"/>
      <c r="K717" s="121"/>
      <c r="L717" s="131">
        <v>42461</v>
      </c>
      <c r="M717" s="121"/>
      <c r="N717" s="121"/>
      <c r="O717" s="121"/>
      <c r="P717" s="121"/>
      <c r="Q717" s="121"/>
      <c r="R717" s="121"/>
      <c r="S717" s="121"/>
      <c r="T717" s="121"/>
      <c r="U717" s="121"/>
      <c r="V717" s="121"/>
      <c r="W717" s="121"/>
      <c r="X717" s="121"/>
      <c r="Y717" s="113">
        <v>0</v>
      </c>
      <c r="Z717" s="159"/>
      <c r="AA717" s="160"/>
      <c r="AB717" s="161"/>
      <c r="AC717" s="160"/>
      <c r="AD717" s="686"/>
      <c r="AE717" s="164"/>
      <c r="AF717" s="133" t="s">
        <v>149</v>
      </c>
      <c r="AG717" s="7"/>
      <c r="AH717" s="386"/>
      <c r="AI717" s="386"/>
      <c r="AJ717" s="386"/>
      <c r="AK717" s="386"/>
      <c r="AL717" s="386"/>
      <c r="AM717" s="386"/>
      <c r="AN717" s="386"/>
      <c r="AO717" s="386"/>
      <c r="AP717" s="386"/>
      <c r="AQ717" s="386"/>
      <c r="AR717" s="386"/>
      <c r="AS717" s="386"/>
      <c r="AT717" s="386"/>
      <c r="AU717" s="386"/>
      <c r="AV717" s="386"/>
      <c r="AW717" s="386"/>
      <c r="AX717" s="386"/>
      <c r="AY717" s="386"/>
      <c r="AZ717" s="386"/>
      <c r="BA717" s="386"/>
      <c r="BB717" s="386"/>
      <c r="BC717" s="386"/>
      <c r="BD717" s="386"/>
      <c r="BE717" s="386"/>
      <c r="BF717" s="386"/>
      <c r="BG717" s="386"/>
      <c r="BH717" s="386"/>
      <c r="BI717" s="386"/>
      <c r="BJ717" s="386"/>
      <c r="BK717" s="386"/>
      <c r="BL717" s="386"/>
      <c r="BM717" s="386"/>
      <c r="BN717" s="386"/>
      <c r="BO717" s="386"/>
      <c r="BP717" s="386"/>
      <c r="BQ717" s="386"/>
    </row>
    <row r="718" spans="1:69" s="314" customFormat="1" ht="28.5" customHeight="1" x14ac:dyDescent="0.25">
      <c r="A718" s="111" t="s">
        <v>1014</v>
      </c>
      <c r="B718" s="119">
        <v>42436</v>
      </c>
      <c r="C718" s="101" t="s">
        <v>197</v>
      </c>
      <c r="D718" s="101" t="s">
        <v>709</v>
      </c>
      <c r="E718" s="109">
        <v>42472</v>
      </c>
      <c r="F718" s="109">
        <v>42473</v>
      </c>
      <c r="G718" s="107">
        <f t="shared" si="29"/>
        <v>1</v>
      </c>
      <c r="H718" s="107"/>
      <c r="I718" s="128"/>
      <c r="J718" s="131">
        <v>42461</v>
      </c>
      <c r="K718" s="128"/>
      <c r="L718" s="128"/>
      <c r="M718" s="128"/>
      <c r="N718" s="128"/>
      <c r="O718" s="128"/>
      <c r="P718" s="128"/>
      <c r="Q718" s="128"/>
      <c r="R718" s="128"/>
      <c r="S718" s="128"/>
      <c r="T718" s="128"/>
      <c r="U718" s="128"/>
      <c r="V718" s="128"/>
      <c r="W718" s="128"/>
      <c r="X718" s="128"/>
      <c r="Y718" s="113">
        <v>0</v>
      </c>
      <c r="Z718" s="165"/>
      <c r="AA718" s="166"/>
      <c r="AB718" s="161"/>
      <c r="AC718" s="166"/>
      <c r="AD718" s="685"/>
      <c r="AE718" s="163"/>
      <c r="AF718" s="133" t="s">
        <v>710</v>
      </c>
      <c r="AG718" s="7"/>
      <c r="AH718" s="386"/>
      <c r="AI718" s="386"/>
      <c r="AJ718" s="386"/>
      <c r="AK718" s="386"/>
      <c r="AL718" s="386"/>
      <c r="AM718" s="386"/>
      <c r="AN718" s="386"/>
      <c r="AO718" s="386"/>
      <c r="AP718" s="386"/>
      <c r="AQ718" s="386"/>
      <c r="AR718" s="386"/>
      <c r="AS718" s="386"/>
      <c r="AT718" s="386"/>
      <c r="AU718" s="386"/>
      <c r="AV718" s="386"/>
      <c r="AW718" s="386"/>
      <c r="AX718" s="386"/>
      <c r="AY718" s="386"/>
      <c r="AZ718" s="386"/>
      <c r="BA718" s="386"/>
      <c r="BB718" s="386"/>
      <c r="BC718" s="386"/>
      <c r="BD718" s="386"/>
      <c r="BE718" s="386"/>
      <c r="BF718" s="386"/>
      <c r="BG718" s="386"/>
      <c r="BH718" s="386"/>
      <c r="BI718" s="386"/>
      <c r="BJ718" s="386"/>
      <c r="BK718" s="386"/>
      <c r="BL718" s="386"/>
      <c r="BM718" s="386"/>
      <c r="BN718" s="386"/>
      <c r="BO718" s="386"/>
      <c r="BP718" s="386"/>
      <c r="BQ718" s="386"/>
    </row>
    <row r="719" spans="1:69" s="314" customFormat="1" ht="28.5" customHeight="1" x14ac:dyDescent="0.2">
      <c r="A719" s="111" t="s">
        <v>1014</v>
      </c>
      <c r="B719" s="140">
        <v>42465</v>
      </c>
      <c r="C719" s="101" t="s">
        <v>473</v>
      </c>
      <c r="D719" s="101" t="s">
        <v>907</v>
      </c>
      <c r="E719" s="108">
        <v>42467</v>
      </c>
      <c r="F719" s="108">
        <v>42481</v>
      </c>
      <c r="G719" s="103">
        <f t="shared" si="29"/>
        <v>14</v>
      </c>
      <c r="H719" s="103"/>
      <c r="I719" s="121"/>
      <c r="J719" s="121"/>
      <c r="K719" s="121"/>
      <c r="L719" s="121"/>
      <c r="M719" s="121"/>
      <c r="N719" s="131">
        <v>42461</v>
      </c>
      <c r="O719" s="121"/>
      <c r="P719" s="121"/>
      <c r="Q719" s="121"/>
      <c r="R719" s="121"/>
      <c r="S719" s="121"/>
      <c r="T719" s="121"/>
      <c r="U719" s="121"/>
      <c r="V719" s="121"/>
      <c r="W719" s="121"/>
      <c r="X719" s="121"/>
      <c r="Y719" s="129">
        <v>3588</v>
      </c>
      <c r="Z719" s="159"/>
      <c r="AA719" s="160"/>
      <c r="AB719" s="161"/>
      <c r="AC719" s="160"/>
      <c r="AD719" s="686"/>
      <c r="AE719" s="164"/>
      <c r="AF719" s="561"/>
      <c r="AG719" s="7"/>
      <c r="AH719" s="395"/>
      <c r="AI719" s="395"/>
      <c r="AJ719" s="395"/>
      <c r="AK719" s="395"/>
      <c r="AL719" s="395"/>
      <c r="AM719" s="395"/>
      <c r="AN719" s="395"/>
      <c r="AO719" s="395"/>
      <c r="AP719" s="395"/>
      <c r="AQ719" s="395"/>
      <c r="AR719" s="395"/>
      <c r="AS719" s="395"/>
      <c r="AT719" s="395"/>
      <c r="AU719" s="395"/>
      <c r="AV719" s="395"/>
      <c r="AW719" s="395"/>
      <c r="AX719" s="395"/>
      <c r="AY719" s="395"/>
      <c r="AZ719" s="395"/>
      <c r="BA719" s="395"/>
      <c r="BB719" s="395"/>
      <c r="BC719" s="395"/>
      <c r="BD719" s="395"/>
      <c r="BE719" s="395"/>
      <c r="BF719" s="395"/>
      <c r="BG719" s="395"/>
      <c r="BH719" s="395"/>
      <c r="BI719" s="395"/>
      <c r="BJ719" s="395"/>
      <c r="BK719" s="395"/>
      <c r="BL719" s="395"/>
      <c r="BM719" s="395"/>
      <c r="BN719" s="395"/>
      <c r="BO719" s="395"/>
      <c r="BP719" s="395"/>
      <c r="BQ719" s="395"/>
    </row>
    <row r="720" spans="1:69" s="323" customFormat="1" ht="28.5" customHeight="1" x14ac:dyDescent="0.2">
      <c r="A720" s="111" t="s">
        <v>1014</v>
      </c>
      <c r="B720" s="140">
        <v>42423</v>
      </c>
      <c r="C720" s="101" t="s">
        <v>969</v>
      </c>
      <c r="D720" s="101" t="s">
        <v>26</v>
      </c>
      <c r="E720" s="108">
        <v>42462</v>
      </c>
      <c r="F720" s="108">
        <v>42463</v>
      </c>
      <c r="G720" s="144">
        <f t="shared" si="29"/>
        <v>1</v>
      </c>
      <c r="H720" s="103"/>
      <c r="I720" s="121"/>
      <c r="J720" s="121"/>
      <c r="K720" s="121"/>
      <c r="L720" s="121"/>
      <c r="M720" s="121"/>
      <c r="N720" s="121"/>
      <c r="O720" s="121"/>
      <c r="P720" s="121"/>
      <c r="Q720" s="131">
        <v>42461</v>
      </c>
      <c r="R720" s="121"/>
      <c r="S720" s="121"/>
      <c r="T720" s="121"/>
      <c r="U720" s="121"/>
      <c r="V720" s="121"/>
      <c r="W720" s="121"/>
      <c r="X720" s="121"/>
      <c r="Y720" s="145">
        <v>240</v>
      </c>
      <c r="Z720" s="159"/>
      <c r="AA720" s="160"/>
      <c r="AB720" s="161"/>
      <c r="AC720" s="160"/>
      <c r="AD720" s="686"/>
      <c r="AE720" s="164"/>
      <c r="AF720" s="561"/>
      <c r="AG720" s="7"/>
      <c r="AH720" s="397"/>
      <c r="AI720" s="397"/>
      <c r="AJ720" s="397"/>
      <c r="AK720" s="397"/>
      <c r="AL720" s="397"/>
      <c r="AM720" s="397"/>
      <c r="AN720" s="397"/>
      <c r="AO720" s="397"/>
      <c r="AP720" s="397"/>
      <c r="AQ720" s="397"/>
      <c r="AR720" s="397"/>
      <c r="AS720" s="397"/>
      <c r="AT720" s="397"/>
      <c r="AU720" s="397"/>
      <c r="AV720" s="397"/>
      <c r="AW720" s="397"/>
      <c r="AX720" s="397"/>
      <c r="AY720" s="397"/>
      <c r="AZ720" s="397"/>
      <c r="BA720" s="397"/>
      <c r="BB720" s="397"/>
      <c r="BC720" s="397"/>
      <c r="BD720" s="397"/>
      <c r="BE720" s="397"/>
      <c r="BF720" s="397"/>
      <c r="BG720" s="397"/>
      <c r="BH720" s="397"/>
      <c r="BI720" s="397"/>
      <c r="BJ720" s="397"/>
      <c r="BK720" s="397"/>
      <c r="BL720" s="397"/>
      <c r="BM720" s="397"/>
      <c r="BN720" s="397"/>
      <c r="BO720" s="397"/>
      <c r="BP720" s="397"/>
      <c r="BQ720" s="397"/>
    </row>
    <row r="721" spans="1:69" s="535" customFormat="1" ht="28.5" customHeight="1" x14ac:dyDescent="0.2">
      <c r="A721" s="111" t="s">
        <v>1014</v>
      </c>
      <c r="B721" s="119">
        <v>42433</v>
      </c>
      <c r="C721" s="101" t="s">
        <v>62</v>
      </c>
      <c r="D721" s="101" t="s">
        <v>26</v>
      </c>
      <c r="E721" s="108">
        <v>42460</v>
      </c>
      <c r="F721" s="108">
        <v>42462</v>
      </c>
      <c r="G721" s="144">
        <f t="shared" si="29"/>
        <v>2</v>
      </c>
      <c r="H721" s="103"/>
      <c r="I721" s="131">
        <v>42461</v>
      </c>
      <c r="J721" s="128"/>
      <c r="K721" s="128"/>
      <c r="L721" s="128"/>
      <c r="M721" s="128"/>
      <c r="N721" s="128"/>
      <c r="O721" s="128"/>
      <c r="P721" s="128"/>
      <c r="Q721" s="128"/>
      <c r="R721" s="128"/>
      <c r="S721" s="128"/>
      <c r="T721" s="128"/>
      <c r="U721" s="128"/>
      <c r="V721" s="128"/>
      <c r="W721" s="128"/>
      <c r="X721" s="128"/>
      <c r="Y721" s="129">
        <v>1056</v>
      </c>
      <c r="Z721" s="165"/>
      <c r="AA721" s="166"/>
      <c r="AB721" s="683"/>
      <c r="AC721" s="166"/>
      <c r="AD721" s="163"/>
      <c r="AE721" s="163"/>
      <c r="AF721" s="561"/>
      <c r="AG721" s="7"/>
      <c r="AH721" s="397"/>
      <c r="AI721" s="397"/>
      <c r="AJ721" s="397"/>
      <c r="AK721" s="397"/>
      <c r="AL721" s="397"/>
      <c r="AM721" s="397"/>
      <c r="AN721" s="397"/>
      <c r="AO721" s="397"/>
      <c r="AP721" s="397"/>
      <c r="AQ721" s="397"/>
      <c r="AR721" s="397"/>
      <c r="AS721" s="397"/>
      <c r="AT721" s="397"/>
      <c r="AU721" s="397"/>
      <c r="AV721" s="397"/>
      <c r="AW721" s="397"/>
      <c r="AX721" s="397"/>
      <c r="AY721" s="397"/>
      <c r="AZ721" s="397"/>
      <c r="BA721" s="397"/>
      <c r="BB721" s="397"/>
      <c r="BC721" s="397"/>
      <c r="BD721" s="397"/>
      <c r="BE721" s="397"/>
      <c r="BF721" s="397"/>
      <c r="BG721" s="397"/>
      <c r="BH721" s="397"/>
      <c r="BI721" s="397"/>
      <c r="BJ721" s="397"/>
      <c r="BK721" s="397"/>
      <c r="BL721" s="397"/>
      <c r="BM721" s="397"/>
      <c r="BN721" s="397"/>
      <c r="BO721" s="397"/>
      <c r="BP721" s="397"/>
      <c r="BQ721" s="397"/>
    </row>
    <row r="722" spans="1:69" s="344" customFormat="1" ht="28.5" customHeight="1" x14ac:dyDescent="0.2">
      <c r="A722" s="111" t="s">
        <v>1014</v>
      </c>
      <c r="B722" s="140">
        <v>42422</v>
      </c>
      <c r="C722" s="101" t="s">
        <v>473</v>
      </c>
      <c r="D722" s="101" t="s">
        <v>908</v>
      </c>
      <c r="E722" s="108">
        <v>42460</v>
      </c>
      <c r="F722" s="108">
        <v>42467</v>
      </c>
      <c r="G722" s="103">
        <f t="shared" si="29"/>
        <v>7</v>
      </c>
      <c r="H722" s="103"/>
      <c r="I722" s="121"/>
      <c r="J722" s="121"/>
      <c r="K722" s="121"/>
      <c r="L722" s="121"/>
      <c r="M722" s="121"/>
      <c r="N722" s="131">
        <v>42461</v>
      </c>
      <c r="O722" s="121"/>
      <c r="P722" s="121"/>
      <c r="Q722" s="121"/>
      <c r="R722" s="121"/>
      <c r="S722" s="121"/>
      <c r="T722" s="121"/>
      <c r="U722" s="121"/>
      <c r="V722" s="121"/>
      <c r="W722" s="121"/>
      <c r="X722" s="121"/>
      <c r="Y722" s="129">
        <v>7406</v>
      </c>
      <c r="Z722" s="159"/>
      <c r="AA722" s="160"/>
      <c r="AB722" s="683"/>
      <c r="AC722" s="160"/>
      <c r="AD722" s="164"/>
      <c r="AE722" s="164"/>
      <c r="AF722" s="561"/>
      <c r="AG722" s="7"/>
      <c r="AH722" s="386"/>
      <c r="AI722" s="386"/>
      <c r="AJ722" s="386"/>
      <c r="AK722" s="386"/>
      <c r="AL722" s="386"/>
      <c r="AM722" s="386"/>
      <c r="AN722" s="386"/>
      <c r="AO722" s="386"/>
      <c r="AP722" s="386"/>
      <c r="AQ722" s="386"/>
      <c r="AR722" s="386"/>
      <c r="AS722" s="386"/>
      <c r="AT722" s="386"/>
      <c r="AU722" s="386"/>
      <c r="AV722" s="386"/>
      <c r="AW722" s="386"/>
      <c r="AX722" s="386"/>
      <c r="AY722" s="386"/>
      <c r="AZ722" s="386"/>
      <c r="BA722" s="386"/>
      <c r="BB722" s="386"/>
      <c r="BC722" s="386"/>
      <c r="BD722" s="386"/>
      <c r="BE722" s="386"/>
      <c r="BF722" s="386"/>
      <c r="BG722" s="386"/>
      <c r="BH722" s="386"/>
      <c r="BI722" s="386"/>
      <c r="BJ722" s="386"/>
      <c r="BK722" s="386"/>
      <c r="BL722" s="386"/>
      <c r="BM722" s="386"/>
      <c r="BN722" s="386"/>
      <c r="BO722" s="386"/>
      <c r="BP722" s="386"/>
      <c r="BQ722" s="386"/>
    </row>
    <row r="723" spans="1:69" s="344" customFormat="1" ht="28.5" customHeight="1" x14ac:dyDescent="0.25">
      <c r="A723" s="111" t="s">
        <v>1014</v>
      </c>
      <c r="B723" s="140">
        <v>42429</v>
      </c>
      <c r="C723" s="101" t="s">
        <v>737</v>
      </c>
      <c r="D723" s="101" t="s">
        <v>26</v>
      </c>
      <c r="E723" s="102">
        <v>42459</v>
      </c>
      <c r="F723" s="102">
        <v>42460</v>
      </c>
      <c r="G723" s="107">
        <f t="shared" si="29"/>
        <v>1</v>
      </c>
      <c r="H723" s="107"/>
      <c r="I723" s="121"/>
      <c r="J723" s="121"/>
      <c r="K723" s="121"/>
      <c r="L723" s="121"/>
      <c r="M723" s="121"/>
      <c r="N723" s="121"/>
      <c r="O723" s="121"/>
      <c r="P723" s="121"/>
      <c r="Q723" s="131">
        <v>42430</v>
      </c>
      <c r="R723" s="121"/>
      <c r="S723" s="121"/>
      <c r="T723" s="121"/>
      <c r="U723" s="121"/>
      <c r="V723" s="121"/>
      <c r="W723" s="121"/>
      <c r="X723" s="121"/>
      <c r="Y723" s="113">
        <v>0</v>
      </c>
      <c r="Z723" s="159"/>
      <c r="AA723" s="160"/>
      <c r="AB723" s="683"/>
      <c r="AC723" s="160"/>
      <c r="AD723" s="164"/>
      <c r="AE723" s="164"/>
      <c r="AF723" s="133" t="s">
        <v>134</v>
      </c>
      <c r="AG723" s="7"/>
      <c r="AH723" s="386"/>
      <c r="AI723" s="386"/>
      <c r="AJ723" s="386"/>
      <c r="AK723" s="386"/>
      <c r="AL723" s="386"/>
      <c r="AM723" s="386"/>
      <c r="AN723" s="386"/>
      <c r="AO723" s="386"/>
      <c r="AP723" s="386"/>
      <c r="AQ723" s="386"/>
      <c r="AR723" s="386"/>
      <c r="AS723" s="386"/>
      <c r="AT723" s="386"/>
      <c r="AU723" s="386"/>
      <c r="AV723" s="386"/>
      <c r="AW723" s="386"/>
      <c r="AX723" s="386"/>
      <c r="AY723" s="386"/>
      <c r="AZ723" s="386"/>
      <c r="BA723" s="386"/>
      <c r="BB723" s="386"/>
      <c r="BC723" s="386"/>
      <c r="BD723" s="386"/>
      <c r="BE723" s="386"/>
      <c r="BF723" s="386"/>
      <c r="BG723" s="386"/>
      <c r="BH723" s="386"/>
      <c r="BI723" s="386"/>
      <c r="BJ723" s="386"/>
      <c r="BK723" s="386"/>
      <c r="BL723" s="386"/>
      <c r="BM723" s="386"/>
      <c r="BN723" s="386"/>
      <c r="BO723" s="386"/>
      <c r="BP723" s="386"/>
      <c r="BQ723" s="386"/>
    </row>
    <row r="724" spans="1:69" s="344" customFormat="1" ht="28.5" customHeight="1" x14ac:dyDescent="0.25">
      <c r="A724" s="111" t="s">
        <v>1014</v>
      </c>
      <c r="B724" s="119">
        <v>42436</v>
      </c>
      <c r="C724" s="101" t="s">
        <v>994</v>
      </c>
      <c r="D724" s="101" t="s">
        <v>26</v>
      </c>
      <c r="E724" s="109">
        <v>42455</v>
      </c>
      <c r="F724" s="109">
        <v>42456</v>
      </c>
      <c r="G724" s="107">
        <f t="shared" si="29"/>
        <v>1</v>
      </c>
      <c r="H724" s="107"/>
      <c r="I724" s="128"/>
      <c r="J724" s="128"/>
      <c r="K724" s="128"/>
      <c r="L724" s="128"/>
      <c r="M724" s="128"/>
      <c r="N724" s="128"/>
      <c r="O724" s="128"/>
      <c r="P724" s="128"/>
      <c r="Q724" s="131">
        <v>42430</v>
      </c>
      <c r="R724" s="128"/>
      <c r="S724" s="128"/>
      <c r="T724" s="128"/>
      <c r="U724" s="128"/>
      <c r="V724" s="128"/>
      <c r="W724" s="128"/>
      <c r="X724" s="128"/>
      <c r="Y724" s="113">
        <v>0</v>
      </c>
      <c r="Z724" s="165"/>
      <c r="AA724" s="166"/>
      <c r="AB724" s="683"/>
      <c r="AC724" s="166"/>
      <c r="AD724" s="163"/>
      <c r="AE724" s="163"/>
      <c r="AF724" s="133" t="s">
        <v>834</v>
      </c>
      <c r="AG724" s="7"/>
      <c r="AH724" s="386"/>
      <c r="AI724" s="386"/>
      <c r="AJ724" s="386"/>
      <c r="AK724" s="386"/>
      <c r="AL724" s="386"/>
      <c r="AM724" s="386"/>
      <c r="AN724" s="386"/>
      <c r="AO724" s="386"/>
      <c r="AP724" s="386"/>
      <c r="AQ724" s="386"/>
      <c r="AR724" s="386"/>
      <c r="AS724" s="386"/>
      <c r="AT724" s="386"/>
      <c r="AU724" s="386"/>
      <c r="AV724" s="386"/>
      <c r="AW724" s="386"/>
      <c r="AX724" s="386"/>
      <c r="AY724" s="386"/>
      <c r="AZ724" s="386"/>
      <c r="BA724" s="386"/>
      <c r="BB724" s="386"/>
      <c r="BC724" s="386"/>
      <c r="BD724" s="386"/>
      <c r="BE724" s="386"/>
      <c r="BF724" s="386"/>
      <c r="BG724" s="386"/>
      <c r="BH724" s="386"/>
      <c r="BI724" s="386"/>
      <c r="BJ724" s="386"/>
      <c r="BK724" s="386"/>
      <c r="BL724" s="386"/>
      <c r="BM724" s="386"/>
      <c r="BN724" s="386"/>
      <c r="BO724" s="386"/>
      <c r="BP724" s="386"/>
      <c r="BQ724" s="386"/>
    </row>
    <row r="725" spans="1:69" s="344" customFormat="1" ht="28.5" customHeight="1" x14ac:dyDescent="0.25">
      <c r="A725" s="111" t="s">
        <v>1014</v>
      </c>
      <c r="B725" s="132">
        <v>42408</v>
      </c>
      <c r="C725" s="101" t="s">
        <v>852</v>
      </c>
      <c r="D725" s="101" t="s">
        <v>26</v>
      </c>
      <c r="E725" s="102">
        <v>42454</v>
      </c>
      <c r="F725" s="102">
        <v>42456</v>
      </c>
      <c r="G725" s="107">
        <f t="shared" si="29"/>
        <v>2</v>
      </c>
      <c r="H725" s="107"/>
      <c r="I725" s="121"/>
      <c r="J725" s="121"/>
      <c r="K725" s="121"/>
      <c r="L725" s="121"/>
      <c r="M725" s="121"/>
      <c r="N725" s="121"/>
      <c r="O725" s="121"/>
      <c r="P725" s="121"/>
      <c r="Q725" s="131">
        <v>42430</v>
      </c>
      <c r="R725" s="121"/>
      <c r="S725" s="121"/>
      <c r="T725" s="121"/>
      <c r="U725" s="121"/>
      <c r="V725" s="121"/>
      <c r="W725" s="121"/>
      <c r="X725" s="121"/>
      <c r="Y725" s="113">
        <v>0</v>
      </c>
      <c r="Z725" s="159"/>
      <c r="AA725" s="160"/>
      <c r="AB725" s="683"/>
      <c r="AC725" s="160"/>
      <c r="AD725" s="164"/>
      <c r="AE725" s="164"/>
      <c r="AF725" s="133" t="s">
        <v>425</v>
      </c>
      <c r="AG725" s="1"/>
      <c r="AH725" s="386"/>
      <c r="AI725" s="386"/>
      <c r="AJ725" s="386"/>
      <c r="AK725" s="386"/>
      <c r="AL725" s="386"/>
      <c r="AM725" s="386"/>
      <c r="AN725" s="386"/>
      <c r="AO725" s="386"/>
      <c r="AP725" s="386"/>
      <c r="AQ725" s="386"/>
      <c r="AR725" s="386"/>
      <c r="AS725" s="386"/>
      <c r="AT725" s="386"/>
      <c r="AU725" s="386"/>
      <c r="AV725" s="386"/>
      <c r="AW725" s="386"/>
      <c r="AX725" s="386"/>
      <c r="AY725" s="386"/>
      <c r="AZ725" s="386"/>
      <c r="BA725" s="386"/>
      <c r="BB725" s="386"/>
      <c r="BC725" s="386"/>
      <c r="BD725" s="386"/>
      <c r="BE725" s="386"/>
      <c r="BF725" s="386"/>
      <c r="BG725" s="386"/>
      <c r="BH725" s="386"/>
      <c r="BI725" s="386"/>
      <c r="BJ725" s="386"/>
      <c r="BK725" s="386"/>
      <c r="BL725" s="386"/>
      <c r="BM725" s="386"/>
      <c r="BN725" s="386"/>
      <c r="BO725" s="386"/>
      <c r="BP725" s="386"/>
      <c r="BQ725" s="386"/>
    </row>
    <row r="726" spans="1:69" s="344" customFormat="1" ht="28.5" customHeight="1" x14ac:dyDescent="0.25">
      <c r="A726" s="111" t="s">
        <v>1014</v>
      </c>
      <c r="B726" s="119">
        <v>42433</v>
      </c>
      <c r="C726" s="101" t="s">
        <v>724</v>
      </c>
      <c r="D726" s="101" t="s">
        <v>26</v>
      </c>
      <c r="E726" s="102">
        <v>42450</v>
      </c>
      <c r="F726" s="102">
        <v>42452</v>
      </c>
      <c r="G726" s="107">
        <f t="shared" si="29"/>
        <v>2</v>
      </c>
      <c r="H726" s="107"/>
      <c r="I726" s="128"/>
      <c r="J726" s="128"/>
      <c r="K726" s="128"/>
      <c r="L726" s="128"/>
      <c r="M726" s="131">
        <v>42430</v>
      </c>
      <c r="N726" s="128"/>
      <c r="O726" s="128"/>
      <c r="P726" s="128"/>
      <c r="Q726" s="128"/>
      <c r="R726" s="128"/>
      <c r="S726" s="128"/>
      <c r="T726" s="128"/>
      <c r="U726" s="128"/>
      <c r="V726" s="128"/>
      <c r="W726" s="128"/>
      <c r="X726" s="128"/>
      <c r="Y726" s="113">
        <v>0</v>
      </c>
      <c r="Z726" s="165"/>
      <c r="AA726" s="166"/>
      <c r="AB726" s="683"/>
      <c r="AC726" s="166"/>
      <c r="AD726" s="163"/>
      <c r="AE726" s="163"/>
      <c r="AF726" s="133"/>
      <c r="AG726" s="7"/>
      <c r="AH726" s="397"/>
      <c r="AI726" s="397"/>
      <c r="AJ726" s="397"/>
      <c r="AK726" s="397"/>
      <c r="AL726" s="397"/>
      <c r="AM726" s="397"/>
      <c r="AN726" s="397"/>
      <c r="AO726" s="397"/>
      <c r="AP726" s="397"/>
      <c r="AQ726" s="397"/>
      <c r="AR726" s="397"/>
      <c r="AS726" s="397"/>
      <c r="AT726" s="397"/>
      <c r="AU726" s="397"/>
      <c r="AV726" s="397"/>
      <c r="AW726" s="397"/>
      <c r="AX726" s="397"/>
      <c r="AY726" s="397"/>
      <c r="AZ726" s="397"/>
      <c r="BA726" s="397"/>
      <c r="BB726" s="397"/>
      <c r="BC726" s="397"/>
      <c r="BD726" s="397"/>
      <c r="BE726" s="397"/>
      <c r="BF726" s="397"/>
      <c r="BG726" s="397"/>
      <c r="BH726" s="397"/>
      <c r="BI726" s="397"/>
      <c r="BJ726" s="397"/>
      <c r="BK726" s="397"/>
      <c r="BL726" s="397"/>
      <c r="BM726" s="397"/>
      <c r="BN726" s="397"/>
      <c r="BO726" s="397"/>
      <c r="BP726" s="397"/>
      <c r="BQ726" s="397"/>
    </row>
    <row r="727" spans="1:69" s="546" customFormat="1" ht="28.5" customHeight="1" x14ac:dyDescent="0.25">
      <c r="A727" s="111" t="s">
        <v>1014</v>
      </c>
      <c r="B727" s="140">
        <v>42425</v>
      </c>
      <c r="C727" s="101" t="s">
        <v>473</v>
      </c>
      <c r="D727" s="101" t="s">
        <v>909</v>
      </c>
      <c r="E727" s="108">
        <v>42438</v>
      </c>
      <c r="F727" s="108">
        <v>42453</v>
      </c>
      <c r="G727" s="144">
        <f t="shared" si="29"/>
        <v>15</v>
      </c>
      <c r="H727" s="103"/>
      <c r="I727" s="121"/>
      <c r="J727" s="121"/>
      <c r="K727" s="121"/>
      <c r="L727" s="121"/>
      <c r="M727" s="121"/>
      <c r="N727" s="131">
        <v>42430</v>
      </c>
      <c r="O727" s="121"/>
      <c r="P727" s="121"/>
      <c r="Q727" s="121"/>
      <c r="R727" s="121"/>
      <c r="S727" s="121"/>
      <c r="T727" s="121"/>
      <c r="U727" s="121"/>
      <c r="V727" s="121"/>
      <c r="W727" s="121"/>
      <c r="X727" s="121"/>
      <c r="Y727" s="145">
        <v>13110</v>
      </c>
      <c r="Z727" s="159"/>
      <c r="AA727" s="160"/>
      <c r="AB727" s="683"/>
      <c r="AC727" s="160"/>
      <c r="AD727" s="164"/>
      <c r="AE727" s="164"/>
      <c r="AF727" s="139" t="s">
        <v>26</v>
      </c>
      <c r="AG727" s="8"/>
      <c r="AH727" s="397"/>
      <c r="AI727" s="397"/>
      <c r="AJ727" s="397"/>
      <c r="AK727" s="397"/>
      <c r="AL727" s="397"/>
      <c r="AM727" s="397"/>
      <c r="AN727" s="397"/>
      <c r="AO727" s="397"/>
      <c r="AP727" s="397"/>
      <c r="AQ727" s="397"/>
      <c r="AR727" s="397"/>
      <c r="AS727" s="397"/>
      <c r="AT727" s="397"/>
      <c r="AU727" s="397"/>
      <c r="AV727" s="397"/>
      <c r="AW727" s="397"/>
      <c r="AX727" s="397"/>
      <c r="AY727" s="397"/>
      <c r="AZ727" s="397"/>
      <c r="BA727" s="397"/>
      <c r="BB727" s="397"/>
      <c r="BC727" s="397"/>
      <c r="BD727" s="397"/>
      <c r="BE727" s="397"/>
      <c r="BF727" s="397"/>
      <c r="BG727" s="397"/>
      <c r="BH727" s="397"/>
      <c r="BI727" s="397"/>
      <c r="BJ727" s="397"/>
      <c r="BK727" s="397"/>
      <c r="BL727" s="397"/>
      <c r="BM727" s="397"/>
      <c r="BN727" s="397"/>
      <c r="BO727" s="397"/>
      <c r="BP727" s="397"/>
      <c r="BQ727" s="397"/>
    </row>
    <row r="728" spans="1:69" s="546" customFormat="1" ht="28.5" customHeight="1" x14ac:dyDescent="0.25">
      <c r="A728" s="111" t="s">
        <v>1014</v>
      </c>
      <c r="B728" s="135">
        <v>42425</v>
      </c>
      <c r="C728" s="101" t="s">
        <v>780</v>
      </c>
      <c r="D728" s="101" t="s">
        <v>26</v>
      </c>
      <c r="E728" s="102">
        <v>42436</v>
      </c>
      <c r="F728" s="102">
        <v>42438</v>
      </c>
      <c r="G728" s="107">
        <f t="shared" si="29"/>
        <v>2</v>
      </c>
      <c r="H728" s="107"/>
      <c r="I728" s="141"/>
      <c r="J728" s="141"/>
      <c r="K728" s="141"/>
      <c r="L728" s="141"/>
      <c r="M728" s="141"/>
      <c r="N728" s="141"/>
      <c r="O728" s="141"/>
      <c r="P728" s="141"/>
      <c r="Q728" s="141"/>
      <c r="R728" s="141"/>
      <c r="S728" s="141"/>
      <c r="T728" s="141"/>
      <c r="U728" s="141"/>
      <c r="V728" s="141"/>
      <c r="W728" s="141"/>
      <c r="X728" s="131">
        <v>42430</v>
      </c>
      <c r="Y728" s="113">
        <v>0</v>
      </c>
      <c r="Z728" s="159"/>
      <c r="AA728" s="160"/>
      <c r="AB728" s="683"/>
      <c r="AC728" s="160"/>
      <c r="AD728" s="164"/>
      <c r="AE728" s="164"/>
      <c r="AF728" s="133" t="s">
        <v>134</v>
      </c>
      <c r="AG728" s="8"/>
      <c r="AH728" s="397"/>
      <c r="AI728" s="397"/>
      <c r="AJ728" s="397"/>
      <c r="AK728" s="397"/>
      <c r="AL728" s="397"/>
      <c r="AM728" s="397"/>
      <c r="AN728" s="397"/>
      <c r="AO728" s="397"/>
      <c r="AP728" s="397"/>
      <c r="AQ728" s="397"/>
      <c r="AR728" s="397"/>
      <c r="AS728" s="397"/>
      <c r="AT728" s="397"/>
      <c r="AU728" s="397"/>
      <c r="AV728" s="397"/>
      <c r="AW728" s="397"/>
      <c r="AX728" s="397"/>
      <c r="AY728" s="397"/>
      <c r="AZ728" s="397"/>
      <c r="BA728" s="397"/>
      <c r="BB728" s="397"/>
      <c r="BC728" s="397"/>
      <c r="BD728" s="397"/>
      <c r="BE728" s="397"/>
      <c r="BF728" s="397"/>
      <c r="BG728" s="397"/>
      <c r="BH728" s="397"/>
      <c r="BI728" s="397"/>
      <c r="BJ728" s="397"/>
      <c r="BK728" s="397"/>
      <c r="BL728" s="397"/>
      <c r="BM728" s="397"/>
      <c r="BN728" s="397"/>
      <c r="BO728" s="397"/>
      <c r="BP728" s="397"/>
      <c r="BQ728" s="397"/>
    </row>
    <row r="729" spans="1:69" s="546" customFormat="1" ht="28.5" customHeight="1" x14ac:dyDescent="0.25">
      <c r="A729" s="111" t="s">
        <v>1014</v>
      </c>
      <c r="B729" s="140">
        <v>42419</v>
      </c>
      <c r="C729" s="101" t="s">
        <v>988</v>
      </c>
      <c r="D729" s="45" t="s">
        <v>699</v>
      </c>
      <c r="E729" s="102">
        <v>42430</v>
      </c>
      <c r="F729" s="102">
        <v>42431</v>
      </c>
      <c r="G729" s="107" t="s">
        <v>26</v>
      </c>
      <c r="H729" s="107"/>
      <c r="I729" s="121"/>
      <c r="J729" s="121"/>
      <c r="K729" s="121"/>
      <c r="L729" s="121"/>
      <c r="M729" s="121"/>
      <c r="N729" s="121"/>
      <c r="O729" s="131">
        <v>42430</v>
      </c>
      <c r="P729" s="121"/>
      <c r="Q729" s="121"/>
      <c r="R729" s="121"/>
      <c r="S729" s="121"/>
      <c r="T729" s="121"/>
      <c r="U729" s="121"/>
      <c r="V729" s="121"/>
      <c r="W729" s="121"/>
      <c r="X729" s="121"/>
      <c r="Y729" s="113">
        <v>0</v>
      </c>
      <c r="Z729" s="159"/>
      <c r="AA729" s="160"/>
      <c r="AB729" s="683"/>
      <c r="AC729" s="160"/>
      <c r="AD729" s="164"/>
      <c r="AE729" s="164"/>
      <c r="AF729" s="133" t="s">
        <v>747</v>
      </c>
      <c r="AG729" s="10"/>
      <c r="AH729" s="24"/>
      <c r="AI729" s="24"/>
      <c r="AJ729" s="24"/>
      <c r="AK729" s="24"/>
      <c r="AL729" s="24"/>
      <c r="AM729" s="24"/>
      <c r="AN729" s="24"/>
      <c r="AO729" s="24"/>
      <c r="AP729" s="24"/>
      <c r="AQ729" s="24"/>
      <c r="AR729" s="24"/>
      <c r="AS729" s="24"/>
      <c r="AT729" s="24"/>
      <c r="AU729" s="24"/>
      <c r="AV729" s="24"/>
      <c r="AW729" s="24"/>
      <c r="AX729" s="24"/>
      <c r="AY729" s="24"/>
      <c r="AZ729" s="24"/>
      <c r="BA729" s="24"/>
      <c r="BB729" s="24"/>
      <c r="BC729" s="24"/>
      <c r="BD729" s="24"/>
      <c r="BE729" s="24"/>
      <c r="BF729" s="24"/>
      <c r="BG729" s="24"/>
      <c r="BH729" s="24"/>
      <c r="BI729" s="24"/>
      <c r="BJ729" s="24"/>
      <c r="BK729" s="24"/>
      <c r="BL729" s="24"/>
      <c r="BM729" s="24"/>
      <c r="BN729" s="24"/>
      <c r="BO729" s="24"/>
      <c r="BP729" s="24"/>
      <c r="BQ729" s="24"/>
    </row>
    <row r="730" spans="1:69" s="546" customFormat="1" ht="28.5" customHeight="1" x14ac:dyDescent="0.25">
      <c r="A730" s="111" t="s">
        <v>1014</v>
      </c>
      <c r="B730" s="140">
        <v>42422</v>
      </c>
      <c r="C730" s="101" t="s">
        <v>62</v>
      </c>
      <c r="D730" s="45" t="s">
        <v>699</v>
      </c>
      <c r="E730" s="102">
        <v>42430</v>
      </c>
      <c r="F730" s="102">
        <v>42430</v>
      </c>
      <c r="G730" s="107" t="s">
        <v>26</v>
      </c>
      <c r="H730" s="107"/>
      <c r="I730" s="121"/>
      <c r="J730" s="121"/>
      <c r="K730" s="121"/>
      <c r="L730" s="121"/>
      <c r="M730" s="121"/>
      <c r="N730" s="121"/>
      <c r="O730" s="131">
        <v>42430</v>
      </c>
      <c r="P730" s="121"/>
      <c r="Q730" s="121"/>
      <c r="R730" s="121"/>
      <c r="S730" s="121"/>
      <c r="T730" s="121"/>
      <c r="U730" s="121"/>
      <c r="V730" s="121"/>
      <c r="W730" s="121"/>
      <c r="X730" s="121"/>
      <c r="Y730" s="113">
        <v>0</v>
      </c>
      <c r="Z730" s="159"/>
      <c r="AA730" s="160"/>
      <c r="AB730" s="683"/>
      <c r="AC730" s="160"/>
      <c r="AD730" s="164"/>
      <c r="AE730" s="164"/>
      <c r="AF730" s="133" t="s">
        <v>842</v>
      </c>
      <c r="AG730" s="10"/>
      <c r="AH730" s="25"/>
      <c r="AI730" s="25"/>
      <c r="AJ730" s="25"/>
      <c r="AK730" s="25"/>
      <c r="AL730" s="25"/>
      <c r="AM730" s="25"/>
      <c r="AN730" s="25"/>
      <c r="AO730" s="25"/>
      <c r="AP730" s="25"/>
      <c r="AQ730" s="25"/>
      <c r="AR730" s="25"/>
      <c r="AS730" s="25"/>
      <c r="AT730" s="25"/>
      <c r="AU730" s="25"/>
      <c r="AV730" s="25"/>
      <c r="AW730" s="25"/>
      <c r="AX730" s="25"/>
      <c r="AY730" s="25"/>
      <c r="AZ730" s="25"/>
      <c r="BA730" s="25"/>
      <c r="BB730" s="25"/>
      <c r="BC730" s="25"/>
      <c r="BD730" s="25"/>
      <c r="BE730" s="25"/>
      <c r="BF730" s="25"/>
      <c r="BG730" s="25"/>
      <c r="BH730" s="25"/>
      <c r="BI730" s="25"/>
      <c r="BJ730" s="25"/>
      <c r="BK730" s="25"/>
      <c r="BL730" s="25"/>
      <c r="BM730" s="25"/>
      <c r="BN730" s="25"/>
      <c r="BO730" s="25"/>
      <c r="BP730" s="25"/>
      <c r="BQ730" s="25"/>
    </row>
    <row r="731" spans="1:69" s="209" customFormat="1" ht="28.5" customHeight="1" x14ac:dyDescent="0.25">
      <c r="A731" s="111" t="s">
        <v>1014</v>
      </c>
      <c r="B731" s="135">
        <v>42410</v>
      </c>
      <c r="C731" s="101" t="s">
        <v>743</v>
      </c>
      <c r="D731" s="101" t="s">
        <v>26</v>
      </c>
      <c r="E731" s="102">
        <v>42420</v>
      </c>
      <c r="F731" s="102">
        <v>42421</v>
      </c>
      <c r="G731" s="107">
        <f>F731-E731</f>
        <v>1</v>
      </c>
      <c r="H731" s="107"/>
      <c r="I731" s="141"/>
      <c r="J731" s="141"/>
      <c r="K731" s="141"/>
      <c r="L731" s="141"/>
      <c r="M731" s="141"/>
      <c r="N731" s="141"/>
      <c r="O731" s="141"/>
      <c r="P731" s="141"/>
      <c r="Q731" s="131">
        <v>42401</v>
      </c>
      <c r="R731" s="141"/>
      <c r="S731" s="141"/>
      <c r="T731" s="141"/>
      <c r="U731" s="141"/>
      <c r="V731" s="141"/>
      <c r="W731" s="141"/>
      <c r="X731" s="141"/>
      <c r="Y731" s="113">
        <v>0</v>
      </c>
      <c r="Z731" s="165"/>
      <c r="AA731" s="166"/>
      <c r="AB731" s="161"/>
      <c r="AC731" s="166"/>
      <c r="AD731" s="163"/>
      <c r="AE731" s="163"/>
      <c r="AF731" s="133" t="s">
        <v>701</v>
      </c>
      <c r="AG731" s="11"/>
      <c r="AH731" s="25"/>
      <c r="AI731" s="25"/>
      <c r="AJ731" s="25"/>
      <c r="AK731" s="25"/>
      <c r="AL731" s="25"/>
      <c r="AM731" s="25"/>
      <c r="AN731" s="25"/>
      <c r="AO731" s="25"/>
      <c r="AP731" s="25"/>
      <c r="AQ731" s="25"/>
      <c r="AR731" s="25"/>
      <c r="AS731" s="25"/>
      <c r="AT731" s="25"/>
      <c r="AU731" s="25"/>
      <c r="AV731" s="25"/>
      <c r="AW731" s="25"/>
      <c r="AX731" s="25"/>
      <c r="AY731" s="25"/>
      <c r="AZ731" s="25"/>
      <c r="BA731" s="25"/>
      <c r="BB731" s="25"/>
      <c r="BC731" s="25"/>
      <c r="BD731" s="25"/>
      <c r="BE731" s="25"/>
      <c r="BF731" s="25"/>
      <c r="BG731" s="25"/>
      <c r="BH731" s="25"/>
      <c r="BI731" s="25"/>
      <c r="BJ731" s="25"/>
      <c r="BK731" s="25"/>
      <c r="BL731" s="25"/>
      <c r="BM731" s="25"/>
      <c r="BN731" s="25"/>
      <c r="BO731" s="25"/>
      <c r="BP731" s="25"/>
      <c r="BQ731" s="25"/>
    </row>
    <row r="732" spans="1:69" ht="33" customHeight="1" x14ac:dyDescent="0.35">
      <c r="A732" s="146"/>
      <c r="B732" s="122"/>
      <c r="C732" s="123"/>
      <c r="D732" s="123"/>
      <c r="E732" s="124"/>
      <c r="F732" s="124"/>
      <c r="G732" s="146"/>
      <c r="H732" s="146"/>
      <c r="I732" s="125"/>
      <c r="J732" s="125"/>
      <c r="K732" s="125"/>
      <c r="L732" s="125"/>
      <c r="M732" s="125"/>
      <c r="N732" s="125"/>
      <c r="O732" s="125"/>
      <c r="P732" s="125"/>
      <c r="Q732" s="125"/>
      <c r="R732" s="125"/>
      <c r="S732" s="125"/>
      <c r="T732" s="125"/>
      <c r="U732" s="125"/>
      <c r="V732" s="125"/>
      <c r="W732" s="125"/>
      <c r="X732" s="125"/>
      <c r="Y732" s="113">
        <v>0</v>
      </c>
      <c r="Z732" s="165"/>
      <c r="AA732" s="166"/>
      <c r="AB732" s="162"/>
      <c r="AC732" s="166"/>
      <c r="AD732" s="163"/>
      <c r="AE732" s="163"/>
      <c r="AF732" s="562"/>
    </row>
    <row r="733" spans="1:69" ht="33" customHeight="1" x14ac:dyDescent="0.35">
      <c r="A733" s="146"/>
      <c r="B733" s="122"/>
      <c r="C733" s="123"/>
      <c r="D733" s="123"/>
      <c r="E733" s="124"/>
      <c r="F733" s="124"/>
      <c r="G733" s="146"/>
      <c r="H733" s="146"/>
      <c r="I733" s="125"/>
      <c r="J733" s="125"/>
      <c r="K733" s="125"/>
      <c r="L733" s="125"/>
      <c r="M733" s="125"/>
      <c r="N733" s="125"/>
      <c r="O733" s="125"/>
      <c r="P733" s="125"/>
      <c r="Q733" s="125"/>
      <c r="R733" s="125"/>
      <c r="S733" s="125"/>
      <c r="T733" s="125"/>
      <c r="U733" s="125"/>
      <c r="V733" s="125"/>
      <c r="W733" s="125"/>
      <c r="X733" s="125"/>
      <c r="Y733" s="113">
        <v>0</v>
      </c>
      <c r="Z733" s="165"/>
      <c r="AA733" s="166"/>
      <c r="AB733" s="162"/>
      <c r="AC733" s="166"/>
      <c r="AD733" s="163"/>
      <c r="AE733" s="163"/>
      <c r="AF733" s="562"/>
    </row>
    <row r="734" spans="1:69" ht="33" customHeight="1" x14ac:dyDescent="0.35">
      <c r="A734" s="146"/>
      <c r="B734" s="122"/>
      <c r="C734" s="123"/>
      <c r="D734" s="123"/>
      <c r="E734" s="124"/>
      <c r="F734" s="124"/>
      <c r="G734" s="146"/>
      <c r="H734" s="146"/>
      <c r="I734" s="125"/>
      <c r="J734" s="125"/>
      <c r="K734" s="125"/>
      <c r="L734" s="125"/>
      <c r="M734" s="125"/>
      <c r="N734" s="125"/>
      <c r="O734" s="125"/>
      <c r="P734" s="125"/>
      <c r="Q734" s="125"/>
      <c r="R734" s="125"/>
      <c r="S734" s="125"/>
      <c r="T734" s="125"/>
      <c r="U734" s="125"/>
      <c r="V734" s="125"/>
      <c r="W734" s="125"/>
      <c r="X734" s="125"/>
      <c r="Y734" s="113">
        <v>0</v>
      </c>
      <c r="Z734" s="165"/>
      <c r="AA734" s="166"/>
      <c r="AB734" s="162"/>
      <c r="AC734" s="166"/>
      <c r="AD734" s="163"/>
      <c r="AE734" s="163"/>
      <c r="AF734" s="562"/>
    </row>
    <row r="735" spans="1:69" ht="33" customHeight="1" x14ac:dyDescent="0.35">
      <c r="A735" s="146"/>
      <c r="B735" s="122"/>
      <c r="C735" s="123"/>
      <c r="D735" s="123"/>
      <c r="E735" s="124"/>
      <c r="F735" s="124"/>
      <c r="G735" s="146"/>
      <c r="H735" s="146"/>
      <c r="I735" s="125"/>
      <c r="J735" s="125"/>
      <c r="K735" s="125"/>
      <c r="L735" s="125"/>
      <c r="M735" s="125"/>
      <c r="N735" s="125"/>
      <c r="O735" s="125"/>
      <c r="P735" s="125"/>
      <c r="Q735" s="125"/>
      <c r="R735" s="125"/>
      <c r="S735" s="125"/>
      <c r="T735" s="125"/>
      <c r="U735" s="125"/>
      <c r="V735" s="125"/>
      <c r="W735" s="125"/>
      <c r="X735" s="125"/>
      <c r="Y735" s="113">
        <v>0</v>
      </c>
      <c r="Z735" s="165"/>
      <c r="AA735" s="166"/>
      <c r="AB735" s="162"/>
      <c r="AC735" s="166"/>
      <c r="AD735" s="163"/>
      <c r="AE735" s="163"/>
      <c r="AF735" s="562"/>
    </row>
    <row r="736" spans="1:69" ht="33" customHeight="1" x14ac:dyDescent="0.35">
      <c r="A736" s="146"/>
      <c r="B736" s="122"/>
      <c r="C736" s="123"/>
      <c r="D736" s="123"/>
      <c r="E736" s="124"/>
      <c r="F736" s="124"/>
      <c r="G736" s="146"/>
      <c r="H736" s="146"/>
      <c r="I736" s="125"/>
      <c r="J736" s="125"/>
      <c r="K736" s="125"/>
      <c r="L736" s="125"/>
      <c r="M736" s="125"/>
      <c r="N736" s="125"/>
      <c r="O736" s="125"/>
      <c r="P736" s="125"/>
      <c r="Q736" s="125"/>
      <c r="R736" s="125"/>
      <c r="S736" s="125"/>
      <c r="T736" s="125"/>
      <c r="U736" s="125"/>
      <c r="V736" s="125"/>
      <c r="W736" s="125"/>
      <c r="X736" s="125"/>
      <c r="Y736" s="113">
        <v>0</v>
      </c>
      <c r="Z736" s="165"/>
      <c r="AA736" s="166"/>
      <c r="AB736" s="162"/>
      <c r="AC736" s="166"/>
      <c r="AD736" s="163"/>
      <c r="AE736" s="163"/>
      <c r="AF736" s="562"/>
    </row>
    <row r="737" spans="1:32" ht="33" customHeight="1" x14ac:dyDescent="0.35">
      <c r="A737" s="146"/>
      <c r="B737" s="122"/>
      <c r="C737" s="123"/>
      <c r="D737" s="123"/>
      <c r="E737" s="124"/>
      <c r="F737" s="124"/>
      <c r="G737" s="146"/>
      <c r="H737" s="146"/>
      <c r="I737" s="125"/>
      <c r="J737" s="125"/>
      <c r="K737" s="125"/>
      <c r="L737" s="125"/>
      <c r="M737" s="125"/>
      <c r="N737" s="125"/>
      <c r="O737" s="125"/>
      <c r="P737" s="125"/>
      <c r="Q737" s="125"/>
      <c r="R737" s="125"/>
      <c r="S737" s="125"/>
      <c r="T737" s="125"/>
      <c r="U737" s="125"/>
      <c r="V737" s="125"/>
      <c r="W737" s="125"/>
      <c r="X737" s="125"/>
      <c r="Y737" s="113">
        <v>0</v>
      </c>
      <c r="Z737" s="165"/>
      <c r="AA737" s="166"/>
      <c r="AB737" s="162"/>
      <c r="AC737" s="166"/>
      <c r="AD737" s="163"/>
      <c r="AE737" s="163"/>
      <c r="AF737" s="562"/>
    </row>
    <row r="738" spans="1:32" ht="33" customHeight="1" x14ac:dyDescent="0.35">
      <c r="A738" s="146"/>
      <c r="B738" s="122"/>
      <c r="C738" s="123"/>
      <c r="D738" s="123"/>
      <c r="E738" s="124"/>
      <c r="F738" s="124"/>
      <c r="G738" s="146"/>
      <c r="H738" s="146"/>
      <c r="I738" s="125"/>
      <c r="J738" s="125"/>
      <c r="K738" s="125"/>
      <c r="L738" s="125"/>
      <c r="M738" s="125"/>
      <c r="N738" s="125"/>
      <c r="O738" s="125"/>
      <c r="P738" s="125"/>
      <c r="Q738" s="125"/>
      <c r="R738" s="125"/>
      <c r="S738" s="125"/>
      <c r="T738" s="125"/>
      <c r="U738" s="125"/>
      <c r="V738" s="125"/>
      <c r="W738" s="125"/>
      <c r="X738" s="125"/>
      <c r="Y738" s="113">
        <v>0</v>
      </c>
      <c r="Z738" s="165"/>
      <c r="AA738" s="166"/>
      <c r="AB738" s="162"/>
      <c r="AC738" s="166"/>
      <c r="AD738" s="163"/>
      <c r="AE738" s="163"/>
      <c r="AF738" s="562"/>
    </row>
    <row r="739" spans="1:32" ht="33" customHeight="1" x14ac:dyDescent="0.35">
      <c r="A739" s="146"/>
      <c r="B739" s="122"/>
      <c r="C739" s="123"/>
      <c r="D739" s="123"/>
      <c r="E739" s="124"/>
      <c r="F739" s="124"/>
      <c r="G739" s="146"/>
      <c r="H739" s="146"/>
      <c r="I739" s="125"/>
      <c r="J739" s="125"/>
      <c r="K739" s="125"/>
      <c r="L739" s="125"/>
      <c r="M739" s="125"/>
      <c r="N739" s="125"/>
      <c r="O739" s="125"/>
      <c r="P739" s="125"/>
      <c r="Q739" s="125"/>
      <c r="R739" s="125"/>
      <c r="S739" s="125"/>
      <c r="T739" s="125"/>
      <c r="U739" s="125"/>
      <c r="V739" s="125"/>
      <c r="W739" s="125"/>
      <c r="X739" s="125"/>
      <c r="Y739" s="113">
        <v>0</v>
      </c>
      <c r="Z739" s="165"/>
      <c r="AA739" s="166"/>
      <c r="AB739" s="162"/>
      <c r="AC739" s="166"/>
      <c r="AD739" s="163"/>
      <c r="AE739" s="163"/>
      <c r="AF739" s="562"/>
    </row>
    <row r="740" spans="1:32" ht="33" customHeight="1" x14ac:dyDescent="0.35">
      <c r="A740" s="146"/>
      <c r="B740" s="122"/>
      <c r="C740" s="123"/>
      <c r="D740" s="123"/>
      <c r="E740" s="124"/>
      <c r="F740" s="124"/>
      <c r="G740" s="146"/>
      <c r="H740" s="146"/>
      <c r="I740" s="125"/>
      <c r="J740" s="125"/>
      <c r="K740" s="125"/>
      <c r="L740" s="125"/>
      <c r="M740" s="125"/>
      <c r="N740" s="125"/>
      <c r="O740" s="125"/>
      <c r="P740" s="125"/>
      <c r="Q740" s="125"/>
      <c r="R740" s="125"/>
      <c r="S740" s="125"/>
      <c r="T740" s="125"/>
      <c r="U740" s="125"/>
      <c r="V740" s="125"/>
      <c r="W740" s="125"/>
      <c r="X740" s="125"/>
      <c r="Y740" s="113">
        <v>0</v>
      </c>
      <c r="Z740" s="165"/>
      <c r="AA740" s="166"/>
      <c r="AB740" s="162"/>
      <c r="AC740" s="166"/>
      <c r="AD740" s="163"/>
      <c r="AE740" s="163"/>
      <c r="AF740" s="562"/>
    </row>
    <row r="741" spans="1:32" ht="33" customHeight="1" x14ac:dyDescent="0.35">
      <c r="A741" s="146"/>
      <c r="B741" s="122"/>
      <c r="C741" s="123"/>
      <c r="D741" s="123"/>
      <c r="E741" s="124"/>
      <c r="F741" s="124"/>
      <c r="G741" s="146"/>
      <c r="H741" s="146"/>
      <c r="I741" s="125"/>
      <c r="J741" s="125"/>
      <c r="K741" s="125"/>
      <c r="L741" s="125"/>
      <c r="M741" s="125"/>
      <c r="N741" s="125"/>
      <c r="O741" s="125"/>
      <c r="P741" s="125"/>
      <c r="Q741" s="125"/>
      <c r="R741" s="125"/>
      <c r="S741" s="125"/>
      <c r="T741" s="125"/>
      <c r="U741" s="125"/>
      <c r="V741" s="125"/>
      <c r="W741" s="125"/>
      <c r="X741" s="125"/>
      <c r="Y741" s="113">
        <v>0</v>
      </c>
      <c r="Z741" s="165"/>
      <c r="AA741" s="166"/>
      <c r="AB741" s="162"/>
      <c r="AC741" s="166"/>
      <c r="AD741" s="163"/>
      <c r="AE741" s="163"/>
      <c r="AF741" s="562"/>
    </row>
    <row r="742" spans="1:32" ht="33" customHeight="1" x14ac:dyDescent="0.35">
      <c r="A742" s="146"/>
      <c r="B742" s="122"/>
      <c r="C742" s="123"/>
      <c r="D742" s="123"/>
      <c r="E742" s="124"/>
      <c r="F742" s="124"/>
      <c r="G742" s="146"/>
      <c r="H742" s="146"/>
      <c r="I742" s="125"/>
      <c r="J742" s="125"/>
      <c r="K742" s="125"/>
      <c r="L742" s="125"/>
      <c r="M742" s="125"/>
      <c r="N742" s="125"/>
      <c r="O742" s="125"/>
      <c r="P742" s="125"/>
      <c r="Q742" s="125"/>
      <c r="R742" s="125"/>
      <c r="S742" s="125"/>
      <c r="T742" s="125"/>
      <c r="U742" s="125"/>
      <c r="V742" s="125"/>
      <c r="W742" s="125"/>
      <c r="X742" s="125"/>
      <c r="Y742" s="113">
        <v>0</v>
      </c>
      <c r="Z742" s="165"/>
      <c r="AA742" s="166"/>
      <c r="AB742" s="162"/>
      <c r="AC742" s="166"/>
      <c r="AD742" s="163"/>
      <c r="AE742" s="163"/>
      <c r="AF742" s="562"/>
    </row>
    <row r="743" spans="1:32" ht="33" customHeight="1" x14ac:dyDescent="0.35">
      <c r="A743" s="146"/>
      <c r="B743" s="122"/>
      <c r="C743" s="123"/>
      <c r="D743" s="123"/>
      <c r="E743" s="124"/>
      <c r="F743" s="124"/>
      <c r="G743" s="146"/>
      <c r="H743" s="146"/>
      <c r="I743" s="125"/>
      <c r="J743" s="125"/>
      <c r="K743" s="125"/>
      <c r="L743" s="125"/>
      <c r="M743" s="125"/>
      <c r="N743" s="125"/>
      <c r="O743" s="125"/>
      <c r="P743" s="125"/>
      <c r="Q743" s="125"/>
      <c r="R743" s="125"/>
      <c r="S743" s="125"/>
      <c r="T743" s="125"/>
      <c r="U743" s="125"/>
      <c r="V743" s="125"/>
      <c r="W743" s="125"/>
      <c r="X743" s="125"/>
      <c r="Y743" s="113">
        <v>0</v>
      </c>
      <c r="Z743" s="165"/>
      <c r="AA743" s="166"/>
      <c r="AB743" s="162"/>
      <c r="AC743" s="166"/>
      <c r="AD743" s="163"/>
      <c r="AE743" s="163"/>
      <c r="AF743" s="562"/>
    </row>
    <row r="744" spans="1:32" ht="33" customHeight="1" x14ac:dyDescent="0.35">
      <c r="A744" s="146"/>
      <c r="B744" s="122"/>
      <c r="C744" s="123"/>
      <c r="D744" s="123"/>
      <c r="E744" s="124"/>
      <c r="F744" s="124"/>
      <c r="G744" s="146"/>
      <c r="H744" s="146"/>
      <c r="I744" s="125"/>
      <c r="J744" s="125"/>
      <c r="K744" s="125"/>
      <c r="L744" s="125"/>
      <c r="M744" s="125"/>
      <c r="N744" s="125"/>
      <c r="O744" s="125"/>
      <c r="P744" s="125"/>
      <c r="Q744" s="125"/>
      <c r="R744" s="125"/>
      <c r="S744" s="125"/>
      <c r="T744" s="125"/>
      <c r="U744" s="125"/>
      <c r="V744" s="125"/>
      <c r="W744" s="125"/>
      <c r="X744" s="125"/>
      <c r="Y744" s="113">
        <v>0</v>
      </c>
      <c r="Z744" s="165"/>
      <c r="AA744" s="166"/>
      <c r="AB744" s="162"/>
      <c r="AC744" s="166"/>
      <c r="AD744" s="163"/>
      <c r="AE744" s="163"/>
      <c r="AF744" s="562"/>
    </row>
    <row r="745" spans="1:32" ht="33" customHeight="1" x14ac:dyDescent="0.35">
      <c r="A745" s="146"/>
      <c r="B745" s="122"/>
      <c r="C745" s="123"/>
      <c r="D745" s="123"/>
      <c r="E745" s="124"/>
      <c r="F745" s="124"/>
      <c r="G745" s="146"/>
      <c r="H745" s="146"/>
      <c r="I745" s="125"/>
      <c r="J745" s="125"/>
      <c r="K745" s="125"/>
      <c r="L745" s="125"/>
      <c r="M745" s="125"/>
      <c r="N745" s="125"/>
      <c r="O745" s="125"/>
      <c r="P745" s="125"/>
      <c r="Q745" s="125"/>
      <c r="R745" s="125"/>
      <c r="S745" s="125"/>
      <c r="T745" s="125"/>
      <c r="U745" s="125"/>
      <c r="V745" s="125"/>
      <c r="W745" s="125"/>
      <c r="X745" s="125"/>
      <c r="Y745" s="113">
        <v>0</v>
      </c>
      <c r="Z745" s="165"/>
      <c r="AA745" s="166"/>
      <c r="AB745" s="162"/>
      <c r="AC745" s="166"/>
      <c r="AD745" s="163"/>
      <c r="AE745" s="163"/>
      <c r="AF745" s="562"/>
    </row>
    <row r="746" spans="1:32" ht="33" customHeight="1" x14ac:dyDescent="0.35">
      <c r="A746" s="146"/>
      <c r="B746" s="122"/>
      <c r="C746" s="123"/>
      <c r="D746" s="123"/>
      <c r="E746" s="124"/>
      <c r="F746" s="124"/>
      <c r="G746" s="146"/>
      <c r="H746" s="146"/>
      <c r="I746" s="125"/>
      <c r="J746" s="125"/>
      <c r="K746" s="125"/>
      <c r="L746" s="125"/>
      <c r="M746" s="125"/>
      <c r="N746" s="125"/>
      <c r="O746" s="125"/>
      <c r="P746" s="125"/>
      <c r="Q746" s="125"/>
      <c r="R746" s="125"/>
      <c r="S746" s="125"/>
      <c r="T746" s="125"/>
      <c r="U746" s="125"/>
      <c r="V746" s="125"/>
      <c r="W746" s="125"/>
      <c r="X746" s="125"/>
      <c r="Y746" s="113">
        <v>0</v>
      </c>
      <c r="Z746" s="165"/>
      <c r="AA746" s="166"/>
      <c r="AB746" s="162"/>
      <c r="AC746" s="166"/>
      <c r="AD746" s="163"/>
      <c r="AE746" s="163"/>
      <c r="AF746" s="562"/>
    </row>
    <row r="747" spans="1:32" ht="33" customHeight="1" x14ac:dyDescent="0.35">
      <c r="A747" s="146"/>
      <c r="B747" s="122"/>
      <c r="C747" s="123"/>
      <c r="D747" s="123"/>
      <c r="E747" s="124"/>
      <c r="F747" s="124"/>
      <c r="G747" s="146"/>
      <c r="H747" s="146"/>
      <c r="I747" s="125"/>
      <c r="J747" s="125"/>
      <c r="K747" s="125"/>
      <c r="L747" s="125"/>
      <c r="M747" s="125"/>
      <c r="N747" s="125"/>
      <c r="O747" s="125"/>
      <c r="P747" s="125"/>
      <c r="Q747" s="125"/>
      <c r="R747" s="125"/>
      <c r="S747" s="125"/>
      <c r="T747" s="125"/>
      <c r="U747" s="125"/>
      <c r="V747" s="125"/>
      <c r="W747" s="125"/>
      <c r="X747" s="125"/>
      <c r="Y747" s="113">
        <v>0</v>
      </c>
      <c r="Z747" s="165"/>
      <c r="AA747" s="166"/>
      <c r="AB747" s="162"/>
      <c r="AC747" s="166"/>
      <c r="AD747" s="163"/>
      <c r="AE747" s="163"/>
      <c r="AF747" s="562"/>
    </row>
    <row r="748" spans="1:32" ht="33" customHeight="1" x14ac:dyDescent="0.35">
      <c r="A748" s="146"/>
      <c r="B748" s="122"/>
      <c r="C748" s="123"/>
      <c r="D748" s="123"/>
      <c r="E748" s="124"/>
      <c r="F748" s="124"/>
      <c r="G748" s="146"/>
      <c r="H748" s="146"/>
      <c r="I748" s="125"/>
      <c r="J748" s="125"/>
      <c r="K748" s="125"/>
      <c r="L748" s="125"/>
      <c r="M748" s="125"/>
      <c r="N748" s="125"/>
      <c r="O748" s="125"/>
      <c r="P748" s="125"/>
      <c r="Q748" s="125"/>
      <c r="R748" s="125"/>
      <c r="S748" s="125"/>
      <c r="T748" s="125"/>
      <c r="U748" s="125"/>
      <c r="V748" s="125"/>
      <c r="W748" s="125"/>
      <c r="X748" s="125"/>
      <c r="Y748" s="113">
        <v>0</v>
      </c>
      <c r="Z748" s="165"/>
      <c r="AA748" s="166"/>
      <c r="AB748" s="162"/>
      <c r="AC748" s="166"/>
      <c r="AD748" s="163"/>
      <c r="AE748" s="163"/>
      <c r="AF748" s="562"/>
    </row>
    <row r="749" spans="1:32" ht="33" customHeight="1" x14ac:dyDescent="0.35">
      <c r="A749" s="146"/>
      <c r="B749" s="122"/>
      <c r="C749" s="123"/>
      <c r="D749" s="123"/>
      <c r="E749" s="124"/>
      <c r="F749" s="124"/>
      <c r="G749" s="146"/>
      <c r="H749" s="146"/>
      <c r="I749" s="125"/>
      <c r="J749" s="125"/>
      <c r="K749" s="125"/>
      <c r="L749" s="125"/>
      <c r="M749" s="125"/>
      <c r="N749" s="125"/>
      <c r="O749" s="125"/>
      <c r="P749" s="125"/>
      <c r="Q749" s="125"/>
      <c r="R749" s="125"/>
      <c r="S749" s="125"/>
      <c r="T749" s="125"/>
      <c r="U749" s="125"/>
      <c r="V749" s="125"/>
      <c r="W749" s="125"/>
      <c r="X749" s="125"/>
      <c r="Y749" s="113">
        <v>0</v>
      </c>
      <c r="Z749" s="165"/>
      <c r="AA749" s="166"/>
      <c r="AB749" s="162"/>
      <c r="AC749" s="166"/>
      <c r="AD749" s="163"/>
      <c r="AE749" s="163"/>
      <c r="AF749" s="562"/>
    </row>
    <row r="750" spans="1:32" ht="33" customHeight="1" x14ac:dyDescent="0.35">
      <c r="A750" s="146"/>
      <c r="B750" s="122"/>
      <c r="C750" s="123"/>
      <c r="D750" s="123"/>
      <c r="E750" s="124"/>
      <c r="F750" s="124"/>
      <c r="G750" s="146"/>
      <c r="H750" s="146"/>
      <c r="I750" s="125"/>
      <c r="J750" s="125"/>
      <c r="K750" s="125"/>
      <c r="L750" s="125"/>
      <c r="M750" s="125"/>
      <c r="N750" s="125"/>
      <c r="O750" s="125"/>
      <c r="P750" s="125"/>
      <c r="Q750" s="125"/>
      <c r="R750" s="125"/>
      <c r="S750" s="125"/>
      <c r="T750" s="125"/>
      <c r="U750" s="125"/>
      <c r="V750" s="125"/>
      <c r="W750" s="125"/>
      <c r="X750" s="125"/>
      <c r="Y750" s="113">
        <v>0</v>
      </c>
      <c r="Z750" s="165"/>
      <c r="AA750" s="166"/>
      <c r="AB750" s="162"/>
      <c r="AC750" s="166"/>
      <c r="AD750" s="163"/>
      <c r="AE750" s="163"/>
      <c r="AF750" s="562"/>
    </row>
    <row r="751" spans="1:32" ht="33" customHeight="1" x14ac:dyDescent="0.35">
      <c r="A751" s="146"/>
      <c r="B751" s="122"/>
      <c r="C751" s="123"/>
      <c r="D751" s="123"/>
      <c r="E751" s="124"/>
      <c r="F751" s="124"/>
      <c r="G751" s="146"/>
      <c r="H751" s="146"/>
      <c r="I751" s="125"/>
      <c r="J751" s="125"/>
      <c r="K751" s="125"/>
      <c r="L751" s="125"/>
      <c r="M751" s="125"/>
      <c r="N751" s="125"/>
      <c r="O751" s="125"/>
      <c r="P751" s="125"/>
      <c r="Q751" s="125"/>
      <c r="R751" s="125"/>
      <c r="S751" s="125"/>
      <c r="T751" s="125"/>
      <c r="U751" s="125"/>
      <c r="V751" s="125"/>
      <c r="W751" s="125"/>
      <c r="X751" s="125"/>
      <c r="Y751" s="113">
        <v>0</v>
      </c>
      <c r="Z751" s="165"/>
      <c r="AA751" s="166"/>
      <c r="AB751" s="162"/>
      <c r="AC751" s="166"/>
      <c r="AD751" s="163"/>
      <c r="AE751" s="163"/>
      <c r="AF751" s="562"/>
    </row>
    <row r="752" spans="1:32" ht="33" customHeight="1" x14ac:dyDescent="0.35">
      <c r="A752" s="146"/>
      <c r="B752" s="122"/>
      <c r="C752" s="123"/>
      <c r="D752" s="123"/>
      <c r="E752" s="124"/>
      <c r="F752" s="124"/>
      <c r="G752" s="146"/>
      <c r="H752" s="146"/>
      <c r="I752" s="125"/>
      <c r="J752" s="125"/>
      <c r="K752" s="125"/>
      <c r="L752" s="125"/>
      <c r="M752" s="125"/>
      <c r="N752" s="125"/>
      <c r="O752" s="125"/>
      <c r="P752" s="125"/>
      <c r="Q752" s="125"/>
      <c r="R752" s="125"/>
      <c r="S752" s="125"/>
      <c r="T752" s="125"/>
      <c r="U752" s="125"/>
      <c r="V752" s="125"/>
      <c r="W752" s="125"/>
      <c r="X752" s="125"/>
      <c r="Y752" s="113">
        <v>0</v>
      </c>
      <c r="Z752" s="165"/>
      <c r="AA752" s="166"/>
      <c r="AB752" s="162"/>
      <c r="AC752" s="166"/>
      <c r="AD752" s="163"/>
      <c r="AE752" s="163"/>
      <c r="AF752" s="562"/>
    </row>
    <row r="753" spans="1:32" ht="33" customHeight="1" x14ac:dyDescent="0.35">
      <c r="A753" s="146"/>
      <c r="B753" s="122"/>
      <c r="C753" s="123"/>
      <c r="D753" s="123"/>
      <c r="E753" s="124"/>
      <c r="F753" s="124"/>
      <c r="G753" s="146"/>
      <c r="H753" s="146"/>
      <c r="I753" s="125"/>
      <c r="J753" s="125"/>
      <c r="K753" s="125"/>
      <c r="L753" s="125"/>
      <c r="M753" s="125"/>
      <c r="N753" s="125"/>
      <c r="O753" s="125"/>
      <c r="P753" s="125"/>
      <c r="Q753" s="125"/>
      <c r="R753" s="125"/>
      <c r="S753" s="125"/>
      <c r="T753" s="125"/>
      <c r="U753" s="125"/>
      <c r="V753" s="125"/>
      <c r="W753" s="125"/>
      <c r="X753" s="125"/>
      <c r="Y753" s="113">
        <v>0</v>
      </c>
      <c r="Z753" s="165"/>
      <c r="AA753" s="166"/>
      <c r="AB753" s="162"/>
      <c r="AC753" s="166"/>
      <c r="AD753" s="163"/>
      <c r="AE753" s="163"/>
      <c r="AF753" s="562"/>
    </row>
    <row r="754" spans="1:32" ht="33" customHeight="1" x14ac:dyDescent="0.35">
      <c r="A754" s="146"/>
      <c r="B754" s="122"/>
      <c r="C754" s="123"/>
      <c r="D754" s="123"/>
      <c r="E754" s="124"/>
      <c r="F754" s="124"/>
      <c r="G754" s="146"/>
      <c r="H754" s="146"/>
      <c r="I754" s="125"/>
      <c r="J754" s="125"/>
      <c r="K754" s="125"/>
      <c r="L754" s="125"/>
      <c r="M754" s="125"/>
      <c r="N754" s="125"/>
      <c r="O754" s="125"/>
      <c r="P754" s="125"/>
      <c r="Q754" s="125"/>
      <c r="R754" s="125"/>
      <c r="S754" s="125"/>
      <c r="T754" s="125"/>
      <c r="U754" s="125"/>
      <c r="V754" s="125"/>
      <c r="W754" s="125"/>
      <c r="X754" s="125"/>
      <c r="Y754" s="113">
        <v>0</v>
      </c>
      <c r="Z754" s="165"/>
      <c r="AA754" s="166"/>
      <c r="AB754" s="162"/>
      <c r="AC754" s="166"/>
      <c r="AD754" s="163"/>
      <c r="AE754" s="163"/>
      <c r="AF754" s="562"/>
    </row>
    <row r="755" spans="1:32" ht="33" customHeight="1" x14ac:dyDescent="0.35">
      <c r="A755" s="146"/>
      <c r="B755" s="122"/>
      <c r="C755" s="123"/>
      <c r="D755" s="123"/>
      <c r="E755" s="124"/>
      <c r="F755" s="124"/>
      <c r="G755" s="146"/>
      <c r="H755" s="146"/>
      <c r="I755" s="125"/>
      <c r="J755" s="125"/>
      <c r="K755" s="125"/>
      <c r="L755" s="125"/>
      <c r="M755" s="125"/>
      <c r="N755" s="125"/>
      <c r="O755" s="125"/>
      <c r="P755" s="125"/>
      <c r="Q755" s="125"/>
      <c r="R755" s="125"/>
      <c r="S755" s="125"/>
      <c r="T755" s="125"/>
      <c r="U755" s="125"/>
      <c r="V755" s="125"/>
      <c r="W755" s="125"/>
      <c r="X755" s="125"/>
      <c r="Y755" s="113">
        <v>0</v>
      </c>
      <c r="Z755" s="165"/>
      <c r="AA755" s="166"/>
      <c r="AB755" s="162"/>
      <c r="AC755" s="166"/>
      <c r="AD755" s="163"/>
      <c r="AE755" s="163"/>
      <c r="AF755" s="562"/>
    </row>
    <row r="756" spans="1:32" ht="33" customHeight="1" x14ac:dyDescent="0.35">
      <c r="A756" s="146"/>
      <c r="B756" s="122"/>
      <c r="C756" s="123"/>
      <c r="D756" s="123"/>
      <c r="E756" s="124"/>
      <c r="F756" s="124"/>
      <c r="G756" s="146"/>
      <c r="H756" s="146"/>
      <c r="I756" s="125"/>
      <c r="J756" s="125"/>
      <c r="K756" s="125"/>
      <c r="L756" s="125"/>
      <c r="M756" s="125"/>
      <c r="N756" s="125"/>
      <c r="O756" s="125"/>
      <c r="P756" s="125"/>
      <c r="Q756" s="125"/>
      <c r="R756" s="125"/>
      <c r="S756" s="125"/>
      <c r="T756" s="125"/>
      <c r="U756" s="125"/>
      <c r="V756" s="125"/>
      <c r="W756" s="125"/>
      <c r="X756" s="125"/>
      <c r="Y756" s="113">
        <v>0</v>
      </c>
      <c r="Z756" s="165"/>
      <c r="AA756" s="166"/>
      <c r="AB756" s="162"/>
      <c r="AC756" s="166"/>
      <c r="AD756" s="163"/>
      <c r="AE756" s="163"/>
      <c r="AF756" s="562"/>
    </row>
    <row r="757" spans="1:32" ht="33" customHeight="1" x14ac:dyDescent="0.35">
      <c r="A757" s="146"/>
      <c r="B757" s="122"/>
      <c r="C757" s="123"/>
      <c r="D757" s="123"/>
      <c r="E757" s="124"/>
      <c r="F757" s="124"/>
      <c r="G757" s="146"/>
      <c r="H757" s="146"/>
      <c r="I757" s="125"/>
      <c r="J757" s="125"/>
      <c r="K757" s="125"/>
      <c r="L757" s="125"/>
      <c r="M757" s="125"/>
      <c r="N757" s="125"/>
      <c r="O757" s="125"/>
      <c r="P757" s="125"/>
      <c r="Q757" s="125"/>
      <c r="R757" s="125"/>
      <c r="S757" s="125"/>
      <c r="T757" s="125"/>
      <c r="U757" s="125"/>
      <c r="V757" s="125"/>
      <c r="W757" s="125"/>
      <c r="X757" s="125"/>
      <c r="Y757" s="113">
        <v>0</v>
      </c>
      <c r="Z757" s="165"/>
      <c r="AA757" s="166"/>
      <c r="AB757" s="162"/>
      <c r="AC757" s="166"/>
      <c r="AD757" s="163"/>
      <c r="AE757" s="163"/>
      <c r="AF757" s="562"/>
    </row>
    <row r="758" spans="1:32" ht="33" customHeight="1" x14ac:dyDescent="0.35">
      <c r="A758" s="146"/>
      <c r="B758" s="122"/>
      <c r="C758" s="123"/>
      <c r="D758" s="123"/>
      <c r="E758" s="124"/>
      <c r="F758" s="124"/>
      <c r="G758" s="146"/>
      <c r="H758" s="146"/>
      <c r="I758" s="125"/>
      <c r="J758" s="125"/>
      <c r="K758" s="125"/>
      <c r="L758" s="125"/>
      <c r="M758" s="125"/>
      <c r="N758" s="125"/>
      <c r="O758" s="125"/>
      <c r="P758" s="125"/>
      <c r="Q758" s="125"/>
      <c r="R758" s="125"/>
      <c r="S758" s="125"/>
      <c r="T758" s="125"/>
      <c r="U758" s="125"/>
      <c r="V758" s="125"/>
      <c r="W758" s="125"/>
      <c r="X758" s="125"/>
      <c r="Y758" s="113">
        <v>0</v>
      </c>
      <c r="Z758" s="165"/>
      <c r="AA758" s="166"/>
      <c r="AB758" s="162"/>
      <c r="AC758" s="166"/>
      <c r="AD758" s="163"/>
      <c r="AE758" s="163"/>
      <c r="AF758" s="562"/>
    </row>
    <row r="759" spans="1:32" ht="33" customHeight="1" x14ac:dyDescent="0.35">
      <c r="A759" s="146"/>
      <c r="B759" s="122"/>
      <c r="C759" s="123"/>
      <c r="D759" s="123"/>
      <c r="E759" s="124"/>
      <c r="F759" s="124"/>
      <c r="G759" s="146"/>
      <c r="H759" s="146"/>
      <c r="I759" s="125"/>
      <c r="J759" s="125"/>
      <c r="K759" s="125"/>
      <c r="L759" s="125"/>
      <c r="M759" s="125"/>
      <c r="N759" s="125"/>
      <c r="O759" s="125"/>
      <c r="P759" s="125"/>
      <c r="Q759" s="125"/>
      <c r="R759" s="125"/>
      <c r="S759" s="125"/>
      <c r="T759" s="125"/>
      <c r="U759" s="125"/>
      <c r="V759" s="125"/>
      <c r="W759" s="125"/>
      <c r="X759" s="125"/>
      <c r="Y759" s="113">
        <v>0</v>
      </c>
      <c r="Z759" s="165"/>
      <c r="AA759" s="166"/>
      <c r="AB759" s="162"/>
      <c r="AC759" s="166"/>
      <c r="AD759" s="163"/>
      <c r="AE759" s="163"/>
      <c r="AF759" s="562"/>
    </row>
    <row r="760" spans="1:32" ht="33" customHeight="1" x14ac:dyDescent="0.35">
      <c r="A760" s="146"/>
      <c r="B760" s="122"/>
      <c r="C760" s="123"/>
      <c r="D760" s="123"/>
      <c r="E760" s="124"/>
      <c r="F760" s="124"/>
      <c r="G760" s="146"/>
      <c r="H760" s="146"/>
      <c r="I760" s="125"/>
      <c r="J760" s="125"/>
      <c r="K760" s="125"/>
      <c r="L760" s="125"/>
      <c r="M760" s="125"/>
      <c r="N760" s="125"/>
      <c r="O760" s="125"/>
      <c r="P760" s="125"/>
      <c r="Q760" s="125"/>
      <c r="R760" s="125"/>
      <c r="S760" s="125"/>
      <c r="T760" s="125"/>
      <c r="U760" s="125"/>
      <c r="V760" s="125"/>
      <c r="W760" s="125"/>
      <c r="X760" s="125"/>
      <c r="Y760" s="113">
        <v>0</v>
      </c>
      <c r="Z760" s="165"/>
      <c r="AA760" s="166"/>
      <c r="AB760" s="162"/>
      <c r="AC760" s="166"/>
      <c r="AD760" s="163"/>
      <c r="AE760" s="163"/>
      <c r="AF760" s="562"/>
    </row>
    <row r="761" spans="1:32" ht="33" customHeight="1" x14ac:dyDescent="0.35">
      <c r="A761" s="146"/>
      <c r="B761" s="122"/>
      <c r="C761" s="123"/>
      <c r="D761" s="123"/>
      <c r="E761" s="124"/>
      <c r="F761" s="124"/>
      <c r="G761" s="146"/>
      <c r="H761" s="146"/>
      <c r="I761" s="125"/>
      <c r="J761" s="125"/>
      <c r="K761" s="125"/>
      <c r="L761" s="125"/>
      <c r="M761" s="125"/>
      <c r="N761" s="125"/>
      <c r="O761" s="125"/>
      <c r="P761" s="125"/>
      <c r="Q761" s="125"/>
      <c r="R761" s="125"/>
      <c r="S761" s="125"/>
      <c r="T761" s="125"/>
      <c r="U761" s="125"/>
      <c r="V761" s="125"/>
      <c r="W761" s="125"/>
      <c r="X761" s="125"/>
      <c r="Y761" s="113">
        <v>0</v>
      </c>
      <c r="Z761" s="165"/>
      <c r="AA761" s="166"/>
      <c r="AB761" s="162"/>
      <c r="AC761" s="166"/>
      <c r="AD761" s="163"/>
      <c r="AE761" s="163"/>
      <c r="AF761" s="562"/>
    </row>
    <row r="762" spans="1:32" ht="33" customHeight="1" x14ac:dyDescent="0.35">
      <c r="A762" s="146"/>
      <c r="B762" s="122"/>
      <c r="C762" s="123"/>
      <c r="D762" s="123"/>
      <c r="E762" s="124"/>
      <c r="F762" s="124"/>
      <c r="G762" s="146"/>
      <c r="H762" s="146"/>
      <c r="I762" s="125"/>
      <c r="J762" s="125"/>
      <c r="K762" s="125"/>
      <c r="L762" s="125"/>
      <c r="M762" s="125"/>
      <c r="N762" s="125"/>
      <c r="O762" s="125"/>
      <c r="P762" s="125"/>
      <c r="Q762" s="125"/>
      <c r="R762" s="125"/>
      <c r="S762" s="125"/>
      <c r="T762" s="125"/>
      <c r="U762" s="125"/>
      <c r="V762" s="125"/>
      <c r="W762" s="125"/>
      <c r="X762" s="125"/>
      <c r="Y762" s="113">
        <v>0</v>
      </c>
      <c r="Z762" s="165"/>
      <c r="AA762" s="166"/>
      <c r="AB762" s="162"/>
      <c r="AC762" s="166"/>
      <c r="AD762" s="163"/>
      <c r="AE762" s="163"/>
      <c r="AF762" s="562"/>
    </row>
    <row r="763" spans="1:32" ht="33" customHeight="1" x14ac:dyDescent="0.35">
      <c r="A763" s="146"/>
      <c r="B763" s="122"/>
      <c r="C763" s="123"/>
      <c r="D763" s="123"/>
      <c r="E763" s="124"/>
      <c r="F763" s="124"/>
      <c r="G763" s="146"/>
      <c r="H763" s="146"/>
      <c r="I763" s="125"/>
      <c r="J763" s="125"/>
      <c r="K763" s="125"/>
      <c r="L763" s="125"/>
      <c r="M763" s="125"/>
      <c r="N763" s="125"/>
      <c r="O763" s="125"/>
      <c r="P763" s="125"/>
      <c r="Q763" s="125"/>
      <c r="R763" s="125"/>
      <c r="S763" s="125"/>
      <c r="T763" s="125"/>
      <c r="U763" s="125"/>
      <c r="V763" s="125"/>
      <c r="W763" s="125"/>
      <c r="X763" s="125"/>
      <c r="Y763" s="113">
        <v>0</v>
      </c>
      <c r="Z763" s="165"/>
      <c r="AA763" s="166"/>
      <c r="AB763" s="162"/>
      <c r="AC763" s="166"/>
      <c r="AD763" s="163"/>
      <c r="AE763" s="163"/>
      <c r="AF763" s="562"/>
    </row>
    <row r="764" spans="1:32" ht="33" customHeight="1" x14ac:dyDescent="0.35">
      <c r="A764" s="146"/>
      <c r="B764" s="122"/>
      <c r="C764" s="123"/>
      <c r="D764" s="123"/>
      <c r="E764" s="124"/>
      <c r="F764" s="124"/>
      <c r="G764" s="146"/>
      <c r="H764" s="146"/>
      <c r="I764" s="125"/>
      <c r="J764" s="125"/>
      <c r="K764" s="125"/>
      <c r="L764" s="125"/>
      <c r="M764" s="125"/>
      <c r="N764" s="125"/>
      <c r="O764" s="125"/>
      <c r="P764" s="125"/>
      <c r="Q764" s="125"/>
      <c r="R764" s="125"/>
      <c r="S764" s="125"/>
      <c r="T764" s="125"/>
      <c r="U764" s="125"/>
      <c r="V764" s="125"/>
      <c r="W764" s="125"/>
      <c r="X764" s="125"/>
      <c r="Y764" s="113">
        <v>0</v>
      </c>
      <c r="Z764" s="165"/>
      <c r="AA764" s="166"/>
      <c r="AB764" s="162"/>
      <c r="AC764" s="166"/>
      <c r="AD764" s="163"/>
      <c r="AE764" s="163"/>
      <c r="AF764" s="562"/>
    </row>
    <row r="765" spans="1:32" ht="33" customHeight="1" x14ac:dyDescent="0.35">
      <c r="A765" s="146"/>
      <c r="B765" s="122"/>
      <c r="C765" s="123"/>
      <c r="D765" s="123"/>
      <c r="E765" s="124"/>
      <c r="F765" s="124"/>
      <c r="G765" s="146"/>
      <c r="H765" s="146"/>
      <c r="I765" s="125"/>
      <c r="J765" s="125"/>
      <c r="K765" s="125"/>
      <c r="L765" s="125"/>
      <c r="M765" s="125"/>
      <c r="N765" s="125"/>
      <c r="O765" s="125"/>
      <c r="P765" s="125"/>
      <c r="Q765" s="125"/>
      <c r="R765" s="125"/>
      <c r="S765" s="125"/>
      <c r="T765" s="125"/>
      <c r="U765" s="125"/>
      <c r="V765" s="125"/>
      <c r="W765" s="125"/>
      <c r="X765" s="125"/>
      <c r="Y765" s="113">
        <v>0</v>
      </c>
      <c r="Z765" s="165"/>
      <c r="AA765" s="166"/>
      <c r="AB765" s="162"/>
      <c r="AC765" s="166"/>
      <c r="AD765" s="163"/>
      <c r="AE765" s="163"/>
      <c r="AF765" s="562"/>
    </row>
    <row r="766" spans="1:32" ht="33" customHeight="1" x14ac:dyDescent="0.35">
      <c r="A766" s="146"/>
      <c r="B766" s="122"/>
      <c r="C766" s="123"/>
      <c r="D766" s="123"/>
      <c r="E766" s="124"/>
      <c r="F766" s="124"/>
      <c r="G766" s="146"/>
      <c r="H766" s="146"/>
      <c r="I766" s="125"/>
      <c r="J766" s="125"/>
      <c r="K766" s="125"/>
      <c r="L766" s="125"/>
      <c r="M766" s="125"/>
      <c r="N766" s="125"/>
      <c r="O766" s="125"/>
      <c r="P766" s="125"/>
      <c r="Q766" s="125"/>
      <c r="R766" s="125"/>
      <c r="S766" s="125"/>
      <c r="T766" s="125"/>
      <c r="U766" s="125"/>
      <c r="V766" s="125"/>
      <c r="W766" s="125"/>
      <c r="X766" s="125"/>
      <c r="Y766" s="113">
        <v>0</v>
      </c>
      <c r="Z766" s="165"/>
      <c r="AA766" s="166"/>
      <c r="AB766" s="162"/>
      <c r="AC766" s="166"/>
      <c r="AD766" s="163"/>
      <c r="AE766" s="163"/>
      <c r="AF766" s="562"/>
    </row>
    <row r="767" spans="1:32" ht="33" customHeight="1" x14ac:dyDescent="0.35">
      <c r="A767" s="146"/>
      <c r="B767" s="122"/>
      <c r="C767" s="123"/>
      <c r="D767" s="123"/>
      <c r="E767" s="124"/>
      <c r="F767" s="124"/>
      <c r="G767" s="146"/>
      <c r="H767" s="146"/>
      <c r="I767" s="125"/>
      <c r="J767" s="125"/>
      <c r="K767" s="125"/>
      <c r="L767" s="125"/>
      <c r="M767" s="125"/>
      <c r="N767" s="125"/>
      <c r="O767" s="125"/>
      <c r="P767" s="125"/>
      <c r="Q767" s="125"/>
      <c r="R767" s="125"/>
      <c r="S767" s="125"/>
      <c r="T767" s="125"/>
      <c r="U767" s="125"/>
      <c r="V767" s="125"/>
      <c r="W767" s="125"/>
      <c r="X767" s="125"/>
      <c r="Y767" s="113">
        <v>0</v>
      </c>
      <c r="Z767" s="165"/>
      <c r="AA767" s="166"/>
      <c r="AB767" s="162"/>
      <c r="AC767" s="166"/>
      <c r="AD767" s="163"/>
      <c r="AE767" s="163"/>
      <c r="AF767" s="562"/>
    </row>
    <row r="768" spans="1:32" ht="33" customHeight="1" x14ac:dyDescent="0.35">
      <c r="A768" s="146"/>
      <c r="B768" s="122"/>
      <c r="C768" s="123"/>
      <c r="D768" s="123"/>
      <c r="E768" s="124"/>
      <c r="F768" s="124"/>
      <c r="G768" s="146"/>
      <c r="H768" s="146"/>
      <c r="I768" s="125"/>
      <c r="J768" s="125"/>
      <c r="K768" s="125"/>
      <c r="L768" s="125"/>
      <c r="M768" s="125"/>
      <c r="N768" s="125"/>
      <c r="O768" s="125"/>
      <c r="P768" s="125"/>
      <c r="Q768" s="125"/>
      <c r="R768" s="125"/>
      <c r="S768" s="125"/>
      <c r="T768" s="125"/>
      <c r="U768" s="125"/>
      <c r="V768" s="125"/>
      <c r="W768" s="125"/>
      <c r="X768" s="125"/>
      <c r="Y768" s="113">
        <v>0</v>
      </c>
      <c r="Z768" s="165"/>
      <c r="AA768" s="166"/>
      <c r="AB768" s="162"/>
      <c r="AC768" s="166"/>
      <c r="AD768" s="163"/>
      <c r="AE768" s="163"/>
      <c r="AF768" s="562"/>
    </row>
    <row r="769" spans="1:32" ht="33" customHeight="1" x14ac:dyDescent="0.35">
      <c r="A769" s="146"/>
      <c r="B769" s="122"/>
      <c r="C769" s="123"/>
      <c r="D769" s="123"/>
      <c r="E769" s="124"/>
      <c r="F769" s="124"/>
      <c r="G769" s="146"/>
      <c r="H769" s="146"/>
      <c r="I769" s="125"/>
      <c r="J769" s="125"/>
      <c r="K769" s="125"/>
      <c r="L769" s="125"/>
      <c r="M769" s="125"/>
      <c r="N769" s="125"/>
      <c r="O769" s="125"/>
      <c r="P769" s="125"/>
      <c r="Q769" s="125"/>
      <c r="R769" s="125"/>
      <c r="S769" s="125"/>
      <c r="T769" s="125"/>
      <c r="U769" s="125"/>
      <c r="V769" s="125"/>
      <c r="W769" s="125"/>
      <c r="X769" s="125"/>
      <c r="Y769" s="113">
        <v>0</v>
      </c>
      <c r="Z769" s="165"/>
      <c r="AA769" s="166"/>
      <c r="AB769" s="162"/>
      <c r="AC769" s="166"/>
      <c r="AD769" s="163"/>
      <c r="AE769" s="163"/>
      <c r="AF769" s="562"/>
    </row>
    <row r="770" spans="1:32" ht="33" customHeight="1" x14ac:dyDescent="0.35">
      <c r="A770" s="146"/>
      <c r="B770" s="122"/>
      <c r="C770" s="123"/>
      <c r="D770" s="123"/>
      <c r="E770" s="124"/>
      <c r="F770" s="124"/>
      <c r="G770" s="146"/>
      <c r="H770" s="146"/>
      <c r="I770" s="125"/>
      <c r="J770" s="125"/>
      <c r="K770" s="125"/>
      <c r="L770" s="125"/>
      <c r="M770" s="125"/>
      <c r="N770" s="125"/>
      <c r="O770" s="125"/>
      <c r="P770" s="125"/>
      <c r="Q770" s="125"/>
      <c r="R770" s="125"/>
      <c r="S770" s="125"/>
      <c r="T770" s="125"/>
      <c r="U770" s="125"/>
      <c r="V770" s="125"/>
      <c r="W770" s="125"/>
      <c r="X770" s="125"/>
      <c r="Y770" s="113">
        <v>0</v>
      </c>
      <c r="Z770" s="165"/>
      <c r="AA770" s="166"/>
      <c r="AB770" s="162"/>
      <c r="AC770" s="166"/>
      <c r="AD770" s="163"/>
      <c r="AE770" s="163"/>
      <c r="AF770" s="562"/>
    </row>
    <row r="771" spans="1:32" ht="33" customHeight="1" x14ac:dyDescent="0.35">
      <c r="A771" s="146"/>
      <c r="B771" s="122"/>
      <c r="C771" s="123"/>
      <c r="D771" s="123"/>
      <c r="E771" s="124"/>
      <c r="F771" s="124"/>
      <c r="G771" s="146"/>
      <c r="H771" s="146"/>
      <c r="I771" s="125"/>
      <c r="J771" s="125"/>
      <c r="K771" s="125"/>
      <c r="L771" s="125"/>
      <c r="M771" s="125"/>
      <c r="N771" s="125"/>
      <c r="O771" s="125"/>
      <c r="P771" s="125"/>
      <c r="Q771" s="125"/>
      <c r="R771" s="125"/>
      <c r="S771" s="125"/>
      <c r="T771" s="125"/>
      <c r="U771" s="125"/>
      <c r="V771" s="125"/>
      <c r="W771" s="125"/>
      <c r="X771" s="125"/>
      <c r="Y771" s="113">
        <v>0</v>
      </c>
      <c r="Z771" s="165"/>
      <c r="AA771" s="166"/>
      <c r="AB771" s="162"/>
      <c r="AC771" s="166"/>
      <c r="AD771" s="163"/>
      <c r="AE771" s="163"/>
      <c r="AF771" s="562"/>
    </row>
    <row r="772" spans="1:32" ht="33" customHeight="1" x14ac:dyDescent="0.35">
      <c r="A772" s="146"/>
      <c r="B772" s="122"/>
      <c r="C772" s="123"/>
      <c r="D772" s="123"/>
      <c r="E772" s="124"/>
      <c r="F772" s="124"/>
      <c r="G772" s="146"/>
      <c r="H772" s="146"/>
      <c r="I772" s="125"/>
      <c r="J772" s="125"/>
      <c r="K772" s="125"/>
      <c r="L772" s="125"/>
      <c r="M772" s="125"/>
      <c r="N772" s="125"/>
      <c r="O772" s="125"/>
      <c r="P772" s="125"/>
      <c r="Q772" s="125"/>
      <c r="R772" s="125"/>
      <c r="S772" s="125"/>
      <c r="T772" s="125"/>
      <c r="U772" s="125"/>
      <c r="V772" s="125"/>
      <c r="W772" s="125"/>
      <c r="X772" s="125"/>
      <c r="Y772" s="113">
        <v>0</v>
      </c>
      <c r="Z772" s="165"/>
      <c r="AA772" s="166"/>
      <c r="AB772" s="162"/>
      <c r="AC772" s="166"/>
      <c r="AD772" s="163"/>
      <c r="AE772" s="163"/>
      <c r="AF772" s="562"/>
    </row>
    <row r="773" spans="1:32" ht="33" customHeight="1" x14ac:dyDescent="0.35">
      <c r="A773" s="146"/>
      <c r="B773" s="122"/>
      <c r="C773" s="123"/>
      <c r="D773" s="123"/>
      <c r="E773" s="124"/>
      <c r="F773" s="124"/>
      <c r="G773" s="146"/>
      <c r="H773" s="146"/>
      <c r="I773" s="125"/>
      <c r="J773" s="125"/>
      <c r="K773" s="125"/>
      <c r="L773" s="125"/>
      <c r="M773" s="125"/>
      <c r="N773" s="125"/>
      <c r="O773" s="125"/>
      <c r="P773" s="125"/>
      <c r="Q773" s="125"/>
      <c r="R773" s="125"/>
      <c r="S773" s="125"/>
      <c r="T773" s="125"/>
      <c r="U773" s="125"/>
      <c r="V773" s="125"/>
      <c r="W773" s="125"/>
      <c r="X773" s="125"/>
      <c r="Y773" s="113">
        <v>0</v>
      </c>
      <c r="Z773" s="165"/>
      <c r="AA773" s="166"/>
      <c r="AB773" s="162"/>
      <c r="AC773" s="166"/>
      <c r="AD773" s="163"/>
      <c r="AE773" s="163"/>
      <c r="AF773" s="562"/>
    </row>
    <row r="774" spans="1:32" ht="33" customHeight="1" x14ac:dyDescent="0.35">
      <c r="A774" s="146"/>
      <c r="B774" s="122"/>
      <c r="C774" s="123"/>
      <c r="D774" s="123"/>
      <c r="E774" s="124"/>
      <c r="F774" s="124"/>
      <c r="G774" s="146"/>
      <c r="H774" s="146"/>
      <c r="I774" s="125"/>
      <c r="J774" s="125"/>
      <c r="K774" s="125"/>
      <c r="L774" s="125"/>
      <c r="M774" s="125"/>
      <c r="N774" s="125"/>
      <c r="O774" s="125"/>
      <c r="P774" s="125"/>
      <c r="Q774" s="125"/>
      <c r="R774" s="125"/>
      <c r="S774" s="125"/>
      <c r="T774" s="125"/>
      <c r="U774" s="125"/>
      <c r="V774" s="125"/>
      <c r="W774" s="125"/>
      <c r="X774" s="125"/>
      <c r="Y774" s="113">
        <v>0</v>
      </c>
      <c r="Z774" s="165"/>
      <c r="AA774" s="166"/>
      <c r="AB774" s="162"/>
      <c r="AC774" s="166"/>
      <c r="AD774" s="163"/>
      <c r="AE774" s="163"/>
      <c r="AF774" s="562"/>
    </row>
    <row r="775" spans="1:32" ht="33" customHeight="1" x14ac:dyDescent="0.35">
      <c r="A775" s="146"/>
      <c r="B775" s="122"/>
      <c r="C775" s="123"/>
      <c r="D775" s="123"/>
      <c r="E775" s="124"/>
      <c r="F775" s="124"/>
      <c r="G775" s="146"/>
      <c r="H775" s="146"/>
      <c r="I775" s="125"/>
      <c r="J775" s="125"/>
      <c r="K775" s="125"/>
      <c r="L775" s="125"/>
      <c r="M775" s="125"/>
      <c r="N775" s="125"/>
      <c r="O775" s="125"/>
      <c r="P775" s="125"/>
      <c r="Q775" s="125"/>
      <c r="R775" s="125"/>
      <c r="S775" s="125"/>
      <c r="T775" s="125"/>
      <c r="U775" s="125"/>
      <c r="V775" s="125"/>
      <c r="W775" s="125"/>
      <c r="X775" s="125"/>
      <c r="Y775" s="126"/>
      <c r="Z775" s="165"/>
      <c r="AA775" s="166"/>
      <c r="AB775" s="162"/>
      <c r="AC775" s="166"/>
      <c r="AD775" s="163"/>
      <c r="AE775" s="163"/>
      <c r="AF775" s="562"/>
    </row>
    <row r="776" spans="1:32" ht="33" customHeight="1" x14ac:dyDescent="0.35">
      <c r="A776" s="146"/>
      <c r="B776" s="122"/>
      <c r="C776" s="123"/>
      <c r="D776" s="123"/>
      <c r="E776" s="124"/>
      <c r="F776" s="124"/>
      <c r="G776" s="146"/>
      <c r="H776" s="146"/>
      <c r="I776" s="125"/>
      <c r="J776" s="125"/>
      <c r="K776" s="125"/>
      <c r="L776" s="125"/>
      <c r="M776" s="125"/>
      <c r="N776" s="125"/>
      <c r="O776" s="125"/>
      <c r="P776" s="125"/>
      <c r="Q776" s="125"/>
      <c r="R776" s="125"/>
      <c r="S776" s="125"/>
      <c r="T776" s="125"/>
      <c r="U776" s="125"/>
      <c r="V776" s="125"/>
      <c r="W776" s="125"/>
      <c r="X776" s="125"/>
      <c r="Y776" s="126"/>
      <c r="Z776" s="165"/>
      <c r="AA776" s="166"/>
      <c r="AB776" s="162"/>
      <c r="AC776" s="166"/>
      <c r="AD776" s="163"/>
      <c r="AE776" s="163"/>
      <c r="AF776" s="562"/>
    </row>
    <row r="777" spans="1:32" ht="33" customHeight="1" x14ac:dyDescent="0.35">
      <c r="A777" s="146"/>
      <c r="B777" s="122"/>
      <c r="C777" s="123"/>
      <c r="D777" s="123"/>
      <c r="E777" s="124"/>
      <c r="F777" s="124"/>
      <c r="G777" s="146"/>
      <c r="H777" s="146"/>
      <c r="I777" s="125"/>
      <c r="J777" s="125"/>
      <c r="K777" s="125"/>
      <c r="L777" s="125"/>
      <c r="M777" s="125"/>
      <c r="N777" s="125"/>
      <c r="O777" s="125"/>
      <c r="P777" s="125"/>
      <c r="Q777" s="125"/>
      <c r="R777" s="125"/>
      <c r="S777" s="125"/>
      <c r="T777" s="125"/>
      <c r="U777" s="125"/>
      <c r="V777" s="125"/>
      <c r="W777" s="125"/>
      <c r="X777" s="125"/>
      <c r="Y777" s="126"/>
      <c r="Z777" s="165"/>
      <c r="AA777" s="166"/>
      <c r="AB777" s="162"/>
      <c r="AC777" s="166"/>
      <c r="AD777" s="163"/>
      <c r="AE777" s="163"/>
      <c r="AF777" s="562"/>
    </row>
    <row r="778" spans="1:32" ht="33" customHeight="1" x14ac:dyDescent="0.35">
      <c r="A778" s="146"/>
      <c r="B778" s="122"/>
      <c r="C778" s="123"/>
      <c r="D778" s="123"/>
      <c r="E778" s="124"/>
      <c r="F778" s="124"/>
      <c r="G778" s="146"/>
      <c r="H778" s="146"/>
      <c r="I778" s="125"/>
      <c r="J778" s="125"/>
      <c r="K778" s="125"/>
      <c r="L778" s="125"/>
      <c r="M778" s="125"/>
      <c r="N778" s="125"/>
      <c r="O778" s="125"/>
      <c r="P778" s="125"/>
      <c r="Q778" s="125"/>
      <c r="R778" s="125"/>
      <c r="S778" s="125"/>
      <c r="T778" s="125"/>
      <c r="U778" s="125"/>
      <c r="V778" s="125"/>
      <c r="W778" s="125"/>
      <c r="X778" s="125"/>
      <c r="Y778" s="126"/>
      <c r="Z778" s="165"/>
      <c r="AA778" s="166"/>
      <c r="AB778" s="162"/>
      <c r="AC778" s="166"/>
      <c r="AD778" s="163"/>
      <c r="AE778" s="163"/>
      <c r="AF778" s="562"/>
    </row>
    <row r="779" spans="1:32" ht="33" customHeight="1" x14ac:dyDescent="0.35">
      <c r="A779" s="146"/>
      <c r="B779" s="122"/>
      <c r="C779" s="123"/>
      <c r="D779" s="123"/>
      <c r="E779" s="124"/>
      <c r="F779" s="124"/>
      <c r="G779" s="146"/>
      <c r="H779" s="146"/>
      <c r="I779" s="125"/>
      <c r="J779" s="125"/>
      <c r="K779" s="125"/>
      <c r="L779" s="125"/>
      <c r="M779" s="125"/>
      <c r="N779" s="125"/>
      <c r="O779" s="125"/>
      <c r="P779" s="125"/>
      <c r="Q779" s="125"/>
      <c r="R779" s="125"/>
      <c r="S779" s="125"/>
      <c r="T779" s="125"/>
      <c r="U779" s="125"/>
      <c r="V779" s="125"/>
      <c r="W779" s="125"/>
      <c r="X779" s="125"/>
      <c r="Y779" s="126"/>
      <c r="Z779" s="165"/>
      <c r="AA779" s="166"/>
      <c r="AB779" s="162"/>
      <c r="AC779" s="166"/>
      <c r="AD779" s="163"/>
      <c r="AE779" s="163"/>
      <c r="AF779" s="562"/>
    </row>
    <row r="780" spans="1:32" ht="33" customHeight="1" x14ac:dyDescent="0.35">
      <c r="A780" s="146"/>
      <c r="B780" s="122"/>
      <c r="C780" s="123"/>
      <c r="D780" s="123"/>
      <c r="E780" s="124"/>
      <c r="F780" s="124"/>
      <c r="G780" s="146"/>
      <c r="H780" s="146"/>
      <c r="I780" s="125"/>
      <c r="J780" s="125"/>
      <c r="K780" s="125"/>
      <c r="L780" s="125"/>
      <c r="M780" s="125"/>
      <c r="N780" s="125"/>
      <c r="O780" s="125"/>
      <c r="P780" s="125"/>
      <c r="Q780" s="125"/>
      <c r="R780" s="125"/>
      <c r="S780" s="125"/>
      <c r="T780" s="125"/>
      <c r="U780" s="125"/>
      <c r="V780" s="125"/>
      <c r="W780" s="125"/>
      <c r="X780" s="125"/>
      <c r="Y780" s="126"/>
      <c r="Z780" s="165"/>
      <c r="AA780" s="166"/>
      <c r="AB780" s="162"/>
      <c r="AC780" s="166"/>
      <c r="AD780" s="163"/>
      <c r="AE780" s="163"/>
      <c r="AF780" s="562"/>
    </row>
    <row r="781" spans="1:32" ht="33" customHeight="1" x14ac:dyDescent="0.35">
      <c r="A781" s="146"/>
      <c r="B781" s="122"/>
      <c r="C781" s="123"/>
      <c r="D781" s="123"/>
      <c r="E781" s="124"/>
      <c r="F781" s="124"/>
      <c r="G781" s="146"/>
      <c r="H781" s="146"/>
      <c r="I781" s="125"/>
      <c r="J781" s="125"/>
      <c r="K781" s="125"/>
      <c r="L781" s="125"/>
      <c r="M781" s="125"/>
      <c r="N781" s="125"/>
      <c r="O781" s="125"/>
      <c r="P781" s="125"/>
      <c r="Q781" s="125"/>
      <c r="R781" s="125"/>
      <c r="S781" s="125"/>
      <c r="T781" s="125"/>
      <c r="U781" s="125"/>
      <c r="V781" s="125"/>
      <c r="W781" s="125"/>
      <c r="X781" s="125"/>
      <c r="Y781" s="126"/>
      <c r="Z781" s="165"/>
      <c r="AA781" s="166"/>
      <c r="AB781" s="162"/>
      <c r="AC781" s="166"/>
      <c r="AD781" s="163"/>
      <c r="AE781" s="163"/>
      <c r="AF781" s="562"/>
    </row>
    <row r="782" spans="1:32" ht="33" customHeight="1" x14ac:dyDescent="0.35">
      <c r="A782" s="146"/>
      <c r="B782" s="122"/>
      <c r="C782" s="123"/>
      <c r="D782" s="123"/>
      <c r="E782" s="124"/>
      <c r="F782" s="124"/>
      <c r="G782" s="146"/>
      <c r="H782" s="146"/>
      <c r="I782" s="125"/>
      <c r="J782" s="125"/>
      <c r="K782" s="125"/>
      <c r="L782" s="125"/>
      <c r="M782" s="125"/>
      <c r="N782" s="125"/>
      <c r="O782" s="125"/>
      <c r="P782" s="125"/>
      <c r="Q782" s="125"/>
      <c r="R782" s="125"/>
      <c r="S782" s="125"/>
      <c r="T782" s="125"/>
      <c r="U782" s="125"/>
      <c r="V782" s="125"/>
      <c r="W782" s="125"/>
      <c r="X782" s="125"/>
      <c r="Y782" s="126"/>
      <c r="Z782" s="165"/>
      <c r="AA782" s="166"/>
      <c r="AB782" s="162"/>
      <c r="AC782" s="166"/>
      <c r="AD782" s="163"/>
      <c r="AE782" s="163"/>
      <c r="AF782" s="562"/>
    </row>
    <row r="783" spans="1:32" ht="33" customHeight="1" x14ac:dyDescent="0.35">
      <c r="A783" s="146"/>
      <c r="B783" s="122"/>
      <c r="C783" s="123"/>
      <c r="D783" s="123"/>
      <c r="E783" s="124"/>
      <c r="F783" s="124"/>
      <c r="G783" s="146"/>
      <c r="H783" s="146"/>
      <c r="I783" s="125"/>
      <c r="J783" s="125"/>
      <c r="K783" s="125"/>
      <c r="L783" s="125"/>
      <c r="M783" s="125"/>
      <c r="N783" s="125"/>
      <c r="O783" s="125"/>
      <c r="P783" s="125"/>
      <c r="Q783" s="125"/>
      <c r="R783" s="125"/>
      <c r="S783" s="125"/>
      <c r="T783" s="125"/>
      <c r="U783" s="125"/>
      <c r="V783" s="125"/>
      <c r="W783" s="125"/>
      <c r="X783" s="125"/>
      <c r="Y783" s="126"/>
      <c r="Z783" s="165"/>
      <c r="AA783" s="166"/>
      <c r="AB783" s="162"/>
      <c r="AC783" s="166"/>
      <c r="AD783" s="163"/>
      <c r="AE783" s="163"/>
      <c r="AF783" s="562"/>
    </row>
    <row r="784" spans="1:32" ht="33" customHeight="1" x14ac:dyDescent="0.35">
      <c r="A784" s="146"/>
      <c r="B784" s="122"/>
      <c r="C784" s="123"/>
      <c r="D784" s="123"/>
      <c r="E784" s="124"/>
      <c r="F784" s="124"/>
      <c r="G784" s="146"/>
      <c r="H784" s="146"/>
      <c r="I784" s="125"/>
      <c r="J784" s="125"/>
      <c r="K784" s="125"/>
      <c r="L784" s="125"/>
      <c r="M784" s="125"/>
      <c r="N784" s="125"/>
      <c r="O784" s="125"/>
      <c r="P784" s="125"/>
      <c r="Q784" s="125"/>
      <c r="R784" s="125"/>
      <c r="S784" s="125"/>
      <c r="T784" s="125"/>
      <c r="U784" s="125"/>
      <c r="V784" s="125"/>
      <c r="W784" s="125"/>
      <c r="X784" s="125"/>
      <c r="Y784" s="126"/>
      <c r="Z784" s="165"/>
      <c r="AA784" s="166"/>
      <c r="AB784" s="162"/>
      <c r="AC784" s="166"/>
      <c r="AD784" s="163"/>
      <c r="AE784" s="163"/>
      <c r="AF784" s="562"/>
    </row>
    <row r="785" spans="1:32" ht="33" customHeight="1" x14ac:dyDescent="0.35">
      <c r="A785" s="146"/>
      <c r="B785" s="122"/>
      <c r="C785" s="123"/>
      <c r="D785" s="123"/>
      <c r="E785" s="124"/>
      <c r="F785" s="124"/>
      <c r="G785" s="146"/>
      <c r="H785" s="146"/>
      <c r="I785" s="125"/>
      <c r="J785" s="125"/>
      <c r="K785" s="125"/>
      <c r="L785" s="125"/>
      <c r="M785" s="125"/>
      <c r="N785" s="125"/>
      <c r="O785" s="125"/>
      <c r="P785" s="125"/>
      <c r="Q785" s="125"/>
      <c r="R785" s="125"/>
      <c r="S785" s="125"/>
      <c r="T785" s="125"/>
      <c r="U785" s="125"/>
      <c r="V785" s="125"/>
      <c r="W785" s="125"/>
      <c r="X785" s="125"/>
      <c r="Y785" s="126"/>
      <c r="Z785" s="165"/>
      <c r="AA785" s="166"/>
      <c r="AB785" s="162"/>
      <c r="AC785" s="166"/>
      <c r="AD785" s="163"/>
      <c r="AE785" s="163"/>
      <c r="AF785" s="562"/>
    </row>
    <row r="786" spans="1:32" ht="33" customHeight="1" x14ac:dyDescent="0.35">
      <c r="A786" s="146"/>
      <c r="B786" s="122"/>
      <c r="C786" s="123"/>
      <c r="D786" s="123"/>
      <c r="E786" s="124"/>
      <c r="F786" s="124"/>
      <c r="G786" s="146"/>
      <c r="H786" s="146"/>
      <c r="I786" s="125"/>
      <c r="J786" s="125"/>
      <c r="K786" s="125"/>
      <c r="L786" s="125"/>
      <c r="M786" s="125"/>
      <c r="N786" s="125"/>
      <c r="O786" s="125"/>
      <c r="P786" s="125"/>
      <c r="Q786" s="125"/>
      <c r="R786" s="125"/>
      <c r="S786" s="125"/>
      <c r="T786" s="125"/>
      <c r="U786" s="125"/>
      <c r="V786" s="125"/>
      <c r="W786" s="125"/>
      <c r="X786" s="125"/>
      <c r="Y786" s="126"/>
      <c r="Z786" s="165"/>
      <c r="AA786" s="166"/>
      <c r="AB786" s="162"/>
      <c r="AC786" s="166"/>
      <c r="AD786" s="163"/>
      <c r="AE786" s="163"/>
      <c r="AF786" s="562"/>
    </row>
    <row r="787" spans="1:32" ht="33" customHeight="1" x14ac:dyDescent="0.35">
      <c r="A787" s="146"/>
      <c r="B787" s="122"/>
      <c r="C787" s="123"/>
      <c r="D787" s="123"/>
      <c r="E787" s="124"/>
      <c r="F787" s="124"/>
      <c r="G787" s="146"/>
      <c r="H787" s="146"/>
      <c r="I787" s="125"/>
      <c r="J787" s="125"/>
      <c r="K787" s="125"/>
      <c r="L787" s="125"/>
      <c r="M787" s="125"/>
      <c r="N787" s="125"/>
      <c r="O787" s="125"/>
      <c r="P787" s="125"/>
      <c r="Q787" s="125"/>
      <c r="R787" s="125"/>
      <c r="S787" s="125"/>
      <c r="T787" s="125"/>
      <c r="U787" s="125"/>
      <c r="V787" s="125"/>
      <c r="W787" s="125"/>
      <c r="X787" s="125"/>
      <c r="Y787" s="126"/>
      <c r="Z787" s="165"/>
      <c r="AA787" s="166"/>
      <c r="AB787" s="162"/>
      <c r="AC787" s="166"/>
      <c r="AD787" s="163"/>
      <c r="AE787" s="163"/>
      <c r="AF787" s="562"/>
    </row>
    <row r="788" spans="1:32" ht="33" customHeight="1" x14ac:dyDescent="0.35">
      <c r="A788" s="146"/>
      <c r="B788" s="122"/>
      <c r="C788" s="123"/>
      <c r="D788" s="123"/>
      <c r="E788" s="124"/>
      <c r="F788" s="124"/>
      <c r="G788" s="146"/>
      <c r="H788" s="146"/>
      <c r="I788" s="125"/>
      <c r="J788" s="125"/>
      <c r="K788" s="125"/>
      <c r="L788" s="125"/>
      <c r="M788" s="125"/>
      <c r="N788" s="125"/>
      <c r="O788" s="125"/>
      <c r="P788" s="125"/>
      <c r="Q788" s="125"/>
      <c r="R788" s="125"/>
      <c r="S788" s="125"/>
      <c r="T788" s="125"/>
      <c r="U788" s="125"/>
      <c r="V788" s="125"/>
      <c r="W788" s="125"/>
      <c r="X788" s="125"/>
      <c r="Y788" s="126"/>
      <c r="Z788" s="165"/>
      <c r="AA788" s="166"/>
      <c r="AB788" s="162"/>
      <c r="AC788" s="166"/>
      <c r="AD788" s="163"/>
      <c r="AE788" s="163"/>
      <c r="AF788" s="562"/>
    </row>
    <row r="789" spans="1:32" ht="33" customHeight="1" x14ac:dyDescent="0.35">
      <c r="A789" s="146"/>
      <c r="B789" s="122"/>
      <c r="C789" s="123"/>
      <c r="D789" s="123"/>
      <c r="E789" s="124"/>
      <c r="F789" s="124"/>
      <c r="G789" s="146"/>
      <c r="H789" s="146"/>
      <c r="I789" s="125"/>
      <c r="J789" s="125"/>
      <c r="K789" s="125"/>
      <c r="L789" s="125"/>
      <c r="M789" s="125"/>
      <c r="N789" s="125"/>
      <c r="O789" s="125"/>
      <c r="P789" s="125"/>
      <c r="Q789" s="125"/>
      <c r="R789" s="125"/>
      <c r="S789" s="125"/>
      <c r="T789" s="125"/>
      <c r="U789" s="125"/>
      <c r="V789" s="125"/>
      <c r="W789" s="125"/>
      <c r="X789" s="125"/>
      <c r="Y789" s="126"/>
      <c r="Z789" s="165"/>
      <c r="AA789" s="166"/>
      <c r="AB789" s="162"/>
      <c r="AC789" s="166"/>
      <c r="AD789" s="163"/>
      <c r="AE789" s="163"/>
      <c r="AF789" s="562"/>
    </row>
    <row r="790" spans="1:32" ht="33" customHeight="1" x14ac:dyDescent="0.35">
      <c r="A790" s="146"/>
      <c r="B790" s="122"/>
      <c r="C790" s="123"/>
      <c r="D790" s="123"/>
      <c r="E790" s="124"/>
      <c r="F790" s="124"/>
      <c r="G790" s="146"/>
      <c r="H790" s="146"/>
      <c r="I790" s="125"/>
      <c r="J790" s="125"/>
      <c r="K790" s="125"/>
      <c r="L790" s="125"/>
      <c r="M790" s="125"/>
      <c r="N790" s="125"/>
      <c r="O790" s="125"/>
      <c r="P790" s="125"/>
      <c r="Q790" s="125"/>
      <c r="R790" s="125"/>
      <c r="S790" s="125"/>
      <c r="T790" s="125"/>
      <c r="U790" s="125"/>
      <c r="V790" s="125"/>
      <c r="W790" s="125"/>
      <c r="X790" s="125"/>
      <c r="Y790" s="126"/>
      <c r="Z790" s="165"/>
      <c r="AA790" s="166"/>
      <c r="AB790" s="162"/>
      <c r="AC790" s="166"/>
      <c r="AD790" s="163"/>
      <c r="AE790" s="163"/>
      <c r="AF790" s="562"/>
    </row>
    <row r="791" spans="1:32" ht="33" customHeight="1" x14ac:dyDescent="0.35">
      <c r="A791" s="146"/>
      <c r="B791" s="122"/>
      <c r="C791" s="123"/>
      <c r="D791" s="123"/>
      <c r="E791" s="124"/>
      <c r="F791" s="124"/>
      <c r="G791" s="146"/>
      <c r="H791" s="146"/>
      <c r="I791" s="125"/>
      <c r="J791" s="125"/>
      <c r="K791" s="125"/>
      <c r="L791" s="125"/>
      <c r="M791" s="125"/>
      <c r="N791" s="125"/>
      <c r="O791" s="125"/>
      <c r="P791" s="125"/>
      <c r="Q791" s="125"/>
      <c r="R791" s="125"/>
      <c r="S791" s="125"/>
      <c r="T791" s="125"/>
      <c r="U791" s="125"/>
      <c r="V791" s="125"/>
      <c r="W791" s="125"/>
      <c r="X791" s="125"/>
      <c r="Y791" s="126"/>
      <c r="Z791" s="165"/>
      <c r="AA791" s="166"/>
      <c r="AB791" s="162"/>
      <c r="AC791" s="166"/>
      <c r="AD791" s="163"/>
      <c r="AE791" s="163"/>
      <c r="AF791" s="562"/>
    </row>
    <row r="792" spans="1:32" ht="33" customHeight="1" x14ac:dyDescent="0.35">
      <c r="A792" s="146"/>
      <c r="B792" s="122"/>
      <c r="C792" s="123"/>
      <c r="D792" s="123"/>
      <c r="E792" s="124"/>
      <c r="F792" s="124"/>
      <c r="G792" s="146"/>
      <c r="H792" s="146"/>
      <c r="I792" s="125"/>
      <c r="J792" s="125"/>
      <c r="K792" s="125"/>
      <c r="L792" s="125"/>
      <c r="M792" s="125"/>
      <c r="N792" s="125"/>
      <c r="O792" s="125"/>
      <c r="P792" s="125"/>
      <c r="Q792" s="125"/>
      <c r="R792" s="125"/>
      <c r="S792" s="125"/>
      <c r="T792" s="125"/>
      <c r="U792" s="125"/>
      <c r="V792" s="125"/>
      <c r="W792" s="125"/>
      <c r="X792" s="125"/>
      <c r="Y792" s="126"/>
      <c r="Z792" s="165"/>
      <c r="AA792" s="166"/>
      <c r="AB792" s="162"/>
      <c r="AC792" s="166"/>
      <c r="AD792" s="163"/>
      <c r="AE792" s="163"/>
      <c r="AF792" s="562"/>
    </row>
    <row r="793" spans="1:32" ht="33" customHeight="1" x14ac:dyDescent="0.35">
      <c r="A793" s="146"/>
      <c r="B793" s="122"/>
      <c r="C793" s="123"/>
      <c r="D793" s="123"/>
      <c r="E793" s="124"/>
      <c r="F793" s="124"/>
      <c r="G793" s="146"/>
      <c r="H793" s="146"/>
      <c r="I793" s="125"/>
      <c r="J793" s="125"/>
      <c r="K793" s="125"/>
      <c r="L793" s="125"/>
      <c r="M793" s="125"/>
      <c r="N793" s="125"/>
      <c r="O793" s="125"/>
      <c r="P793" s="125"/>
      <c r="Q793" s="125"/>
      <c r="R793" s="125"/>
      <c r="S793" s="125"/>
      <c r="T793" s="125"/>
      <c r="U793" s="125"/>
      <c r="V793" s="125"/>
      <c r="W793" s="125"/>
      <c r="X793" s="125"/>
      <c r="Y793" s="126"/>
      <c r="Z793" s="165"/>
      <c r="AA793" s="166"/>
      <c r="AB793" s="162"/>
      <c r="AC793" s="166"/>
      <c r="AD793" s="163"/>
      <c r="AE793" s="163"/>
      <c r="AF793" s="562"/>
    </row>
    <row r="794" spans="1:32" ht="33" customHeight="1" x14ac:dyDescent="0.35">
      <c r="A794" s="146"/>
      <c r="B794" s="122"/>
      <c r="C794" s="123"/>
      <c r="D794" s="123"/>
      <c r="E794" s="124"/>
      <c r="F794" s="124"/>
      <c r="G794" s="146"/>
      <c r="H794" s="146"/>
      <c r="I794" s="125"/>
      <c r="J794" s="125"/>
      <c r="K794" s="125"/>
      <c r="L794" s="125"/>
      <c r="M794" s="125"/>
      <c r="N794" s="125"/>
      <c r="O794" s="125"/>
      <c r="P794" s="125"/>
      <c r="Q794" s="125"/>
      <c r="R794" s="125"/>
      <c r="S794" s="125"/>
      <c r="T794" s="125"/>
      <c r="U794" s="125"/>
      <c r="V794" s="125"/>
      <c r="W794" s="125"/>
      <c r="X794" s="125"/>
      <c r="Y794" s="126"/>
      <c r="Z794" s="165"/>
      <c r="AA794" s="166"/>
      <c r="AB794" s="162"/>
      <c r="AC794" s="166"/>
      <c r="AD794" s="163"/>
      <c r="AE794" s="163"/>
      <c r="AF794" s="562"/>
    </row>
    <row r="795" spans="1:32" ht="33" customHeight="1" x14ac:dyDescent="0.35">
      <c r="A795" s="146"/>
      <c r="B795" s="122"/>
      <c r="C795" s="123"/>
      <c r="D795" s="123"/>
      <c r="E795" s="124"/>
      <c r="F795" s="124"/>
      <c r="G795" s="146"/>
      <c r="H795" s="146"/>
      <c r="I795" s="125"/>
      <c r="J795" s="125"/>
      <c r="K795" s="125"/>
      <c r="L795" s="125"/>
      <c r="M795" s="125"/>
      <c r="N795" s="125"/>
      <c r="O795" s="125"/>
      <c r="P795" s="125"/>
      <c r="Q795" s="125"/>
      <c r="R795" s="125"/>
      <c r="S795" s="125"/>
      <c r="T795" s="125"/>
      <c r="U795" s="125"/>
      <c r="V795" s="125"/>
      <c r="W795" s="125"/>
      <c r="X795" s="125"/>
      <c r="Y795" s="126"/>
      <c r="Z795" s="165"/>
      <c r="AA795" s="166"/>
      <c r="AB795" s="162"/>
      <c r="AC795" s="166"/>
      <c r="AD795" s="163"/>
      <c r="AE795" s="163"/>
      <c r="AF795" s="562"/>
    </row>
    <row r="796" spans="1:32" ht="33" customHeight="1" x14ac:dyDescent="0.35">
      <c r="A796" s="146"/>
      <c r="B796" s="122"/>
      <c r="C796" s="123"/>
      <c r="D796" s="123"/>
      <c r="E796" s="124"/>
      <c r="F796" s="124"/>
      <c r="G796" s="146"/>
      <c r="H796" s="146"/>
      <c r="I796" s="125"/>
      <c r="J796" s="125"/>
      <c r="K796" s="125"/>
      <c r="L796" s="125"/>
      <c r="M796" s="125"/>
      <c r="N796" s="125"/>
      <c r="O796" s="125"/>
      <c r="P796" s="125"/>
      <c r="Q796" s="125"/>
      <c r="R796" s="125"/>
      <c r="S796" s="125"/>
      <c r="T796" s="125"/>
      <c r="U796" s="125"/>
      <c r="V796" s="125"/>
      <c r="W796" s="125"/>
      <c r="X796" s="125"/>
      <c r="Y796" s="126"/>
      <c r="Z796" s="165"/>
      <c r="AA796" s="166"/>
      <c r="AB796" s="162"/>
      <c r="AC796" s="166"/>
      <c r="AD796" s="163"/>
      <c r="AE796" s="163"/>
      <c r="AF796" s="562"/>
    </row>
    <row r="797" spans="1:32" ht="33" customHeight="1" x14ac:dyDescent="0.35">
      <c r="A797" s="146"/>
      <c r="B797" s="122"/>
      <c r="C797" s="123"/>
      <c r="D797" s="123"/>
      <c r="E797" s="124"/>
      <c r="F797" s="124"/>
      <c r="G797" s="146"/>
      <c r="H797" s="146"/>
      <c r="I797" s="125"/>
      <c r="J797" s="125"/>
      <c r="K797" s="125"/>
      <c r="L797" s="125"/>
      <c r="M797" s="125"/>
      <c r="N797" s="125"/>
      <c r="O797" s="125"/>
      <c r="P797" s="125"/>
      <c r="Q797" s="125"/>
      <c r="R797" s="125"/>
      <c r="S797" s="125"/>
      <c r="T797" s="125"/>
      <c r="U797" s="125"/>
      <c r="V797" s="125"/>
      <c r="W797" s="125"/>
      <c r="X797" s="125"/>
      <c r="Y797" s="126"/>
      <c r="Z797" s="165"/>
      <c r="AA797" s="166"/>
      <c r="AB797" s="162"/>
      <c r="AC797" s="166"/>
      <c r="AD797" s="163"/>
      <c r="AE797" s="163"/>
      <c r="AF797" s="562"/>
    </row>
    <row r="798" spans="1:32" ht="33" customHeight="1" x14ac:dyDescent="0.35">
      <c r="A798" s="146"/>
      <c r="B798" s="122"/>
      <c r="C798" s="123"/>
      <c r="D798" s="123"/>
      <c r="E798" s="124"/>
      <c r="F798" s="124"/>
      <c r="G798" s="146"/>
      <c r="H798" s="146"/>
      <c r="I798" s="125"/>
      <c r="J798" s="125"/>
      <c r="K798" s="125"/>
      <c r="L798" s="125"/>
      <c r="M798" s="125"/>
      <c r="N798" s="125"/>
      <c r="O798" s="125"/>
      <c r="P798" s="125"/>
      <c r="Q798" s="125"/>
      <c r="R798" s="125"/>
      <c r="S798" s="125"/>
      <c r="T798" s="125"/>
      <c r="U798" s="125"/>
      <c r="V798" s="125"/>
      <c r="W798" s="125"/>
      <c r="X798" s="125"/>
      <c r="Y798" s="126"/>
      <c r="Z798" s="165"/>
      <c r="AA798" s="166"/>
      <c r="AB798" s="162"/>
      <c r="AC798" s="166"/>
      <c r="AD798" s="163"/>
      <c r="AE798" s="163"/>
      <c r="AF798" s="562"/>
    </row>
    <row r="799" spans="1:32" ht="33" customHeight="1" x14ac:dyDescent="0.35">
      <c r="A799" s="146"/>
      <c r="B799" s="122"/>
      <c r="C799" s="123"/>
      <c r="D799" s="123"/>
      <c r="E799" s="124"/>
      <c r="F799" s="124"/>
      <c r="G799" s="146"/>
      <c r="H799" s="146"/>
      <c r="I799" s="125"/>
      <c r="J799" s="125"/>
      <c r="K799" s="125"/>
      <c r="L799" s="125"/>
      <c r="M799" s="125"/>
      <c r="N799" s="125"/>
      <c r="O799" s="125"/>
      <c r="P799" s="125"/>
      <c r="Q799" s="125"/>
      <c r="R799" s="125"/>
      <c r="S799" s="125"/>
      <c r="T799" s="125"/>
      <c r="U799" s="125"/>
      <c r="V799" s="125"/>
      <c r="W799" s="125"/>
      <c r="X799" s="125"/>
      <c r="Y799" s="126"/>
      <c r="Z799" s="165"/>
      <c r="AA799" s="166"/>
      <c r="AB799" s="162"/>
      <c r="AC799" s="166"/>
      <c r="AD799" s="163"/>
      <c r="AE799" s="163"/>
      <c r="AF799" s="562"/>
    </row>
    <row r="800" spans="1:32" ht="33" customHeight="1" x14ac:dyDescent="0.35">
      <c r="A800" s="146"/>
      <c r="B800" s="122"/>
      <c r="C800" s="123"/>
      <c r="D800" s="123"/>
      <c r="E800" s="124"/>
      <c r="F800" s="124"/>
      <c r="G800" s="146"/>
      <c r="H800" s="146"/>
      <c r="I800" s="125"/>
      <c r="J800" s="125"/>
      <c r="K800" s="125"/>
      <c r="L800" s="125"/>
      <c r="M800" s="125"/>
      <c r="N800" s="125"/>
      <c r="O800" s="125"/>
      <c r="P800" s="125"/>
      <c r="Q800" s="125"/>
      <c r="R800" s="125"/>
      <c r="S800" s="125"/>
      <c r="T800" s="125"/>
      <c r="U800" s="125"/>
      <c r="V800" s="125"/>
      <c r="W800" s="125"/>
      <c r="X800" s="125"/>
      <c r="Y800" s="126"/>
      <c r="Z800" s="165"/>
      <c r="AA800" s="166"/>
      <c r="AB800" s="162"/>
      <c r="AC800" s="166"/>
      <c r="AD800" s="163"/>
      <c r="AE800" s="163"/>
      <c r="AF800" s="562"/>
    </row>
    <row r="801" spans="1:32" ht="33" customHeight="1" x14ac:dyDescent="0.35">
      <c r="A801" s="146"/>
      <c r="B801" s="122"/>
      <c r="C801" s="123"/>
      <c r="D801" s="123"/>
      <c r="E801" s="124"/>
      <c r="F801" s="124"/>
      <c r="G801" s="146"/>
      <c r="H801" s="146"/>
      <c r="I801" s="125"/>
      <c r="J801" s="125"/>
      <c r="K801" s="125"/>
      <c r="L801" s="125"/>
      <c r="M801" s="125"/>
      <c r="N801" s="125"/>
      <c r="O801" s="125"/>
      <c r="P801" s="125"/>
      <c r="Q801" s="125"/>
      <c r="R801" s="125"/>
      <c r="S801" s="125"/>
      <c r="T801" s="125"/>
      <c r="U801" s="125"/>
      <c r="V801" s="125"/>
      <c r="W801" s="125"/>
      <c r="X801" s="125"/>
      <c r="Y801" s="126"/>
      <c r="Z801" s="165"/>
      <c r="AA801" s="166"/>
      <c r="AB801" s="162"/>
      <c r="AC801" s="166"/>
      <c r="AD801" s="163"/>
      <c r="AE801" s="163"/>
      <c r="AF801" s="562"/>
    </row>
    <row r="802" spans="1:32" ht="33" customHeight="1" x14ac:dyDescent="0.35">
      <c r="A802" s="146"/>
      <c r="B802" s="122"/>
      <c r="C802" s="123"/>
      <c r="D802" s="123"/>
      <c r="E802" s="124"/>
      <c r="F802" s="124"/>
      <c r="G802" s="146"/>
      <c r="H802" s="146"/>
      <c r="I802" s="125"/>
      <c r="J802" s="125"/>
      <c r="K802" s="125"/>
      <c r="L802" s="125"/>
      <c r="M802" s="125"/>
      <c r="N802" s="125"/>
      <c r="O802" s="125"/>
      <c r="P802" s="125"/>
      <c r="Q802" s="125"/>
      <c r="R802" s="125"/>
      <c r="S802" s="125"/>
      <c r="T802" s="125"/>
      <c r="U802" s="125"/>
      <c r="V802" s="125"/>
      <c r="W802" s="125"/>
      <c r="X802" s="125"/>
      <c r="Y802" s="126"/>
      <c r="Z802" s="165"/>
      <c r="AA802" s="166"/>
      <c r="AB802" s="162"/>
      <c r="AC802" s="166"/>
      <c r="AD802" s="163"/>
      <c r="AE802" s="163"/>
      <c r="AF802" s="562"/>
    </row>
    <row r="803" spans="1:32" ht="33" customHeight="1" x14ac:dyDescent="0.35">
      <c r="A803" s="146"/>
      <c r="B803" s="122"/>
      <c r="C803" s="123"/>
      <c r="D803" s="123"/>
      <c r="E803" s="124"/>
      <c r="F803" s="124"/>
      <c r="G803" s="146"/>
      <c r="H803" s="146"/>
      <c r="I803" s="125"/>
      <c r="J803" s="125"/>
      <c r="K803" s="125"/>
      <c r="L803" s="125"/>
      <c r="M803" s="125"/>
      <c r="N803" s="125"/>
      <c r="O803" s="125"/>
      <c r="P803" s="125"/>
      <c r="Q803" s="125"/>
      <c r="R803" s="125"/>
      <c r="S803" s="125"/>
      <c r="T803" s="125"/>
      <c r="U803" s="125"/>
      <c r="V803" s="125"/>
      <c r="W803" s="125"/>
      <c r="X803" s="125"/>
      <c r="Y803" s="126"/>
      <c r="Z803" s="165"/>
      <c r="AA803" s="166"/>
      <c r="AB803" s="162"/>
      <c r="AC803" s="166"/>
      <c r="AD803" s="163"/>
      <c r="AE803" s="163"/>
      <c r="AF803" s="562"/>
    </row>
    <row r="804" spans="1:32" ht="33" customHeight="1" x14ac:dyDescent="0.35">
      <c r="A804" s="146"/>
      <c r="B804" s="122"/>
      <c r="C804" s="123"/>
      <c r="D804" s="123"/>
      <c r="E804" s="124"/>
      <c r="F804" s="124"/>
      <c r="G804" s="146"/>
      <c r="H804" s="146"/>
      <c r="I804" s="125"/>
      <c r="J804" s="125"/>
      <c r="K804" s="125"/>
      <c r="L804" s="125"/>
      <c r="M804" s="125"/>
      <c r="N804" s="125"/>
      <c r="O804" s="125"/>
      <c r="P804" s="125"/>
      <c r="Q804" s="125"/>
      <c r="R804" s="125"/>
      <c r="S804" s="125"/>
      <c r="T804" s="125"/>
      <c r="U804" s="125"/>
      <c r="V804" s="125"/>
      <c r="W804" s="125"/>
      <c r="X804" s="125"/>
      <c r="Y804" s="126"/>
      <c r="Z804" s="165"/>
      <c r="AA804" s="166"/>
      <c r="AB804" s="162"/>
      <c r="AC804" s="166"/>
      <c r="AD804" s="163"/>
      <c r="AE804" s="163"/>
      <c r="AF804" s="562"/>
    </row>
    <row r="805" spans="1:32" ht="33" customHeight="1" x14ac:dyDescent="0.35">
      <c r="A805" s="146"/>
      <c r="B805" s="122"/>
      <c r="C805" s="123"/>
      <c r="D805" s="123"/>
      <c r="E805" s="124"/>
      <c r="F805" s="124"/>
      <c r="G805" s="146"/>
      <c r="H805" s="146"/>
      <c r="I805" s="125"/>
      <c r="J805" s="125"/>
      <c r="K805" s="125"/>
      <c r="L805" s="125"/>
      <c r="M805" s="125"/>
      <c r="N805" s="125"/>
      <c r="O805" s="125"/>
      <c r="P805" s="125"/>
      <c r="Q805" s="125"/>
      <c r="R805" s="125"/>
      <c r="S805" s="125"/>
      <c r="T805" s="125"/>
      <c r="U805" s="125"/>
      <c r="V805" s="125"/>
      <c r="W805" s="125"/>
      <c r="X805" s="125"/>
      <c r="Y805" s="126"/>
      <c r="Z805" s="165"/>
      <c r="AA805" s="166"/>
      <c r="AB805" s="162"/>
      <c r="AC805" s="166"/>
      <c r="AD805" s="163"/>
      <c r="AE805" s="163"/>
      <c r="AF805" s="562"/>
    </row>
    <row r="806" spans="1:32" ht="33" customHeight="1" x14ac:dyDescent="0.35">
      <c r="A806" s="146"/>
      <c r="B806" s="122"/>
      <c r="C806" s="123"/>
      <c r="D806" s="123"/>
      <c r="E806" s="124"/>
      <c r="F806" s="124"/>
      <c r="G806" s="146"/>
      <c r="H806" s="146"/>
      <c r="I806" s="125"/>
      <c r="J806" s="125"/>
      <c r="K806" s="125"/>
      <c r="L806" s="125"/>
      <c r="M806" s="125"/>
      <c r="N806" s="125"/>
      <c r="O806" s="125"/>
      <c r="P806" s="125"/>
      <c r="Q806" s="125"/>
      <c r="R806" s="125"/>
      <c r="S806" s="125"/>
      <c r="T806" s="125"/>
      <c r="U806" s="125"/>
      <c r="V806" s="125"/>
      <c r="W806" s="125"/>
      <c r="X806" s="125"/>
      <c r="Y806" s="126"/>
      <c r="Z806" s="165"/>
      <c r="AA806" s="166"/>
      <c r="AB806" s="162"/>
      <c r="AC806" s="166"/>
      <c r="AD806" s="163"/>
      <c r="AE806" s="163"/>
      <c r="AF806" s="562"/>
    </row>
    <row r="807" spans="1:32" ht="33" customHeight="1" x14ac:dyDescent="0.35">
      <c r="A807" s="146"/>
      <c r="B807" s="122"/>
      <c r="C807" s="123"/>
      <c r="D807" s="123"/>
      <c r="E807" s="124"/>
      <c r="F807" s="124"/>
      <c r="G807" s="146"/>
      <c r="H807" s="146"/>
      <c r="I807" s="125"/>
      <c r="J807" s="125"/>
      <c r="K807" s="125"/>
      <c r="L807" s="125"/>
      <c r="M807" s="125"/>
      <c r="N807" s="125"/>
      <c r="O807" s="125"/>
      <c r="P807" s="125"/>
      <c r="Q807" s="125"/>
      <c r="R807" s="125"/>
      <c r="S807" s="125"/>
      <c r="T807" s="125"/>
      <c r="U807" s="125"/>
      <c r="V807" s="125"/>
      <c r="W807" s="125"/>
      <c r="X807" s="125"/>
      <c r="Y807" s="126"/>
      <c r="Z807" s="165"/>
      <c r="AA807" s="166"/>
      <c r="AB807" s="162"/>
      <c r="AC807" s="166"/>
      <c r="AD807" s="163"/>
      <c r="AE807" s="163"/>
      <c r="AF807" s="562"/>
    </row>
    <row r="808" spans="1:32" ht="33" customHeight="1" x14ac:dyDescent="0.35">
      <c r="A808" s="146"/>
      <c r="B808" s="122"/>
      <c r="C808" s="123"/>
      <c r="D808" s="123"/>
      <c r="E808" s="124"/>
      <c r="F808" s="124"/>
      <c r="G808" s="146"/>
      <c r="H808" s="146"/>
      <c r="I808" s="125"/>
      <c r="J808" s="125"/>
      <c r="K808" s="125"/>
      <c r="L808" s="125"/>
      <c r="M808" s="125"/>
      <c r="N808" s="125"/>
      <c r="O808" s="125"/>
      <c r="P808" s="125"/>
      <c r="Q808" s="125"/>
      <c r="R808" s="125"/>
      <c r="S808" s="125"/>
      <c r="T808" s="125"/>
      <c r="U808" s="125"/>
      <c r="V808" s="125"/>
      <c r="W808" s="125"/>
      <c r="X808" s="125"/>
      <c r="Y808" s="126"/>
      <c r="Z808" s="165"/>
      <c r="AA808" s="166"/>
      <c r="AB808" s="162"/>
      <c r="AC808" s="166"/>
      <c r="AD808" s="163"/>
      <c r="AE808" s="163"/>
      <c r="AF808" s="562"/>
    </row>
    <row r="809" spans="1:32" ht="33" customHeight="1" x14ac:dyDescent="0.35">
      <c r="A809" s="146"/>
      <c r="B809" s="122"/>
      <c r="C809" s="123"/>
      <c r="D809" s="123"/>
      <c r="E809" s="124"/>
      <c r="F809" s="124"/>
      <c r="G809" s="146"/>
      <c r="H809" s="146"/>
      <c r="I809" s="125"/>
      <c r="J809" s="125"/>
      <c r="K809" s="125"/>
      <c r="L809" s="125"/>
      <c r="M809" s="125"/>
      <c r="N809" s="125"/>
      <c r="O809" s="125"/>
      <c r="P809" s="125"/>
      <c r="Q809" s="125"/>
      <c r="R809" s="125"/>
      <c r="S809" s="125"/>
      <c r="T809" s="125"/>
      <c r="U809" s="125"/>
      <c r="V809" s="125"/>
      <c r="W809" s="125"/>
      <c r="X809" s="125"/>
      <c r="Y809" s="126"/>
      <c r="Z809" s="165"/>
      <c r="AA809" s="166"/>
      <c r="AB809" s="162"/>
      <c r="AC809" s="166"/>
      <c r="AD809" s="163"/>
      <c r="AE809" s="163"/>
      <c r="AF809" s="562"/>
    </row>
    <row r="810" spans="1:32" ht="33" customHeight="1" x14ac:dyDescent="0.35">
      <c r="A810" s="146"/>
      <c r="B810" s="122"/>
      <c r="C810" s="123"/>
      <c r="D810" s="123"/>
      <c r="E810" s="124"/>
      <c r="F810" s="124"/>
      <c r="G810" s="146"/>
      <c r="H810" s="146"/>
      <c r="I810" s="125"/>
      <c r="J810" s="125"/>
      <c r="K810" s="125"/>
      <c r="L810" s="125"/>
      <c r="M810" s="125"/>
      <c r="N810" s="125"/>
      <c r="O810" s="125"/>
      <c r="P810" s="125"/>
      <c r="Q810" s="125"/>
      <c r="R810" s="125"/>
      <c r="S810" s="125"/>
      <c r="T810" s="125"/>
      <c r="U810" s="125"/>
      <c r="V810" s="125"/>
      <c r="W810" s="125"/>
      <c r="X810" s="125"/>
      <c r="Y810" s="126"/>
      <c r="Z810" s="165"/>
      <c r="AA810" s="166"/>
      <c r="AB810" s="162"/>
      <c r="AC810" s="166"/>
      <c r="AD810" s="163"/>
      <c r="AE810" s="163"/>
      <c r="AF810" s="562"/>
    </row>
    <row r="811" spans="1:32" ht="33" customHeight="1" x14ac:dyDescent="0.35">
      <c r="A811" s="146"/>
      <c r="B811" s="122"/>
      <c r="C811" s="123"/>
      <c r="D811" s="123"/>
      <c r="E811" s="124"/>
      <c r="F811" s="124"/>
      <c r="G811" s="146"/>
      <c r="H811" s="146"/>
      <c r="I811" s="125"/>
      <c r="J811" s="125"/>
      <c r="K811" s="125"/>
      <c r="L811" s="125"/>
      <c r="M811" s="125"/>
      <c r="N811" s="125"/>
      <c r="O811" s="125"/>
      <c r="P811" s="125"/>
      <c r="Q811" s="125"/>
      <c r="R811" s="125"/>
      <c r="S811" s="125"/>
      <c r="T811" s="125"/>
      <c r="U811" s="125"/>
      <c r="V811" s="125"/>
      <c r="W811" s="125"/>
      <c r="X811" s="125"/>
      <c r="Y811" s="126"/>
      <c r="Z811" s="165"/>
      <c r="AA811" s="166"/>
      <c r="AB811" s="162"/>
      <c r="AC811" s="166"/>
      <c r="AD811" s="163"/>
      <c r="AE811" s="163"/>
      <c r="AF811" s="562"/>
    </row>
    <row r="812" spans="1:32" ht="33" customHeight="1" x14ac:dyDescent="0.35">
      <c r="A812" s="146"/>
      <c r="B812" s="122"/>
      <c r="C812" s="123"/>
      <c r="D812" s="123"/>
      <c r="E812" s="124"/>
      <c r="F812" s="124"/>
      <c r="G812" s="146"/>
      <c r="H812" s="146"/>
      <c r="I812" s="125"/>
      <c r="J812" s="125"/>
      <c r="K812" s="125"/>
      <c r="L812" s="125"/>
      <c r="M812" s="125"/>
      <c r="N812" s="125"/>
      <c r="O812" s="125"/>
      <c r="P812" s="125"/>
      <c r="Q812" s="125"/>
      <c r="R812" s="125"/>
      <c r="S812" s="125"/>
      <c r="T812" s="125"/>
      <c r="U812" s="125"/>
      <c r="V812" s="125"/>
      <c r="W812" s="125"/>
      <c r="X812" s="125"/>
      <c r="Y812" s="126"/>
      <c r="Z812" s="165"/>
      <c r="AA812" s="166"/>
      <c r="AB812" s="162"/>
      <c r="AC812" s="166"/>
      <c r="AD812" s="163"/>
      <c r="AE812" s="163"/>
      <c r="AF812" s="562"/>
    </row>
    <row r="813" spans="1:32" ht="33" customHeight="1" x14ac:dyDescent="0.35">
      <c r="A813" s="146"/>
      <c r="B813" s="122"/>
      <c r="C813" s="123"/>
      <c r="D813" s="123"/>
      <c r="E813" s="124"/>
      <c r="F813" s="124"/>
      <c r="G813" s="146"/>
      <c r="H813" s="146"/>
      <c r="I813" s="125"/>
      <c r="J813" s="125"/>
      <c r="K813" s="125"/>
      <c r="L813" s="125"/>
      <c r="M813" s="125"/>
      <c r="N813" s="125"/>
      <c r="O813" s="125"/>
      <c r="P813" s="125"/>
      <c r="Q813" s="125"/>
      <c r="R813" s="125"/>
      <c r="S813" s="125"/>
      <c r="T813" s="125"/>
      <c r="U813" s="125"/>
      <c r="V813" s="125"/>
      <c r="W813" s="125"/>
      <c r="X813" s="125"/>
      <c r="Y813" s="126"/>
      <c r="Z813" s="165"/>
      <c r="AA813" s="166"/>
      <c r="AB813" s="162"/>
      <c r="AC813" s="166"/>
      <c r="AD813" s="163"/>
      <c r="AE813" s="163"/>
      <c r="AF813" s="562"/>
    </row>
    <row r="814" spans="1:32" ht="33" customHeight="1" x14ac:dyDescent="0.35">
      <c r="A814" s="146"/>
      <c r="B814" s="122"/>
      <c r="C814" s="123"/>
      <c r="D814" s="123"/>
      <c r="E814" s="124"/>
      <c r="F814" s="124"/>
      <c r="G814" s="146"/>
      <c r="H814" s="146"/>
      <c r="I814" s="125"/>
      <c r="J814" s="125"/>
      <c r="K814" s="125"/>
      <c r="L814" s="125"/>
      <c r="M814" s="125"/>
      <c r="N814" s="125"/>
      <c r="O814" s="125"/>
      <c r="P814" s="125"/>
      <c r="Q814" s="125"/>
      <c r="R814" s="125"/>
      <c r="S814" s="125"/>
      <c r="T814" s="125"/>
      <c r="U814" s="125"/>
      <c r="V814" s="125"/>
      <c r="W814" s="125"/>
      <c r="X814" s="125"/>
      <c r="Y814" s="126"/>
      <c r="Z814" s="165"/>
      <c r="AA814" s="166"/>
      <c r="AB814" s="162"/>
      <c r="AC814" s="166"/>
      <c r="AD814" s="163"/>
      <c r="AE814" s="163"/>
      <c r="AF814" s="562"/>
    </row>
    <row r="815" spans="1:32" ht="33" customHeight="1" x14ac:dyDescent="0.35">
      <c r="A815" s="146"/>
      <c r="B815" s="122"/>
      <c r="C815" s="123"/>
      <c r="D815" s="123"/>
      <c r="E815" s="124"/>
      <c r="F815" s="124"/>
      <c r="G815" s="146"/>
      <c r="H815" s="146"/>
      <c r="I815" s="125"/>
      <c r="J815" s="125"/>
      <c r="K815" s="125"/>
      <c r="L815" s="125"/>
      <c r="M815" s="125"/>
      <c r="N815" s="125"/>
      <c r="O815" s="125"/>
      <c r="P815" s="125"/>
      <c r="Q815" s="125"/>
      <c r="R815" s="125"/>
      <c r="S815" s="125"/>
      <c r="T815" s="125"/>
      <c r="U815" s="125"/>
      <c r="V815" s="125"/>
      <c r="W815" s="125"/>
      <c r="X815" s="125"/>
      <c r="Y815" s="126"/>
      <c r="Z815" s="165"/>
      <c r="AA815" s="166"/>
      <c r="AB815" s="162"/>
      <c r="AC815" s="166"/>
      <c r="AD815" s="163"/>
      <c r="AE815" s="163"/>
      <c r="AF815" s="562"/>
    </row>
    <row r="816" spans="1:32" ht="33" customHeight="1" x14ac:dyDescent="0.35">
      <c r="A816" s="146"/>
      <c r="B816" s="122"/>
      <c r="C816" s="123"/>
      <c r="D816" s="123"/>
      <c r="E816" s="124"/>
      <c r="F816" s="124"/>
      <c r="G816" s="146"/>
      <c r="H816" s="146"/>
      <c r="I816" s="125"/>
      <c r="J816" s="125"/>
      <c r="K816" s="125"/>
      <c r="L816" s="125"/>
      <c r="M816" s="125"/>
      <c r="N816" s="125"/>
      <c r="O816" s="125"/>
      <c r="P816" s="125"/>
      <c r="Q816" s="125"/>
      <c r="R816" s="125"/>
      <c r="S816" s="125"/>
      <c r="T816" s="125"/>
      <c r="U816" s="125"/>
      <c r="V816" s="125"/>
      <c r="W816" s="125"/>
      <c r="X816" s="125"/>
      <c r="Y816" s="126"/>
      <c r="Z816" s="165"/>
      <c r="AA816" s="166"/>
      <c r="AB816" s="162"/>
      <c r="AC816" s="166"/>
      <c r="AD816" s="163"/>
      <c r="AE816" s="163"/>
      <c r="AF816" s="562"/>
    </row>
    <row r="817" spans="1:32" ht="33" customHeight="1" x14ac:dyDescent="0.35">
      <c r="A817" s="146"/>
      <c r="B817" s="122"/>
      <c r="C817" s="123"/>
      <c r="D817" s="123"/>
      <c r="E817" s="124"/>
      <c r="F817" s="124"/>
      <c r="G817" s="146"/>
      <c r="H817" s="146"/>
      <c r="I817" s="125"/>
      <c r="J817" s="125"/>
      <c r="K817" s="125"/>
      <c r="L817" s="125"/>
      <c r="M817" s="125"/>
      <c r="N817" s="125"/>
      <c r="O817" s="125"/>
      <c r="P817" s="125"/>
      <c r="Q817" s="125"/>
      <c r="R817" s="125"/>
      <c r="S817" s="125"/>
      <c r="T817" s="125"/>
      <c r="U817" s="125"/>
      <c r="V817" s="125"/>
      <c r="W817" s="125"/>
      <c r="X817" s="125"/>
      <c r="Y817" s="126"/>
      <c r="Z817" s="165"/>
      <c r="AA817" s="166"/>
      <c r="AB817" s="162"/>
      <c r="AC817" s="166"/>
      <c r="AD817" s="163"/>
      <c r="AE817" s="163"/>
      <c r="AF817" s="562"/>
    </row>
    <row r="818" spans="1:32" ht="33" customHeight="1" x14ac:dyDescent="0.35">
      <c r="A818" s="146"/>
      <c r="B818" s="122"/>
      <c r="C818" s="123"/>
      <c r="D818" s="123"/>
      <c r="E818" s="124"/>
      <c r="F818" s="124"/>
      <c r="G818" s="146"/>
      <c r="H818" s="146"/>
      <c r="I818" s="125"/>
      <c r="J818" s="125"/>
      <c r="K818" s="125"/>
      <c r="L818" s="125"/>
      <c r="M818" s="125"/>
      <c r="N818" s="125"/>
      <c r="O818" s="125"/>
      <c r="P818" s="125"/>
      <c r="Q818" s="125"/>
      <c r="R818" s="125"/>
      <c r="S818" s="125"/>
      <c r="T818" s="125"/>
      <c r="U818" s="125"/>
      <c r="V818" s="125"/>
      <c r="W818" s="125"/>
      <c r="X818" s="125"/>
      <c r="Y818" s="126"/>
      <c r="Z818" s="165"/>
      <c r="AA818" s="166"/>
      <c r="AB818" s="162"/>
      <c r="AC818" s="166"/>
      <c r="AD818" s="163"/>
      <c r="AE818" s="163"/>
      <c r="AF818" s="562"/>
    </row>
    <row r="819" spans="1:32" ht="33" customHeight="1" x14ac:dyDescent="0.35">
      <c r="A819" s="146"/>
      <c r="B819" s="122"/>
      <c r="C819" s="123"/>
      <c r="D819" s="123"/>
      <c r="E819" s="124"/>
      <c r="F819" s="124"/>
      <c r="G819" s="146"/>
      <c r="H819" s="146"/>
      <c r="I819" s="125"/>
      <c r="J819" s="125"/>
      <c r="K819" s="125"/>
      <c r="L819" s="125"/>
      <c r="M819" s="125"/>
      <c r="N819" s="125"/>
      <c r="O819" s="125"/>
      <c r="P819" s="125"/>
      <c r="Q819" s="125"/>
      <c r="R819" s="125"/>
      <c r="S819" s="125"/>
      <c r="T819" s="125"/>
      <c r="U819" s="125"/>
      <c r="V819" s="125"/>
      <c r="W819" s="125"/>
      <c r="X819" s="125"/>
      <c r="Y819" s="126"/>
      <c r="Z819" s="165"/>
      <c r="AA819" s="166"/>
      <c r="AB819" s="162"/>
      <c r="AC819" s="166"/>
      <c r="AD819" s="163"/>
      <c r="AE819" s="163"/>
      <c r="AF819" s="562"/>
    </row>
    <row r="820" spans="1:32" ht="33" customHeight="1" x14ac:dyDescent="0.35">
      <c r="A820" s="146"/>
      <c r="B820" s="122"/>
      <c r="C820" s="123"/>
      <c r="D820" s="123"/>
      <c r="E820" s="124"/>
      <c r="F820" s="124"/>
      <c r="G820" s="146"/>
      <c r="H820" s="146"/>
      <c r="I820" s="125"/>
      <c r="J820" s="125"/>
      <c r="K820" s="125"/>
      <c r="L820" s="125"/>
      <c r="M820" s="125"/>
      <c r="N820" s="125"/>
      <c r="O820" s="125"/>
      <c r="P820" s="125"/>
      <c r="Q820" s="125"/>
      <c r="R820" s="125"/>
      <c r="S820" s="125"/>
      <c r="T820" s="125"/>
      <c r="U820" s="125"/>
      <c r="V820" s="125"/>
      <c r="W820" s="125"/>
      <c r="X820" s="125"/>
      <c r="Y820" s="126"/>
      <c r="Z820" s="165"/>
      <c r="AA820" s="166"/>
      <c r="AB820" s="162"/>
      <c r="AC820" s="166"/>
      <c r="AD820" s="163"/>
      <c r="AE820" s="163"/>
      <c r="AF820" s="562"/>
    </row>
    <row r="821" spans="1:32" ht="33" customHeight="1" x14ac:dyDescent="0.35">
      <c r="A821" s="146"/>
      <c r="B821" s="122"/>
      <c r="C821" s="123"/>
      <c r="D821" s="123"/>
      <c r="E821" s="124"/>
      <c r="F821" s="124"/>
      <c r="G821" s="146"/>
      <c r="H821" s="146"/>
      <c r="I821" s="125"/>
      <c r="J821" s="125"/>
      <c r="K821" s="125"/>
      <c r="L821" s="125"/>
      <c r="M821" s="125"/>
      <c r="N821" s="125"/>
      <c r="O821" s="125"/>
      <c r="P821" s="125"/>
      <c r="Q821" s="125"/>
      <c r="R821" s="125"/>
      <c r="S821" s="125"/>
      <c r="T821" s="125"/>
      <c r="U821" s="125"/>
      <c r="V821" s="125"/>
      <c r="W821" s="125"/>
      <c r="X821" s="125"/>
      <c r="Y821" s="126"/>
      <c r="Z821" s="165"/>
      <c r="AA821" s="166"/>
      <c r="AB821" s="162"/>
      <c r="AC821" s="166"/>
      <c r="AD821" s="163"/>
      <c r="AE821" s="163"/>
      <c r="AF821" s="562"/>
    </row>
    <row r="822" spans="1:32" ht="33" customHeight="1" x14ac:dyDescent="0.35">
      <c r="A822" s="146"/>
      <c r="B822" s="122"/>
      <c r="C822" s="123"/>
      <c r="D822" s="123"/>
      <c r="E822" s="124"/>
      <c r="F822" s="124"/>
      <c r="G822" s="146"/>
      <c r="H822" s="146"/>
      <c r="I822" s="125"/>
      <c r="J822" s="125"/>
      <c r="K822" s="125"/>
      <c r="L822" s="125"/>
      <c r="M822" s="125"/>
      <c r="N822" s="125"/>
      <c r="O822" s="125"/>
      <c r="P822" s="125"/>
      <c r="Q822" s="125"/>
      <c r="R822" s="125"/>
      <c r="S822" s="125"/>
      <c r="T822" s="125"/>
      <c r="U822" s="125"/>
      <c r="V822" s="125"/>
      <c r="W822" s="125"/>
      <c r="X822" s="125"/>
      <c r="Y822" s="126"/>
      <c r="Z822" s="165"/>
      <c r="AA822" s="166"/>
      <c r="AB822" s="162"/>
      <c r="AC822" s="166"/>
      <c r="AD822" s="163"/>
      <c r="AE822" s="163"/>
      <c r="AF822" s="562"/>
    </row>
    <row r="823" spans="1:32" ht="33" customHeight="1" x14ac:dyDescent="0.35">
      <c r="A823" s="146"/>
      <c r="B823" s="122"/>
      <c r="C823" s="123"/>
      <c r="D823" s="123"/>
      <c r="E823" s="124"/>
      <c r="F823" s="124"/>
      <c r="G823" s="146"/>
      <c r="H823" s="146"/>
      <c r="I823" s="125"/>
      <c r="J823" s="125"/>
      <c r="K823" s="125"/>
      <c r="L823" s="125"/>
      <c r="M823" s="125"/>
      <c r="N823" s="125"/>
      <c r="O823" s="125"/>
      <c r="P823" s="125"/>
      <c r="Q823" s="125"/>
      <c r="R823" s="125"/>
      <c r="S823" s="125"/>
      <c r="T823" s="125"/>
      <c r="U823" s="125"/>
      <c r="V823" s="125"/>
      <c r="W823" s="125"/>
      <c r="X823" s="125"/>
      <c r="Y823" s="126"/>
      <c r="Z823" s="165"/>
      <c r="AA823" s="166"/>
      <c r="AB823" s="162"/>
      <c r="AC823" s="166"/>
      <c r="AD823" s="163"/>
      <c r="AE823" s="163"/>
      <c r="AF823" s="562"/>
    </row>
    <row r="824" spans="1:32" ht="33" customHeight="1" x14ac:dyDescent="0.35">
      <c r="A824" s="146"/>
      <c r="B824" s="122"/>
      <c r="C824" s="123"/>
      <c r="D824" s="123"/>
      <c r="E824" s="124"/>
      <c r="F824" s="124"/>
      <c r="G824" s="146"/>
      <c r="H824" s="146"/>
      <c r="I824" s="125"/>
      <c r="J824" s="125"/>
      <c r="K824" s="125"/>
      <c r="L824" s="125"/>
      <c r="M824" s="125"/>
      <c r="N824" s="125"/>
      <c r="O824" s="125"/>
      <c r="P824" s="125"/>
      <c r="Q824" s="125"/>
      <c r="R824" s="125"/>
      <c r="S824" s="125"/>
      <c r="T824" s="125"/>
      <c r="U824" s="125"/>
      <c r="V824" s="125"/>
      <c r="W824" s="125"/>
      <c r="X824" s="125"/>
      <c r="Y824" s="126"/>
      <c r="Z824" s="165"/>
      <c r="AA824" s="166"/>
      <c r="AB824" s="162"/>
      <c r="AC824" s="166"/>
      <c r="AD824" s="163"/>
      <c r="AE824" s="163"/>
      <c r="AF824" s="562"/>
    </row>
    <row r="825" spans="1:32" ht="33" customHeight="1" x14ac:dyDescent="0.35">
      <c r="A825" s="146"/>
      <c r="B825" s="122"/>
      <c r="C825" s="123"/>
      <c r="D825" s="123"/>
      <c r="E825" s="124"/>
      <c r="F825" s="124"/>
      <c r="G825" s="146"/>
      <c r="H825" s="146"/>
      <c r="I825" s="125"/>
      <c r="J825" s="125"/>
      <c r="K825" s="125"/>
      <c r="L825" s="125"/>
      <c r="M825" s="125"/>
      <c r="N825" s="125"/>
      <c r="O825" s="125"/>
      <c r="P825" s="125"/>
      <c r="Q825" s="125"/>
      <c r="R825" s="125"/>
      <c r="S825" s="125"/>
      <c r="T825" s="125"/>
      <c r="U825" s="125"/>
      <c r="V825" s="125"/>
      <c r="W825" s="125"/>
      <c r="X825" s="125"/>
      <c r="Y825" s="126"/>
      <c r="Z825" s="165"/>
      <c r="AA825" s="166"/>
      <c r="AB825" s="162"/>
      <c r="AC825" s="166"/>
      <c r="AD825" s="163"/>
      <c r="AE825" s="163"/>
      <c r="AF825" s="562"/>
    </row>
    <row r="826" spans="1:32" ht="33" customHeight="1" x14ac:dyDescent="0.35">
      <c r="A826" s="146"/>
      <c r="B826" s="122"/>
      <c r="C826" s="123"/>
      <c r="D826" s="123"/>
      <c r="E826" s="124"/>
      <c r="F826" s="124"/>
      <c r="G826" s="146"/>
      <c r="H826" s="146"/>
      <c r="I826" s="125"/>
      <c r="J826" s="125"/>
      <c r="K826" s="125"/>
      <c r="L826" s="125"/>
      <c r="M826" s="125"/>
      <c r="N826" s="125"/>
      <c r="O826" s="125"/>
      <c r="P826" s="125"/>
      <c r="Q826" s="125"/>
      <c r="R826" s="125"/>
      <c r="S826" s="125"/>
      <c r="T826" s="125"/>
      <c r="U826" s="125"/>
      <c r="V826" s="125"/>
      <c r="W826" s="125"/>
      <c r="X826" s="125"/>
      <c r="Y826" s="126"/>
      <c r="Z826" s="165"/>
      <c r="AA826" s="166"/>
      <c r="AB826" s="162"/>
      <c r="AC826" s="166"/>
      <c r="AD826" s="163"/>
      <c r="AE826" s="163"/>
      <c r="AF826" s="562"/>
    </row>
    <row r="827" spans="1:32" ht="33" customHeight="1" x14ac:dyDescent="0.35">
      <c r="A827" s="146"/>
      <c r="B827" s="122"/>
      <c r="C827" s="123"/>
      <c r="D827" s="123"/>
      <c r="E827" s="124"/>
      <c r="F827" s="124"/>
      <c r="G827" s="146"/>
      <c r="H827" s="146"/>
      <c r="I827" s="125"/>
      <c r="J827" s="125"/>
      <c r="K827" s="125"/>
      <c r="L827" s="125"/>
      <c r="M827" s="125"/>
      <c r="N827" s="125"/>
      <c r="O827" s="125"/>
      <c r="P827" s="125"/>
      <c r="Q827" s="125"/>
      <c r="R827" s="125"/>
      <c r="S827" s="125"/>
      <c r="T827" s="125"/>
      <c r="U827" s="125"/>
      <c r="V827" s="125"/>
      <c r="W827" s="125"/>
      <c r="X827" s="125"/>
      <c r="Y827" s="126"/>
      <c r="Z827" s="165"/>
      <c r="AA827" s="166"/>
      <c r="AB827" s="162"/>
      <c r="AC827" s="166"/>
      <c r="AD827" s="163"/>
      <c r="AE827" s="163"/>
      <c r="AF827" s="562"/>
    </row>
    <row r="828" spans="1:32" ht="33" customHeight="1" x14ac:dyDescent="0.35">
      <c r="A828" s="146"/>
      <c r="B828" s="122"/>
      <c r="C828" s="123"/>
      <c r="D828" s="123"/>
      <c r="E828" s="124"/>
      <c r="F828" s="124"/>
      <c r="G828" s="146"/>
      <c r="H828" s="146"/>
      <c r="I828" s="125"/>
      <c r="J828" s="125"/>
      <c r="K828" s="125"/>
      <c r="L828" s="125"/>
      <c r="M828" s="125"/>
      <c r="N828" s="125"/>
      <c r="O828" s="125"/>
      <c r="P828" s="125"/>
      <c r="Q828" s="125"/>
      <c r="R828" s="125"/>
      <c r="S828" s="125"/>
      <c r="T828" s="125"/>
      <c r="U828" s="125"/>
      <c r="V828" s="125"/>
      <c r="W828" s="125"/>
      <c r="X828" s="125"/>
      <c r="Y828" s="126"/>
      <c r="Z828" s="165"/>
      <c r="AA828" s="166"/>
      <c r="AB828" s="162"/>
      <c r="AC828" s="166"/>
      <c r="AD828" s="163"/>
      <c r="AE828" s="163"/>
      <c r="AF828" s="562"/>
    </row>
    <row r="829" spans="1:32" ht="33" customHeight="1" x14ac:dyDescent="0.35">
      <c r="A829" s="146"/>
      <c r="B829" s="122"/>
      <c r="C829" s="123"/>
      <c r="D829" s="123"/>
      <c r="E829" s="124"/>
      <c r="F829" s="124"/>
      <c r="G829" s="146"/>
      <c r="H829" s="146"/>
      <c r="I829" s="125"/>
      <c r="J829" s="125"/>
      <c r="K829" s="125"/>
      <c r="L829" s="125"/>
      <c r="M829" s="125"/>
      <c r="N829" s="125"/>
      <c r="O829" s="125"/>
      <c r="P829" s="125"/>
      <c r="Q829" s="125"/>
      <c r="R829" s="125"/>
      <c r="S829" s="125"/>
      <c r="T829" s="125"/>
      <c r="U829" s="125"/>
      <c r="V829" s="125"/>
      <c r="W829" s="125"/>
      <c r="X829" s="125"/>
      <c r="Y829" s="126"/>
      <c r="Z829" s="165"/>
      <c r="AA829" s="166"/>
      <c r="AB829" s="162"/>
      <c r="AC829" s="166"/>
      <c r="AD829" s="163"/>
      <c r="AE829" s="163"/>
      <c r="AF829" s="562"/>
    </row>
    <row r="830" spans="1:32" ht="33" customHeight="1" x14ac:dyDescent="0.35">
      <c r="A830" s="146"/>
      <c r="B830" s="122"/>
      <c r="C830" s="123"/>
      <c r="D830" s="123"/>
      <c r="E830" s="124"/>
      <c r="F830" s="124"/>
      <c r="G830" s="146"/>
      <c r="H830" s="146"/>
      <c r="I830" s="125"/>
      <c r="J830" s="125"/>
      <c r="K830" s="125"/>
      <c r="L830" s="125"/>
      <c r="M830" s="125"/>
      <c r="N830" s="125"/>
      <c r="O830" s="125"/>
      <c r="P830" s="125"/>
      <c r="Q830" s="125"/>
      <c r="R830" s="125"/>
      <c r="S830" s="125"/>
      <c r="T830" s="125"/>
      <c r="U830" s="125"/>
      <c r="V830" s="125"/>
      <c r="W830" s="125"/>
      <c r="X830" s="125"/>
      <c r="Y830" s="126"/>
      <c r="Z830" s="165"/>
      <c r="AA830" s="166"/>
      <c r="AB830" s="162"/>
      <c r="AC830" s="166"/>
      <c r="AD830" s="163"/>
      <c r="AE830" s="163"/>
      <c r="AF830" s="562"/>
    </row>
    <row r="831" spans="1:32" ht="33" customHeight="1" x14ac:dyDescent="0.35">
      <c r="A831" s="146"/>
      <c r="B831" s="122"/>
      <c r="C831" s="123"/>
      <c r="D831" s="123"/>
      <c r="E831" s="124"/>
      <c r="F831" s="124"/>
      <c r="G831" s="146"/>
      <c r="H831" s="146"/>
      <c r="I831" s="125"/>
      <c r="J831" s="125"/>
      <c r="K831" s="125"/>
      <c r="L831" s="125"/>
      <c r="M831" s="125"/>
      <c r="N831" s="125"/>
      <c r="O831" s="125"/>
      <c r="P831" s="125"/>
      <c r="Q831" s="125"/>
      <c r="R831" s="125"/>
      <c r="S831" s="125"/>
      <c r="T831" s="125"/>
      <c r="U831" s="125"/>
      <c r="V831" s="125"/>
      <c r="W831" s="125"/>
      <c r="X831" s="125"/>
      <c r="Y831" s="126"/>
      <c r="Z831" s="165"/>
      <c r="AA831" s="166"/>
      <c r="AB831" s="162"/>
      <c r="AC831" s="166"/>
      <c r="AD831" s="163"/>
      <c r="AE831" s="163"/>
      <c r="AF831" s="562"/>
    </row>
    <row r="832" spans="1:32" ht="33" customHeight="1" x14ac:dyDescent="0.35">
      <c r="A832" s="146"/>
      <c r="B832" s="122"/>
      <c r="C832" s="123"/>
      <c r="D832" s="123"/>
      <c r="E832" s="124"/>
      <c r="F832" s="124"/>
      <c r="G832" s="146"/>
      <c r="H832" s="146"/>
      <c r="I832" s="125"/>
      <c r="J832" s="125"/>
      <c r="K832" s="125"/>
      <c r="L832" s="125"/>
      <c r="M832" s="125"/>
      <c r="N832" s="125"/>
      <c r="O832" s="125"/>
      <c r="P832" s="125"/>
      <c r="Q832" s="125"/>
      <c r="R832" s="125"/>
      <c r="S832" s="125"/>
      <c r="T832" s="125"/>
      <c r="U832" s="125"/>
      <c r="V832" s="125"/>
      <c r="W832" s="125"/>
      <c r="X832" s="125"/>
      <c r="Y832" s="126"/>
      <c r="Z832" s="165"/>
      <c r="AA832" s="166"/>
      <c r="AB832" s="162"/>
      <c r="AC832" s="166"/>
      <c r="AD832" s="163"/>
      <c r="AE832" s="163"/>
      <c r="AF832" s="562"/>
    </row>
    <row r="833" spans="1:32" ht="33" customHeight="1" x14ac:dyDescent="0.35">
      <c r="A833" s="146"/>
      <c r="B833" s="122"/>
      <c r="C833" s="123"/>
      <c r="D833" s="123"/>
      <c r="E833" s="124"/>
      <c r="F833" s="124"/>
      <c r="G833" s="146"/>
      <c r="H833" s="146"/>
      <c r="I833" s="125"/>
      <c r="J833" s="125"/>
      <c r="K833" s="125"/>
      <c r="L833" s="125"/>
      <c r="M833" s="125"/>
      <c r="N833" s="125"/>
      <c r="O833" s="125"/>
      <c r="P833" s="125"/>
      <c r="Q833" s="125"/>
      <c r="R833" s="125"/>
      <c r="S833" s="125"/>
      <c r="T833" s="125"/>
      <c r="U833" s="125"/>
      <c r="V833" s="125"/>
      <c r="W833" s="125"/>
      <c r="X833" s="125"/>
      <c r="Y833" s="126"/>
      <c r="Z833" s="165"/>
      <c r="AA833" s="166"/>
      <c r="AB833" s="162"/>
      <c r="AC833" s="166"/>
      <c r="AD833" s="163"/>
      <c r="AE833" s="163"/>
      <c r="AF833" s="562"/>
    </row>
    <row r="834" spans="1:32" ht="33" customHeight="1" x14ac:dyDescent="0.35">
      <c r="A834" s="146"/>
      <c r="B834" s="122"/>
      <c r="C834" s="123"/>
      <c r="D834" s="123"/>
      <c r="E834" s="124"/>
      <c r="F834" s="124"/>
      <c r="G834" s="146"/>
      <c r="H834" s="146"/>
      <c r="I834" s="125"/>
      <c r="J834" s="125"/>
      <c r="K834" s="125"/>
      <c r="L834" s="125"/>
      <c r="M834" s="125"/>
      <c r="N834" s="125"/>
      <c r="O834" s="125"/>
      <c r="P834" s="125"/>
      <c r="Q834" s="125"/>
      <c r="R834" s="125"/>
      <c r="S834" s="125"/>
      <c r="T834" s="125"/>
      <c r="U834" s="125"/>
      <c r="V834" s="125"/>
      <c r="W834" s="125"/>
      <c r="X834" s="125"/>
      <c r="Y834" s="126"/>
      <c r="Z834" s="165"/>
      <c r="AA834" s="166"/>
      <c r="AB834" s="162"/>
      <c r="AC834" s="166"/>
      <c r="AD834" s="163"/>
      <c r="AE834" s="163"/>
      <c r="AF834" s="562"/>
    </row>
    <row r="835" spans="1:32" ht="33" customHeight="1" x14ac:dyDescent="0.35">
      <c r="A835" s="146"/>
      <c r="B835" s="122"/>
      <c r="C835" s="123"/>
      <c r="D835" s="123"/>
      <c r="E835" s="124"/>
      <c r="F835" s="124"/>
      <c r="G835" s="146"/>
      <c r="H835" s="146"/>
      <c r="I835" s="125"/>
      <c r="J835" s="125"/>
      <c r="K835" s="125"/>
      <c r="L835" s="125"/>
      <c r="M835" s="125"/>
      <c r="N835" s="125"/>
      <c r="O835" s="125"/>
      <c r="P835" s="125"/>
      <c r="Q835" s="125"/>
      <c r="R835" s="125"/>
      <c r="S835" s="125"/>
      <c r="T835" s="125"/>
      <c r="U835" s="125"/>
      <c r="V835" s="125"/>
      <c r="W835" s="125"/>
      <c r="X835" s="125"/>
      <c r="Y835" s="126"/>
      <c r="Z835" s="165"/>
      <c r="AA835" s="166"/>
      <c r="AB835" s="162"/>
      <c r="AC835" s="166"/>
      <c r="AD835" s="163"/>
      <c r="AE835" s="163"/>
      <c r="AF835" s="562"/>
    </row>
    <row r="836" spans="1:32" ht="33" customHeight="1" x14ac:dyDescent="0.35">
      <c r="A836" s="146"/>
      <c r="B836" s="122"/>
      <c r="C836" s="123"/>
      <c r="D836" s="123"/>
      <c r="E836" s="124"/>
      <c r="F836" s="124"/>
      <c r="G836" s="146"/>
      <c r="H836" s="146"/>
      <c r="I836" s="125"/>
      <c r="J836" s="125"/>
      <c r="K836" s="125"/>
      <c r="L836" s="125"/>
      <c r="M836" s="125"/>
      <c r="N836" s="125"/>
      <c r="O836" s="125"/>
      <c r="P836" s="125"/>
      <c r="Q836" s="125"/>
      <c r="R836" s="125"/>
      <c r="S836" s="125"/>
      <c r="T836" s="125"/>
      <c r="U836" s="125"/>
      <c r="V836" s="125"/>
      <c r="W836" s="125"/>
      <c r="X836" s="125"/>
      <c r="Y836" s="126"/>
      <c r="Z836" s="165"/>
      <c r="AA836" s="166"/>
      <c r="AB836" s="162"/>
      <c r="AC836" s="166"/>
      <c r="AD836" s="163"/>
      <c r="AE836" s="163"/>
      <c r="AF836" s="562"/>
    </row>
    <row r="837" spans="1:32" ht="33" customHeight="1" x14ac:dyDescent="0.35">
      <c r="A837" s="146"/>
      <c r="B837" s="122"/>
      <c r="C837" s="123"/>
      <c r="D837" s="123"/>
      <c r="E837" s="124"/>
      <c r="F837" s="124"/>
      <c r="G837" s="146"/>
      <c r="H837" s="146"/>
      <c r="I837" s="125"/>
      <c r="J837" s="125"/>
      <c r="K837" s="125"/>
      <c r="L837" s="125"/>
      <c r="M837" s="125"/>
      <c r="N837" s="125"/>
      <c r="O837" s="125"/>
      <c r="P837" s="125"/>
      <c r="Q837" s="125"/>
      <c r="R837" s="125"/>
      <c r="S837" s="125"/>
      <c r="T837" s="125"/>
      <c r="U837" s="125"/>
      <c r="V837" s="125"/>
      <c r="W837" s="125"/>
      <c r="X837" s="125"/>
      <c r="Y837" s="126"/>
      <c r="Z837" s="165"/>
      <c r="AA837" s="166"/>
      <c r="AB837" s="162"/>
      <c r="AC837" s="166"/>
      <c r="AD837" s="163"/>
      <c r="AE837" s="163"/>
      <c r="AF837" s="562"/>
    </row>
    <row r="838" spans="1:32" ht="33" customHeight="1" x14ac:dyDescent="0.35">
      <c r="A838" s="146"/>
      <c r="B838" s="122"/>
      <c r="C838" s="123"/>
      <c r="D838" s="123"/>
      <c r="E838" s="124"/>
      <c r="F838" s="124"/>
      <c r="G838" s="146"/>
      <c r="H838" s="146"/>
      <c r="I838" s="125"/>
      <c r="J838" s="125"/>
      <c r="K838" s="125"/>
      <c r="L838" s="125"/>
      <c r="M838" s="125"/>
      <c r="N838" s="125"/>
      <c r="O838" s="125"/>
      <c r="P838" s="125"/>
      <c r="Q838" s="125"/>
      <c r="R838" s="125"/>
      <c r="S838" s="125"/>
      <c r="T838" s="125"/>
      <c r="U838" s="125"/>
      <c r="V838" s="125"/>
      <c r="W838" s="125"/>
      <c r="X838" s="125"/>
      <c r="Y838" s="126"/>
      <c r="Z838" s="165"/>
      <c r="AA838" s="166"/>
      <c r="AB838" s="162"/>
      <c r="AC838" s="166"/>
      <c r="AD838" s="163"/>
      <c r="AE838" s="163"/>
      <c r="AF838" s="562"/>
    </row>
    <row r="839" spans="1:32" ht="33" customHeight="1" x14ac:dyDescent="0.35">
      <c r="A839" s="146"/>
      <c r="B839" s="122"/>
      <c r="C839" s="123"/>
      <c r="D839" s="123"/>
      <c r="E839" s="124"/>
      <c r="F839" s="124"/>
      <c r="G839" s="146"/>
      <c r="H839" s="146"/>
      <c r="I839" s="125"/>
      <c r="J839" s="125"/>
      <c r="K839" s="125"/>
      <c r="L839" s="125"/>
      <c r="M839" s="125"/>
      <c r="N839" s="125"/>
      <c r="O839" s="125"/>
      <c r="P839" s="125"/>
      <c r="Q839" s="125"/>
      <c r="R839" s="125"/>
      <c r="S839" s="125"/>
      <c r="T839" s="125"/>
      <c r="U839" s="125"/>
      <c r="V839" s="125"/>
      <c r="W839" s="125"/>
      <c r="X839" s="125"/>
      <c r="Y839" s="126"/>
      <c r="Z839" s="165"/>
      <c r="AA839" s="166"/>
      <c r="AB839" s="162"/>
      <c r="AC839" s="166"/>
      <c r="AD839" s="163"/>
      <c r="AE839" s="163"/>
      <c r="AF839" s="562"/>
    </row>
    <row r="840" spans="1:32" ht="33" customHeight="1" x14ac:dyDescent="0.35">
      <c r="A840" s="146"/>
      <c r="B840" s="122"/>
      <c r="C840" s="123"/>
      <c r="D840" s="123"/>
      <c r="E840" s="124"/>
      <c r="F840" s="124"/>
      <c r="G840" s="146"/>
      <c r="H840" s="146"/>
      <c r="I840" s="125"/>
      <c r="J840" s="125"/>
      <c r="K840" s="125"/>
      <c r="L840" s="125"/>
      <c r="M840" s="125"/>
      <c r="N840" s="125"/>
      <c r="O840" s="125"/>
      <c r="P840" s="125"/>
      <c r="Q840" s="125"/>
      <c r="R840" s="125"/>
      <c r="S840" s="125"/>
      <c r="T840" s="125"/>
      <c r="U840" s="125"/>
      <c r="V840" s="125"/>
      <c r="W840" s="125"/>
      <c r="X840" s="125"/>
      <c r="Y840" s="126"/>
      <c r="Z840" s="165"/>
      <c r="AA840" s="166"/>
      <c r="AB840" s="162"/>
      <c r="AC840" s="166"/>
      <c r="AD840" s="163"/>
      <c r="AE840" s="163"/>
      <c r="AF840" s="562"/>
    </row>
    <row r="841" spans="1:32" ht="33" customHeight="1" x14ac:dyDescent="0.35">
      <c r="A841" s="146"/>
      <c r="B841" s="122"/>
      <c r="C841" s="123"/>
      <c r="D841" s="123"/>
      <c r="E841" s="124"/>
      <c r="F841" s="124"/>
      <c r="G841" s="146"/>
      <c r="H841" s="146"/>
      <c r="I841" s="125"/>
      <c r="J841" s="125"/>
      <c r="K841" s="125"/>
      <c r="L841" s="125"/>
      <c r="M841" s="125"/>
      <c r="N841" s="125"/>
      <c r="O841" s="125"/>
      <c r="P841" s="125"/>
      <c r="Q841" s="125"/>
      <c r="R841" s="125"/>
      <c r="S841" s="125"/>
      <c r="T841" s="125"/>
      <c r="U841" s="125"/>
      <c r="V841" s="125"/>
      <c r="W841" s="125"/>
      <c r="X841" s="125"/>
      <c r="Y841" s="126"/>
      <c r="Z841" s="165"/>
      <c r="AA841" s="166"/>
      <c r="AB841" s="162"/>
      <c r="AC841" s="166"/>
      <c r="AD841" s="163"/>
      <c r="AE841" s="163"/>
      <c r="AF841" s="562"/>
    </row>
    <row r="842" spans="1:32" ht="33" customHeight="1" x14ac:dyDescent="0.35">
      <c r="A842" s="146"/>
      <c r="B842" s="122"/>
      <c r="C842" s="123"/>
      <c r="D842" s="123"/>
      <c r="E842" s="124"/>
      <c r="F842" s="124"/>
      <c r="G842" s="146"/>
      <c r="H842" s="146"/>
      <c r="I842" s="125"/>
      <c r="J842" s="125"/>
      <c r="K842" s="125"/>
      <c r="L842" s="125"/>
      <c r="M842" s="125"/>
      <c r="N842" s="125"/>
      <c r="O842" s="125"/>
      <c r="P842" s="125"/>
      <c r="Q842" s="125"/>
      <c r="R842" s="125"/>
      <c r="S842" s="125"/>
      <c r="T842" s="125"/>
      <c r="U842" s="125"/>
      <c r="V842" s="125"/>
      <c r="W842" s="125"/>
      <c r="X842" s="125"/>
      <c r="Y842" s="126"/>
      <c r="Z842" s="165"/>
      <c r="AA842" s="166"/>
      <c r="AB842" s="162"/>
      <c r="AC842" s="166"/>
      <c r="AD842" s="163"/>
      <c r="AE842" s="163"/>
      <c r="AF842" s="562"/>
    </row>
    <row r="843" spans="1:32" ht="33" customHeight="1" x14ac:dyDescent="0.35">
      <c r="A843" s="146"/>
      <c r="B843" s="122"/>
      <c r="C843" s="123"/>
      <c r="D843" s="123"/>
      <c r="E843" s="124"/>
      <c r="F843" s="124"/>
      <c r="G843" s="146"/>
      <c r="H843" s="146"/>
      <c r="I843" s="125"/>
      <c r="J843" s="125"/>
      <c r="K843" s="125"/>
      <c r="L843" s="125"/>
      <c r="M843" s="125"/>
      <c r="N843" s="125"/>
      <c r="O843" s="125"/>
      <c r="P843" s="125"/>
      <c r="Q843" s="125"/>
      <c r="R843" s="125"/>
      <c r="S843" s="125"/>
      <c r="T843" s="125"/>
      <c r="U843" s="125"/>
      <c r="V843" s="125"/>
      <c r="W843" s="125"/>
      <c r="X843" s="125"/>
      <c r="Y843" s="126"/>
      <c r="Z843" s="165"/>
      <c r="AA843" s="166"/>
      <c r="AB843" s="162"/>
      <c r="AC843" s="166"/>
      <c r="AD843" s="163"/>
      <c r="AE843" s="163"/>
      <c r="AF843" s="562"/>
    </row>
    <row r="844" spans="1:32" ht="33" customHeight="1" x14ac:dyDescent="0.35">
      <c r="A844" s="146"/>
      <c r="B844" s="122"/>
      <c r="C844" s="123"/>
      <c r="D844" s="123"/>
      <c r="E844" s="124"/>
      <c r="F844" s="124"/>
      <c r="G844" s="146"/>
      <c r="H844" s="146"/>
      <c r="I844" s="125"/>
      <c r="J844" s="125"/>
      <c r="K844" s="125"/>
      <c r="L844" s="125"/>
      <c r="M844" s="125"/>
      <c r="N844" s="125"/>
      <c r="O844" s="125"/>
      <c r="P844" s="125"/>
      <c r="Q844" s="125"/>
      <c r="R844" s="125"/>
      <c r="S844" s="125"/>
      <c r="T844" s="125"/>
      <c r="U844" s="125"/>
      <c r="V844" s="125"/>
      <c r="W844" s="125"/>
      <c r="X844" s="125"/>
      <c r="Y844" s="126"/>
      <c r="Z844" s="165"/>
      <c r="AA844" s="166"/>
      <c r="AB844" s="162"/>
      <c r="AC844" s="166"/>
      <c r="AD844" s="163"/>
      <c r="AE844" s="163"/>
      <c r="AF844" s="562"/>
    </row>
    <row r="845" spans="1:32" ht="33" customHeight="1" x14ac:dyDescent="0.35">
      <c r="A845" s="146"/>
      <c r="B845" s="122"/>
      <c r="C845" s="123"/>
      <c r="D845" s="123"/>
      <c r="E845" s="124"/>
      <c r="F845" s="124"/>
      <c r="G845" s="146"/>
      <c r="H845" s="146"/>
      <c r="I845" s="125"/>
      <c r="J845" s="125"/>
      <c r="K845" s="125"/>
      <c r="L845" s="125"/>
      <c r="M845" s="125"/>
      <c r="N845" s="125"/>
      <c r="O845" s="125"/>
      <c r="P845" s="125"/>
      <c r="Q845" s="125"/>
      <c r="R845" s="125"/>
      <c r="S845" s="125"/>
      <c r="T845" s="125"/>
      <c r="U845" s="125"/>
      <c r="V845" s="125"/>
      <c r="W845" s="125"/>
      <c r="X845" s="125"/>
      <c r="Y845" s="126"/>
      <c r="Z845" s="165"/>
      <c r="AA845" s="166"/>
      <c r="AB845" s="162"/>
      <c r="AC845" s="166"/>
      <c r="AD845" s="163"/>
      <c r="AE845" s="163"/>
      <c r="AF845" s="562"/>
    </row>
    <row r="846" spans="1:32" ht="33" customHeight="1" x14ac:dyDescent="0.35">
      <c r="A846" s="146"/>
      <c r="B846" s="122"/>
      <c r="C846" s="123"/>
      <c r="D846" s="123"/>
      <c r="E846" s="124"/>
      <c r="F846" s="124"/>
      <c r="G846" s="146"/>
      <c r="H846" s="146"/>
      <c r="I846" s="125"/>
      <c r="J846" s="125"/>
      <c r="K846" s="125"/>
      <c r="L846" s="125"/>
      <c r="M846" s="125"/>
      <c r="N846" s="125"/>
      <c r="O846" s="125"/>
      <c r="P846" s="125"/>
      <c r="Q846" s="125"/>
      <c r="R846" s="125"/>
      <c r="S846" s="125"/>
      <c r="T846" s="125"/>
      <c r="U846" s="125"/>
      <c r="V846" s="125"/>
      <c r="W846" s="125"/>
      <c r="X846" s="125"/>
      <c r="Y846" s="126"/>
      <c r="Z846" s="165"/>
      <c r="AA846" s="166"/>
      <c r="AB846" s="162"/>
      <c r="AC846" s="166"/>
      <c r="AD846" s="163"/>
      <c r="AE846" s="163"/>
      <c r="AF846" s="562"/>
    </row>
    <row r="847" spans="1:32" ht="33" customHeight="1" x14ac:dyDescent="0.35">
      <c r="A847" s="146"/>
      <c r="B847" s="122"/>
      <c r="C847" s="123"/>
      <c r="D847" s="123"/>
      <c r="E847" s="124"/>
      <c r="F847" s="124"/>
      <c r="G847" s="146"/>
      <c r="H847" s="146"/>
      <c r="I847" s="125"/>
      <c r="J847" s="125"/>
      <c r="K847" s="125"/>
      <c r="L847" s="125"/>
      <c r="M847" s="125"/>
      <c r="N847" s="125"/>
      <c r="O847" s="125"/>
      <c r="P847" s="125"/>
      <c r="Q847" s="125"/>
      <c r="R847" s="125"/>
      <c r="S847" s="125"/>
      <c r="T847" s="125"/>
      <c r="U847" s="125"/>
      <c r="V847" s="125"/>
      <c r="W847" s="125"/>
      <c r="X847" s="125"/>
      <c r="Y847" s="126"/>
      <c r="Z847" s="165"/>
      <c r="AA847" s="166"/>
      <c r="AB847" s="162"/>
      <c r="AC847" s="166"/>
      <c r="AD847" s="163"/>
      <c r="AE847" s="163"/>
      <c r="AF847" s="562"/>
    </row>
    <row r="848" spans="1:32" ht="33" customHeight="1" x14ac:dyDescent="0.35">
      <c r="A848" s="146"/>
      <c r="B848" s="122"/>
      <c r="C848" s="123"/>
      <c r="D848" s="123"/>
      <c r="E848" s="124"/>
      <c r="F848" s="124"/>
      <c r="G848" s="146"/>
      <c r="H848" s="146"/>
      <c r="I848" s="125"/>
      <c r="J848" s="125"/>
      <c r="K848" s="125"/>
      <c r="L848" s="125"/>
      <c r="M848" s="125"/>
      <c r="N848" s="125"/>
      <c r="O848" s="125"/>
      <c r="P848" s="125"/>
      <c r="Q848" s="125"/>
      <c r="R848" s="125"/>
      <c r="S848" s="125"/>
      <c r="T848" s="125"/>
      <c r="U848" s="125"/>
      <c r="V848" s="125"/>
      <c r="W848" s="125"/>
      <c r="X848" s="125"/>
      <c r="Y848" s="126"/>
      <c r="Z848" s="165"/>
      <c r="AA848" s="166"/>
      <c r="AB848" s="162"/>
      <c r="AC848" s="166"/>
      <c r="AD848" s="163"/>
      <c r="AE848" s="163"/>
      <c r="AF848" s="562"/>
    </row>
    <row r="849" spans="1:32" ht="33" customHeight="1" x14ac:dyDescent="0.35">
      <c r="A849" s="146"/>
      <c r="B849" s="122"/>
      <c r="C849" s="123"/>
      <c r="D849" s="123"/>
      <c r="E849" s="124"/>
      <c r="F849" s="124"/>
      <c r="G849" s="146"/>
      <c r="H849" s="146"/>
      <c r="I849" s="125"/>
      <c r="J849" s="125"/>
      <c r="K849" s="125"/>
      <c r="L849" s="125"/>
      <c r="M849" s="125"/>
      <c r="N849" s="125"/>
      <c r="O849" s="125"/>
      <c r="P849" s="125"/>
      <c r="Q849" s="125"/>
      <c r="R849" s="125"/>
      <c r="S849" s="125"/>
      <c r="T849" s="125"/>
      <c r="U849" s="125"/>
      <c r="V849" s="125"/>
      <c r="W849" s="125"/>
      <c r="X849" s="125"/>
      <c r="Y849" s="126"/>
      <c r="Z849" s="165"/>
      <c r="AA849" s="166"/>
      <c r="AB849" s="162"/>
      <c r="AC849" s="166"/>
      <c r="AD849" s="163"/>
      <c r="AE849" s="163"/>
      <c r="AF849" s="562"/>
    </row>
    <row r="850" spans="1:32" ht="33" customHeight="1" x14ac:dyDescent="0.35">
      <c r="A850" s="146"/>
      <c r="B850" s="122"/>
      <c r="C850" s="123"/>
      <c r="D850" s="123"/>
      <c r="E850" s="124"/>
      <c r="F850" s="124"/>
      <c r="G850" s="146"/>
      <c r="H850" s="146"/>
      <c r="I850" s="125"/>
      <c r="J850" s="125"/>
      <c r="K850" s="125"/>
      <c r="L850" s="125"/>
      <c r="M850" s="125"/>
      <c r="N850" s="125"/>
      <c r="O850" s="125"/>
      <c r="P850" s="125"/>
      <c r="Q850" s="125"/>
      <c r="R850" s="125"/>
      <c r="S850" s="125"/>
      <c r="T850" s="125"/>
      <c r="U850" s="125"/>
      <c r="V850" s="125"/>
      <c r="W850" s="125"/>
      <c r="X850" s="125"/>
      <c r="Y850" s="126"/>
      <c r="Z850" s="165"/>
      <c r="AA850" s="166"/>
      <c r="AB850" s="162"/>
      <c r="AC850" s="166"/>
      <c r="AD850" s="163"/>
      <c r="AE850" s="163"/>
      <c r="AF850" s="562"/>
    </row>
    <row r="851" spans="1:32" ht="33" customHeight="1" x14ac:dyDescent="0.35">
      <c r="A851" s="146"/>
      <c r="B851" s="122"/>
      <c r="C851" s="123"/>
      <c r="D851" s="123"/>
      <c r="E851" s="124"/>
      <c r="F851" s="124"/>
      <c r="G851" s="146"/>
      <c r="H851" s="146"/>
      <c r="I851" s="125"/>
      <c r="J851" s="125"/>
      <c r="K851" s="125"/>
      <c r="L851" s="125"/>
      <c r="M851" s="125"/>
      <c r="N851" s="125"/>
      <c r="O851" s="125"/>
      <c r="P851" s="125"/>
      <c r="Q851" s="125"/>
      <c r="R851" s="125"/>
      <c r="S851" s="125"/>
      <c r="T851" s="125"/>
      <c r="U851" s="125"/>
      <c r="V851" s="125"/>
      <c r="W851" s="125"/>
      <c r="X851" s="125"/>
      <c r="Y851" s="126"/>
      <c r="Z851" s="165"/>
      <c r="AA851" s="166"/>
      <c r="AB851" s="162"/>
      <c r="AC851" s="166"/>
      <c r="AD851" s="163"/>
      <c r="AE851" s="163"/>
      <c r="AF851" s="562"/>
    </row>
    <row r="852" spans="1:32" ht="33" customHeight="1" x14ac:dyDescent="0.35">
      <c r="A852" s="146"/>
      <c r="B852" s="122"/>
      <c r="C852" s="123"/>
      <c r="D852" s="123"/>
      <c r="E852" s="124"/>
      <c r="F852" s="124"/>
      <c r="G852" s="146"/>
      <c r="H852" s="146"/>
      <c r="I852" s="125"/>
      <c r="J852" s="125"/>
      <c r="K852" s="125"/>
      <c r="L852" s="125"/>
      <c r="M852" s="125"/>
      <c r="N852" s="125"/>
      <c r="O852" s="125"/>
      <c r="P852" s="125"/>
      <c r="Q852" s="125"/>
      <c r="R852" s="125"/>
      <c r="S852" s="125"/>
      <c r="T852" s="125"/>
      <c r="U852" s="125"/>
      <c r="V852" s="125"/>
      <c r="W852" s="125"/>
      <c r="X852" s="125"/>
      <c r="Y852" s="126"/>
      <c r="Z852" s="165"/>
      <c r="AA852" s="166"/>
      <c r="AB852" s="162"/>
      <c r="AC852" s="166"/>
      <c r="AD852" s="163"/>
      <c r="AE852" s="163"/>
      <c r="AF852" s="562"/>
    </row>
    <row r="853" spans="1:32" ht="33" customHeight="1" x14ac:dyDescent="0.35">
      <c r="A853" s="146"/>
      <c r="B853" s="122"/>
      <c r="C853" s="123"/>
      <c r="D853" s="123"/>
      <c r="E853" s="124"/>
      <c r="F853" s="124"/>
      <c r="G853" s="146"/>
      <c r="H853" s="146"/>
      <c r="I853" s="125"/>
      <c r="J853" s="125"/>
      <c r="K853" s="125"/>
      <c r="L853" s="125"/>
      <c r="M853" s="125"/>
      <c r="N853" s="125"/>
      <c r="O853" s="125"/>
      <c r="P853" s="125"/>
      <c r="Q853" s="125"/>
      <c r="R853" s="125"/>
      <c r="S853" s="125"/>
      <c r="T853" s="125"/>
      <c r="U853" s="125"/>
      <c r="V853" s="125"/>
      <c r="W853" s="125"/>
      <c r="X853" s="125"/>
      <c r="Y853" s="126"/>
      <c r="Z853" s="165"/>
      <c r="AA853" s="166"/>
      <c r="AB853" s="162"/>
      <c r="AC853" s="166"/>
      <c r="AD853" s="163"/>
      <c r="AE853" s="163"/>
      <c r="AF853" s="562"/>
    </row>
    <row r="854" spans="1:32" ht="33" customHeight="1" x14ac:dyDescent="0.35">
      <c r="A854" s="146"/>
      <c r="B854" s="122"/>
      <c r="C854" s="123"/>
      <c r="D854" s="123"/>
      <c r="E854" s="124"/>
      <c r="F854" s="124"/>
      <c r="G854" s="146"/>
      <c r="H854" s="146"/>
      <c r="I854" s="125"/>
      <c r="J854" s="125"/>
      <c r="K854" s="125"/>
      <c r="L854" s="125"/>
      <c r="M854" s="125"/>
      <c r="N854" s="125"/>
      <c r="O854" s="125"/>
      <c r="P854" s="125"/>
      <c r="Q854" s="125"/>
      <c r="R854" s="125"/>
      <c r="S854" s="125"/>
      <c r="T854" s="125"/>
      <c r="U854" s="125"/>
      <c r="V854" s="125"/>
      <c r="W854" s="125"/>
      <c r="X854" s="125"/>
      <c r="Y854" s="126"/>
      <c r="Z854" s="165"/>
      <c r="AA854" s="166"/>
      <c r="AB854" s="162"/>
      <c r="AC854" s="166"/>
      <c r="AD854" s="163"/>
      <c r="AE854" s="163"/>
      <c r="AF854" s="562"/>
    </row>
    <row r="855" spans="1:32" ht="33" customHeight="1" x14ac:dyDescent="0.35">
      <c r="A855" s="146"/>
      <c r="B855" s="122"/>
      <c r="C855" s="123"/>
      <c r="D855" s="123"/>
      <c r="E855" s="124"/>
      <c r="F855" s="124"/>
      <c r="G855" s="146"/>
      <c r="H855" s="146"/>
      <c r="I855" s="125"/>
      <c r="J855" s="125"/>
      <c r="K855" s="125"/>
      <c r="L855" s="125"/>
      <c r="M855" s="125"/>
      <c r="N855" s="125"/>
      <c r="O855" s="125"/>
      <c r="P855" s="125"/>
      <c r="Q855" s="125"/>
      <c r="R855" s="125"/>
      <c r="S855" s="125"/>
      <c r="T855" s="125"/>
      <c r="U855" s="125"/>
      <c r="V855" s="125"/>
      <c r="W855" s="125"/>
      <c r="X855" s="125"/>
      <c r="Y855" s="126"/>
      <c r="Z855" s="165"/>
      <c r="AA855" s="166"/>
      <c r="AB855" s="162"/>
      <c r="AC855" s="166"/>
      <c r="AD855" s="163"/>
      <c r="AE855" s="163"/>
      <c r="AF855" s="562"/>
    </row>
    <row r="856" spans="1:32" ht="33" customHeight="1" x14ac:dyDescent="0.35">
      <c r="A856" s="146"/>
      <c r="B856" s="122"/>
      <c r="C856" s="123"/>
      <c r="D856" s="123"/>
      <c r="E856" s="124"/>
      <c r="F856" s="124"/>
      <c r="G856" s="146"/>
      <c r="H856" s="146"/>
      <c r="I856" s="125"/>
      <c r="J856" s="125"/>
      <c r="K856" s="125"/>
      <c r="L856" s="125"/>
      <c r="M856" s="125"/>
      <c r="N856" s="125"/>
      <c r="O856" s="125"/>
      <c r="P856" s="125"/>
      <c r="Q856" s="125"/>
      <c r="R856" s="125"/>
      <c r="S856" s="125"/>
      <c r="T856" s="125"/>
      <c r="U856" s="125"/>
      <c r="V856" s="125"/>
      <c r="W856" s="125"/>
      <c r="X856" s="125"/>
      <c r="Y856" s="126"/>
      <c r="Z856" s="165"/>
      <c r="AA856" s="166"/>
      <c r="AB856" s="162"/>
      <c r="AC856" s="166"/>
      <c r="AD856" s="163"/>
      <c r="AE856" s="163"/>
      <c r="AF856" s="562"/>
    </row>
    <row r="857" spans="1:32" ht="33" customHeight="1" x14ac:dyDescent="0.35">
      <c r="A857" s="146"/>
      <c r="B857" s="122"/>
      <c r="C857" s="123"/>
      <c r="D857" s="123"/>
      <c r="E857" s="124"/>
      <c r="F857" s="124"/>
      <c r="G857" s="146"/>
      <c r="H857" s="146"/>
      <c r="I857" s="125"/>
      <c r="J857" s="125"/>
      <c r="K857" s="125"/>
      <c r="L857" s="125"/>
      <c r="M857" s="125"/>
      <c r="N857" s="125"/>
      <c r="O857" s="125"/>
      <c r="P857" s="125"/>
      <c r="Q857" s="125"/>
      <c r="R857" s="125"/>
      <c r="S857" s="125"/>
      <c r="T857" s="125"/>
      <c r="U857" s="125"/>
      <c r="V857" s="125"/>
      <c r="W857" s="125"/>
      <c r="X857" s="125"/>
      <c r="Y857" s="126"/>
      <c r="Z857" s="165"/>
      <c r="AA857" s="166"/>
      <c r="AB857" s="162"/>
      <c r="AC857" s="166"/>
      <c r="AD857" s="163"/>
      <c r="AE857" s="163"/>
      <c r="AF857" s="562"/>
    </row>
    <row r="858" spans="1:32" ht="33" customHeight="1" x14ac:dyDescent="0.35">
      <c r="A858" s="146"/>
      <c r="B858" s="122"/>
      <c r="C858" s="123"/>
      <c r="D858" s="123"/>
      <c r="E858" s="124"/>
      <c r="F858" s="124"/>
      <c r="G858" s="146"/>
      <c r="H858" s="146"/>
      <c r="I858" s="125"/>
      <c r="J858" s="125"/>
      <c r="K858" s="125"/>
      <c r="L858" s="125"/>
      <c r="M858" s="125"/>
      <c r="N858" s="125"/>
      <c r="O858" s="125"/>
      <c r="P858" s="125"/>
      <c r="Q858" s="125"/>
      <c r="R858" s="125"/>
      <c r="S858" s="125"/>
      <c r="T858" s="125"/>
      <c r="U858" s="125"/>
      <c r="V858" s="125"/>
      <c r="W858" s="125"/>
      <c r="X858" s="125"/>
      <c r="Y858" s="126"/>
      <c r="Z858" s="165"/>
      <c r="AA858" s="166"/>
      <c r="AB858" s="162"/>
      <c r="AC858" s="166"/>
      <c r="AD858" s="163"/>
      <c r="AE858" s="163"/>
      <c r="AF858" s="562"/>
    </row>
    <row r="859" spans="1:32" ht="33" customHeight="1" x14ac:dyDescent="0.35">
      <c r="A859" s="146"/>
      <c r="B859" s="122"/>
      <c r="C859" s="123"/>
      <c r="D859" s="123"/>
      <c r="E859" s="124"/>
      <c r="F859" s="124"/>
      <c r="G859" s="146"/>
      <c r="H859" s="146"/>
      <c r="I859" s="125"/>
      <c r="J859" s="125"/>
      <c r="K859" s="125"/>
      <c r="L859" s="125"/>
      <c r="M859" s="125"/>
      <c r="N859" s="125"/>
      <c r="O859" s="125"/>
      <c r="P859" s="125"/>
      <c r="Q859" s="125"/>
      <c r="R859" s="125"/>
      <c r="S859" s="125"/>
      <c r="T859" s="125"/>
      <c r="U859" s="125"/>
      <c r="V859" s="125"/>
      <c r="W859" s="125"/>
      <c r="X859" s="125"/>
      <c r="Y859" s="126"/>
      <c r="Z859" s="165"/>
      <c r="AA859" s="166"/>
      <c r="AB859" s="162"/>
      <c r="AC859" s="166"/>
      <c r="AD859" s="163"/>
      <c r="AE859" s="163"/>
      <c r="AF859" s="562"/>
    </row>
    <row r="860" spans="1:32" ht="33" customHeight="1" x14ac:dyDescent="0.35">
      <c r="A860" s="146"/>
      <c r="B860" s="122"/>
      <c r="C860" s="123"/>
      <c r="D860" s="123"/>
      <c r="E860" s="124"/>
      <c r="F860" s="124"/>
      <c r="G860" s="146"/>
      <c r="H860" s="146"/>
      <c r="I860" s="125"/>
      <c r="J860" s="125"/>
      <c r="K860" s="125"/>
      <c r="L860" s="125"/>
      <c r="M860" s="125"/>
      <c r="N860" s="125"/>
      <c r="O860" s="125"/>
      <c r="P860" s="125"/>
      <c r="Q860" s="125"/>
      <c r="R860" s="125"/>
      <c r="S860" s="125"/>
      <c r="T860" s="125"/>
      <c r="U860" s="125"/>
      <c r="V860" s="125"/>
      <c r="W860" s="125"/>
      <c r="X860" s="125"/>
      <c r="Y860" s="126"/>
      <c r="Z860" s="165"/>
      <c r="AA860" s="166"/>
      <c r="AB860" s="162"/>
      <c r="AC860" s="166"/>
      <c r="AD860" s="163"/>
      <c r="AE860" s="163"/>
      <c r="AF860" s="562"/>
    </row>
    <row r="861" spans="1:32" ht="33" customHeight="1" x14ac:dyDescent="0.35">
      <c r="A861" s="146"/>
      <c r="B861" s="122"/>
      <c r="C861" s="123"/>
      <c r="D861" s="123"/>
      <c r="E861" s="124"/>
      <c r="F861" s="124"/>
      <c r="G861" s="146"/>
      <c r="H861" s="146"/>
      <c r="I861" s="125"/>
      <c r="J861" s="125"/>
      <c r="K861" s="125"/>
      <c r="L861" s="125"/>
      <c r="M861" s="125"/>
      <c r="N861" s="125"/>
      <c r="O861" s="125"/>
      <c r="P861" s="125"/>
      <c r="Q861" s="125"/>
      <c r="R861" s="125"/>
      <c r="S861" s="125"/>
      <c r="T861" s="125"/>
      <c r="U861" s="125"/>
      <c r="V861" s="125"/>
      <c r="W861" s="125"/>
      <c r="X861" s="125"/>
      <c r="Y861" s="126"/>
      <c r="Z861" s="165"/>
      <c r="AA861" s="166"/>
      <c r="AB861" s="162"/>
      <c r="AC861" s="166"/>
      <c r="AD861" s="163"/>
      <c r="AE861" s="163"/>
      <c r="AF861" s="562"/>
    </row>
    <row r="862" spans="1:32" ht="33" customHeight="1" x14ac:dyDescent="0.35">
      <c r="A862" s="146"/>
      <c r="B862" s="122"/>
      <c r="C862" s="123"/>
      <c r="D862" s="123"/>
      <c r="E862" s="124"/>
      <c r="F862" s="124"/>
      <c r="G862" s="146"/>
      <c r="H862" s="146"/>
      <c r="I862" s="125"/>
      <c r="J862" s="125"/>
      <c r="K862" s="125"/>
      <c r="L862" s="125"/>
      <c r="M862" s="125"/>
      <c r="N862" s="125"/>
      <c r="O862" s="125"/>
      <c r="P862" s="125"/>
      <c r="Q862" s="125"/>
      <c r="R862" s="125"/>
      <c r="S862" s="125"/>
      <c r="T862" s="125"/>
      <c r="U862" s="125"/>
      <c r="V862" s="125"/>
      <c r="W862" s="125"/>
      <c r="X862" s="125"/>
      <c r="Y862" s="126"/>
      <c r="Z862" s="165"/>
      <c r="AA862" s="166"/>
      <c r="AB862" s="162"/>
      <c r="AC862" s="166"/>
      <c r="AD862" s="163"/>
      <c r="AE862" s="163"/>
      <c r="AF862" s="562"/>
    </row>
    <row r="863" spans="1:32" ht="33" customHeight="1" x14ac:dyDescent="0.35">
      <c r="A863" s="146"/>
      <c r="B863" s="122"/>
      <c r="C863" s="123"/>
      <c r="D863" s="123"/>
      <c r="E863" s="124"/>
      <c r="F863" s="124"/>
      <c r="G863" s="146"/>
      <c r="H863" s="146"/>
      <c r="I863" s="125"/>
      <c r="J863" s="125"/>
      <c r="K863" s="125"/>
      <c r="L863" s="125"/>
      <c r="M863" s="125"/>
      <c r="N863" s="125"/>
      <c r="O863" s="125"/>
      <c r="P863" s="125"/>
      <c r="Q863" s="125"/>
      <c r="R863" s="125"/>
      <c r="S863" s="125"/>
      <c r="T863" s="125"/>
      <c r="U863" s="125"/>
      <c r="V863" s="125"/>
      <c r="W863" s="125"/>
      <c r="X863" s="125"/>
      <c r="Y863" s="126"/>
      <c r="Z863" s="165"/>
      <c r="AA863" s="166"/>
      <c r="AB863" s="162"/>
      <c r="AC863" s="166"/>
      <c r="AD863" s="163"/>
      <c r="AE863" s="163"/>
      <c r="AF863" s="562"/>
    </row>
    <row r="864" spans="1:32" ht="33" customHeight="1" x14ac:dyDescent="0.35">
      <c r="A864" s="146"/>
      <c r="B864" s="122"/>
      <c r="C864" s="123"/>
      <c r="D864" s="123"/>
      <c r="E864" s="124"/>
      <c r="F864" s="124"/>
      <c r="G864" s="146"/>
      <c r="H864" s="146"/>
      <c r="I864" s="125"/>
      <c r="J864" s="125"/>
      <c r="K864" s="125"/>
      <c r="L864" s="125"/>
      <c r="M864" s="125"/>
      <c r="N864" s="125"/>
      <c r="O864" s="125"/>
      <c r="P864" s="125"/>
      <c r="Q864" s="125"/>
      <c r="R864" s="125"/>
      <c r="S864" s="125"/>
      <c r="T864" s="125"/>
      <c r="U864" s="125"/>
      <c r="V864" s="125"/>
      <c r="W864" s="125"/>
      <c r="X864" s="125"/>
      <c r="Y864" s="126"/>
      <c r="Z864" s="165"/>
      <c r="AA864" s="166"/>
      <c r="AB864" s="162"/>
      <c r="AC864" s="166"/>
      <c r="AD864" s="163"/>
      <c r="AE864" s="163"/>
      <c r="AF864" s="562"/>
    </row>
    <row r="865" spans="1:32" ht="33" customHeight="1" x14ac:dyDescent="0.35">
      <c r="A865" s="146"/>
      <c r="B865" s="122"/>
      <c r="C865" s="123"/>
      <c r="D865" s="123"/>
      <c r="E865" s="124"/>
      <c r="F865" s="124"/>
      <c r="G865" s="146"/>
      <c r="H865" s="146"/>
      <c r="I865" s="125"/>
      <c r="J865" s="125"/>
      <c r="K865" s="125"/>
      <c r="L865" s="125"/>
      <c r="M865" s="125"/>
      <c r="N865" s="125"/>
      <c r="O865" s="125"/>
      <c r="P865" s="125"/>
      <c r="Q865" s="125"/>
      <c r="R865" s="125"/>
      <c r="S865" s="125"/>
      <c r="T865" s="125"/>
      <c r="U865" s="125"/>
      <c r="V865" s="125"/>
      <c r="W865" s="125"/>
      <c r="X865" s="125"/>
      <c r="Y865" s="126"/>
      <c r="Z865" s="165"/>
      <c r="AA865" s="166"/>
      <c r="AB865" s="162"/>
      <c r="AC865" s="166"/>
      <c r="AD865" s="163"/>
      <c r="AE865" s="163"/>
      <c r="AF865" s="562"/>
    </row>
    <row r="866" spans="1:32" ht="33" customHeight="1" x14ac:dyDescent="0.35">
      <c r="A866" s="146"/>
      <c r="B866" s="122"/>
      <c r="C866" s="123"/>
      <c r="D866" s="123"/>
      <c r="E866" s="124"/>
      <c r="F866" s="124"/>
      <c r="G866" s="146"/>
      <c r="H866" s="146"/>
      <c r="I866" s="125"/>
      <c r="J866" s="125"/>
      <c r="K866" s="125"/>
      <c r="L866" s="125"/>
      <c r="M866" s="125"/>
      <c r="N866" s="125"/>
      <c r="O866" s="125"/>
      <c r="P866" s="125"/>
      <c r="Q866" s="125"/>
      <c r="R866" s="125"/>
      <c r="S866" s="125"/>
      <c r="T866" s="125"/>
      <c r="U866" s="125"/>
      <c r="V866" s="125"/>
      <c r="W866" s="125"/>
      <c r="X866" s="125"/>
      <c r="Y866" s="126"/>
      <c r="Z866" s="165"/>
      <c r="AA866" s="166"/>
      <c r="AB866" s="162"/>
      <c r="AC866" s="166"/>
      <c r="AD866" s="163"/>
      <c r="AE866" s="163"/>
      <c r="AF866" s="562"/>
    </row>
    <row r="867" spans="1:32" ht="33" customHeight="1" x14ac:dyDescent="0.35">
      <c r="A867" s="146"/>
      <c r="B867" s="122"/>
      <c r="C867" s="123"/>
      <c r="D867" s="123"/>
      <c r="E867" s="124"/>
      <c r="F867" s="124"/>
      <c r="G867" s="146"/>
      <c r="H867" s="146"/>
      <c r="I867" s="125"/>
      <c r="J867" s="125"/>
      <c r="K867" s="125"/>
      <c r="L867" s="125"/>
      <c r="M867" s="125"/>
      <c r="N867" s="125"/>
      <c r="O867" s="125"/>
      <c r="P867" s="125"/>
      <c r="Q867" s="125"/>
      <c r="R867" s="125"/>
      <c r="S867" s="125"/>
      <c r="T867" s="125"/>
      <c r="U867" s="125"/>
      <c r="V867" s="125"/>
      <c r="W867" s="125"/>
      <c r="X867" s="125"/>
      <c r="Y867" s="126"/>
      <c r="Z867" s="165"/>
      <c r="AA867" s="166"/>
      <c r="AB867" s="162"/>
      <c r="AC867" s="166"/>
      <c r="AD867" s="163"/>
      <c r="AE867" s="163"/>
      <c r="AF867" s="562"/>
    </row>
    <row r="868" spans="1:32" ht="33" customHeight="1" x14ac:dyDescent="0.35">
      <c r="A868" s="146"/>
      <c r="B868" s="122"/>
      <c r="C868" s="123"/>
      <c r="D868" s="123"/>
      <c r="E868" s="124"/>
      <c r="F868" s="124"/>
      <c r="G868" s="146"/>
      <c r="H868" s="146"/>
      <c r="I868" s="125"/>
      <c r="J868" s="125"/>
      <c r="K868" s="125"/>
      <c r="L868" s="125"/>
      <c r="M868" s="125"/>
      <c r="N868" s="125"/>
      <c r="O868" s="125"/>
      <c r="P868" s="125"/>
      <c r="Q868" s="125"/>
      <c r="R868" s="125"/>
      <c r="S868" s="125"/>
      <c r="T868" s="125"/>
      <c r="U868" s="125"/>
      <c r="V868" s="125"/>
      <c r="W868" s="125"/>
      <c r="X868" s="125"/>
      <c r="Y868" s="126"/>
      <c r="Z868" s="165"/>
      <c r="AA868" s="166"/>
      <c r="AB868" s="162"/>
      <c r="AC868" s="166"/>
      <c r="AD868" s="163"/>
      <c r="AE868" s="163"/>
      <c r="AF868" s="562"/>
    </row>
    <row r="869" spans="1:32" ht="33" customHeight="1" x14ac:dyDescent="0.35">
      <c r="A869" s="146"/>
      <c r="B869" s="122"/>
      <c r="C869" s="123"/>
      <c r="D869" s="123"/>
      <c r="E869" s="124"/>
      <c r="F869" s="124"/>
      <c r="G869" s="146"/>
      <c r="H869" s="146"/>
      <c r="I869" s="125"/>
      <c r="J869" s="125"/>
      <c r="K869" s="125"/>
      <c r="L869" s="125"/>
      <c r="M869" s="125"/>
      <c r="N869" s="125"/>
      <c r="O869" s="125"/>
      <c r="P869" s="125"/>
      <c r="Q869" s="125"/>
      <c r="R869" s="125"/>
      <c r="S869" s="125"/>
      <c r="T869" s="125"/>
      <c r="U869" s="125"/>
      <c r="V869" s="125"/>
      <c r="W869" s="125"/>
      <c r="X869" s="125"/>
      <c r="Y869" s="126"/>
      <c r="Z869" s="165"/>
      <c r="AA869" s="166"/>
      <c r="AB869" s="162"/>
      <c r="AC869" s="166"/>
      <c r="AD869" s="163"/>
      <c r="AE869" s="163"/>
      <c r="AF869" s="562"/>
    </row>
    <row r="870" spans="1:32" ht="33" customHeight="1" x14ac:dyDescent="0.35">
      <c r="A870" s="146"/>
      <c r="B870" s="122"/>
      <c r="C870" s="123"/>
      <c r="D870" s="123"/>
      <c r="E870" s="124"/>
      <c r="F870" s="124"/>
      <c r="G870" s="146"/>
      <c r="H870" s="146"/>
      <c r="I870" s="125"/>
      <c r="J870" s="125"/>
      <c r="K870" s="125"/>
      <c r="L870" s="125"/>
      <c r="M870" s="125"/>
      <c r="N870" s="125"/>
      <c r="O870" s="125"/>
      <c r="P870" s="125"/>
      <c r="Q870" s="125"/>
      <c r="R870" s="125"/>
      <c r="S870" s="125"/>
      <c r="T870" s="125"/>
      <c r="U870" s="125"/>
      <c r="V870" s="125"/>
      <c r="W870" s="125"/>
      <c r="X870" s="125"/>
      <c r="Y870" s="126"/>
      <c r="Z870" s="165"/>
      <c r="AA870" s="166"/>
      <c r="AB870" s="162"/>
      <c r="AC870" s="166"/>
      <c r="AD870" s="163"/>
      <c r="AE870" s="163"/>
      <c r="AF870" s="562"/>
    </row>
    <row r="871" spans="1:32" ht="33" customHeight="1" x14ac:dyDescent="0.35">
      <c r="A871" s="146"/>
      <c r="B871" s="122"/>
      <c r="C871" s="123"/>
      <c r="D871" s="123"/>
      <c r="E871" s="124"/>
      <c r="F871" s="124"/>
      <c r="G871" s="146"/>
      <c r="H871" s="146"/>
      <c r="I871" s="125"/>
      <c r="J871" s="125"/>
      <c r="K871" s="125"/>
      <c r="L871" s="125"/>
      <c r="M871" s="125"/>
      <c r="N871" s="125"/>
      <c r="O871" s="125"/>
      <c r="P871" s="125"/>
      <c r="Q871" s="125"/>
      <c r="R871" s="125"/>
      <c r="S871" s="125"/>
      <c r="T871" s="125"/>
      <c r="U871" s="125"/>
      <c r="V871" s="125"/>
      <c r="W871" s="125"/>
      <c r="X871" s="125"/>
      <c r="Y871" s="126"/>
      <c r="Z871" s="165"/>
      <c r="AA871" s="166"/>
      <c r="AB871" s="162"/>
      <c r="AC871" s="166"/>
      <c r="AD871" s="163"/>
      <c r="AE871" s="163"/>
      <c r="AF871" s="562"/>
    </row>
    <row r="872" spans="1:32" ht="33" customHeight="1" x14ac:dyDescent="0.35">
      <c r="A872" s="146"/>
      <c r="B872" s="122"/>
      <c r="C872" s="123"/>
      <c r="D872" s="123"/>
      <c r="E872" s="124"/>
      <c r="F872" s="124"/>
      <c r="G872" s="146"/>
      <c r="H872" s="146"/>
      <c r="I872" s="125"/>
      <c r="J872" s="125"/>
      <c r="K872" s="125"/>
      <c r="L872" s="125"/>
      <c r="M872" s="125"/>
      <c r="N872" s="125"/>
      <c r="O872" s="125"/>
      <c r="P872" s="125"/>
      <c r="Q872" s="125"/>
      <c r="R872" s="125"/>
      <c r="S872" s="125"/>
      <c r="T872" s="125"/>
      <c r="U872" s="125"/>
      <c r="V872" s="125"/>
      <c r="W872" s="125"/>
      <c r="X872" s="125"/>
      <c r="Y872" s="126"/>
      <c r="Z872" s="165"/>
      <c r="AA872" s="166"/>
      <c r="AB872" s="162"/>
      <c r="AC872" s="166"/>
      <c r="AD872" s="163"/>
      <c r="AE872" s="163"/>
      <c r="AF872" s="562"/>
    </row>
    <row r="873" spans="1:32" ht="33" customHeight="1" x14ac:dyDescent="0.35">
      <c r="A873" s="146"/>
      <c r="B873" s="122"/>
      <c r="C873" s="123"/>
      <c r="D873" s="123"/>
      <c r="E873" s="124"/>
      <c r="F873" s="124"/>
      <c r="G873" s="146"/>
      <c r="H873" s="146"/>
      <c r="I873" s="125"/>
      <c r="J873" s="125"/>
      <c r="K873" s="125"/>
      <c r="L873" s="125"/>
      <c r="M873" s="125"/>
      <c r="N873" s="125"/>
      <c r="O873" s="125"/>
      <c r="P873" s="125"/>
      <c r="Q873" s="125"/>
      <c r="R873" s="125"/>
      <c r="S873" s="125"/>
      <c r="T873" s="125"/>
      <c r="U873" s="125"/>
      <c r="V873" s="125"/>
      <c r="W873" s="125"/>
      <c r="X873" s="125"/>
      <c r="Y873" s="126"/>
      <c r="Z873" s="165"/>
      <c r="AA873" s="166"/>
      <c r="AB873" s="162"/>
      <c r="AC873" s="166"/>
      <c r="AD873" s="163"/>
      <c r="AE873" s="163"/>
      <c r="AF873" s="562"/>
    </row>
    <row r="874" spans="1:32" ht="33" customHeight="1" x14ac:dyDescent="0.35">
      <c r="A874" s="146"/>
      <c r="B874" s="122"/>
      <c r="C874" s="123"/>
      <c r="D874" s="123"/>
      <c r="E874" s="124"/>
      <c r="F874" s="124"/>
      <c r="G874" s="146"/>
      <c r="H874" s="146"/>
      <c r="I874" s="125"/>
      <c r="J874" s="125"/>
      <c r="K874" s="125"/>
      <c r="L874" s="125"/>
      <c r="M874" s="125"/>
      <c r="N874" s="125"/>
      <c r="O874" s="125"/>
      <c r="P874" s="125"/>
      <c r="Q874" s="125"/>
      <c r="R874" s="125"/>
      <c r="S874" s="125"/>
      <c r="T874" s="125"/>
      <c r="U874" s="125"/>
      <c r="V874" s="125"/>
      <c r="W874" s="125"/>
      <c r="X874" s="125"/>
      <c r="Y874" s="126"/>
      <c r="Z874" s="165"/>
      <c r="AA874" s="166"/>
      <c r="AB874" s="162"/>
      <c r="AC874" s="166"/>
      <c r="AD874" s="163"/>
      <c r="AE874" s="163"/>
      <c r="AF874" s="562"/>
    </row>
    <row r="875" spans="1:32" ht="33" customHeight="1" x14ac:dyDescent="0.35">
      <c r="A875" s="146"/>
      <c r="B875" s="122"/>
      <c r="C875" s="123"/>
      <c r="D875" s="123"/>
      <c r="E875" s="124"/>
      <c r="F875" s="124"/>
      <c r="G875" s="146"/>
      <c r="H875" s="146"/>
      <c r="I875" s="125"/>
      <c r="J875" s="125"/>
      <c r="K875" s="125"/>
      <c r="L875" s="125"/>
      <c r="M875" s="125"/>
      <c r="N875" s="125"/>
      <c r="O875" s="125"/>
      <c r="P875" s="125"/>
      <c r="Q875" s="125"/>
      <c r="R875" s="125"/>
      <c r="S875" s="125"/>
      <c r="T875" s="125"/>
      <c r="U875" s="125"/>
      <c r="V875" s="125"/>
      <c r="W875" s="125"/>
      <c r="X875" s="125"/>
      <c r="Y875" s="126"/>
      <c r="Z875" s="165"/>
      <c r="AA875" s="166"/>
      <c r="AB875" s="162"/>
      <c r="AC875" s="166"/>
      <c r="AD875" s="163"/>
      <c r="AE875" s="163"/>
      <c r="AF875" s="562"/>
    </row>
    <row r="876" spans="1:32" ht="33" customHeight="1" x14ac:dyDescent="0.35">
      <c r="A876" s="146"/>
      <c r="B876" s="122"/>
      <c r="C876" s="123"/>
      <c r="D876" s="123"/>
      <c r="E876" s="124"/>
      <c r="F876" s="124"/>
      <c r="G876" s="146"/>
      <c r="H876" s="146"/>
      <c r="I876" s="125"/>
      <c r="J876" s="125"/>
      <c r="K876" s="125"/>
      <c r="L876" s="125"/>
      <c r="M876" s="125"/>
      <c r="N876" s="125"/>
      <c r="O876" s="125"/>
      <c r="P876" s="125"/>
      <c r="Q876" s="125"/>
      <c r="R876" s="125"/>
      <c r="S876" s="125"/>
      <c r="T876" s="125"/>
      <c r="U876" s="125"/>
      <c r="V876" s="125"/>
      <c r="W876" s="125"/>
      <c r="X876" s="125"/>
      <c r="Y876" s="126"/>
      <c r="Z876" s="165"/>
      <c r="AA876" s="166"/>
      <c r="AB876" s="162"/>
      <c r="AC876" s="166"/>
      <c r="AD876" s="163"/>
      <c r="AE876" s="163"/>
      <c r="AF876" s="562"/>
    </row>
    <row r="877" spans="1:32" ht="33" customHeight="1" x14ac:dyDescent="0.35">
      <c r="A877" s="146"/>
      <c r="B877" s="122"/>
      <c r="C877" s="123"/>
      <c r="D877" s="123"/>
      <c r="E877" s="124"/>
      <c r="F877" s="124"/>
      <c r="G877" s="146"/>
      <c r="H877" s="146"/>
      <c r="I877" s="125"/>
      <c r="J877" s="125"/>
      <c r="K877" s="125"/>
      <c r="L877" s="125"/>
      <c r="M877" s="125"/>
      <c r="N877" s="125"/>
      <c r="O877" s="125"/>
      <c r="P877" s="125"/>
      <c r="Q877" s="125"/>
      <c r="R877" s="125"/>
      <c r="S877" s="125"/>
      <c r="T877" s="125"/>
      <c r="U877" s="125"/>
      <c r="V877" s="125"/>
      <c r="W877" s="125"/>
      <c r="X877" s="125"/>
      <c r="Y877" s="126"/>
      <c r="Z877" s="165"/>
      <c r="AA877" s="166"/>
      <c r="AB877" s="162"/>
      <c r="AC877" s="166"/>
      <c r="AD877" s="163"/>
      <c r="AE877" s="163"/>
      <c r="AF877" s="562"/>
    </row>
    <row r="878" spans="1:32" ht="33" customHeight="1" x14ac:dyDescent="0.35">
      <c r="A878" s="146"/>
      <c r="B878" s="122"/>
      <c r="C878" s="123"/>
      <c r="D878" s="123"/>
      <c r="E878" s="124"/>
      <c r="F878" s="124"/>
      <c r="G878" s="146"/>
      <c r="H878" s="146"/>
      <c r="I878" s="125"/>
      <c r="J878" s="125"/>
      <c r="K878" s="125"/>
      <c r="L878" s="125"/>
      <c r="M878" s="125"/>
      <c r="N878" s="125"/>
      <c r="O878" s="125"/>
      <c r="P878" s="125"/>
      <c r="Q878" s="125"/>
      <c r="R878" s="125"/>
      <c r="S878" s="125"/>
      <c r="T878" s="125"/>
      <c r="U878" s="125"/>
      <c r="V878" s="125"/>
      <c r="W878" s="125"/>
      <c r="X878" s="125"/>
      <c r="Y878" s="126"/>
      <c r="Z878" s="165"/>
      <c r="AA878" s="166"/>
      <c r="AB878" s="162"/>
      <c r="AC878" s="166"/>
      <c r="AD878" s="163"/>
      <c r="AE878" s="163"/>
      <c r="AF878" s="562"/>
    </row>
    <row r="879" spans="1:32" ht="33" customHeight="1" x14ac:dyDescent="0.35">
      <c r="A879" s="146"/>
      <c r="B879" s="122"/>
      <c r="C879" s="123"/>
      <c r="D879" s="123"/>
      <c r="E879" s="124"/>
      <c r="F879" s="124"/>
      <c r="G879" s="146"/>
      <c r="H879" s="146"/>
      <c r="I879" s="125"/>
      <c r="J879" s="125"/>
      <c r="K879" s="125"/>
      <c r="L879" s="125"/>
      <c r="M879" s="125"/>
      <c r="N879" s="125"/>
      <c r="O879" s="125"/>
      <c r="P879" s="125"/>
      <c r="Q879" s="125"/>
      <c r="R879" s="125"/>
      <c r="S879" s="125"/>
      <c r="T879" s="125"/>
      <c r="U879" s="125"/>
      <c r="V879" s="125"/>
      <c r="W879" s="125"/>
      <c r="X879" s="125"/>
      <c r="Y879" s="126"/>
      <c r="Z879" s="165"/>
      <c r="AA879" s="166"/>
      <c r="AB879" s="162"/>
      <c r="AC879" s="166"/>
      <c r="AD879" s="163"/>
      <c r="AE879" s="163"/>
      <c r="AF879" s="562"/>
    </row>
    <row r="880" spans="1:32" ht="33" customHeight="1" x14ac:dyDescent="0.35">
      <c r="A880" s="146"/>
      <c r="B880" s="122"/>
      <c r="C880" s="123"/>
      <c r="D880" s="123"/>
      <c r="E880" s="124"/>
      <c r="F880" s="124"/>
      <c r="G880" s="146"/>
      <c r="H880" s="146"/>
      <c r="I880" s="125"/>
      <c r="J880" s="125"/>
      <c r="K880" s="125"/>
      <c r="L880" s="125"/>
      <c r="M880" s="125"/>
      <c r="N880" s="125"/>
      <c r="O880" s="125"/>
      <c r="P880" s="125"/>
      <c r="Q880" s="125"/>
      <c r="R880" s="125"/>
      <c r="S880" s="125"/>
      <c r="T880" s="125"/>
      <c r="U880" s="125"/>
      <c r="V880" s="125"/>
      <c r="W880" s="125"/>
      <c r="X880" s="125"/>
      <c r="Y880" s="126"/>
      <c r="Z880" s="165"/>
      <c r="AA880" s="166"/>
      <c r="AB880" s="162"/>
      <c r="AC880" s="166"/>
      <c r="AD880" s="163"/>
      <c r="AE880" s="163"/>
      <c r="AF880" s="562"/>
    </row>
    <row r="881" spans="1:32" ht="33" customHeight="1" x14ac:dyDescent="0.35">
      <c r="A881" s="146"/>
      <c r="B881" s="122"/>
      <c r="C881" s="123"/>
      <c r="D881" s="123"/>
      <c r="E881" s="124"/>
      <c r="F881" s="124"/>
      <c r="G881" s="146"/>
      <c r="H881" s="146"/>
      <c r="I881" s="125"/>
      <c r="J881" s="125"/>
      <c r="K881" s="125"/>
      <c r="L881" s="125"/>
      <c r="M881" s="125"/>
      <c r="N881" s="125"/>
      <c r="O881" s="125"/>
      <c r="P881" s="125"/>
      <c r="Q881" s="125"/>
      <c r="R881" s="125"/>
      <c r="S881" s="125"/>
      <c r="T881" s="125"/>
      <c r="U881" s="125"/>
      <c r="V881" s="125"/>
      <c r="W881" s="125"/>
      <c r="X881" s="125"/>
      <c r="Y881" s="126"/>
      <c r="Z881" s="165"/>
      <c r="AA881" s="166"/>
      <c r="AB881" s="162"/>
      <c r="AC881" s="166"/>
      <c r="AD881" s="163"/>
      <c r="AE881" s="163"/>
      <c r="AF881" s="562"/>
    </row>
    <row r="882" spans="1:32" ht="33" customHeight="1" x14ac:dyDescent="0.35">
      <c r="A882" s="146"/>
      <c r="B882" s="122"/>
      <c r="C882" s="123"/>
      <c r="D882" s="123"/>
      <c r="E882" s="124"/>
      <c r="F882" s="124"/>
      <c r="G882" s="146"/>
      <c r="H882" s="146"/>
      <c r="I882" s="125"/>
      <c r="J882" s="125"/>
      <c r="K882" s="125"/>
      <c r="L882" s="125"/>
      <c r="M882" s="125"/>
      <c r="N882" s="125"/>
      <c r="O882" s="125"/>
      <c r="P882" s="125"/>
      <c r="Q882" s="125"/>
      <c r="R882" s="125"/>
      <c r="S882" s="125"/>
      <c r="T882" s="125"/>
      <c r="U882" s="125"/>
      <c r="V882" s="125"/>
      <c r="W882" s="125"/>
      <c r="X882" s="125"/>
      <c r="Y882" s="126"/>
      <c r="Z882" s="165"/>
      <c r="AA882" s="166"/>
      <c r="AB882" s="162"/>
      <c r="AC882" s="166"/>
      <c r="AD882" s="163"/>
      <c r="AE882" s="163"/>
      <c r="AF882" s="562"/>
    </row>
    <row r="883" spans="1:32" ht="33" customHeight="1" x14ac:dyDescent="0.35">
      <c r="A883" s="146"/>
      <c r="B883" s="122"/>
      <c r="C883" s="123"/>
      <c r="D883" s="123"/>
      <c r="E883" s="124"/>
      <c r="F883" s="124"/>
      <c r="G883" s="146"/>
      <c r="H883" s="146"/>
      <c r="I883" s="125"/>
      <c r="J883" s="125"/>
      <c r="K883" s="125"/>
      <c r="L883" s="125"/>
      <c r="M883" s="125"/>
      <c r="N883" s="125"/>
      <c r="O883" s="125"/>
      <c r="P883" s="125"/>
      <c r="Q883" s="125"/>
      <c r="R883" s="125"/>
      <c r="S883" s="125"/>
      <c r="T883" s="125"/>
      <c r="U883" s="125"/>
      <c r="V883" s="125"/>
      <c r="W883" s="125"/>
      <c r="X883" s="125"/>
      <c r="Y883" s="126"/>
      <c r="Z883" s="165"/>
      <c r="AA883" s="166"/>
      <c r="AB883" s="162"/>
      <c r="AC883" s="166"/>
      <c r="AD883" s="163"/>
      <c r="AE883" s="163"/>
      <c r="AF883" s="562"/>
    </row>
    <row r="884" spans="1:32" ht="33" customHeight="1" x14ac:dyDescent="0.35">
      <c r="A884" s="146"/>
      <c r="B884" s="122"/>
      <c r="C884" s="123"/>
      <c r="D884" s="123"/>
      <c r="E884" s="124"/>
      <c r="F884" s="124"/>
      <c r="G884" s="146"/>
      <c r="H884" s="146"/>
      <c r="I884" s="125"/>
      <c r="J884" s="125"/>
      <c r="K884" s="125"/>
      <c r="L884" s="125"/>
      <c r="M884" s="125"/>
      <c r="N884" s="125"/>
      <c r="O884" s="125"/>
      <c r="P884" s="125"/>
      <c r="Q884" s="125"/>
      <c r="R884" s="125"/>
      <c r="S884" s="125"/>
      <c r="T884" s="125"/>
      <c r="U884" s="125"/>
      <c r="V884" s="125"/>
      <c r="W884" s="125"/>
      <c r="X884" s="125"/>
      <c r="Y884" s="126"/>
      <c r="Z884" s="165"/>
      <c r="AA884" s="166"/>
      <c r="AB884" s="162"/>
      <c r="AC884" s="166"/>
      <c r="AD884" s="163"/>
      <c r="AE884" s="163"/>
      <c r="AF884" s="562"/>
    </row>
    <row r="885" spans="1:32" ht="33" customHeight="1" x14ac:dyDescent="0.35">
      <c r="A885" s="146"/>
      <c r="B885" s="122"/>
      <c r="C885" s="123"/>
      <c r="D885" s="123"/>
      <c r="E885" s="124"/>
      <c r="F885" s="124"/>
      <c r="G885" s="146"/>
      <c r="H885" s="146"/>
      <c r="I885" s="125"/>
      <c r="J885" s="125"/>
      <c r="K885" s="125"/>
      <c r="L885" s="125"/>
      <c r="M885" s="125"/>
      <c r="N885" s="125"/>
      <c r="O885" s="125"/>
      <c r="P885" s="125"/>
      <c r="Q885" s="125"/>
      <c r="R885" s="125"/>
      <c r="S885" s="125"/>
      <c r="T885" s="125"/>
      <c r="U885" s="125"/>
      <c r="V885" s="125"/>
      <c r="W885" s="125"/>
      <c r="X885" s="125"/>
      <c r="Y885" s="126"/>
      <c r="Z885" s="165"/>
      <c r="AA885" s="166"/>
      <c r="AB885" s="162"/>
      <c r="AC885" s="166"/>
      <c r="AD885" s="163"/>
      <c r="AE885" s="163"/>
      <c r="AF885" s="562"/>
    </row>
    <row r="886" spans="1:32" ht="33" customHeight="1" x14ac:dyDescent="0.35">
      <c r="A886" s="146"/>
      <c r="B886" s="122"/>
      <c r="C886" s="123"/>
      <c r="D886" s="123"/>
      <c r="E886" s="124"/>
      <c r="F886" s="124"/>
      <c r="G886" s="146"/>
      <c r="H886" s="146"/>
      <c r="I886" s="125"/>
      <c r="J886" s="125"/>
      <c r="K886" s="125"/>
      <c r="L886" s="125"/>
      <c r="M886" s="125"/>
      <c r="N886" s="125"/>
      <c r="O886" s="125"/>
      <c r="P886" s="125"/>
      <c r="Q886" s="125"/>
      <c r="R886" s="125"/>
      <c r="S886" s="125"/>
      <c r="T886" s="125"/>
      <c r="U886" s="125"/>
      <c r="V886" s="125"/>
      <c r="W886" s="125"/>
      <c r="X886" s="125"/>
      <c r="Y886" s="126"/>
      <c r="Z886" s="165"/>
      <c r="AA886" s="166"/>
      <c r="AB886" s="162"/>
      <c r="AC886" s="166"/>
      <c r="AD886" s="163"/>
      <c r="AE886" s="163"/>
      <c r="AF886" s="562"/>
    </row>
    <row r="887" spans="1:32" ht="33" customHeight="1" x14ac:dyDescent="0.35">
      <c r="A887" s="146"/>
      <c r="B887" s="122"/>
      <c r="C887" s="123"/>
      <c r="D887" s="123"/>
      <c r="E887" s="124"/>
      <c r="F887" s="124"/>
      <c r="G887" s="146"/>
      <c r="H887" s="146"/>
      <c r="I887" s="125"/>
      <c r="J887" s="125"/>
      <c r="K887" s="125"/>
      <c r="L887" s="125"/>
      <c r="M887" s="125"/>
      <c r="N887" s="125"/>
      <c r="O887" s="125"/>
      <c r="P887" s="125"/>
      <c r="Q887" s="125"/>
      <c r="R887" s="125"/>
      <c r="S887" s="125"/>
      <c r="T887" s="125"/>
      <c r="U887" s="125"/>
      <c r="V887" s="125"/>
      <c r="W887" s="125"/>
      <c r="X887" s="125"/>
      <c r="Y887" s="126"/>
      <c r="Z887" s="165"/>
      <c r="AA887" s="166"/>
      <c r="AB887" s="162"/>
      <c r="AC887" s="166"/>
      <c r="AD887" s="163"/>
      <c r="AE887" s="163"/>
      <c r="AF887" s="562"/>
    </row>
    <row r="888" spans="1:32" ht="33" customHeight="1" x14ac:dyDescent="0.35">
      <c r="A888" s="146"/>
      <c r="B888" s="122"/>
      <c r="C888" s="123"/>
      <c r="D888" s="123"/>
      <c r="E888" s="124"/>
      <c r="F888" s="124"/>
      <c r="G888" s="146"/>
      <c r="H888" s="146"/>
      <c r="I888" s="125"/>
      <c r="J888" s="125"/>
      <c r="K888" s="125"/>
      <c r="L888" s="125"/>
      <c r="M888" s="125"/>
      <c r="N888" s="125"/>
      <c r="O888" s="125"/>
      <c r="P888" s="125"/>
      <c r="Q888" s="125"/>
      <c r="R888" s="125"/>
      <c r="S888" s="125"/>
      <c r="T888" s="125"/>
      <c r="U888" s="125"/>
      <c r="V888" s="125"/>
      <c r="W888" s="125"/>
      <c r="X888" s="125"/>
      <c r="Y888" s="126"/>
      <c r="Z888" s="165"/>
      <c r="AA888" s="166"/>
      <c r="AB888" s="162"/>
      <c r="AC888" s="166"/>
      <c r="AD888" s="163"/>
      <c r="AE888" s="163"/>
      <c r="AF888" s="562"/>
    </row>
    <row r="889" spans="1:32" ht="33" customHeight="1" x14ac:dyDescent="0.35">
      <c r="A889" s="146"/>
      <c r="B889" s="122"/>
      <c r="C889" s="123"/>
      <c r="D889" s="123"/>
      <c r="E889" s="124"/>
      <c r="F889" s="124"/>
      <c r="G889" s="146"/>
      <c r="H889" s="146"/>
      <c r="I889" s="125"/>
      <c r="J889" s="125"/>
      <c r="K889" s="125"/>
      <c r="L889" s="125"/>
      <c r="M889" s="125"/>
      <c r="N889" s="125"/>
      <c r="O889" s="125"/>
      <c r="P889" s="125"/>
      <c r="Q889" s="125"/>
      <c r="R889" s="125"/>
      <c r="S889" s="125"/>
      <c r="T889" s="125"/>
      <c r="U889" s="125"/>
      <c r="V889" s="125"/>
      <c r="W889" s="125"/>
      <c r="X889" s="125"/>
      <c r="Y889" s="126"/>
      <c r="Z889" s="165"/>
      <c r="AA889" s="166"/>
      <c r="AB889" s="162"/>
      <c r="AC889" s="166"/>
      <c r="AD889" s="163"/>
      <c r="AE889" s="163"/>
      <c r="AF889" s="562"/>
    </row>
    <row r="890" spans="1:32" ht="33" customHeight="1" x14ac:dyDescent="0.35">
      <c r="A890" s="146"/>
      <c r="B890" s="122"/>
      <c r="C890" s="123"/>
      <c r="D890" s="123"/>
      <c r="E890" s="124"/>
      <c r="F890" s="124"/>
      <c r="G890" s="146"/>
      <c r="H890" s="146"/>
      <c r="I890" s="125"/>
      <c r="J890" s="125"/>
      <c r="K890" s="125"/>
      <c r="L890" s="125"/>
      <c r="M890" s="125"/>
      <c r="N890" s="125"/>
      <c r="O890" s="125"/>
      <c r="P890" s="125"/>
      <c r="Q890" s="125"/>
      <c r="R890" s="125"/>
      <c r="S890" s="125"/>
      <c r="T890" s="125"/>
      <c r="U890" s="125"/>
      <c r="V890" s="125"/>
      <c r="W890" s="125"/>
      <c r="X890" s="125"/>
      <c r="Y890" s="126"/>
      <c r="Z890" s="165"/>
      <c r="AA890" s="166"/>
      <c r="AB890" s="162"/>
      <c r="AC890" s="166"/>
      <c r="AD890" s="163"/>
      <c r="AE890" s="163"/>
      <c r="AF890" s="562"/>
    </row>
    <row r="891" spans="1:32" ht="33" customHeight="1" x14ac:dyDescent="0.35">
      <c r="A891" s="146"/>
      <c r="B891" s="122"/>
      <c r="C891" s="123"/>
      <c r="D891" s="123"/>
      <c r="E891" s="124"/>
      <c r="F891" s="124"/>
      <c r="G891" s="146"/>
      <c r="H891" s="146"/>
      <c r="I891" s="125"/>
      <c r="J891" s="125"/>
      <c r="K891" s="125"/>
      <c r="L891" s="125"/>
      <c r="M891" s="125"/>
      <c r="N891" s="125"/>
      <c r="O891" s="125"/>
      <c r="P891" s="125"/>
      <c r="Q891" s="125"/>
      <c r="R891" s="125"/>
      <c r="S891" s="125"/>
      <c r="T891" s="125"/>
      <c r="U891" s="125"/>
      <c r="V891" s="125"/>
      <c r="W891" s="125"/>
      <c r="X891" s="125"/>
      <c r="Y891" s="126"/>
      <c r="Z891" s="165"/>
      <c r="AA891" s="166"/>
      <c r="AB891" s="162"/>
      <c r="AC891" s="166"/>
      <c r="AD891" s="163"/>
      <c r="AE891" s="163"/>
      <c r="AF891" s="562"/>
    </row>
    <row r="892" spans="1:32" ht="33" customHeight="1" x14ac:dyDescent="0.35">
      <c r="A892" s="146"/>
      <c r="B892" s="122"/>
      <c r="C892" s="123"/>
      <c r="D892" s="123"/>
      <c r="E892" s="124"/>
      <c r="F892" s="124"/>
      <c r="G892" s="146"/>
      <c r="H892" s="146"/>
      <c r="I892" s="125"/>
      <c r="J892" s="125"/>
      <c r="K892" s="125"/>
      <c r="L892" s="125"/>
      <c r="M892" s="125"/>
      <c r="N892" s="125"/>
      <c r="O892" s="125"/>
      <c r="P892" s="125"/>
      <c r="Q892" s="125"/>
      <c r="R892" s="125"/>
      <c r="S892" s="125"/>
      <c r="T892" s="125"/>
      <c r="U892" s="125"/>
      <c r="V892" s="125"/>
      <c r="W892" s="125"/>
      <c r="X892" s="125"/>
      <c r="Y892" s="126"/>
      <c r="Z892" s="165"/>
      <c r="AA892" s="166"/>
      <c r="AB892" s="162"/>
      <c r="AC892" s="166"/>
      <c r="AD892" s="163"/>
      <c r="AE892" s="163"/>
      <c r="AF892" s="562"/>
    </row>
    <row r="893" spans="1:32" ht="33" customHeight="1" x14ac:dyDescent="0.35">
      <c r="A893" s="146"/>
      <c r="B893" s="122"/>
      <c r="C893" s="123"/>
      <c r="D893" s="123"/>
      <c r="E893" s="124"/>
      <c r="F893" s="124"/>
      <c r="G893" s="146"/>
      <c r="H893" s="146"/>
      <c r="I893" s="125"/>
      <c r="J893" s="125"/>
      <c r="K893" s="125"/>
      <c r="L893" s="125"/>
      <c r="M893" s="125"/>
      <c r="N893" s="125"/>
      <c r="O893" s="125"/>
      <c r="P893" s="125"/>
      <c r="Q893" s="125"/>
      <c r="R893" s="125"/>
      <c r="S893" s="125"/>
      <c r="T893" s="125"/>
      <c r="U893" s="125"/>
      <c r="V893" s="125"/>
      <c r="W893" s="125"/>
      <c r="X893" s="125"/>
      <c r="Y893" s="126"/>
      <c r="Z893" s="165"/>
      <c r="AA893" s="166"/>
      <c r="AB893" s="162"/>
      <c r="AC893" s="166"/>
      <c r="AD893" s="163"/>
      <c r="AE893" s="163"/>
      <c r="AF893" s="562"/>
    </row>
    <row r="894" spans="1:32" ht="33" customHeight="1" x14ac:dyDescent="0.35">
      <c r="A894" s="146"/>
      <c r="B894" s="122"/>
      <c r="C894" s="123"/>
      <c r="D894" s="123"/>
      <c r="E894" s="124"/>
      <c r="F894" s="124"/>
      <c r="G894" s="146"/>
      <c r="H894" s="146"/>
      <c r="I894" s="125"/>
      <c r="J894" s="125"/>
      <c r="K894" s="125"/>
      <c r="L894" s="125"/>
      <c r="M894" s="125"/>
      <c r="N894" s="125"/>
      <c r="O894" s="125"/>
      <c r="P894" s="125"/>
      <c r="Q894" s="125"/>
      <c r="R894" s="125"/>
      <c r="S894" s="125"/>
      <c r="T894" s="125"/>
      <c r="U894" s="125"/>
      <c r="V894" s="125"/>
      <c r="W894" s="125"/>
      <c r="X894" s="125"/>
      <c r="Y894" s="126"/>
      <c r="Z894" s="165"/>
      <c r="AA894" s="166"/>
      <c r="AB894" s="162"/>
      <c r="AC894" s="166"/>
      <c r="AD894" s="163"/>
      <c r="AE894" s="163"/>
      <c r="AF894" s="562"/>
    </row>
    <row r="895" spans="1:32" ht="33" customHeight="1" x14ac:dyDescent="0.35">
      <c r="A895" s="146"/>
      <c r="B895" s="122"/>
      <c r="C895" s="123"/>
      <c r="D895" s="123"/>
      <c r="E895" s="124"/>
      <c r="F895" s="124"/>
      <c r="G895" s="146"/>
      <c r="H895" s="146"/>
      <c r="I895" s="125"/>
      <c r="J895" s="125"/>
      <c r="K895" s="125"/>
      <c r="L895" s="125"/>
      <c r="M895" s="125"/>
      <c r="N895" s="125"/>
      <c r="O895" s="125"/>
      <c r="P895" s="125"/>
      <c r="Q895" s="125"/>
      <c r="R895" s="125"/>
      <c r="S895" s="125"/>
      <c r="T895" s="125"/>
      <c r="U895" s="125"/>
      <c r="V895" s="125"/>
      <c r="W895" s="125"/>
      <c r="X895" s="125"/>
      <c r="Y895" s="126"/>
      <c r="Z895" s="165"/>
      <c r="AA895" s="166"/>
      <c r="AB895" s="162"/>
      <c r="AC895" s="166"/>
      <c r="AD895" s="163"/>
      <c r="AE895" s="163"/>
      <c r="AF895" s="562"/>
    </row>
    <row r="896" spans="1:32" ht="33" customHeight="1" x14ac:dyDescent="0.35">
      <c r="A896" s="146"/>
      <c r="B896" s="122"/>
      <c r="C896" s="123"/>
      <c r="D896" s="123"/>
      <c r="E896" s="124"/>
      <c r="F896" s="124"/>
      <c r="G896" s="146"/>
      <c r="H896" s="146"/>
      <c r="I896" s="125"/>
      <c r="J896" s="125"/>
      <c r="K896" s="125"/>
      <c r="L896" s="125"/>
      <c r="M896" s="125"/>
      <c r="N896" s="125"/>
      <c r="O896" s="125"/>
      <c r="P896" s="125"/>
      <c r="Q896" s="125"/>
      <c r="R896" s="125"/>
      <c r="S896" s="125"/>
      <c r="T896" s="125"/>
      <c r="U896" s="125"/>
      <c r="V896" s="125"/>
      <c r="W896" s="125"/>
      <c r="X896" s="125"/>
      <c r="Y896" s="126"/>
      <c r="Z896" s="165"/>
      <c r="AA896" s="166"/>
      <c r="AB896" s="162"/>
      <c r="AC896" s="166"/>
      <c r="AD896" s="163"/>
      <c r="AE896" s="163"/>
      <c r="AF896" s="562"/>
    </row>
    <row r="897" spans="1:32" ht="33" customHeight="1" x14ac:dyDescent="0.35">
      <c r="A897" s="146"/>
      <c r="B897" s="122"/>
      <c r="C897" s="123"/>
      <c r="D897" s="123"/>
      <c r="E897" s="124"/>
      <c r="F897" s="124"/>
      <c r="G897" s="146"/>
      <c r="H897" s="146"/>
      <c r="I897" s="125"/>
      <c r="J897" s="125"/>
      <c r="K897" s="125"/>
      <c r="L897" s="125"/>
      <c r="M897" s="125"/>
      <c r="N897" s="125"/>
      <c r="O897" s="125"/>
      <c r="P897" s="125"/>
      <c r="Q897" s="125"/>
      <c r="R897" s="125"/>
      <c r="S897" s="125"/>
      <c r="T897" s="125"/>
      <c r="U897" s="125"/>
      <c r="V897" s="125"/>
      <c r="W897" s="125"/>
      <c r="X897" s="125"/>
      <c r="Y897" s="126"/>
      <c r="Z897" s="165"/>
      <c r="AA897" s="166"/>
      <c r="AB897" s="162"/>
      <c r="AC897" s="166"/>
      <c r="AD897" s="163"/>
      <c r="AE897" s="163"/>
      <c r="AF897" s="562"/>
    </row>
    <row r="898" spans="1:32" ht="33" customHeight="1" x14ac:dyDescent="0.35">
      <c r="A898" s="146"/>
      <c r="B898" s="122"/>
      <c r="C898" s="123"/>
      <c r="D898" s="123"/>
      <c r="E898" s="124"/>
      <c r="F898" s="124"/>
      <c r="G898" s="146"/>
      <c r="H898" s="146"/>
      <c r="I898" s="125"/>
      <c r="J898" s="125"/>
      <c r="K898" s="125"/>
      <c r="L898" s="125"/>
      <c r="M898" s="125"/>
      <c r="N898" s="125"/>
      <c r="O898" s="125"/>
      <c r="P898" s="125"/>
      <c r="Q898" s="125"/>
      <c r="R898" s="125"/>
      <c r="S898" s="125"/>
      <c r="T898" s="125"/>
      <c r="U898" s="125"/>
      <c r="V898" s="125"/>
      <c r="W898" s="125"/>
      <c r="X898" s="125"/>
      <c r="Y898" s="126"/>
      <c r="Z898" s="165"/>
      <c r="AA898" s="166"/>
      <c r="AB898" s="162"/>
      <c r="AC898" s="166"/>
      <c r="AD898" s="163"/>
      <c r="AE898" s="163"/>
      <c r="AF898" s="562"/>
    </row>
    <row r="899" spans="1:32" ht="33" customHeight="1" x14ac:dyDescent="0.35">
      <c r="A899" s="146"/>
      <c r="B899" s="122"/>
      <c r="C899" s="123"/>
      <c r="D899" s="123"/>
      <c r="E899" s="124"/>
      <c r="F899" s="124"/>
      <c r="G899" s="146"/>
      <c r="H899" s="146"/>
      <c r="I899" s="125"/>
      <c r="J899" s="125"/>
      <c r="K899" s="125"/>
      <c r="L899" s="125"/>
      <c r="M899" s="125"/>
      <c r="N899" s="125"/>
      <c r="O899" s="125"/>
      <c r="P899" s="125"/>
      <c r="Q899" s="125"/>
      <c r="R899" s="125"/>
      <c r="S899" s="125"/>
      <c r="T899" s="125"/>
      <c r="U899" s="125"/>
      <c r="V899" s="125"/>
      <c r="W899" s="125"/>
      <c r="X899" s="125"/>
      <c r="Y899" s="126"/>
      <c r="Z899" s="165"/>
      <c r="AA899" s="166"/>
      <c r="AB899" s="162"/>
      <c r="AC899" s="166"/>
      <c r="AD899" s="163"/>
      <c r="AE899" s="163"/>
      <c r="AF899" s="562"/>
    </row>
    <row r="900" spans="1:32" ht="33" customHeight="1" x14ac:dyDescent="0.35">
      <c r="A900" s="146"/>
      <c r="B900" s="122"/>
      <c r="C900" s="123"/>
      <c r="D900" s="123"/>
      <c r="E900" s="124"/>
      <c r="F900" s="124"/>
      <c r="G900" s="146"/>
      <c r="H900" s="146"/>
      <c r="I900" s="125"/>
      <c r="J900" s="125"/>
      <c r="K900" s="125"/>
      <c r="L900" s="125"/>
      <c r="M900" s="125"/>
      <c r="N900" s="125"/>
      <c r="O900" s="125"/>
      <c r="P900" s="125"/>
      <c r="Q900" s="125"/>
      <c r="R900" s="125"/>
      <c r="S900" s="125"/>
      <c r="T900" s="125"/>
      <c r="U900" s="125"/>
      <c r="V900" s="125"/>
      <c r="W900" s="125"/>
      <c r="X900" s="125"/>
      <c r="Y900" s="126"/>
      <c r="Z900" s="165"/>
      <c r="AA900" s="166"/>
      <c r="AB900" s="162"/>
      <c r="AC900" s="166"/>
      <c r="AD900" s="163"/>
      <c r="AE900" s="163"/>
      <c r="AF900" s="562"/>
    </row>
    <row r="901" spans="1:32" ht="33" customHeight="1" x14ac:dyDescent="0.35">
      <c r="A901" s="146"/>
      <c r="B901" s="122"/>
      <c r="C901" s="123"/>
      <c r="D901" s="123"/>
      <c r="E901" s="124"/>
      <c r="F901" s="124"/>
      <c r="G901" s="146"/>
      <c r="H901" s="146"/>
      <c r="I901" s="125"/>
      <c r="J901" s="125"/>
      <c r="K901" s="125"/>
      <c r="L901" s="125"/>
      <c r="M901" s="125"/>
      <c r="N901" s="125"/>
      <c r="O901" s="125"/>
      <c r="P901" s="125"/>
      <c r="Q901" s="125"/>
      <c r="R901" s="125"/>
      <c r="S901" s="125"/>
      <c r="T901" s="125"/>
      <c r="U901" s="125"/>
      <c r="V901" s="125"/>
      <c r="W901" s="125"/>
      <c r="X901" s="125"/>
      <c r="Y901" s="126"/>
      <c r="Z901" s="165"/>
      <c r="AA901" s="166"/>
      <c r="AB901" s="162"/>
      <c r="AC901" s="166"/>
      <c r="AD901" s="163"/>
      <c r="AE901" s="163"/>
      <c r="AF901" s="562"/>
    </row>
    <row r="902" spans="1:32" ht="33" customHeight="1" x14ac:dyDescent="0.35">
      <c r="A902" s="146"/>
      <c r="B902" s="122"/>
      <c r="C902" s="123"/>
      <c r="D902" s="123"/>
      <c r="E902" s="124"/>
      <c r="F902" s="124"/>
      <c r="G902" s="146"/>
      <c r="H902" s="146"/>
      <c r="I902" s="125"/>
      <c r="J902" s="125"/>
      <c r="K902" s="125"/>
      <c r="L902" s="125"/>
      <c r="M902" s="125"/>
      <c r="N902" s="125"/>
      <c r="O902" s="125"/>
      <c r="P902" s="125"/>
      <c r="Q902" s="125"/>
      <c r="R902" s="125"/>
      <c r="S902" s="125"/>
      <c r="T902" s="125"/>
      <c r="U902" s="125"/>
      <c r="V902" s="125"/>
      <c r="W902" s="125"/>
      <c r="X902" s="125"/>
      <c r="Y902" s="126"/>
      <c r="Z902" s="165"/>
      <c r="AA902" s="166"/>
      <c r="AB902" s="162"/>
      <c r="AC902" s="166"/>
      <c r="AD902" s="163"/>
      <c r="AE902" s="163"/>
      <c r="AF902" s="562"/>
    </row>
    <row r="903" spans="1:32" ht="33" customHeight="1" x14ac:dyDescent="0.35">
      <c r="A903" s="146"/>
      <c r="B903" s="122"/>
      <c r="C903" s="123"/>
      <c r="D903" s="123"/>
      <c r="E903" s="124"/>
      <c r="F903" s="124"/>
      <c r="G903" s="146"/>
      <c r="H903" s="146"/>
      <c r="I903" s="125"/>
      <c r="J903" s="125"/>
      <c r="K903" s="125"/>
      <c r="L903" s="125"/>
      <c r="M903" s="125"/>
      <c r="N903" s="125"/>
      <c r="O903" s="125"/>
      <c r="P903" s="125"/>
      <c r="Q903" s="125"/>
      <c r="R903" s="125"/>
      <c r="S903" s="125"/>
      <c r="T903" s="125"/>
      <c r="U903" s="125"/>
      <c r="V903" s="125"/>
      <c r="W903" s="125"/>
      <c r="X903" s="125"/>
      <c r="Y903" s="126"/>
      <c r="Z903" s="165"/>
      <c r="AA903" s="166"/>
      <c r="AB903" s="162"/>
      <c r="AC903" s="166"/>
      <c r="AD903" s="163"/>
      <c r="AE903" s="163"/>
      <c r="AF903" s="562"/>
    </row>
    <row r="904" spans="1:32" ht="33" customHeight="1" x14ac:dyDescent="0.35">
      <c r="A904" s="146"/>
      <c r="B904" s="122"/>
      <c r="C904" s="123"/>
      <c r="D904" s="123"/>
      <c r="E904" s="124"/>
      <c r="F904" s="124"/>
      <c r="G904" s="146"/>
      <c r="H904" s="146"/>
      <c r="I904" s="125"/>
      <c r="J904" s="125"/>
      <c r="K904" s="125"/>
      <c r="L904" s="125"/>
      <c r="M904" s="125"/>
      <c r="N904" s="125"/>
      <c r="O904" s="125"/>
      <c r="P904" s="125"/>
      <c r="Q904" s="125"/>
      <c r="R904" s="125"/>
      <c r="S904" s="125"/>
      <c r="T904" s="125"/>
      <c r="U904" s="125"/>
      <c r="V904" s="125"/>
      <c r="W904" s="125"/>
      <c r="X904" s="125"/>
      <c r="Y904" s="126"/>
      <c r="Z904" s="165"/>
      <c r="AA904" s="166"/>
      <c r="AB904" s="162"/>
      <c r="AC904" s="166"/>
      <c r="AD904" s="163"/>
      <c r="AE904" s="163"/>
      <c r="AF904" s="562"/>
    </row>
    <row r="905" spans="1:32" ht="33" customHeight="1" x14ac:dyDescent="0.35">
      <c r="A905" s="146"/>
      <c r="B905" s="122"/>
      <c r="C905" s="123"/>
      <c r="D905" s="123"/>
      <c r="E905" s="124"/>
      <c r="F905" s="124"/>
      <c r="G905" s="146"/>
      <c r="H905" s="146"/>
      <c r="I905" s="125"/>
      <c r="J905" s="125"/>
      <c r="K905" s="125"/>
      <c r="L905" s="125"/>
      <c r="M905" s="125"/>
      <c r="N905" s="125"/>
      <c r="O905" s="125"/>
      <c r="P905" s="125"/>
      <c r="Q905" s="125"/>
      <c r="R905" s="125"/>
      <c r="S905" s="125"/>
      <c r="T905" s="125"/>
      <c r="U905" s="125"/>
      <c r="V905" s="125"/>
      <c r="W905" s="125"/>
      <c r="X905" s="125"/>
      <c r="Y905" s="126"/>
      <c r="Z905" s="165"/>
      <c r="AA905" s="166"/>
      <c r="AB905" s="162"/>
      <c r="AC905" s="166"/>
      <c r="AD905" s="163"/>
      <c r="AE905" s="163"/>
      <c r="AF905" s="562"/>
    </row>
    <row r="906" spans="1:32" ht="33" customHeight="1" x14ac:dyDescent="0.35">
      <c r="A906" s="146"/>
      <c r="B906" s="122"/>
      <c r="C906" s="123"/>
      <c r="D906" s="123"/>
      <c r="E906" s="124"/>
      <c r="F906" s="124"/>
      <c r="G906" s="146"/>
      <c r="H906" s="146"/>
      <c r="I906" s="125"/>
      <c r="J906" s="125"/>
      <c r="K906" s="125"/>
      <c r="L906" s="125"/>
      <c r="M906" s="125"/>
      <c r="N906" s="125"/>
      <c r="O906" s="125"/>
      <c r="P906" s="125"/>
      <c r="Q906" s="125"/>
      <c r="R906" s="125"/>
      <c r="S906" s="125"/>
      <c r="T906" s="125"/>
      <c r="U906" s="125"/>
      <c r="V906" s="125"/>
      <c r="W906" s="125"/>
      <c r="X906" s="125"/>
      <c r="Y906" s="126"/>
      <c r="Z906" s="165"/>
      <c r="AA906" s="166"/>
      <c r="AB906" s="162"/>
      <c r="AC906" s="166"/>
      <c r="AD906" s="163"/>
      <c r="AE906" s="163"/>
      <c r="AF906" s="562"/>
    </row>
    <row r="907" spans="1:32" ht="33" customHeight="1" x14ac:dyDescent="0.35">
      <c r="A907" s="146"/>
      <c r="B907" s="122"/>
      <c r="C907" s="123"/>
      <c r="D907" s="123"/>
      <c r="E907" s="124"/>
      <c r="F907" s="124"/>
      <c r="G907" s="146"/>
      <c r="H907" s="146"/>
      <c r="I907" s="125"/>
      <c r="J907" s="125"/>
      <c r="K907" s="125"/>
      <c r="L907" s="125"/>
      <c r="M907" s="125"/>
      <c r="N907" s="125"/>
      <c r="O907" s="125"/>
      <c r="P907" s="125"/>
      <c r="Q907" s="125"/>
      <c r="R907" s="125"/>
      <c r="S907" s="125"/>
      <c r="T907" s="125"/>
      <c r="U907" s="125"/>
      <c r="V907" s="125"/>
      <c r="W907" s="125"/>
      <c r="X907" s="125"/>
      <c r="Y907" s="126"/>
      <c r="Z907" s="165"/>
      <c r="AA907" s="166"/>
      <c r="AB907" s="162"/>
      <c r="AC907" s="166"/>
      <c r="AD907" s="163"/>
      <c r="AE907" s="163"/>
      <c r="AF907" s="562"/>
    </row>
    <row r="908" spans="1:32" ht="33" customHeight="1" x14ac:dyDescent="0.35">
      <c r="A908" s="146"/>
      <c r="B908" s="122"/>
      <c r="C908" s="123"/>
      <c r="D908" s="123"/>
      <c r="E908" s="124"/>
      <c r="F908" s="124"/>
      <c r="G908" s="146"/>
      <c r="H908" s="146"/>
      <c r="I908" s="125"/>
      <c r="J908" s="125"/>
      <c r="K908" s="125"/>
      <c r="L908" s="125"/>
      <c r="M908" s="125"/>
      <c r="N908" s="125"/>
      <c r="O908" s="125"/>
      <c r="P908" s="125"/>
      <c r="Q908" s="125"/>
      <c r="R908" s="125"/>
      <c r="S908" s="125"/>
      <c r="T908" s="125"/>
      <c r="U908" s="125"/>
      <c r="V908" s="125"/>
      <c r="W908" s="125"/>
      <c r="X908" s="125"/>
      <c r="Y908" s="126"/>
      <c r="Z908" s="165"/>
      <c r="AA908" s="166"/>
      <c r="AB908" s="162"/>
      <c r="AC908" s="166"/>
      <c r="AD908" s="163"/>
      <c r="AE908" s="163"/>
      <c r="AF908" s="562"/>
    </row>
    <row r="909" spans="1:32" ht="33" customHeight="1" x14ac:dyDescent="0.35">
      <c r="A909" s="146"/>
      <c r="B909" s="122"/>
      <c r="C909" s="123"/>
      <c r="D909" s="123"/>
      <c r="E909" s="124"/>
      <c r="F909" s="124"/>
      <c r="G909" s="146"/>
      <c r="H909" s="146"/>
      <c r="I909" s="125"/>
      <c r="J909" s="125"/>
      <c r="K909" s="125"/>
      <c r="L909" s="125"/>
      <c r="M909" s="125"/>
      <c r="N909" s="125"/>
      <c r="O909" s="125"/>
      <c r="P909" s="125"/>
      <c r="Q909" s="125"/>
      <c r="R909" s="125"/>
      <c r="S909" s="125"/>
      <c r="T909" s="125"/>
      <c r="U909" s="125"/>
      <c r="V909" s="125"/>
      <c r="W909" s="125"/>
      <c r="X909" s="125"/>
      <c r="Y909" s="126"/>
      <c r="Z909" s="165"/>
      <c r="AA909" s="166"/>
      <c r="AB909" s="162"/>
      <c r="AC909" s="166"/>
      <c r="AD909" s="163"/>
      <c r="AE909" s="163"/>
      <c r="AF909" s="562"/>
    </row>
    <row r="910" spans="1:32" ht="33" customHeight="1" x14ac:dyDescent="0.35">
      <c r="A910" s="146"/>
      <c r="B910" s="122"/>
      <c r="C910" s="123"/>
      <c r="D910" s="123"/>
      <c r="E910" s="124"/>
      <c r="F910" s="124"/>
      <c r="G910" s="146"/>
      <c r="H910" s="146"/>
      <c r="I910" s="125"/>
      <c r="J910" s="125"/>
      <c r="K910" s="125"/>
      <c r="L910" s="125"/>
      <c r="M910" s="125"/>
      <c r="N910" s="125"/>
      <c r="O910" s="125"/>
      <c r="P910" s="125"/>
      <c r="Q910" s="125"/>
      <c r="R910" s="125"/>
      <c r="S910" s="125"/>
      <c r="T910" s="125"/>
      <c r="U910" s="125"/>
      <c r="V910" s="125"/>
      <c r="W910" s="125"/>
      <c r="X910" s="125"/>
      <c r="Y910" s="126"/>
      <c r="Z910" s="165"/>
      <c r="AA910" s="166"/>
      <c r="AB910" s="162"/>
      <c r="AC910" s="166"/>
      <c r="AD910" s="163"/>
      <c r="AE910" s="163"/>
      <c r="AF910" s="562"/>
    </row>
    <row r="911" spans="1:32" ht="33" customHeight="1" x14ac:dyDescent="0.35">
      <c r="A911" s="146"/>
      <c r="B911" s="122"/>
      <c r="C911" s="123"/>
      <c r="D911" s="123"/>
      <c r="E911" s="124"/>
      <c r="F911" s="124"/>
      <c r="G911" s="146"/>
      <c r="H911" s="146"/>
      <c r="I911" s="125"/>
      <c r="J911" s="125"/>
      <c r="K911" s="125"/>
      <c r="L911" s="125"/>
      <c r="M911" s="125"/>
      <c r="N911" s="125"/>
      <c r="O911" s="125"/>
      <c r="P911" s="125"/>
      <c r="Q911" s="125"/>
      <c r="R911" s="125"/>
      <c r="S911" s="125"/>
      <c r="T911" s="125"/>
      <c r="U911" s="125"/>
      <c r="V911" s="125"/>
      <c r="W911" s="125"/>
      <c r="X911" s="125"/>
      <c r="Y911" s="126"/>
      <c r="Z911" s="165"/>
      <c r="AA911" s="166"/>
      <c r="AB911" s="162"/>
      <c r="AC911" s="166"/>
      <c r="AD911" s="163"/>
      <c r="AE911" s="163"/>
      <c r="AF911" s="562"/>
    </row>
    <row r="912" spans="1:32" ht="33" customHeight="1" x14ac:dyDescent="0.35">
      <c r="A912" s="146"/>
      <c r="B912" s="122"/>
      <c r="C912" s="123"/>
      <c r="D912" s="123"/>
      <c r="E912" s="124"/>
      <c r="F912" s="124"/>
      <c r="G912" s="146"/>
      <c r="H912" s="146"/>
      <c r="I912" s="125"/>
      <c r="J912" s="125"/>
      <c r="K912" s="125"/>
      <c r="L912" s="125"/>
      <c r="M912" s="125"/>
      <c r="N912" s="125"/>
      <c r="O912" s="125"/>
      <c r="P912" s="125"/>
      <c r="Q912" s="125"/>
      <c r="R912" s="125"/>
      <c r="S912" s="125"/>
      <c r="T912" s="125"/>
      <c r="U912" s="125"/>
      <c r="V912" s="125"/>
      <c r="W912" s="125"/>
      <c r="X912" s="125"/>
      <c r="Y912" s="126"/>
      <c r="Z912" s="165"/>
      <c r="AA912" s="166"/>
      <c r="AB912" s="162"/>
      <c r="AC912" s="166"/>
      <c r="AD912" s="163"/>
      <c r="AE912" s="163"/>
      <c r="AF912" s="562"/>
    </row>
    <row r="913" spans="1:32" ht="33" customHeight="1" x14ac:dyDescent="0.35">
      <c r="A913" s="146"/>
      <c r="B913" s="122"/>
      <c r="C913" s="123"/>
      <c r="D913" s="123"/>
      <c r="E913" s="124"/>
      <c r="F913" s="124"/>
      <c r="G913" s="146"/>
      <c r="H913" s="146"/>
      <c r="I913" s="125"/>
      <c r="J913" s="125"/>
      <c r="K913" s="125"/>
      <c r="L913" s="125"/>
      <c r="M913" s="125"/>
      <c r="N913" s="125"/>
      <c r="O913" s="125"/>
      <c r="P913" s="125"/>
      <c r="Q913" s="125"/>
      <c r="R913" s="125"/>
      <c r="S913" s="125"/>
      <c r="T913" s="125"/>
      <c r="U913" s="125"/>
      <c r="V913" s="125"/>
      <c r="W913" s="125"/>
      <c r="X913" s="125"/>
      <c r="Y913" s="126"/>
      <c r="Z913" s="165"/>
      <c r="AA913" s="166"/>
      <c r="AB913" s="162"/>
      <c r="AC913" s="166"/>
      <c r="AD913" s="163"/>
      <c r="AE913" s="163"/>
      <c r="AF913" s="562"/>
    </row>
    <row r="914" spans="1:32" ht="33" customHeight="1" x14ac:dyDescent="0.35">
      <c r="A914" s="146"/>
      <c r="B914" s="122"/>
      <c r="C914" s="123"/>
      <c r="D914" s="123"/>
      <c r="E914" s="124"/>
      <c r="F914" s="124"/>
      <c r="G914" s="146"/>
      <c r="H914" s="146"/>
      <c r="I914" s="125"/>
      <c r="J914" s="125"/>
      <c r="K914" s="125"/>
      <c r="L914" s="125"/>
      <c r="M914" s="125"/>
      <c r="N914" s="125"/>
      <c r="O914" s="125"/>
      <c r="P914" s="125"/>
      <c r="Q914" s="125"/>
      <c r="R914" s="125"/>
      <c r="S914" s="125"/>
      <c r="T914" s="125"/>
      <c r="U914" s="125"/>
      <c r="V914" s="125"/>
      <c r="W914" s="125"/>
      <c r="X914" s="125"/>
      <c r="Y914" s="126"/>
      <c r="Z914" s="165"/>
      <c r="AA914" s="166"/>
      <c r="AB914" s="162"/>
      <c r="AC914" s="166"/>
      <c r="AD914" s="163"/>
      <c r="AE914" s="163"/>
      <c r="AF914" s="562"/>
    </row>
    <row r="915" spans="1:32" ht="33" customHeight="1" x14ac:dyDescent="0.35">
      <c r="A915" s="146"/>
      <c r="B915" s="122"/>
      <c r="C915" s="123"/>
      <c r="D915" s="123"/>
      <c r="E915" s="124"/>
      <c r="F915" s="124"/>
      <c r="G915" s="146"/>
      <c r="H915" s="146"/>
      <c r="I915" s="125"/>
      <c r="J915" s="125"/>
      <c r="K915" s="125"/>
      <c r="L915" s="125"/>
      <c r="M915" s="125"/>
      <c r="N915" s="125"/>
      <c r="O915" s="125"/>
      <c r="P915" s="125"/>
      <c r="Q915" s="125"/>
      <c r="R915" s="125"/>
      <c r="S915" s="125"/>
      <c r="T915" s="125"/>
      <c r="U915" s="125"/>
      <c r="V915" s="125"/>
      <c r="W915" s="125"/>
      <c r="X915" s="125"/>
      <c r="Y915" s="126"/>
      <c r="Z915" s="165"/>
      <c r="AA915" s="166"/>
      <c r="AB915" s="162"/>
      <c r="AC915" s="166"/>
      <c r="AD915" s="163"/>
      <c r="AE915" s="163"/>
      <c r="AF915" s="562"/>
    </row>
    <row r="916" spans="1:32" ht="33" customHeight="1" x14ac:dyDescent="0.35">
      <c r="A916" s="146"/>
      <c r="B916" s="122"/>
      <c r="C916" s="123"/>
      <c r="D916" s="123"/>
      <c r="E916" s="124"/>
      <c r="F916" s="124"/>
      <c r="G916" s="146"/>
      <c r="H916" s="146"/>
      <c r="I916" s="125"/>
      <c r="J916" s="125"/>
      <c r="K916" s="125"/>
      <c r="L916" s="125"/>
      <c r="M916" s="125"/>
      <c r="N916" s="125"/>
      <c r="O916" s="125"/>
      <c r="P916" s="125"/>
      <c r="Q916" s="125"/>
      <c r="R916" s="125"/>
      <c r="S916" s="125"/>
      <c r="T916" s="125"/>
      <c r="U916" s="125"/>
      <c r="V916" s="125"/>
      <c r="W916" s="125"/>
      <c r="X916" s="125"/>
      <c r="Y916" s="126"/>
      <c r="Z916" s="165"/>
      <c r="AA916" s="166"/>
      <c r="AB916" s="162"/>
      <c r="AC916" s="166"/>
      <c r="AD916" s="163"/>
      <c r="AE916" s="163"/>
      <c r="AF916" s="562"/>
    </row>
    <row r="917" spans="1:32" ht="33" customHeight="1" x14ac:dyDescent="0.35">
      <c r="A917" s="146"/>
      <c r="B917" s="122"/>
      <c r="C917" s="123"/>
      <c r="D917" s="123"/>
      <c r="E917" s="124"/>
      <c r="F917" s="124"/>
      <c r="G917" s="146"/>
      <c r="H917" s="146"/>
      <c r="I917" s="125"/>
      <c r="J917" s="125"/>
      <c r="K917" s="125"/>
      <c r="L917" s="125"/>
      <c r="M917" s="125"/>
      <c r="N917" s="125"/>
      <c r="O917" s="125"/>
      <c r="P917" s="125"/>
      <c r="Q917" s="125"/>
      <c r="R917" s="125"/>
      <c r="S917" s="125"/>
      <c r="T917" s="125"/>
      <c r="U917" s="125"/>
      <c r="V917" s="125"/>
      <c r="W917" s="125"/>
      <c r="X917" s="125"/>
      <c r="Y917" s="126"/>
      <c r="Z917" s="165"/>
      <c r="AA917" s="166"/>
      <c r="AB917" s="162"/>
      <c r="AC917" s="166"/>
      <c r="AD917" s="163"/>
      <c r="AE917" s="163"/>
      <c r="AF917" s="562"/>
    </row>
    <row r="918" spans="1:32" ht="33" customHeight="1" x14ac:dyDescent="0.35">
      <c r="A918" s="146"/>
      <c r="B918" s="122"/>
      <c r="C918" s="123"/>
      <c r="D918" s="123"/>
      <c r="E918" s="124"/>
      <c r="F918" s="124"/>
      <c r="G918" s="146"/>
      <c r="H918" s="146"/>
      <c r="I918" s="125"/>
      <c r="J918" s="125"/>
      <c r="K918" s="125"/>
      <c r="L918" s="125"/>
      <c r="M918" s="125"/>
      <c r="N918" s="125"/>
      <c r="O918" s="125"/>
      <c r="P918" s="125"/>
      <c r="Q918" s="125"/>
      <c r="R918" s="125"/>
      <c r="S918" s="125"/>
      <c r="T918" s="125"/>
      <c r="U918" s="125"/>
      <c r="V918" s="125"/>
      <c r="W918" s="125"/>
      <c r="X918" s="125"/>
      <c r="Y918" s="126"/>
      <c r="Z918" s="165"/>
      <c r="AA918" s="166"/>
      <c r="AB918" s="162"/>
      <c r="AC918" s="166"/>
      <c r="AD918" s="163"/>
      <c r="AE918" s="163"/>
      <c r="AF918" s="562"/>
    </row>
    <row r="919" spans="1:32" ht="33" customHeight="1" x14ac:dyDescent="0.35">
      <c r="A919" s="146"/>
      <c r="B919" s="122"/>
      <c r="C919" s="123"/>
      <c r="D919" s="123"/>
      <c r="E919" s="124"/>
      <c r="F919" s="124"/>
      <c r="G919" s="146"/>
      <c r="H919" s="146"/>
      <c r="I919" s="125"/>
      <c r="J919" s="125"/>
      <c r="K919" s="125"/>
      <c r="L919" s="125"/>
      <c r="M919" s="125"/>
      <c r="N919" s="125"/>
      <c r="O919" s="125"/>
      <c r="P919" s="125"/>
      <c r="Q919" s="125"/>
      <c r="R919" s="125"/>
      <c r="S919" s="125"/>
      <c r="T919" s="125"/>
      <c r="U919" s="125"/>
      <c r="V919" s="125"/>
      <c r="W919" s="125"/>
      <c r="X919" s="125"/>
      <c r="Y919" s="126"/>
      <c r="Z919" s="165"/>
      <c r="AA919" s="166"/>
      <c r="AB919" s="162"/>
      <c r="AC919" s="166"/>
      <c r="AD919" s="163"/>
      <c r="AE919" s="163"/>
      <c r="AF919" s="562"/>
    </row>
    <row r="920" spans="1:32" ht="33" customHeight="1" x14ac:dyDescent="0.35">
      <c r="A920" s="146"/>
      <c r="B920" s="122"/>
      <c r="C920" s="123"/>
      <c r="D920" s="123"/>
      <c r="E920" s="124"/>
      <c r="F920" s="124"/>
      <c r="G920" s="146"/>
      <c r="H920" s="146"/>
      <c r="I920" s="125"/>
      <c r="J920" s="125"/>
      <c r="K920" s="125"/>
      <c r="L920" s="125"/>
      <c r="M920" s="125"/>
      <c r="N920" s="125"/>
      <c r="O920" s="125"/>
      <c r="P920" s="125"/>
      <c r="Q920" s="125"/>
      <c r="R920" s="125"/>
      <c r="S920" s="125"/>
      <c r="T920" s="125"/>
      <c r="U920" s="125"/>
      <c r="V920" s="125"/>
      <c r="W920" s="125"/>
      <c r="X920" s="125"/>
      <c r="Y920" s="126"/>
      <c r="Z920" s="165"/>
      <c r="AA920" s="166"/>
      <c r="AB920" s="162"/>
      <c r="AC920" s="166"/>
      <c r="AD920" s="163"/>
      <c r="AE920" s="163"/>
      <c r="AF920" s="562"/>
    </row>
    <row r="921" spans="1:32" ht="33" customHeight="1" x14ac:dyDescent="0.35">
      <c r="A921" s="146"/>
      <c r="B921" s="122"/>
      <c r="C921" s="123"/>
      <c r="D921" s="123"/>
      <c r="E921" s="124"/>
      <c r="F921" s="124"/>
      <c r="G921" s="146"/>
      <c r="H921" s="146"/>
      <c r="I921" s="125"/>
      <c r="J921" s="125"/>
      <c r="K921" s="125"/>
      <c r="L921" s="125"/>
      <c r="M921" s="125"/>
      <c r="N921" s="125"/>
      <c r="O921" s="125"/>
      <c r="P921" s="125"/>
      <c r="Q921" s="125"/>
      <c r="R921" s="125"/>
      <c r="S921" s="125"/>
      <c r="T921" s="125"/>
      <c r="U921" s="125"/>
      <c r="V921" s="125"/>
      <c r="W921" s="125"/>
      <c r="X921" s="125"/>
      <c r="Y921" s="126"/>
      <c r="Z921" s="165"/>
      <c r="AA921" s="166"/>
      <c r="AB921" s="162"/>
      <c r="AC921" s="166"/>
      <c r="AD921" s="163"/>
      <c r="AE921" s="163"/>
      <c r="AF921" s="562"/>
    </row>
    <row r="922" spans="1:32" ht="33" customHeight="1" x14ac:dyDescent="0.35">
      <c r="A922" s="146"/>
      <c r="B922" s="122"/>
      <c r="C922" s="123"/>
      <c r="D922" s="123"/>
      <c r="E922" s="124"/>
      <c r="F922" s="124"/>
      <c r="G922" s="146"/>
      <c r="H922" s="146"/>
      <c r="I922" s="125"/>
      <c r="J922" s="125"/>
      <c r="K922" s="125"/>
      <c r="L922" s="125"/>
      <c r="M922" s="125"/>
      <c r="N922" s="125"/>
      <c r="O922" s="125"/>
      <c r="P922" s="125"/>
      <c r="Q922" s="125"/>
      <c r="R922" s="125"/>
      <c r="S922" s="125"/>
      <c r="T922" s="125"/>
      <c r="U922" s="125"/>
      <c r="V922" s="125"/>
      <c r="W922" s="125"/>
      <c r="X922" s="125"/>
      <c r="Y922" s="126"/>
      <c r="Z922" s="165"/>
      <c r="AA922" s="166"/>
      <c r="AB922" s="162"/>
      <c r="AC922" s="166"/>
      <c r="AD922" s="163"/>
      <c r="AE922" s="163"/>
      <c r="AF922" s="562"/>
    </row>
    <row r="923" spans="1:32" ht="33" customHeight="1" x14ac:dyDescent="0.35">
      <c r="A923" s="146"/>
      <c r="B923" s="122"/>
      <c r="C923" s="123"/>
      <c r="D923" s="123"/>
      <c r="E923" s="124"/>
      <c r="F923" s="124"/>
      <c r="G923" s="146"/>
      <c r="H923" s="146"/>
      <c r="I923" s="125"/>
      <c r="J923" s="125"/>
      <c r="K923" s="125"/>
      <c r="L923" s="125"/>
      <c r="M923" s="125"/>
      <c r="N923" s="125"/>
      <c r="O923" s="125"/>
      <c r="P923" s="125"/>
      <c r="Q923" s="125"/>
      <c r="R923" s="125"/>
      <c r="S923" s="125"/>
      <c r="T923" s="125"/>
      <c r="U923" s="125"/>
      <c r="V923" s="125"/>
      <c r="W923" s="125"/>
      <c r="X923" s="125"/>
      <c r="Y923" s="126"/>
      <c r="Z923" s="165"/>
      <c r="AA923" s="166"/>
      <c r="AB923" s="162"/>
      <c r="AC923" s="166"/>
      <c r="AD923" s="163"/>
      <c r="AE923" s="163"/>
      <c r="AF923" s="562"/>
    </row>
    <row r="924" spans="1:32" ht="33" customHeight="1" x14ac:dyDescent="0.35">
      <c r="A924" s="146"/>
      <c r="B924" s="122"/>
      <c r="C924" s="123"/>
      <c r="D924" s="123"/>
      <c r="E924" s="124"/>
      <c r="F924" s="124"/>
      <c r="G924" s="146"/>
      <c r="H924" s="146"/>
      <c r="I924" s="125"/>
      <c r="J924" s="125"/>
      <c r="K924" s="125"/>
      <c r="L924" s="125"/>
      <c r="M924" s="125"/>
      <c r="N924" s="125"/>
      <c r="O924" s="125"/>
      <c r="P924" s="125"/>
      <c r="Q924" s="125"/>
      <c r="R924" s="125"/>
      <c r="S924" s="125"/>
      <c r="T924" s="125"/>
      <c r="U924" s="125"/>
      <c r="V924" s="125"/>
      <c r="W924" s="125"/>
      <c r="X924" s="125"/>
      <c r="Y924" s="126"/>
      <c r="Z924" s="165"/>
      <c r="AA924" s="166"/>
      <c r="AB924" s="162"/>
      <c r="AC924" s="166"/>
      <c r="AD924" s="163"/>
      <c r="AE924" s="163"/>
      <c r="AF924" s="562"/>
    </row>
    <row r="925" spans="1:32" ht="33" customHeight="1" x14ac:dyDescent="0.35">
      <c r="A925" s="146"/>
      <c r="B925" s="122"/>
      <c r="C925" s="123"/>
      <c r="D925" s="123"/>
      <c r="E925" s="124"/>
      <c r="F925" s="124"/>
      <c r="G925" s="146"/>
      <c r="H925" s="146"/>
      <c r="I925" s="125"/>
      <c r="J925" s="125"/>
      <c r="K925" s="125"/>
      <c r="L925" s="125"/>
      <c r="M925" s="125"/>
      <c r="N925" s="125"/>
      <c r="O925" s="125"/>
      <c r="P925" s="125"/>
      <c r="Q925" s="125"/>
      <c r="R925" s="125"/>
      <c r="S925" s="125"/>
      <c r="T925" s="125"/>
      <c r="U925" s="125"/>
      <c r="V925" s="125"/>
      <c r="W925" s="125"/>
      <c r="X925" s="125"/>
      <c r="Y925" s="126"/>
      <c r="Z925" s="165"/>
      <c r="AA925" s="166"/>
      <c r="AB925" s="162"/>
      <c r="AC925" s="166"/>
      <c r="AD925" s="163"/>
      <c r="AE925" s="163"/>
      <c r="AF925" s="562"/>
    </row>
    <row r="926" spans="1:32" ht="33" customHeight="1" x14ac:dyDescent="0.35">
      <c r="A926" s="146"/>
      <c r="B926" s="122"/>
      <c r="C926" s="123"/>
      <c r="D926" s="123"/>
      <c r="E926" s="124"/>
      <c r="F926" s="124"/>
      <c r="G926" s="146"/>
      <c r="H926" s="146"/>
      <c r="I926" s="125"/>
      <c r="J926" s="125"/>
      <c r="K926" s="125"/>
      <c r="L926" s="125"/>
      <c r="M926" s="125"/>
      <c r="N926" s="125"/>
      <c r="O926" s="125"/>
      <c r="P926" s="125"/>
      <c r="Q926" s="125"/>
      <c r="R926" s="125"/>
      <c r="S926" s="125"/>
      <c r="T926" s="125"/>
      <c r="U926" s="125"/>
      <c r="V926" s="125"/>
      <c r="W926" s="125"/>
      <c r="X926" s="125"/>
      <c r="Y926" s="126"/>
      <c r="Z926" s="165"/>
      <c r="AA926" s="166"/>
      <c r="AB926" s="162"/>
      <c r="AC926" s="166"/>
      <c r="AD926" s="163"/>
      <c r="AE926" s="163"/>
      <c r="AF926" s="562"/>
    </row>
    <row r="927" spans="1:32" ht="33" customHeight="1" x14ac:dyDescent="0.35">
      <c r="A927" s="146"/>
      <c r="B927" s="122"/>
      <c r="C927" s="123"/>
      <c r="D927" s="123"/>
      <c r="E927" s="124"/>
      <c r="F927" s="124"/>
      <c r="G927" s="146"/>
      <c r="H927" s="146"/>
      <c r="I927" s="125"/>
      <c r="J927" s="125"/>
      <c r="K927" s="125"/>
      <c r="L927" s="125"/>
      <c r="M927" s="125"/>
      <c r="N927" s="125"/>
      <c r="O927" s="125"/>
      <c r="P927" s="125"/>
      <c r="Q927" s="125"/>
      <c r="R927" s="125"/>
      <c r="S927" s="125"/>
      <c r="T927" s="125"/>
      <c r="U927" s="125"/>
      <c r="V927" s="125"/>
      <c r="W927" s="125"/>
      <c r="X927" s="125"/>
      <c r="Y927" s="126"/>
      <c r="Z927" s="165"/>
      <c r="AA927" s="166"/>
      <c r="AB927" s="162"/>
      <c r="AC927" s="166"/>
      <c r="AD927" s="163"/>
      <c r="AE927" s="163"/>
      <c r="AF927" s="562"/>
    </row>
    <row r="928" spans="1:32" ht="33" customHeight="1" x14ac:dyDescent="0.35">
      <c r="A928" s="146"/>
      <c r="B928" s="122"/>
      <c r="C928" s="123"/>
      <c r="D928" s="123"/>
      <c r="E928" s="124"/>
      <c r="F928" s="124"/>
      <c r="G928" s="146"/>
      <c r="H928" s="146"/>
      <c r="I928" s="125"/>
      <c r="J928" s="125"/>
      <c r="K928" s="125"/>
      <c r="L928" s="125"/>
      <c r="M928" s="125"/>
      <c r="N928" s="125"/>
      <c r="O928" s="125"/>
      <c r="P928" s="125"/>
      <c r="Q928" s="125"/>
      <c r="R928" s="125"/>
      <c r="S928" s="125"/>
      <c r="T928" s="125"/>
      <c r="U928" s="125"/>
      <c r="V928" s="125"/>
      <c r="W928" s="125"/>
      <c r="X928" s="125"/>
      <c r="Y928" s="126"/>
      <c r="Z928" s="165"/>
      <c r="AA928" s="166"/>
      <c r="AB928" s="162"/>
      <c r="AC928" s="166"/>
      <c r="AD928" s="163"/>
      <c r="AE928" s="163"/>
      <c r="AF928" s="562"/>
    </row>
    <row r="929" spans="1:32" ht="33" customHeight="1" x14ac:dyDescent="0.35">
      <c r="A929" s="146"/>
      <c r="B929" s="122"/>
      <c r="C929" s="123"/>
      <c r="D929" s="123"/>
      <c r="E929" s="124"/>
      <c r="F929" s="124"/>
      <c r="G929" s="146"/>
      <c r="H929" s="146"/>
      <c r="I929" s="125"/>
      <c r="J929" s="125"/>
      <c r="K929" s="125"/>
      <c r="L929" s="125"/>
      <c r="M929" s="125"/>
      <c r="N929" s="125"/>
      <c r="O929" s="125"/>
      <c r="P929" s="125"/>
      <c r="Q929" s="125"/>
      <c r="R929" s="125"/>
      <c r="S929" s="125"/>
      <c r="T929" s="125"/>
      <c r="U929" s="125"/>
      <c r="V929" s="125"/>
      <c r="W929" s="125"/>
      <c r="X929" s="125"/>
      <c r="Y929" s="126"/>
      <c r="Z929" s="165"/>
      <c r="AA929" s="166"/>
      <c r="AB929" s="162"/>
      <c r="AC929" s="166"/>
      <c r="AD929" s="163"/>
      <c r="AE929" s="163"/>
      <c r="AF929" s="562"/>
    </row>
    <row r="930" spans="1:32" ht="33" customHeight="1" x14ac:dyDescent="0.35">
      <c r="A930" s="146"/>
      <c r="B930" s="122"/>
      <c r="C930" s="123"/>
      <c r="D930" s="123"/>
      <c r="E930" s="124"/>
      <c r="F930" s="124"/>
      <c r="G930" s="146"/>
      <c r="H930" s="146"/>
      <c r="I930" s="125"/>
      <c r="J930" s="125"/>
      <c r="K930" s="125"/>
      <c r="L930" s="125"/>
      <c r="M930" s="125"/>
      <c r="N930" s="125"/>
      <c r="O930" s="125"/>
      <c r="P930" s="125"/>
      <c r="Q930" s="125"/>
      <c r="R930" s="125"/>
      <c r="S930" s="125"/>
      <c r="T930" s="125"/>
      <c r="U930" s="125"/>
      <c r="V930" s="125"/>
      <c r="W930" s="125"/>
      <c r="X930" s="125"/>
      <c r="Y930" s="126"/>
      <c r="Z930" s="165"/>
      <c r="AA930" s="166"/>
      <c r="AB930" s="162"/>
      <c r="AC930" s="166"/>
      <c r="AD930" s="163"/>
      <c r="AE930" s="163"/>
      <c r="AF930" s="562"/>
    </row>
    <row r="931" spans="1:32" ht="33" customHeight="1" x14ac:dyDescent="0.35">
      <c r="A931" s="146"/>
      <c r="B931" s="122"/>
      <c r="C931" s="123"/>
      <c r="D931" s="123"/>
      <c r="E931" s="124"/>
      <c r="F931" s="124"/>
      <c r="G931" s="146"/>
      <c r="H931" s="146"/>
      <c r="I931" s="125"/>
      <c r="J931" s="125"/>
      <c r="K931" s="125"/>
      <c r="L931" s="125"/>
      <c r="M931" s="125"/>
      <c r="N931" s="125"/>
      <c r="O931" s="125"/>
      <c r="P931" s="125"/>
      <c r="Q931" s="125"/>
      <c r="R931" s="125"/>
      <c r="S931" s="125"/>
      <c r="T931" s="125"/>
      <c r="U931" s="125"/>
      <c r="V931" s="125"/>
      <c r="W931" s="125"/>
      <c r="X931" s="125"/>
      <c r="Y931" s="126"/>
      <c r="Z931" s="165"/>
      <c r="AA931" s="166"/>
      <c r="AB931" s="162"/>
      <c r="AC931" s="166"/>
      <c r="AD931" s="163"/>
      <c r="AE931" s="163"/>
      <c r="AF931" s="562"/>
    </row>
    <row r="932" spans="1:32" ht="33" customHeight="1" x14ac:dyDescent="0.35">
      <c r="A932" s="146"/>
      <c r="B932" s="122"/>
      <c r="C932" s="123"/>
      <c r="D932" s="123"/>
      <c r="E932" s="124"/>
      <c r="F932" s="124"/>
      <c r="G932" s="146"/>
      <c r="H932" s="146"/>
      <c r="I932" s="125"/>
      <c r="J932" s="125"/>
      <c r="K932" s="125"/>
      <c r="L932" s="125"/>
      <c r="M932" s="125"/>
      <c r="N932" s="125"/>
      <c r="O932" s="125"/>
      <c r="P932" s="125"/>
      <c r="Q932" s="125"/>
      <c r="R932" s="125"/>
      <c r="S932" s="125"/>
      <c r="T932" s="125"/>
      <c r="U932" s="125"/>
      <c r="V932" s="125"/>
      <c r="W932" s="125"/>
      <c r="X932" s="125"/>
      <c r="Y932" s="126"/>
      <c r="Z932" s="165"/>
      <c r="AA932" s="166"/>
      <c r="AB932" s="162"/>
      <c r="AC932" s="166"/>
      <c r="AD932" s="163"/>
      <c r="AE932" s="163"/>
      <c r="AF932" s="562"/>
    </row>
    <row r="933" spans="1:32" ht="33" customHeight="1" x14ac:dyDescent="0.35">
      <c r="A933" s="146"/>
      <c r="B933" s="122"/>
      <c r="C933" s="123"/>
      <c r="D933" s="123"/>
      <c r="E933" s="124"/>
      <c r="F933" s="124"/>
      <c r="G933" s="146"/>
      <c r="H933" s="146"/>
      <c r="I933" s="125"/>
      <c r="J933" s="125"/>
      <c r="K933" s="125"/>
      <c r="L933" s="125"/>
      <c r="M933" s="125"/>
      <c r="N933" s="125"/>
      <c r="O933" s="125"/>
      <c r="P933" s="125"/>
      <c r="Q933" s="125"/>
      <c r="R933" s="125"/>
      <c r="S933" s="125"/>
      <c r="T933" s="125"/>
      <c r="U933" s="125"/>
      <c r="V933" s="125"/>
      <c r="W933" s="125"/>
      <c r="X933" s="125"/>
      <c r="Y933" s="126"/>
      <c r="Z933" s="165"/>
      <c r="AA933" s="166"/>
      <c r="AB933" s="162"/>
      <c r="AC933" s="166"/>
      <c r="AD933" s="163"/>
      <c r="AE933" s="163"/>
      <c r="AF933" s="562"/>
    </row>
    <row r="934" spans="1:32" ht="33" customHeight="1" x14ac:dyDescent="0.35">
      <c r="A934" s="146"/>
      <c r="B934" s="122"/>
      <c r="C934" s="123"/>
      <c r="D934" s="123"/>
      <c r="E934" s="124"/>
      <c r="F934" s="124"/>
      <c r="G934" s="146"/>
      <c r="H934" s="146"/>
      <c r="I934" s="125"/>
      <c r="J934" s="125"/>
      <c r="K934" s="125"/>
      <c r="L934" s="125"/>
      <c r="M934" s="125"/>
      <c r="N934" s="125"/>
      <c r="O934" s="125"/>
      <c r="P934" s="125"/>
      <c r="Q934" s="125"/>
      <c r="R934" s="125"/>
      <c r="S934" s="125"/>
      <c r="T934" s="125"/>
      <c r="U934" s="125"/>
      <c r="V934" s="125"/>
      <c r="W934" s="125"/>
      <c r="X934" s="125"/>
      <c r="Y934" s="126"/>
      <c r="Z934" s="165"/>
      <c r="AA934" s="166"/>
      <c r="AB934" s="162"/>
      <c r="AC934" s="166"/>
      <c r="AD934" s="163"/>
      <c r="AE934" s="163"/>
      <c r="AF934" s="562"/>
    </row>
    <row r="935" spans="1:32" ht="33" customHeight="1" x14ac:dyDescent="0.35">
      <c r="A935" s="146"/>
      <c r="B935" s="122"/>
      <c r="C935" s="123"/>
      <c r="D935" s="123"/>
      <c r="E935" s="124"/>
      <c r="F935" s="124"/>
      <c r="G935" s="146"/>
      <c r="H935" s="146"/>
      <c r="I935" s="125"/>
      <c r="J935" s="125"/>
      <c r="K935" s="125"/>
      <c r="L935" s="125"/>
      <c r="M935" s="125"/>
      <c r="N935" s="125"/>
      <c r="O935" s="125"/>
      <c r="P935" s="125"/>
      <c r="Q935" s="125"/>
      <c r="R935" s="125"/>
      <c r="S935" s="125"/>
      <c r="T935" s="125"/>
      <c r="U935" s="125"/>
      <c r="V935" s="125"/>
      <c r="W935" s="125"/>
      <c r="X935" s="125"/>
      <c r="Y935" s="126"/>
      <c r="Z935" s="165"/>
      <c r="AA935" s="166"/>
      <c r="AB935" s="162"/>
      <c r="AC935" s="166"/>
      <c r="AD935" s="163"/>
      <c r="AE935" s="163"/>
      <c r="AF935" s="562"/>
    </row>
    <row r="936" spans="1:32" ht="33" customHeight="1" x14ac:dyDescent="0.35">
      <c r="A936" s="146"/>
      <c r="B936" s="122"/>
      <c r="C936" s="123"/>
      <c r="D936" s="123"/>
      <c r="E936" s="124"/>
      <c r="F936" s="124"/>
      <c r="G936" s="146"/>
      <c r="H936" s="146"/>
      <c r="I936" s="125"/>
      <c r="J936" s="125"/>
      <c r="K936" s="125"/>
      <c r="L936" s="125"/>
      <c r="M936" s="125"/>
      <c r="N936" s="125"/>
      <c r="O936" s="125"/>
      <c r="P936" s="125"/>
      <c r="Q936" s="125"/>
      <c r="R936" s="125"/>
      <c r="S936" s="125"/>
      <c r="T936" s="125"/>
      <c r="U936" s="125"/>
      <c r="V936" s="125"/>
      <c r="W936" s="125"/>
      <c r="X936" s="125"/>
      <c r="Y936" s="126"/>
      <c r="Z936" s="165"/>
      <c r="AA936" s="166"/>
      <c r="AB936" s="162"/>
      <c r="AC936" s="166"/>
      <c r="AD936" s="163"/>
      <c r="AE936" s="163"/>
      <c r="AF936" s="562"/>
    </row>
    <row r="937" spans="1:32" ht="33" customHeight="1" x14ac:dyDescent="0.35">
      <c r="A937" s="146"/>
      <c r="B937" s="122"/>
      <c r="C937" s="123"/>
      <c r="D937" s="123"/>
      <c r="E937" s="124"/>
      <c r="F937" s="124"/>
      <c r="G937" s="146"/>
      <c r="H937" s="146"/>
      <c r="I937" s="125"/>
      <c r="J937" s="125"/>
      <c r="K937" s="125"/>
      <c r="L937" s="125"/>
      <c r="M937" s="125"/>
      <c r="N937" s="125"/>
      <c r="O937" s="125"/>
      <c r="P937" s="125"/>
      <c r="Q937" s="125"/>
      <c r="R937" s="125"/>
      <c r="S937" s="125"/>
      <c r="T937" s="125"/>
      <c r="U937" s="125"/>
      <c r="V937" s="125"/>
      <c r="W937" s="125"/>
      <c r="X937" s="125"/>
      <c r="Y937" s="126"/>
      <c r="Z937" s="165"/>
      <c r="AA937" s="166"/>
      <c r="AB937" s="162"/>
      <c r="AC937" s="166"/>
      <c r="AD937" s="163"/>
      <c r="AE937" s="163"/>
      <c r="AF937" s="562"/>
    </row>
    <row r="938" spans="1:32" ht="33" customHeight="1" x14ac:dyDescent="0.35">
      <c r="A938" s="146"/>
      <c r="B938" s="122"/>
      <c r="C938" s="123"/>
      <c r="D938" s="123"/>
      <c r="E938" s="124"/>
      <c r="F938" s="124"/>
      <c r="G938" s="146"/>
      <c r="H938" s="146"/>
      <c r="I938" s="125"/>
      <c r="J938" s="125"/>
      <c r="K938" s="125"/>
      <c r="L938" s="125"/>
      <c r="M938" s="125"/>
      <c r="N938" s="125"/>
      <c r="O938" s="125"/>
      <c r="P938" s="125"/>
      <c r="Q938" s="125"/>
      <c r="R938" s="125"/>
      <c r="S938" s="125"/>
      <c r="T938" s="125"/>
      <c r="U938" s="125"/>
      <c r="V938" s="125"/>
      <c r="W938" s="125"/>
      <c r="X938" s="125"/>
      <c r="Y938" s="126"/>
      <c r="Z938" s="165"/>
      <c r="AA938" s="166"/>
      <c r="AB938" s="162"/>
      <c r="AC938" s="166"/>
      <c r="AD938" s="163"/>
      <c r="AE938" s="163"/>
      <c r="AF938" s="562"/>
    </row>
    <row r="939" spans="1:32" ht="33" customHeight="1" x14ac:dyDescent="0.35">
      <c r="A939" s="146"/>
      <c r="B939" s="122"/>
      <c r="C939" s="123"/>
      <c r="D939" s="123"/>
      <c r="E939" s="124"/>
      <c r="F939" s="124"/>
      <c r="G939" s="146"/>
      <c r="H939" s="146"/>
      <c r="I939" s="125"/>
      <c r="J939" s="125"/>
      <c r="K939" s="125"/>
      <c r="L939" s="125"/>
      <c r="M939" s="125"/>
      <c r="N939" s="125"/>
      <c r="O939" s="125"/>
      <c r="P939" s="125"/>
      <c r="Q939" s="125"/>
      <c r="R939" s="125"/>
      <c r="S939" s="125"/>
      <c r="T939" s="125"/>
      <c r="U939" s="125"/>
      <c r="V939" s="125"/>
      <c r="W939" s="125"/>
      <c r="X939" s="125"/>
      <c r="Y939" s="126"/>
      <c r="Z939" s="165"/>
      <c r="AA939" s="166"/>
      <c r="AB939" s="162"/>
      <c r="AC939" s="166"/>
      <c r="AD939" s="163"/>
      <c r="AE939" s="163"/>
      <c r="AF939" s="562"/>
    </row>
    <row r="940" spans="1:32" ht="33" customHeight="1" x14ac:dyDescent="0.35">
      <c r="A940" s="146"/>
      <c r="B940" s="122"/>
      <c r="C940" s="123"/>
      <c r="D940" s="123"/>
      <c r="E940" s="124"/>
      <c r="F940" s="124"/>
      <c r="G940" s="146"/>
      <c r="H940" s="146"/>
      <c r="I940" s="125"/>
      <c r="J940" s="125"/>
      <c r="K940" s="125"/>
      <c r="L940" s="125"/>
      <c r="M940" s="125"/>
      <c r="N940" s="125"/>
      <c r="O940" s="125"/>
      <c r="P940" s="125"/>
      <c r="Q940" s="125"/>
      <c r="R940" s="125"/>
      <c r="S940" s="125"/>
      <c r="T940" s="125"/>
      <c r="U940" s="125"/>
      <c r="V940" s="125"/>
      <c r="W940" s="125"/>
      <c r="X940" s="125"/>
      <c r="Y940" s="126"/>
      <c r="Z940" s="165"/>
      <c r="AA940" s="166"/>
      <c r="AB940" s="162"/>
      <c r="AC940" s="166"/>
      <c r="AD940" s="163"/>
      <c r="AE940" s="163"/>
      <c r="AF940" s="562"/>
    </row>
    <row r="941" spans="1:32" ht="33" customHeight="1" x14ac:dyDescent="0.35">
      <c r="A941" s="146"/>
      <c r="B941" s="122"/>
      <c r="C941" s="123"/>
      <c r="D941" s="123"/>
      <c r="E941" s="124"/>
      <c r="F941" s="124"/>
      <c r="G941" s="146"/>
      <c r="H941" s="146"/>
      <c r="I941" s="125"/>
      <c r="J941" s="125"/>
      <c r="K941" s="125"/>
      <c r="L941" s="125"/>
      <c r="M941" s="125"/>
      <c r="N941" s="125"/>
      <c r="O941" s="125"/>
      <c r="P941" s="125"/>
      <c r="Q941" s="125"/>
      <c r="R941" s="125"/>
      <c r="S941" s="125"/>
      <c r="T941" s="125"/>
      <c r="U941" s="125"/>
      <c r="V941" s="125"/>
      <c r="W941" s="125"/>
      <c r="X941" s="125"/>
      <c r="Y941" s="126"/>
      <c r="Z941" s="165"/>
      <c r="AA941" s="166"/>
      <c r="AB941" s="162"/>
      <c r="AC941" s="166"/>
      <c r="AD941" s="163"/>
      <c r="AE941" s="163"/>
      <c r="AF941" s="562"/>
    </row>
    <row r="942" spans="1:32" ht="33" customHeight="1" x14ac:dyDescent="0.35">
      <c r="A942" s="146"/>
      <c r="B942" s="122"/>
      <c r="C942" s="123"/>
      <c r="D942" s="123"/>
      <c r="E942" s="124"/>
      <c r="F942" s="124"/>
      <c r="G942" s="146"/>
      <c r="H942" s="146"/>
      <c r="I942" s="125"/>
      <c r="J942" s="125"/>
      <c r="K942" s="125"/>
      <c r="L942" s="125"/>
      <c r="M942" s="125"/>
      <c r="N942" s="125"/>
      <c r="O942" s="125"/>
      <c r="P942" s="125"/>
      <c r="Q942" s="125"/>
      <c r="R942" s="125"/>
      <c r="S942" s="125"/>
      <c r="T942" s="125"/>
      <c r="U942" s="125"/>
      <c r="V942" s="125"/>
      <c r="W942" s="125"/>
      <c r="X942" s="125"/>
      <c r="Y942" s="126"/>
      <c r="Z942" s="165"/>
      <c r="AA942" s="166"/>
      <c r="AB942" s="162"/>
      <c r="AC942" s="166"/>
      <c r="AD942" s="163"/>
      <c r="AE942" s="163"/>
      <c r="AF942" s="562"/>
    </row>
    <row r="943" spans="1:32" ht="33" customHeight="1" x14ac:dyDescent="0.35">
      <c r="A943" s="146"/>
      <c r="B943" s="122"/>
      <c r="C943" s="123"/>
      <c r="D943" s="123"/>
      <c r="E943" s="124"/>
      <c r="F943" s="124"/>
      <c r="G943" s="146"/>
      <c r="H943" s="146"/>
      <c r="I943" s="125"/>
      <c r="J943" s="125"/>
      <c r="K943" s="125"/>
      <c r="L943" s="125"/>
      <c r="M943" s="125"/>
      <c r="N943" s="125"/>
      <c r="O943" s="125"/>
      <c r="P943" s="125"/>
      <c r="Q943" s="125"/>
      <c r="R943" s="125"/>
      <c r="S943" s="125"/>
      <c r="T943" s="125"/>
      <c r="U943" s="125"/>
      <c r="V943" s="125"/>
      <c r="W943" s="125"/>
      <c r="X943" s="125"/>
      <c r="Y943" s="126"/>
      <c r="Z943" s="165"/>
      <c r="AA943" s="166"/>
      <c r="AB943" s="162"/>
      <c r="AC943" s="166"/>
      <c r="AD943" s="163"/>
      <c r="AE943" s="163"/>
      <c r="AF943" s="562"/>
    </row>
    <row r="944" spans="1:32" ht="33" customHeight="1" x14ac:dyDescent="0.35">
      <c r="A944" s="146"/>
      <c r="B944" s="122"/>
      <c r="C944" s="123"/>
      <c r="D944" s="123"/>
      <c r="E944" s="124"/>
      <c r="F944" s="124"/>
      <c r="G944" s="146"/>
      <c r="H944" s="146"/>
      <c r="I944" s="125"/>
      <c r="J944" s="125"/>
      <c r="K944" s="125"/>
      <c r="L944" s="125"/>
      <c r="M944" s="125"/>
      <c r="N944" s="125"/>
      <c r="O944" s="125"/>
      <c r="P944" s="125"/>
      <c r="Q944" s="125"/>
      <c r="R944" s="125"/>
      <c r="S944" s="125"/>
      <c r="T944" s="125"/>
      <c r="U944" s="125"/>
      <c r="V944" s="125"/>
      <c r="W944" s="125"/>
      <c r="X944" s="125"/>
      <c r="Y944" s="126"/>
      <c r="Z944" s="165"/>
      <c r="AA944" s="166"/>
      <c r="AB944" s="162"/>
      <c r="AC944" s="166"/>
      <c r="AD944" s="163"/>
      <c r="AE944" s="163"/>
      <c r="AF944" s="562"/>
    </row>
    <row r="945" spans="1:32" ht="33" customHeight="1" x14ac:dyDescent="0.35">
      <c r="A945" s="146"/>
      <c r="B945" s="122"/>
      <c r="C945" s="123"/>
      <c r="D945" s="123"/>
      <c r="E945" s="124"/>
      <c r="F945" s="124"/>
      <c r="G945" s="146"/>
      <c r="H945" s="146"/>
      <c r="I945" s="125"/>
      <c r="J945" s="125"/>
      <c r="K945" s="125"/>
      <c r="L945" s="125"/>
      <c r="M945" s="125"/>
      <c r="N945" s="125"/>
      <c r="O945" s="125"/>
      <c r="P945" s="125"/>
      <c r="Q945" s="125"/>
      <c r="R945" s="125"/>
      <c r="S945" s="125"/>
      <c r="T945" s="125"/>
      <c r="U945" s="125"/>
      <c r="V945" s="125"/>
      <c r="W945" s="125"/>
      <c r="X945" s="125"/>
      <c r="Y945" s="126"/>
      <c r="Z945" s="165"/>
      <c r="AA945" s="166"/>
      <c r="AB945" s="162"/>
      <c r="AC945" s="166"/>
      <c r="AD945" s="163"/>
      <c r="AE945" s="163"/>
      <c r="AF945" s="562"/>
    </row>
    <row r="946" spans="1:32" ht="33" customHeight="1" x14ac:dyDescent="0.35">
      <c r="A946" s="146"/>
      <c r="B946" s="122"/>
      <c r="C946" s="123"/>
      <c r="D946" s="123"/>
      <c r="E946" s="124"/>
      <c r="F946" s="124"/>
      <c r="G946" s="146"/>
      <c r="H946" s="146"/>
      <c r="I946" s="125"/>
      <c r="J946" s="125"/>
      <c r="K946" s="125"/>
      <c r="L946" s="125"/>
      <c r="M946" s="125"/>
      <c r="N946" s="125"/>
      <c r="O946" s="125"/>
      <c r="P946" s="125"/>
      <c r="Q946" s="125"/>
      <c r="R946" s="125"/>
      <c r="S946" s="125"/>
      <c r="T946" s="125"/>
      <c r="U946" s="125"/>
      <c r="V946" s="125"/>
      <c r="W946" s="125"/>
      <c r="X946" s="125"/>
      <c r="Y946" s="126"/>
      <c r="Z946" s="165"/>
      <c r="AA946" s="166"/>
      <c r="AB946" s="162"/>
      <c r="AC946" s="166"/>
      <c r="AD946" s="163"/>
      <c r="AE946" s="163"/>
      <c r="AF946" s="562"/>
    </row>
    <row r="947" spans="1:32" ht="33" customHeight="1" x14ac:dyDescent="0.35">
      <c r="A947" s="146"/>
      <c r="B947" s="122"/>
      <c r="C947" s="123"/>
      <c r="D947" s="123"/>
      <c r="E947" s="124"/>
      <c r="F947" s="124"/>
      <c r="G947" s="146"/>
      <c r="H947" s="146"/>
      <c r="I947" s="125"/>
      <c r="J947" s="125"/>
      <c r="K947" s="125"/>
      <c r="L947" s="125"/>
      <c r="M947" s="125"/>
      <c r="N947" s="125"/>
      <c r="O947" s="125"/>
      <c r="P947" s="125"/>
      <c r="Q947" s="125"/>
      <c r="R947" s="125"/>
      <c r="S947" s="125"/>
      <c r="T947" s="125"/>
      <c r="U947" s="125"/>
      <c r="V947" s="125"/>
      <c r="W947" s="125"/>
      <c r="X947" s="125"/>
      <c r="Y947" s="126"/>
      <c r="Z947" s="165"/>
      <c r="AA947" s="166"/>
      <c r="AB947" s="162"/>
      <c r="AC947" s="166"/>
      <c r="AD947" s="163"/>
      <c r="AE947" s="163"/>
      <c r="AF947" s="562"/>
    </row>
    <row r="948" spans="1:32" ht="33" customHeight="1" x14ac:dyDescent="0.35">
      <c r="A948" s="146"/>
      <c r="B948" s="122"/>
      <c r="C948" s="123"/>
      <c r="D948" s="123"/>
      <c r="E948" s="124"/>
      <c r="F948" s="124"/>
      <c r="G948" s="146"/>
      <c r="H948" s="146"/>
      <c r="I948" s="125"/>
      <c r="J948" s="125"/>
      <c r="K948" s="125"/>
      <c r="L948" s="125"/>
      <c r="M948" s="125"/>
      <c r="N948" s="125"/>
      <c r="O948" s="125"/>
      <c r="P948" s="125"/>
      <c r="Q948" s="125"/>
      <c r="R948" s="125"/>
      <c r="S948" s="125"/>
      <c r="T948" s="125"/>
      <c r="U948" s="125"/>
      <c r="V948" s="125"/>
      <c r="W948" s="125"/>
      <c r="X948" s="125"/>
      <c r="Y948" s="126"/>
      <c r="Z948" s="165"/>
      <c r="AA948" s="166"/>
      <c r="AB948" s="162"/>
      <c r="AC948" s="166"/>
      <c r="AD948" s="163"/>
      <c r="AE948" s="163"/>
      <c r="AF948" s="562"/>
    </row>
    <row r="949" spans="1:32" ht="33" customHeight="1" x14ac:dyDescent="0.35">
      <c r="A949" s="146"/>
      <c r="B949" s="122"/>
      <c r="C949" s="123"/>
      <c r="D949" s="123"/>
      <c r="E949" s="124"/>
      <c r="F949" s="124"/>
      <c r="G949" s="146"/>
      <c r="H949" s="146"/>
      <c r="I949" s="125"/>
      <c r="J949" s="125"/>
      <c r="K949" s="125"/>
      <c r="L949" s="125"/>
      <c r="M949" s="125"/>
      <c r="N949" s="125"/>
      <c r="O949" s="125"/>
      <c r="P949" s="125"/>
      <c r="Q949" s="125"/>
      <c r="R949" s="125"/>
      <c r="S949" s="125"/>
      <c r="T949" s="125"/>
      <c r="U949" s="125"/>
      <c r="V949" s="125"/>
      <c r="W949" s="125"/>
      <c r="X949" s="125"/>
      <c r="Y949" s="126"/>
      <c r="Z949" s="165"/>
      <c r="AA949" s="166"/>
      <c r="AB949" s="162"/>
      <c r="AC949" s="166"/>
      <c r="AD949" s="163"/>
      <c r="AE949" s="163"/>
      <c r="AF949" s="562"/>
    </row>
    <row r="950" spans="1:32" ht="33" customHeight="1" x14ac:dyDescent="0.35">
      <c r="A950" s="146"/>
      <c r="B950" s="122"/>
      <c r="C950" s="123"/>
      <c r="D950" s="123"/>
      <c r="E950" s="124"/>
      <c r="F950" s="124"/>
      <c r="G950" s="146"/>
      <c r="H950" s="146"/>
      <c r="I950" s="125"/>
      <c r="J950" s="125"/>
      <c r="K950" s="125"/>
      <c r="L950" s="125"/>
      <c r="M950" s="125"/>
      <c r="N950" s="125"/>
      <c r="O950" s="125"/>
      <c r="P950" s="125"/>
      <c r="Q950" s="125"/>
      <c r="R950" s="125"/>
      <c r="S950" s="125"/>
      <c r="T950" s="125"/>
      <c r="U950" s="125"/>
      <c r="V950" s="125"/>
      <c r="W950" s="125"/>
      <c r="X950" s="125"/>
      <c r="Y950" s="126"/>
      <c r="Z950" s="165"/>
      <c r="AA950" s="166"/>
      <c r="AB950" s="162"/>
      <c r="AC950" s="166"/>
      <c r="AD950" s="163"/>
      <c r="AE950" s="163"/>
      <c r="AF950" s="562"/>
    </row>
    <row r="951" spans="1:32" ht="33" customHeight="1" x14ac:dyDescent="0.35">
      <c r="A951" s="146"/>
      <c r="B951" s="122"/>
      <c r="C951" s="123"/>
      <c r="D951" s="123"/>
      <c r="E951" s="124"/>
      <c r="F951" s="124"/>
      <c r="G951" s="146"/>
      <c r="H951" s="146"/>
      <c r="I951" s="125"/>
      <c r="J951" s="125"/>
      <c r="K951" s="125"/>
      <c r="L951" s="125"/>
      <c r="M951" s="125"/>
      <c r="N951" s="125"/>
      <c r="O951" s="125"/>
      <c r="P951" s="125"/>
      <c r="Q951" s="125"/>
      <c r="R951" s="125"/>
      <c r="S951" s="125"/>
      <c r="T951" s="125"/>
      <c r="U951" s="125"/>
      <c r="V951" s="125"/>
      <c r="W951" s="125"/>
      <c r="X951" s="125"/>
      <c r="Y951" s="126"/>
      <c r="Z951" s="165"/>
      <c r="AA951" s="166"/>
      <c r="AB951" s="162"/>
      <c r="AC951" s="166"/>
      <c r="AD951" s="163"/>
      <c r="AE951" s="163"/>
      <c r="AF951" s="562"/>
    </row>
    <row r="952" spans="1:32" ht="33" customHeight="1" x14ac:dyDescent="0.35">
      <c r="A952" s="146"/>
      <c r="B952" s="122"/>
      <c r="C952" s="123"/>
      <c r="D952" s="123"/>
      <c r="E952" s="124"/>
      <c r="F952" s="124"/>
      <c r="G952" s="146"/>
      <c r="H952" s="146"/>
      <c r="I952" s="125"/>
      <c r="J952" s="125"/>
      <c r="K952" s="125"/>
      <c r="L952" s="125"/>
      <c r="M952" s="125"/>
      <c r="N952" s="125"/>
      <c r="O952" s="125"/>
      <c r="P952" s="125"/>
      <c r="Q952" s="125"/>
      <c r="R952" s="125"/>
      <c r="S952" s="125"/>
      <c r="T952" s="125"/>
      <c r="U952" s="125"/>
      <c r="V952" s="125"/>
      <c r="W952" s="125"/>
      <c r="X952" s="125"/>
      <c r="Y952" s="126"/>
      <c r="Z952" s="165"/>
      <c r="AA952" s="166"/>
      <c r="AB952" s="162"/>
      <c r="AC952" s="166"/>
      <c r="AD952" s="163"/>
      <c r="AE952" s="163"/>
      <c r="AF952" s="562"/>
    </row>
    <row r="953" spans="1:32" ht="33" customHeight="1" x14ac:dyDescent="0.35">
      <c r="A953" s="146"/>
      <c r="B953" s="122"/>
      <c r="C953" s="123"/>
      <c r="D953" s="123"/>
      <c r="E953" s="124"/>
      <c r="F953" s="124"/>
      <c r="G953" s="146"/>
      <c r="H953" s="146"/>
      <c r="I953" s="125"/>
      <c r="J953" s="125"/>
      <c r="K953" s="125"/>
      <c r="L953" s="125"/>
      <c r="M953" s="125"/>
      <c r="N953" s="125"/>
      <c r="O953" s="125"/>
      <c r="P953" s="125"/>
      <c r="Q953" s="125"/>
      <c r="R953" s="125"/>
      <c r="S953" s="125"/>
      <c r="T953" s="125"/>
      <c r="U953" s="125"/>
      <c r="V953" s="125"/>
      <c r="W953" s="125"/>
      <c r="X953" s="125"/>
      <c r="Y953" s="126"/>
      <c r="Z953" s="165"/>
      <c r="AA953" s="166"/>
      <c r="AB953" s="162"/>
      <c r="AC953" s="166"/>
      <c r="AD953" s="163"/>
      <c r="AE953" s="163"/>
      <c r="AF953" s="562"/>
    </row>
    <row r="954" spans="1:32" ht="33" customHeight="1" x14ac:dyDescent="0.35">
      <c r="A954" s="146"/>
      <c r="B954" s="122"/>
      <c r="C954" s="123"/>
      <c r="D954" s="123"/>
      <c r="E954" s="124"/>
      <c r="F954" s="124"/>
      <c r="G954" s="146"/>
      <c r="H954" s="146"/>
      <c r="I954" s="125"/>
      <c r="J954" s="125"/>
      <c r="K954" s="125"/>
      <c r="L954" s="125"/>
      <c r="M954" s="125"/>
      <c r="N954" s="125"/>
      <c r="O954" s="125"/>
      <c r="P954" s="125"/>
      <c r="Q954" s="125"/>
      <c r="R954" s="125"/>
      <c r="S954" s="125"/>
      <c r="T954" s="125"/>
      <c r="U954" s="125"/>
      <c r="V954" s="125"/>
      <c r="W954" s="125"/>
      <c r="X954" s="125"/>
      <c r="Y954" s="126"/>
      <c r="Z954" s="165"/>
      <c r="AA954" s="166"/>
      <c r="AB954" s="162"/>
      <c r="AC954" s="166"/>
      <c r="AD954" s="163"/>
      <c r="AE954" s="163"/>
      <c r="AF954" s="562"/>
    </row>
    <row r="955" spans="1:32" ht="33" customHeight="1" x14ac:dyDescent="0.35">
      <c r="A955" s="146"/>
      <c r="B955" s="122"/>
      <c r="C955" s="123"/>
      <c r="D955" s="123"/>
      <c r="E955" s="124"/>
      <c r="F955" s="124"/>
      <c r="G955" s="146"/>
      <c r="H955" s="146"/>
      <c r="I955" s="125"/>
      <c r="J955" s="125"/>
      <c r="K955" s="125"/>
      <c r="L955" s="125"/>
      <c r="M955" s="125"/>
      <c r="N955" s="125"/>
      <c r="O955" s="125"/>
      <c r="P955" s="125"/>
      <c r="Q955" s="125"/>
      <c r="R955" s="125"/>
      <c r="S955" s="125"/>
      <c r="T955" s="125"/>
      <c r="U955" s="125"/>
      <c r="V955" s="125"/>
      <c r="W955" s="125"/>
      <c r="X955" s="125"/>
      <c r="Y955" s="126"/>
      <c r="Z955" s="165"/>
      <c r="AA955" s="166"/>
      <c r="AB955" s="162"/>
      <c r="AC955" s="166"/>
      <c r="AD955" s="163"/>
      <c r="AE955" s="163"/>
      <c r="AF955" s="562"/>
    </row>
    <row r="956" spans="1:32" ht="33" customHeight="1" x14ac:dyDescent="0.35">
      <c r="A956" s="146"/>
      <c r="B956" s="122"/>
      <c r="C956" s="123"/>
      <c r="D956" s="123"/>
      <c r="E956" s="124"/>
      <c r="F956" s="124"/>
      <c r="G956" s="146"/>
      <c r="H956" s="146"/>
      <c r="I956" s="125"/>
      <c r="J956" s="125"/>
      <c r="K956" s="125"/>
      <c r="L956" s="125"/>
      <c r="M956" s="125"/>
      <c r="N956" s="125"/>
      <c r="O956" s="125"/>
      <c r="P956" s="125"/>
      <c r="Q956" s="125"/>
      <c r="R956" s="125"/>
      <c r="S956" s="125"/>
      <c r="T956" s="125"/>
      <c r="U956" s="125"/>
      <c r="V956" s="125"/>
      <c r="W956" s="125"/>
      <c r="X956" s="125"/>
      <c r="Y956" s="126"/>
      <c r="Z956" s="165"/>
      <c r="AA956" s="166"/>
      <c r="AB956" s="162"/>
      <c r="AC956" s="166"/>
      <c r="AD956" s="163"/>
      <c r="AE956" s="163"/>
      <c r="AF956" s="562"/>
    </row>
    <row r="957" spans="1:32" ht="33" customHeight="1" x14ac:dyDescent="0.35">
      <c r="A957" s="146"/>
      <c r="B957" s="122"/>
      <c r="C957" s="123"/>
      <c r="D957" s="123"/>
      <c r="E957" s="124"/>
      <c r="F957" s="124"/>
      <c r="G957" s="146"/>
      <c r="H957" s="146"/>
      <c r="I957" s="125"/>
      <c r="J957" s="125"/>
      <c r="K957" s="125"/>
      <c r="L957" s="125"/>
      <c r="M957" s="125"/>
      <c r="N957" s="125"/>
      <c r="O957" s="125"/>
      <c r="P957" s="125"/>
      <c r="Q957" s="125"/>
      <c r="R957" s="125"/>
      <c r="S957" s="125"/>
      <c r="T957" s="125"/>
      <c r="U957" s="125"/>
      <c r="V957" s="125"/>
      <c r="W957" s="125"/>
      <c r="X957" s="125"/>
      <c r="Y957" s="126"/>
      <c r="Z957" s="165"/>
      <c r="AA957" s="166"/>
      <c r="AB957" s="162"/>
      <c r="AC957" s="166"/>
      <c r="AD957" s="163"/>
      <c r="AE957" s="163"/>
      <c r="AF957" s="562"/>
    </row>
    <row r="958" spans="1:32" ht="33" customHeight="1" x14ac:dyDescent="0.35">
      <c r="A958" s="146"/>
      <c r="B958" s="122"/>
      <c r="C958" s="123"/>
      <c r="D958" s="123"/>
      <c r="E958" s="124"/>
      <c r="F958" s="124"/>
      <c r="G958" s="146"/>
      <c r="H958" s="146"/>
      <c r="I958" s="125"/>
      <c r="J958" s="125"/>
      <c r="K958" s="125"/>
      <c r="L958" s="125"/>
      <c r="M958" s="125"/>
      <c r="N958" s="125"/>
      <c r="O958" s="125"/>
      <c r="P958" s="125"/>
      <c r="Q958" s="125"/>
      <c r="R958" s="125"/>
      <c r="S958" s="125"/>
      <c r="T958" s="125"/>
      <c r="U958" s="125"/>
      <c r="V958" s="125"/>
      <c r="W958" s="125"/>
      <c r="X958" s="125"/>
      <c r="Y958" s="126"/>
      <c r="Z958" s="165"/>
      <c r="AA958" s="166"/>
      <c r="AB958" s="162"/>
      <c r="AC958" s="166"/>
      <c r="AD958" s="163"/>
      <c r="AE958" s="163"/>
      <c r="AF958" s="562"/>
    </row>
    <row r="959" spans="1:32" ht="33" customHeight="1" x14ac:dyDescent="0.35">
      <c r="A959" s="146"/>
      <c r="B959" s="122"/>
      <c r="C959" s="123"/>
      <c r="D959" s="123"/>
      <c r="E959" s="124"/>
      <c r="F959" s="124"/>
      <c r="G959" s="146"/>
      <c r="H959" s="146"/>
      <c r="I959" s="125"/>
      <c r="J959" s="125"/>
      <c r="K959" s="125"/>
      <c r="L959" s="125"/>
      <c r="M959" s="125"/>
      <c r="N959" s="125"/>
      <c r="O959" s="125"/>
      <c r="P959" s="125"/>
      <c r="Q959" s="125"/>
      <c r="R959" s="125"/>
      <c r="S959" s="125"/>
      <c r="T959" s="125"/>
      <c r="U959" s="125"/>
      <c r="V959" s="125"/>
      <c r="W959" s="125"/>
      <c r="X959" s="125"/>
      <c r="Y959" s="126"/>
      <c r="Z959" s="165"/>
      <c r="AA959" s="166"/>
      <c r="AB959" s="162"/>
      <c r="AC959" s="166"/>
      <c r="AD959" s="163"/>
      <c r="AE959" s="163"/>
      <c r="AF959" s="562"/>
    </row>
    <row r="960" spans="1:32" ht="33" customHeight="1" x14ac:dyDescent="0.35">
      <c r="A960" s="146"/>
      <c r="B960" s="122"/>
      <c r="C960" s="123"/>
      <c r="D960" s="123"/>
      <c r="E960" s="124"/>
      <c r="F960" s="124"/>
      <c r="G960" s="146"/>
      <c r="H960" s="146"/>
      <c r="I960" s="125"/>
      <c r="J960" s="125"/>
      <c r="K960" s="125"/>
      <c r="L960" s="125"/>
      <c r="M960" s="125"/>
      <c r="N960" s="125"/>
      <c r="O960" s="125"/>
      <c r="P960" s="125"/>
      <c r="Q960" s="125"/>
      <c r="R960" s="125"/>
      <c r="S960" s="125"/>
      <c r="T960" s="125"/>
      <c r="U960" s="125"/>
      <c r="V960" s="125"/>
      <c r="W960" s="125"/>
      <c r="X960" s="125"/>
      <c r="Y960" s="126"/>
      <c r="Z960" s="165"/>
      <c r="AA960" s="166"/>
      <c r="AB960" s="162"/>
      <c r="AC960" s="166"/>
      <c r="AD960" s="163"/>
      <c r="AE960" s="163"/>
      <c r="AF960" s="562"/>
    </row>
    <row r="961" spans="1:32" ht="33" customHeight="1" x14ac:dyDescent="0.35">
      <c r="A961" s="146"/>
      <c r="B961" s="122"/>
      <c r="C961" s="123"/>
      <c r="D961" s="123"/>
      <c r="E961" s="124"/>
      <c r="F961" s="124"/>
      <c r="G961" s="146"/>
      <c r="H961" s="146"/>
      <c r="I961" s="125"/>
      <c r="J961" s="125"/>
      <c r="K961" s="125"/>
      <c r="L961" s="125"/>
      <c r="M961" s="125"/>
      <c r="N961" s="125"/>
      <c r="O961" s="125"/>
      <c r="P961" s="125"/>
      <c r="Q961" s="125"/>
      <c r="R961" s="125"/>
      <c r="S961" s="125"/>
      <c r="T961" s="125"/>
      <c r="U961" s="125"/>
      <c r="V961" s="125"/>
      <c r="W961" s="125"/>
      <c r="X961" s="125"/>
      <c r="Y961" s="126"/>
      <c r="Z961" s="165"/>
      <c r="AA961" s="166"/>
      <c r="AB961" s="162"/>
      <c r="AC961" s="166"/>
      <c r="AD961" s="163"/>
      <c r="AE961" s="163"/>
      <c r="AF961" s="562"/>
    </row>
    <row r="962" spans="1:32" ht="33" customHeight="1" x14ac:dyDescent="0.35">
      <c r="A962" s="146"/>
      <c r="B962" s="122"/>
      <c r="C962" s="123"/>
      <c r="D962" s="123"/>
      <c r="E962" s="124"/>
      <c r="F962" s="124"/>
      <c r="G962" s="146"/>
      <c r="H962" s="146"/>
      <c r="I962" s="125"/>
      <c r="J962" s="125"/>
      <c r="K962" s="125"/>
      <c r="L962" s="125"/>
      <c r="M962" s="125"/>
      <c r="N962" s="125"/>
      <c r="O962" s="125"/>
      <c r="P962" s="125"/>
      <c r="Q962" s="125"/>
      <c r="R962" s="125"/>
      <c r="S962" s="125"/>
      <c r="T962" s="125"/>
      <c r="U962" s="125"/>
      <c r="V962" s="125"/>
      <c r="W962" s="125"/>
      <c r="X962" s="125"/>
      <c r="Y962" s="126"/>
      <c r="Z962" s="165"/>
      <c r="AA962" s="166"/>
      <c r="AB962" s="162"/>
      <c r="AC962" s="166"/>
      <c r="AD962" s="163"/>
      <c r="AE962" s="163"/>
      <c r="AF962" s="562"/>
    </row>
    <row r="963" spans="1:32" ht="33" customHeight="1" x14ac:dyDescent="0.35">
      <c r="A963" s="146"/>
      <c r="B963" s="122"/>
      <c r="C963" s="123"/>
      <c r="D963" s="123"/>
      <c r="E963" s="124"/>
      <c r="F963" s="124"/>
      <c r="G963" s="146"/>
      <c r="H963" s="146"/>
      <c r="I963" s="125"/>
      <c r="J963" s="125"/>
      <c r="K963" s="125"/>
      <c r="L963" s="125"/>
      <c r="M963" s="125"/>
      <c r="N963" s="125"/>
      <c r="O963" s="125"/>
      <c r="P963" s="125"/>
      <c r="Q963" s="125"/>
      <c r="R963" s="125"/>
      <c r="S963" s="125"/>
      <c r="T963" s="125"/>
      <c r="U963" s="125"/>
      <c r="V963" s="125"/>
      <c r="W963" s="125"/>
      <c r="X963" s="125"/>
      <c r="Y963" s="126"/>
      <c r="Z963" s="165"/>
      <c r="AA963" s="166"/>
      <c r="AB963" s="162"/>
      <c r="AC963" s="166"/>
      <c r="AD963" s="163"/>
      <c r="AE963" s="163"/>
      <c r="AF963" s="562"/>
    </row>
    <row r="964" spans="1:32" ht="33" customHeight="1" x14ac:dyDescent="0.35">
      <c r="A964" s="146"/>
      <c r="B964" s="122"/>
      <c r="C964" s="123"/>
      <c r="D964" s="123"/>
      <c r="E964" s="124"/>
      <c r="F964" s="124"/>
      <c r="G964" s="146"/>
      <c r="H964" s="146"/>
      <c r="I964" s="125"/>
      <c r="J964" s="125"/>
      <c r="K964" s="125"/>
      <c r="L964" s="125"/>
      <c r="M964" s="125"/>
      <c r="N964" s="125"/>
      <c r="O964" s="125"/>
      <c r="P964" s="125"/>
      <c r="Q964" s="125"/>
      <c r="R964" s="125"/>
      <c r="S964" s="125"/>
      <c r="T964" s="125"/>
      <c r="U964" s="125"/>
      <c r="V964" s="125"/>
      <c r="W964" s="125"/>
      <c r="X964" s="125"/>
      <c r="Y964" s="126"/>
      <c r="Z964" s="165"/>
      <c r="AA964" s="166"/>
      <c r="AB964" s="162"/>
      <c r="AC964" s="166"/>
      <c r="AD964" s="163"/>
      <c r="AE964" s="163"/>
      <c r="AF964" s="562"/>
    </row>
    <row r="965" spans="1:32" ht="33" customHeight="1" x14ac:dyDescent="0.35">
      <c r="A965" s="146"/>
      <c r="B965" s="122"/>
      <c r="C965" s="123"/>
      <c r="D965" s="123"/>
      <c r="E965" s="124"/>
      <c r="F965" s="124"/>
      <c r="G965" s="146"/>
      <c r="H965" s="146"/>
      <c r="I965" s="125"/>
      <c r="J965" s="125"/>
      <c r="K965" s="125"/>
      <c r="L965" s="125"/>
      <c r="M965" s="125"/>
      <c r="N965" s="125"/>
      <c r="O965" s="125"/>
      <c r="P965" s="125"/>
      <c r="Q965" s="125"/>
      <c r="R965" s="125"/>
      <c r="S965" s="125"/>
      <c r="T965" s="125"/>
      <c r="U965" s="125"/>
      <c r="V965" s="125"/>
      <c r="W965" s="125"/>
      <c r="X965" s="125"/>
      <c r="Y965" s="126"/>
      <c r="Z965" s="165"/>
      <c r="AA965" s="166"/>
      <c r="AB965" s="162"/>
      <c r="AC965" s="166"/>
      <c r="AD965" s="163"/>
      <c r="AE965" s="163"/>
      <c r="AF965" s="562"/>
    </row>
    <row r="966" spans="1:32" ht="33" customHeight="1" x14ac:dyDescent="0.35">
      <c r="A966" s="146"/>
      <c r="B966" s="122"/>
      <c r="C966" s="123"/>
      <c r="D966" s="123"/>
      <c r="E966" s="124"/>
      <c r="F966" s="124"/>
      <c r="G966" s="146"/>
      <c r="H966" s="146"/>
      <c r="I966" s="125"/>
      <c r="J966" s="125"/>
      <c r="K966" s="125"/>
      <c r="L966" s="125"/>
      <c r="M966" s="125"/>
      <c r="N966" s="125"/>
      <c r="O966" s="125"/>
      <c r="P966" s="125"/>
      <c r="Q966" s="125"/>
      <c r="R966" s="125"/>
      <c r="S966" s="125"/>
      <c r="T966" s="125"/>
      <c r="U966" s="125"/>
      <c r="V966" s="125"/>
      <c r="W966" s="125"/>
      <c r="X966" s="125"/>
      <c r="Y966" s="126"/>
      <c r="Z966" s="165"/>
      <c r="AA966" s="166"/>
      <c r="AB966" s="162"/>
      <c r="AC966" s="166"/>
      <c r="AD966" s="163"/>
      <c r="AE966" s="163"/>
      <c r="AF966" s="562"/>
    </row>
    <row r="967" spans="1:32" ht="33" customHeight="1" x14ac:dyDescent="0.35">
      <c r="A967" s="146"/>
      <c r="B967" s="122"/>
      <c r="C967" s="123"/>
      <c r="D967" s="123"/>
      <c r="E967" s="124"/>
      <c r="F967" s="124"/>
      <c r="G967" s="146"/>
      <c r="H967" s="146"/>
      <c r="I967" s="125"/>
      <c r="J967" s="125"/>
      <c r="K967" s="125"/>
      <c r="L967" s="125"/>
      <c r="M967" s="125"/>
      <c r="N967" s="125"/>
      <c r="O967" s="125"/>
      <c r="P967" s="125"/>
      <c r="Q967" s="125"/>
      <c r="R967" s="125"/>
      <c r="S967" s="125"/>
      <c r="T967" s="125"/>
      <c r="U967" s="125"/>
      <c r="V967" s="125"/>
      <c r="W967" s="125"/>
      <c r="X967" s="125"/>
      <c r="Y967" s="126"/>
      <c r="Z967" s="165"/>
      <c r="AA967" s="166"/>
      <c r="AB967" s="162"/>
      <c r="AC967" s="166"/>
      <c r="AD967" s="163"/>
      <c r="AE967" s="163"/>
      <c r="AF967" s="562"/>
    </row>
    <row r="968" spans="1:32" ht="33" customHeight="1" x14ac:dyDescent="0.35">
      <c r="A968" s="146"/>
      <c r="B968" s="122"/>
      <c r="C968" s="123"/>
      <c r="D968" s="123"/>
      <c r="E968" s="124"/>
      <c r="F968" s="124"/>
      <c r="G968" s="146"/>
      <c r="H968" s="146"/>
      <c r="I968" s="125"/>
      <c r="J968" s="125"/>
      <c r="K968" s="125"/>
      <c r="L968" s="125"/>
      <c r="M968" s="125"/>
      <c r="N968" s="125"/>
      <c r="O968" s="125"/>
      <c r="P968" s="125"/>
      <c r="Q968" s="125"/>
      <c r="R968" s="125"/>
      <c r="S968" s="125"/>
      <c r="T968" s="125"/>
      <c r="U968" s="125"/>
      <c r="V968" s="125"/>
      <c r="W968" s="125"/>
      <c r="X968" s="125"/>
      <c r="Y968" s="126"/>
      <c r="Z968" s="165"/>
      <c r="AA968" s="166"/>
      <c r="AB968" s="162"/>
      <c r="AC968" s="166"/>
      <c r="AD968" s="163"/>
      <c r="AE968" s="163"/>
      <c r="AF968" s="562"/>
    </row>
    <row r="969" spans="1:32" ht="33" customHeight="1" x14ac:dyDescent="0.35">
      <c r="A969" s="146"/>
      <c r="B969" s="122"/>
      <c r="C969" s="123"/>
      <c r="D969" s="123"/>
      <c r="E969" s="124"/>
      <c r="F969" s="124"/>
      <c r="G969" s="146"/>
      <c r="H969" s="146"/>
      <c r="I969" s="125"/>
      <c r="J969" s="125"/>
      <c r="K969" s="125"/>
      <c r="L969" s="125"/>
      <c r="M969" s="125"/>
      <c r="N969" s="125"/>
      <c r="O969" s="125"/>
      <c r="P969" s="125"/>
      <c r="Q969" s="125"/>
      <c r="R969" s="125"/>
      <c r="S969" s="125"/>
      <c r="T969" s="125"/>
      <c r="U969" s="125"/>
      <c r="V969" s="125"/>
      <c r="W969" s="125"/>
      <c r="X969" s="125"/>
      <c r="Y969" s="126"/>
      <c r="Z969" s="165"/>
      <c r="AA969" s="166"/>
      <c r="AB969" s="162"/>
      <c r="AC969" s="166"/>
      <c r="AD969" s="163"/>
      <c r="AE969" s="163"/>
      <c r="AF969" s="562"/>
    </row>
    <row r="970" spans="1:32" ht="33" customHeight="1" x14ac:dyDescent="0.35">
      <c r="A970" s="146"/>
      <c r="B970" s="122"/>
      <c r="C970" s="123"/>
      <c r="D970" s="123"/>
      <c r="E970" s="124"/>
      <c r="F970" s="124"/>
      <c r="G970" s="146"/>
      <c r="H970" s="146"/>
      <c r="I970" s="125"/>
      <c r="J970" s="125"/>
      <c r="K970" s="125"/>
      <c r="L970" s="125"/>
      <c r="M970" s="125"/>
      <c r="N970" s="125"/>
      <c r="O970" s="125"/>
      <c r="P970" s="125"/>
      <c r="Q970" s="125"/>
      <c r="R970" s="125"/>
      <c r="S970" s="125"/>
      <c r="T970" s="125"/>
      <c r="U970" s="125"/>
      <c r="V970" s="125"/>
      <c r="W970" s="125"/>
      <c r="X970" s="125"/>
      <c r="Y970" s="126"/>
      <c r="Z970" s="165"/>
      <c r="AA970" s="166"/>
      <c r="AB970" s="162"/>
      <c r="AC970" s="166"/>
      <c r="AD970" s="163"/>
      <c r="AE970" s="163"/>
      <c r="AF970" s="562"/>
    </row>
    <row r="971" spans="1:32" ht="33" customHeight="1" x14ac:dyDescent="0.35">
      <c r="A971" s="146"/>
      <c r="B971" s="122"/>
      <c r="C971" s="123"/>
      <c r="D971" s="123"/>
      <c r="E971" s="124"/>
      <c r="F971" s="124"/>
      <c r="G971" s="146"/>
      <c r="H971" s="146"/>
      <c r="I971" s="125"/>
      <c r="J971" s="125"/>
      <c r="K971" s="125"/>
      <c r="L971" s="125"/>
      <c r="M971" s="125"/>
      <c r="N971" s="125"/>
      <c r="O971" s="125"/>
      <c r="P971" s="125"/>
      <c r="Q971" s="125"/>
      <c r="R971" s="125"/>
      <c r="S971" s="125"/>
      <c r="T971" s="125"/>
      <c r="U971" s="125"/>
      <c r="V971" s="125"/>
      <c r="W971" s="125"/>
      <c r="X971" s="125"/>
      <c r="Y971" s="126"/>
      <c r="Z971" s="165"/>
      <c r="AA971" s="166"/>
      <c r="AB971" s="162"/>
      <c r="AC971" s="166"/>
      <c r="AD971" s="163"/>
      <c r="AE971" s="163"/>
      <c r="AF971" s="562"/>
    </row>
    <row r="972" spans="1:32" ht="33" customHeight="1" x14ac:dyDescent="0.35">
      <c r="A972" s="146"/>
      <c r="B972" s="122"/>
      <c r="C972" s="123"/>
      <c r="D972" s="123"/>
      <c r="E972" s="124"/>
      <c r="F972" s="124"/>
      <c r="G972" s="146"/>
      <c r="H972" s="146"/>
      <c r="I972" s="125"/>
      <c r="J972" s="125"/>
      <c r="K972" s="125"/>
      <c r="L972" s="125"/>
      <c r="M972" s="125"/>
      <c r="N972" s="125"/>
      <c r="O972" s="125"/>
      <c r="P972" s="125"/>
      <c r="Q972" s="125"/>
      <c r="R972" s="125"/>
      <c r="S972" s="125"/>
      <c r="T972" s="125"/>
      <c r="U972" s="125"/>
      <c r="V972" s="125"/>
      <c r="W972" s="125"/>
      <c r="X972" s="125"/>
      <c r="Y972" s="126"/>
      <c r="Z972" s="165"/>
      <c r="AA972" s="166"/>
      <c r="AB972" s="162"/>
      <c r="AC972" s="166"/>
      <c r="AD972" s="163"/>
      <c r="AE972" s="163"/>
      <c r="AF972" s="562"/>
    </row>
    <row r="973" spans="1:32" ht="33" customHeight="1" x14ac:dyDescent="0.35">
      <c r="A973" s="146"/>
      <c r="B973" s="122"/>
      <c r="C973" s="123"/>
      <c r="D973" s="123"/>
      <c r="E973" s="124"/>
      <c r="F973" s="124"/>
      <c r="G973" s="146"/>
      <c r="H973" s="146"/>
      <c r="I973" s="125"/>
      <c r="J973" s="125"/>
      <c r="K973" s="125"/>
      <c r="L973" s="125"/>
      <c r="M973" s="125"/>
      <c r="N973" s="125"/>
      <c r="O973" s="125"/>
      <c r="P973" s="125"/>
      <c r="Q973" s="125"/>
      <c r="R973" s="125"/>
      <c r="S973" s="125"/>
      <c r="T973" s="125"/>
      <c r="U973" s="125"/>
      <c r="V973" s="125"/>
      <c r="W973" s="125"/>
      <c r="X973" s="125"/>
      <c r="Y973" s="126"/>
      <c r="Z973" s="165"/>
      <c r="AA973" s="166"/>
      <c r="AB973" s="162"/>
      <c r="AC973" s="166"/>
      <c r="AD973" s="163"/>
      <c r="AE973" s="163"/>
      <c r="AF973" s="562"/>
    </row>
    <row r="974" spans="1:32" ht="33" customHeight="1" x14ac:dyDescent="0.35">
      <c r="A974" s="146"/>
      <c r="B974" s="122"/>
      <c r="C974" s="123"/>
      <c r="D974" s="123"/>
      <c r="E974" s="124"/>
      <c r="F974" s="124"/>
      <c r="G974" s="146"/>
      <c r="H974" s="146"/>
      <c r="I974" s="125"/>
      <c r="J974" s="125"/>
      <c r="K974" s="125"/>
      <c r="L974" s="125"/>
      <c r="M974" s="125"/>
      <c r="N974" s="125"/>
      <c r="O974" s="125"/>
      <c r="P974" s="125"/>
      <c r="Q974" s="125"/>
      <c r="R974" s="125"/>
      <c r="S974" s="125"/>
      <c r="T974" s="125"/>
      <c r="U974" s="125"/>
      <c r="V974" s="125"/>
      <c r="W974" s="125"/>
      <c r="X974" s="125"/>
      <c r="Y974" s="126"/>
      <c r="Z974" s="165"/>
      <c r="AA974" s="166"/>
      <c r="AB974" s="162"/>
      <c r="AC974" s="166"/>
      <c r="AD974" s="163"/>
      <c r="AE974" s="163"/>
      <c r="AF974" s="562"/>
    </row>
    <row r="975" spans="1:32" ht="33" customHeight="1" x14ac:dyDescent="0.35">
      <c r="A975" s="146"/>
      <c r="B975" s="122"/>
      <c r="C975" s="123"/>
      <c r="D975" s="123"/>
      <c r="E975" s="124"/>
      <c r="F975" s="124"/>
      <c r="G975" s="146"/>
      <c r="H975" s="146"/>
      <c r="I975" s="125"/>
      <c r="J975" s="125"/>
      <c r="K975" s="125"/>
      <c r="L975" s="125"/>
      <c r="M975" s="125"/>
      <c r="N975" s="125"/>
      <c r="O975" s="125"/>
      <c r="P975" s="125"/>
      <c r="Q975" s="125"/>
      <c r="R975" s="125"/>
      <c r="S975" s="125"/>
      <c r="T975" s="125"/>
      <c r="U975" s="125"/>
      <c r="V975" s="125"/>
      <c r="W975" s="125"/>
      <c r="X975" s="125"/>
      <c r="Y975" s="126"/>
      <c r="Z975" s="165"/>
      <c r="AA975" s="166"/>
      <c r="AB975" s="162"/>
      <c r="AC975" s="166"/>
      <c r="AD975" s="163"/>
      <c r="AE975" s="163"/>
      <c r="AF975" s="562"/>
    </row>
    <row r="976" spans="1:32" ht="33" customHeight="1" x14ac:dyDescent="0.35">
      <c r="A976" s="146"/>
      <c r="B976" s="122"/>
      <c r="C976" s="123"/>
      <c r="D976" s="123"/>
      <c r="E976" s="124"/>
      <c r="F976" s="124"/>
      <c r="G976" s="146"/>
      <c r="H976" s="146"/>
      <c r="I976" s="125"/>
      <c r="J976" s="125"/>
      <c r="K976" s="125"/>
      <c r="L976" s="125"/>
      <c r="M976" s="125"/>
      <c r="N976" s="125"/>
      <c r="O976" s="125"/>
      <c r="P976" s="125"/>
      <c r="Q976" s="125"/>
      <c r="R976" s="125"/>
      <c r="S976" s="125"/>
      <c r="T976" s="125"/>
      <c r="U976" s="125"/>
      <c r="V976" s="125"/>
      <c r="W976" s="125"/>
      <c r="X976" s="125"/>
      <c r="Y976" s="126"/>
      <c r="Z976" s="165"/>
      <c r="AA976" s="166"/>
      <c r="AB976" s="162"/>
      <c r="AC976" s="166"/>
      <c r="AD976" s="163"/>
      <c r="AE976" s="163"/>
      <c r="AF976" s="562"/>
    </row>
    <row r="977" spans="1:32" ht="33" customHeight="1" x14ac:dyDescent="0.35">
      <c r="A977" s="146"/>
      <c r="B977" s="122"/>
      <c r="C977" s="123"/>
      <c r="D977" s="123"/>
      <c r="E977" s="124"/>
      <c r="F977" s="124"/>
      <c r="G977" s="146"/>
      <c r="H977" s="146"/>
      <c r="I977" s="125"/>
      <c r="J977" s="125"/>
      <c r="K977" s="125"/>
      <c r="L977" s="125"/>
      <c r="M977" s="125"/>
      <c r="N977" s="125"/>
      <c r="O977" s="125"/>
      <c r="P977" s="125"/>
      <c r="Q977" s="125"/>
      <c r="R977" s="125"/>
      <c r="S977" s="125"/>
      <c r="T977" s="125"/>
      <c r="U977" s="125"/>
      <c r="V977" s="125"/>
      <c r="W977" s="125"/>
      <c r="X977" s="125"/>
      <c r="Y977" s="126"/>
      <c r="Z977" s="165"/>
      <c r="AA977" s="166"/>
      <c r="AB977" s="162"/>
      <c r="AC977" s="166"/>
      <c r="AD977" s="163"/>
      <c r="AE977" s="163"/>
      <c r="AF977" s="562"/>
    </row>
    <row r="978" spans="1:32" ht="33" customHeight="1" x14ac:dyDescent="0.35">
      <c r="A978" s="146"/>
      <c r="B978" s="122"/>
      <c r="C978" s="123"/>
      <c r="D978" s="123"/>
      <c r="E978" s="124"/>
      <c r="F978" s="124"/>
      <c r="G978" s="146"/>
      <c r="H978" s="146"/>
      <c r="I978" s="125"/>
      <c r="J978" s="125"/>
      <c r="K978" s="125"/>
      <c r="L978" s="125"/>
      <c r="M978" s="125"/>
      <c r="N978" s="125"/>
      <c r="O978" s="125"/>
      <c r="P978" s="125"/>
      <c r="Q978" s="125"/>
      <c r="R978" s="125"/>
      <c r="S978" s="125"/>
      <c r="T978" s="125"/>
      <c r="U978" s="125"/>
      <c r="V978" s="125"/>
      <c r="W978" s="125"/>
      <c r="X978" s="125"/>
      <c r="Y978" s="126"/>
      <c r="Z978" s="165"/>
      <c r="AA978" s="166"/>
      <c r="AB978" s="162"/>
      <c r="AC978" s="166"/>
      <c r="AD978" s="163"/>
      <c r="AE978" s="163"/>
      <c r="AF978" s="562"/>
    </row>
    <row r="979" spans="1:32" ht="33" customHeight="1" x14ac:dyDescent="0.35">
      <c r="A979" s="146"/>
      <c r="B979" s="122"/>
      <c r="C979" s="123"/>
      <c r="D979" s="123"/>
      <c r="E979" s="124"/>
      <c r="F979" s="124"/>
      <c r="G979" s="146"/>
      <c r="H979" s="146"/>
      <c r="I979" s="125"/>
      <c r="J979" s="125"/>
      <c r="K979" s="125"/>
      <c r="L979" s="125"/>
      <c r="M979" s="125"/>
      <c r="N979" s="125"/>
      <c r="O979" s="125"/>
      <c r="P979" s="125"/>
      <c r="Q979" s="125"/>
      <c r="R979" s="125"/>
      <c r="S979" s="125"/>
      <c r="T979" s="125"/>
      <c r="U979" s="125"/>
      <c r="V979" s="125"/>
      <c r="W979" s="125"/>
      <c r="X979" s="125"/>
      <c r="Y979" s="126"/>
      <c r="Z979" s="165"/>
      <c r="AA979" s="166"/>
      <c r="AB979" s="162"/>
      <c r="AC979" s="166"/>
      <c r="AD979" s="163"/>
      <c r="AE979" s="163"/>
      <c r="AF979" s="562"/>
    </row>
    <row r="980" spans="1:32" ht="33" customHeight="1" x14ac:dyDescent="0.35">
      <c r="A980" s="146"/>
      <c r="B980" s="122"/>
      <c r="C980" s="123"/>
      <c r="D980" s="123"/>
      <c r="E980" s="124"/>
      <c r="F980" s="124"/>
      <c r="G980" s="146"/>
      <c r="H980" s="146"/>
      <c r="I980" s="125"/>
      <c r="J980" s="125"/>
      <c r="K980" s="125"/>
      <c r="L980" s="125"/>
      <c r="M980" s="125"/>
      <c r="N980" s="125"/>
      <c r="O980" s="125"/>
      <c r="P980" s="125"/>
      <c r="Q980" s="125"/>
      <c r="R980" s="125"/>
      <c r="S980" s="125"/>
      <c r="T980" s="125"/>
      <c r="U980" s="125"/>
      <c r="V980" s="125"/>
      <c r="W980" s="125"/>
      <c r="X980" s="125"/>
      <c r="Y980" s="126"/>
      <c r="Z980" s="165"/>
      <c r="AA980" s="166"/>
      <c r="AB980" s="162"/>
      <c r="AC980" s="166"/>
      <c r="AD980" s="163"/>
      <c r="AE980" s="163"/>
      <c r="AF980" s="562"/>
    </row>
    <row r="981" spans="1:32" ht="33" customHeight="1" x14ac:dyDescent="0.35">
      <c r="A981" s="146"/>
      <c r="B981" s="122"/>
      <c r="C981" s="123"/>
      <c r="D981" s="123"/>
      <c r="E981" s="124"/>
      <c r="F981" s="124"/>
      <c r="G981" s="146"/>
      <c r="H981" s="146"/>
      <c r="I981" s="125"/>
      <c r="J981" s="125"/>
      <c r="K981" s="125"/>
      <c r="L981" s="125"/>
      <c r="M981" s="125"/>
      <c r="N981" s="125"/>
      <c r="O981" s="125"/>
      <c r="P981" s="125"/>
      <c r="Q981" s="125"/>
      <c r="R981" s="125"/>
      <c r="S981" s="125"/>
      <c r="T981" s="125"/>
      <c r="U981" s="125"/>
      <c r="V981" s="125"/>
      <c r="W981" s="125"/>
      <c r="X981" s="125"/>
      <c r="Y981" s="126"/>
      <c r="Z981" s="165"/>
      <c r="AA981" s="166"/>
      <c r="AB981" s="162"/>
      <c r="AC981" s="166"/>
      <c r="AD981" s="163"/>
      <c r="AE981" s="163"/>
      <c r="AF981" s="562"/>
    </row>
    <row r="982" spans="1:32" ht="33" customHeight="1" x14ac:dyDescent="0.35">
      <c r="A982" s="146"/>
      <c r="B982" s="122"/>
      <c r="C982" s="123"/>
      <c r="D982" s="123"/>
      <c r="E982" s="124"/>
      <c r="F982" s="124"/>
      <c r="G982" s="146"/>
      <c r="H982" s="146"/>
      <c r="I982" s="125"/>
      <c r="J982" s="125"/>
      <c r="K982" s="125"/>
      <c r="L982" s="125"/>
      <c r="M982" s="125"/>
      <c r="N982" s="125"/>
      <c r="O982" s="125"/>
      <c r="P982" s="125"/>
      <c r="Q982" s="125"/>
      <c r="R982" s="125"/>
      <c r="S982" s="125"/>
      <c r="T982" s="125"/>
      <c r="U982" s="125"/>
      <c r="V982" s="125"/>
      <c r="W982" s="125"/>
      <c r="X982" s="125"/>
      <c r="Y982" s="126"/>
      <c r="Z982" s="165"/>
      <c r="AA982" s="166"/>
      <c r="AB982" s="162"/>
      <c r="AC982" s="166"/>
      <c r="AD982" s="163"/>
      <c r="AE982" s="163"/>
      <c r="AF982" s="562"/>
    </row>
    <row r="983" spans="1:32" ht="33" customHeight="1" x14ac:dyDescent="0.35">
      <c r="A983" s="146"/>
      <c r="B983" s="122"/>
      <c r="C983" s="123"/>
      <c r="D983" s="123"/>
      <c r="E983" s="124"/>
      <c r="F983" s="124"/>
      <c r="G983" s="146"/>
      <c r="H983" s="146"/>
      <c r="I983" s="125"/>
      <c r="J983" s="125"/>
      <c r="K983" s="125"/>
      <c r="L983" s="125"/>
      <c r="M983" s="125"/>
      <c r="N983" s="125"/>
      <c r="O983" s="125"/>
      <c r="P983" s="125"/>
      <c r="Q983" s="125"/>
      <c r="R983" s="125"/>
      <c r="S983" s="125"/>
      <c r="T983" s="125"/>
      <c r="U983" s="125"/>
      <c r="V983" s="125"/>
      <c r="W983" s="125"/>
      <c r="X983" s="125"/>
      <c r="Y983" s="126"/>
      <c r="Z983" s="165"/>
      <c r="AA983" s="166"/>
      <c r="AB983" s="162"/>
      <c r="AC983" s="166"/>
      <c r="AD983" s="163"/>
      <c r="AE983" s="163"/>
      <c r="AF983" s="562"/>
    </row>
    <row r="984" spans="1:32" ht="33" customHeight="1" x14ac:dyDescent="0.35">
      <c r="A984" s="146"/>
      <c r="B984" s="122"/>
      <c r="C984" s="123"/>
      <c r="D984" s="123"/>
      <c r="E984" s="124"/>
      <c r="F984" s="124"/>
      <c r="G984" s="146"/>
      <c r="H984" s="146"/>
      <c r="I984" s="125"/>
      <c r="J984" s="125"/>
      <c r="K984" s="125"/>
      <c r="L984" s="125"/>
      <c r="M984" s="125"/>
      <c r="N984" s="125"/>
      <c r="O984" s="125"/>
      <c r="P984" s="125"/>
      <c r="Q984" s="125"/>
      <c r="R984" s="125"/>
      <c r="S984" s="125"/>
      <c r="T984" s="125"/>
      <c r="U984" s="125"/>
      <c r="V984" s="125"/>
      <c r="W984" s="125"/>
      <c r="X984" s="125"/>
      <c r="Y984" s="126"/>
      <c r="Z984" s="165"/>
      <c r="AA984" s="166"/>
      <c r="AB984" s="162"/>
      <c r="AC984" s="166"/>
      <c r="AD984" s="163"/>
      <c r="AE984" s="163"/>
      <c r="AF984" s="562"/>
    </row>
    <row r="985" spans="1:32" ht="33" customHeight="1" x14ac:dyDescent="0.35">
      <c r="A985" s="146"/>
      <c r="B985" s="122"/>
      <c r="C985" s="123"/>
      <c r="D985" s="123"/>
      <c r="E985" s="124"/>
      <c r="F985" s="124"/>
      <c r="G985" s="146"/>
      <c r="H985" s="146"/>
      <c r="I985" s="125"/>
      <c r="J985" s="125"/>
      <c r="K985" s="125"/>
      <c r="L985" s="125"/>
      <c r="M985" s="125"/>
      <c r="N985" s="125"/>
      <c r="O985" s="125"/>
      <c r="P985" s="125"/>
      <c r="Q985" s="125"/>
      <c r="R985" s="125"/>
      <c r="S985" s="125"/>
      <c r="T985" s="125"/>
      <c r="U985" s="125"/>
      <c r="V985" s="125"/>
      <c r="W985" s="125"/>
      <c r="X985" s="125"/>
      <c r="Y985" s="126"/>
      <c r="Z985" s="165"/>
      <c r="AA985" s="166"/>
      <c r="AB985" s="162"/>
      <c r="AC985" s="166"/>
      <c r="AD985" s="163"/>
      <c r="AE985" s="163"/>
      <c r="AF985" s="562"/>
    </row>
    <row r="986" spans="1:32" ht="33" customHeight="1" x14ac:dyDescent="0.35">
      <c r="A986" s="146"/>
      <c r="B986" s="122"/>
      <c r="C986" s="123"/>
      <c r="D986" s="123"/>
      <c r="E986" s="124"/>
      <c r="F986" s="124"/>
      <c r="G986" s="146"/>
      <c r="H986" s="146"/>
      <c r="I986" s="125"/>
      <c r="J986" s="125"/>
      <c r="K986" s="125"/>
      <c r="L986" s="125"/>
      <c r="M986" s="125"/>
      <c r="N986" s="125"/>
      <c r="O986" s="125"/>
      <c r="P986" s="125"/>
      <c r="Q986" s="125"/>
      <c r="R986" s="125"/>
      <c r="S986" s="125"/>
      <c r="T986" s="125"/>
      <c r="U986" s="125"/>
      <c r="V986" s="125"/>
      <c r="W986" s="125"/>
      <c r="X986" s="125"/>
      <c r="Y986" s="126"/>
      <c r="Z986" s="165"/>
      <c r="AA986" s="166"/>
      <c r="AB986" s="162"/>
      <c r="AC986" s="166"/>
      <c r="AD986" s="163"/>
      <c r="AE986" s="163"/>
      <c r="AF986" s="562"/>
    </row>
    <row r="987" spans="1:32" ht="33" customHeight="1" x14ac:dyDescent="0.35">
      <c r="A987" s="146"/>
      <c r="B987" s="122"/>
      <c r="C987" s="123"/>
      <c r="D987" s="123"/>
      <c r="E987" s="124"/>
      <c r="F987" s="124"/>
      <c r="G987" s="146"/>
      <c r="H987" s="146"/>
      <c r="I987" s="125"/>
      <c r="J987" s="125"/>
      <c r="K987" s="125"/>
      <c r="L987" s="125"/>
      <c r="M987" s="125"/>
      <c r="N987" s="125"/>
      <c r="O987" s="125"/>
      <c r="P987" s="125"/>
      <c r="Q987" s="125"/>
      <c r="R987" s="125"/>
      <c r="S987" s="125"/>
      <c r="T987" s="125"/>
      <c r="U987" s="125"/>
      <c r="V987" s="125"/>
      <c r="W987" s="125"/>
      <c r="X987" s="125"/>
      <c r="Y987" s="126"/>
      <c r="Z987" s="165"/>
      <c r="AA987" s="166"/>
      <c r="AB987" s="162"/>
      <c r="AC987" s="166"/>
      <c r="AD987" s="163"/>
      <c r="AE987" s="163"/>
      <c r="AF987" s="562"/>
    </row>
    <row r="988" spans="1:32" ht="33" customHeight="1" x14ac:dyDescent="0.35">
      <c r="A988" s="146"/>
      <c r="B988" s="122"/>
      <c r="C988" s="123"/>
      <c r="D988" s="123"/>
      <c r="E988" s="124"/>
      <c r="F988" s="124"/>
      <c r="G988" s="146"/>
      <c r="H988" s="146"/>
      <c r="I988" s="125"/>
      <c r="J988" s="125"/>
      <c r="K988" s="125"/>
      <c r="L988" s="125"/>
      <c r="M988" s="125"/>
      <c r="N988" s="125"/>
      <c r="O988" s="125"/>
      <c r="P988" s="125"/>
      <c r="Q988" s="125"/>
      <c r="R988" s="125"/>
      <c r="S988" s="125"/>
      <c r="T988" s="125"/>
      <c r="U988" s="125"/>
      <c r="V988" s="125"/>
      <c r="W988" s="125"/>
      <c r="X988" s="125"/>
      <c r="Y988" s="126"/>
      <c r="Z988" s="165"/>
      <c r="AA988" s="166"/>
      <c r="AB988" s="162"/>
      <c r="AC988" s="166"/>
      <c r="AD988" s="163"/>
      <c r="AE988" s="163"/>
      <c r="AF988" s="562"/>
    </row>
    <row r="989" spans="1:32" ht="33" customHeight="1" x14ac:dyDescent="0.35">
      <c r="A989" s="146"/>
      <c r="B989" s="122"/>
      <c r="C989" s="123"/>
      <c r="D989" s="123"/>
      <c r="E989" s="124"/>
      <c r="F989" s="124"/>
      <c r="G989" s="146"/>
      <c r="H989" s="146"/>
      <c r="I989" s="125"/>
      <c r="J989" s="125"/>
      <c r="K989" s="125"/>
      <c r="L989" s="125"/>
      <c r="M989" s="125"/>
      <c r="N989" s="125"/>
      <c r="O989" s="125"/>
      <c r="P989" s="125"/>
      <c r="Q989" s="125"/>
      <c r="R989" s="125"/>
      <c r="S989" s="125"/>
      <c r="T989" s="125"/>
      <c r="U989" s="125"/>
      <c r="V989" s="125"/>
      <c r="W989" s="125"/>
      <c r="X989" s="125"/>
      <c r="Y989" s="126"/>
      <c r="Z989" s="165"/>
      <c r="AA989" s="166"/>
      <c r="AB989" s="162"/>
      <c r="AC989" s="166"/>
      <c r="AD989" s="163"/>
      <c r="AE989" s="163"/>
      <c r="AF989" s="562"/>
    </row>
    <row r="990" spans="1:32" ht="33" customHeight="1" x14ac:dyDescent="0.35">
      <c r="A990" s="146"/>
      <c r="B990" s="122"/>
      <c r="C990" s="123"/>
      <c r="D990" s="123"/>
      <c r="E990" s="124"/>
      <c r="F990" s="124"/>
      <c r="G990" s="146"/>
      <c r="H990" s="146"/>
      <c r="I990" s="125"/>
      <c r="J990" s="125"/>
      <c r="K990" s="125"/>
      <c r="L990" s="125"/>
      <c r="M990" s="125"/>
      <c r="N990" s="125"/>
      <c r="O990" s="125"/>
      <c r="P990" s="125"/>
      <c r="Q990" s="125"/>
      <c r="R990" s="125"/>
      <c r="S990" s="125"/>
      <c r="T990" s="125"/>
      <c r="U990" s="125"/>
      <c r="V990" s="125"/>
      <c r="W990" s="125"/>
      <c r="X990" s="125"/>
      <c r="Y990" s="126"/>
      <c r="Z990" s="165"/>
      <c r="AA990" s="166"/>
      <c r="AB990" s="162"/>
      <c r="AC990" s="166"/>
      <c r="AD990" s="163"/>
      <c r="AE990" s="163"/>
      <c r="AF990" s="562"/>
    </row>
    <row r="991" spans="1:32" ht="33" customHeight="1" x14ac:dyDescent="0.35">
      <c r="A991" s="146"/>
      <c r="B991" s="122"/>
      <c r="C991" s="123"/>
      <c r="D991" s="123"/>
      <c r="E991" s="124"/>
      <c r="F991" s="124"/>
      <c r="G991" s="146"/>
      <c r="H991" s="146"/>
      <c r="I991" s="125"/>
      <c r="J991" s="125"/>
      <c r="K991" s="125"/>
      <c r="L991" s="125"/>
      <c r="M991" s="125"/>
      <c r="N991" s="125"/>
      <c r="O991" s="125"/>
      <c r="P991" s="125"/>
      <c r="Q991" s="125"/>
      <c r="R991" s="125"/>
      <c r="S991" s="125"/>
      <c r="T991" s="125"/>
      <c r="U991" s="125"/>
      <c r="V991" s="125"/>
      <c r="W991" s="125"/>
      <c r="X991" s="125"/>
      <c r="Y991" s="126"/>
      <c r="Z991" s="165"/>
      <c r="AA991" s="166"/>
      <c r="AB991" s="162"/>
      <c r="AC991" s="166"/>
      <c r="AD991" s="163"/>
      <c r="AE991" s="163"/>
      <c r="AF991" s="562"/>
    </row>
    <row r="992" spans="1:32" ht="33" customHeight="1" x14ac:dyDescent="0.35">
      <c r="A992" s="146"/>
      <c r="B992" s="122"/>
      <c r="C992" s="123"/>
      <c r="D992" s="123"/>
      <c r="E992" s="124"/>
      <c r="F992" s="124"/>
      <c r="G992" s="146"/>
      <c r="H992" s="146"/>
      <c r="I992" s="125"/>
      <c r="J992" s="125"/>
      <c r="K992" s="125"/>
      <c r="L992" s="125"/>
      <c r="M992" s="125"/>
      <c r="N992" s="125"/>
      <c r="O992" s="125"/>
      <c r="P992" s="125"/>
      <c r="Q992" s="125"/>
      <c r="R992" s="125"/>
      <c r="S992" s="125"/>
      <c r="T992" s="125"/>
      <c r="U992" s="125"/>
      <c r="V992" s="125"/>
      <c r="W992" s="125"/>
      <c r="X992" s="125"/>
      <c r="Y992" s="126"/>
      <c r="Z992" s="165"/>
      <c r="AA992" s="166"/>
      <c r="AB992" s="162"/>
      <c r="AC992" s="166"/>
      <c r="AD992" s="163"/>
      <c r="AE992" s="163"/>
      <c r="AF992" s="562"/>
    </row>
    <row r="993" spans="1:32" ht="33" customHeight="1" x14ac:dyDescent="0.35">
      <c r="A993" s="146"/>
      <c r="B993" s="122"/>
      <c r="C993" s="123"/>
      <c r="D993" s="123"/>
      <c r="E993" s="124"/>
      <c r="F993" s="124"/>
      <c r="G993" s="146"/>
      <c r="H993" s="146"/>
      <c r="I993" s="125"/>
      <c r="J993" s="125"/>
      <c r="K993" s="125"/>
      <c r="L993" s="125"/>
      <c r="M993" s="125"/>
      <c r="N993" s="125"/>
      <c r="O993" s="125"/>
      <c r="P993" s="125"/>
      <c r="Q993" s="125"/>
      <c r="R993" s="125"/>
      <c r="S993" s="125"/>
      <c r="T993" s="125"/>
      <c r="U993" s="125"/>
      <c r="V993" s="125"/>
      <c r="W993" s="125"/>
      <c r="X993" s="125"/>
      <c r="Y993" s="126"/>
      <c r="Z993" s="165"/>
      <c r="AA993" s="166"/>
      <c r="AB993" s="162"/>
      <c r="AC993" s="166"/>
      <c r="AD993" s="163"/>
      <c r="AE993" s="163"/>
      <c r="AF993" s="562"/>
    </row>
    <row r="994" spans="1:32" ht="33" customHeight="1" x14ac:dyDescent="0.35">
      <c r="A994" s="146"/>
      <c r="B994" s="122"/>
      <c r="C994" s="123"/>
      <c r="D994" s="123"/>
      <c r="E994" s="124"/>
      <c r="F994" s="124"/>
      <c r="G994" s="146"/>
      <c r="H994" s="146"/>
      <c r="I994" s="125"/>
      <c r="J994" s="125"/>
      <c r="K994" s="125"/>
      <c r="L994" s="125"/>
      <c r="M994" s="125"/>
      <c r="N994" s="125"/>
      <c r="O994" s="125"/>
      <c r="P994" s="125"/>
      <c r="Q994" s="125"/>
      <c r="R994" s="125"/>
      <c r="S994" s="125"/>
      <c r="T994" s="125"/>
      <c r="U994" s="125"/>
      <c r="V994" s="125"/>
      <c r="W994" s="125"/>
      <c r="X994" s="125"/>
      <c r="Y994" s="126"/>
      <c r="Z994" s="165"/>
      <c r="AA994" s="166"/>
      <c r="AB994" s="162"/>
      <c r="AC994" s="166"/>
      <c r="AD994" s="163"/>
      <c r="AE994" s="163"/>
      <c r="AF994" s="562"/>
    </row>
    <row r="995" spans="1:32" ht="33" customHeight="1" x14ac:dyDescent="0.35">
      <c r="A995" s="146"/>
      <c r="B995" s="122"/>
      <c r="C995" s="123"/>
      <c r="D995" s="123"/>
      <c r="E995" s="124"/>
      <c r="F995" s="124"/>
      <c r="G995" s="146"/>
      <c r="H995" s="146"/>
      <c r="I995" s="125"/>
      <c r="J995" s="125"/>
      <c r="K995" s="125"/>
      <c r="L995" s="125"/>
      <c r="M995" s="125"/>
      <c r="N995" s="125"/>
      <c r="O995" s="125"/>
      <c r="P995" s="125"/>
      <c r="Q995" s="125"/>
      <c r="R995" s="125"/>
      <c r="S995" s="125"/>
      <c r="T995" s="125"/>
      <c r="U995" s="125"/>
      <c r="V995" s="125"/>
      <c r="W995" s="125"/>
      <c r="X995" s="125"/>
      <c r="Y995" s="126"/>
      <c r="Z995" s="165"/>
      <c r="AA995" s="166"/>
      <c r="AB995" s="162"/>
      <c r="AC995" s="166"/>
      <c r="AD995" s="163"/>
      <c r="AE995" s="163"/>
      <c r="AF995" s="562"/>
    </row>
    <row r="996" spans="1:32" ht="33" customHeight="1" x14ac:dyDescent="0.35">
      <c r="A996" s="146"/>
      <c r="B996" s="122"/>
      <c r="C996" s="123"/>
      <c r="D996" s="123"/>
      <c r="E996" s="124"/>
      <c r="F996" s="124"/>
      <c r="G996" s="146"/>
      <c r="H996" s="146"/>
      <c r="I996" s="125"/>
      <c r="J996" s="125"/>
      <c r="K996" s="125"/>
      <c r="L996" s="125"/>
      <c r="M996" s="125"/>
      <c r="N996" s="125"/>
      <c r="O996" s="125"/>
      <c r="P996" s="125"/>
      <c r="Q996" s="125"/>
      <c r="R996" s="125"/>
      <c r="S996" s="125"/>
      <c r="T996" s="125"/>
      <c r="U996" s="125"/>
      <c r="V996" s="125"/>
      <c r="W996" s="125"/>
      <c r="X996" s="125"/>
      <c r="Y996" s="126"/>
      <c r="Z996" s="165"/>
      <c r="AA996" s="166"/>
      <c r="AB996" s="162"/>
      <c r="AC996" s="166"/>
      <c r="AD996" s="163"/>
      <c r="AE996" s="163"/>
      <c r="AF996" s="562"/>
    </row>
    <row r="997" spans="1:32" ht="33" customHeight="1" x14ac:dyDescent="0.35">
      <c r="A997" s="146"/>
      <c r="B997" s="122"/>
      <c r="C997" s="123"/>
      <c r="D997" s="123"/>
      <c r="E997" s="124"/>
      <c r="F997" s="124"/>
      <c r="G997" s="146"/>
      <c r="H997" s="146"/>
      <c r="I997" s="125"/>
      <c r="J997" s="125"/>
      <c r="K997" s="125"/>
      <c r="L997" s="125"/>
      <c r="M997" s="125"/>
      <c r="N997" s="125"/>
      <c r="O997" s="125"/>
      <c r="P997" s="125"/>
      <c r="Q997" s="125"/>
      <c r="R997" s="125"/>
      <c r="S997" s="125"/>
      <c r="T997" s="125"/>
      <c r="U997" s="125"/>
      <c r="V997" s="125"/>
      <c r="W997" s="125"/>
      <c r="X997" s="125"/>
      <c r="Y997" s="126"/>
      <c r="Z997" s="165"/>
      <c r="AA997" s="166"/>
      <c r="AB997" s="162"/>
      <c r="AC997" s="166"/>
      <c r="AD997" s="163"/>
      <c r="AE997" s="163"/>
      <c r="AF997" s="562"/>
    </row>
    <row r="998" spans="1:32" ht="33" customHeight="1" x14ac:dyDescent="0.35">
      <c r="A998" s="146"/>
      <c r="B998" s="122"/>
      <c r="C998" s="123"/>
      <c r="D998" s="123"/>
      <c r="E998" s="124"/>
      <c r="F998" s="124"/>
      <c r="G998" s="146"/>
      <c r="H998" s="146"/>
      <c r="I998" s="125"/>
      <c r="J998" s="125"/>
      <c r="K998" s="125"/>
      <c r="L998" s="125"/>
      <c r="M998" s="125"/>
      <c r="N998" s="125"/>
      <c r="O998" s="125"/>
      <c r="P998" s="125"/>
      <c r="Q998" s="125"/>
      <c r="R998" s="125"/>
      <c r="S998" s="125"/>
      <c r="T998" s="125"/>
      <c r="U998" s="125"/>
      <c r="V998" s="125"/>
      <c r="W998" s="125"/>
      <c r="X998" s="125"/>
      <c r="Y998" s="126"/>
      <c r="Z998" s="165"/>
      <c r="AA998" s="166"/>
      <c r="AB998" s="162"/>
      <c r="AC998" s="166"/>
      <c r="AD998" s="163"/>
      <c r="AE998" s="163"/>
      <c r="AF998" s="562"/>
    </row>
    <row r="999" spans="1:32" ht="33" customHeight="1" x14ac:dyDescent="0.35">
      <c r="A999" s="146"/>
      <c r="B999" s="122"/>
      <c r="C999" s="123"/>
      <c r="D999" s="123"/>
      <c r="E999" s="124"/>
      <c r="F999" s="124"/>
      <c r="G999" s="146"/>
      <c r="H999" s="146"/>
      <c r="I999" s="125"/>
      <c r="J999" s="125"/>
      <c r="K999" s="125"/>
      <c r="L999" s="125"/>
      <c r="M999" s="125"/>
      <c r="N999" s="125"/>
      <c r="O999" s="125"/>
      <c r="P999" s="125"/>
      <c r="Q999" s="125"/>
      <c r="R999" s="125"/>
      <c r="S999" s="125"/>
      <c r="T999" s="125"/>
      <c r="U999" s="125"/>
      <c r="V999" s="125"/>
      <c r="W999" s="125"/>
      <c r="X999" s="125"/>
      <c r="Y999" s="126"/>
      <c r="Z999" s="165"/>
      <c r="AA999" s="166"/>
      <c r="AB999" s="162"/>
      <c r="AC999" s="166"/>
      <c r="AD999" s="163"/>
      <c r="AE999" s="163"/>
      <c r="AF999" s="562"/>
    </row>
    <row r="1000" spans="1:32" ht="33" customHeight="1" x14ac:dyDescent="0.35">
      <c r="A1000" s="146"/>
      <c r="B1000" s="122"/>
      <c r="C1000" s="123"/>
      <c r="D1000" s="123"/>
      <c r="E1000" s="124"/>
      <c r="F1000" s="124"/>
      <c r="G1000" s="146"/>
      <c r="H1000" s="146"/>
      <c r="I1000" s="125"/>
      <c r="J1000" s="125"/>
      <c r="K1000" s="125"/>
      <c r="L1000" s="125"/>
      <c r="M1000" s="125"/>
      <c r="N1000" s="125"/>
      <c r="O1000" s="125"/>
      <c r="P1000" s="125"/>
      <c r="Q1000" s="125"/>
      <c r="R1000" s="125"/>
      <c r="S1000" s="125"/>
      <c r="T1000" s="125"/>
      <c r="U1000" s="125"/>
      <c r="V1000" s="125"/>
      <c r="W1000" s="125"/>
      <c r="X1000" s="125"/>
      <c r="Y1000" s="126"/>
      <c r="Z1000" s="165"/>
      <c r="AA1000" s="166"/>
      <c r="AB1000" s="162"/>
      <c r="AC1000" s="166"/>
      <c r="AD1000" s="163"/>
      <c r="AE1000" s="163"/>
      <c r="AF1000" s="562"/>
    </row>
    <row r="1001" spans="1:32" ht="33" customHeight="1" x14ac:dyDescent="0.35">
      <c r="A1001" s="146"/>
      <c r="B1001" s="122"/>
      <c r="C1001" s="123"/>
      <c r="D1001" s="123"/>
      <c r="E1001" s="124"/>
      <c r="F1001" s="124"/>
      <c r="G1001" s="146"/>
      <c r="H1001" s="146"/>
      <c r="I1001" s="125"/>
      <c r="J1001" s="125"/>
      <c r="K1001" s="125"/>
      <c r="L1001" s="125"/>
      <c r="M1001" s="125"/>
      <c r="N1001" s="125"/>
      <c r="O1001" s="125"/>
      <c r="P1001" s="125"/>
      <c r="Q1001" s="125"/>
      <c r="R1001" s="125"/>
      <c r="S1001" s="125"/>
      <c r="T1001" s="125"/>
      <c r="U1001" s="125"/>
      <c r="V1001" s="125"/>
      <c r="W1001" s="125"/>
      <c r="X1001" s="125"/>
      <c r="Y1001" s="126"/>
      <c r="Z1001" s="165"/>
      <c r="AA1001" s="166"/>
      <c r="AB1001" s="162"/>
      <c r="AC1001" s="166"/>
      <c r="AD1001" s="163"/>
      <c r="AE1001" s="163"/>
      <c r="AF1001" s="562"/>
    </row>
    <row r="1002" spans="1:32" ht="33" customHeight="1" x14ac:dyDescent="0.35">
      <c r="A1002" s="146"/>
      <c r="B1002" s="122"/>
      <c r="C1002" s="123"/>
      <c r="D1002" s="123"/>
      <c r="E1002" s="124"/>
      <c r="F1002" s="124"/>
      <c r="G1002" s="146"/>
      <c r="H1002" s="146"/>
      <c r="I1002" s="125"/>
      <c r="J1002" s="125"/>
      <c r="K1002" s="125"/>
      <c r="L1002" s="125"/>
      <c r="M1002" s="125"/>
      <c r="N1002" s="125"/>
      <c r="O1002" s="125"/>
      <c r="P1002" s="125"/>
      <c r="Q1002" s="125"/>
      <c r="R1002" s="125"/>
      <c r="S1002" s="125"/>
      <c r="T1002" s="125"/>
      <c r="U1002" s="125"/>
      <c r="V1002" s="125"/>
      <c r="W1002" s="125"/>
      <c r="X1002" s="125"/>
      <c r="Y1002" s="126"/>
      <c r="Z1002" s="165"/>
      <c r="AA1002" s="166"/>
      <c r="AB1002" s="162"/>
      <c r="AC1002" s="166"/>
      <c r="AD1002" s="163"/>
      <c r="AE1002" s="163"/>
      <c r="AF1002" s="562"/>
    </row>
    <row r="1003" spans="1:32" ht="33" customHeight="1" x14ac:dyDescent="0.35">
      <c r="A1003" s="146"/>
      <c r="B1003" s="122"/>
      <c r="C1003" s="123"/>
      <c r="D1003" s="123"/>
      <c r="E1003" s="124"/>
      <c r="F1003" s="124"/>
      <c r="G1003" s="146"/>
      <c r="H1003" s="146"/>
      <c r="I1003" s="125"/>
      <c r="J1003" s="125"/>
      <c r="K1003" s="125"/>
      <c r="L1003" s="125"/>
      <c r="M1003" s="125"/>
      <c r="N1003" s="125"/>
      <c r="O1003" s="125"/>
      <c r="P1003" s="125"/>
      <c r="Q1003" s="125"/>
      <c r="R1003" s="125"/>
      <c r="S1003" s="125"/>
      <c r="T1003" s="125"/>
      <c r="U1003" s="125"/>
      <c r="V1003" s="125"/>
      <c r="W1003" s="125"/>
      <c r="X1003" s="125"/>
      <c r="Y1003" s="126"/>
      <c r="Z1003" s="165"/>
      <c r="AA1003" s="166"/>
      <c r="AB1003" s="162"/>
      <c r="AC1003" s="166"/>
      <c r="AD1003" s="163"/>
      <c r="AE1003" s="163"/>
      <c r="AF1003" s="562"/>
    </row>
    <row r="1004" spans="1:32" ht="33" customHeight="1" x14ac:dyDescent="0.35">
      <c r="A1004" s="146"/>
      <c r="B1004" s="122"/>
      <c r="C1004" s="123"/>
      <c r="D1004" s="123"/>
      <c r="E1004" s="124"/>
      <c r="F1004" s="124"/>
      <c r="G1004" s="146"/>
      <c r="H1004" s="146"/>
      <c r="I1004" s="125"/>
      <c r="J1004" s="125"/>
      <c r="K1004" s="125"/>
      <c r="L1004" s="125"/>
      <c r="M1004" s="125"/>
      <c r="N1004" s="125"/>
      <c r="O1004" s="125"/>
      <c r="P1004" s="125"/>
      <c r="Q1004" s="125"/>
      <c r="R1004" s="125"/>
      <c r="S1004" s="125"/>
      <c r="T1004" s="125"/>
      <c r="U1004" s="125"/>
      <c r="V1004" s="125"/>
      <c r="W1004" s="125"/>
      <c r="X1004" s="125"/>
      <c r="Y1004" s="126"/>
      <c r="Z1004" s="165"/>
      <c r="AA1004" s="166"/>
      <c r="AB1004" s="162"/>
      <c r="AC1004" s="166"/>
      <c r="AD1004" s="163"/>
      <c r="AE1004" s="163"/>
      <c r="AF1004" s="562"/>
    </row>
    <row r="1005" spans="1:32" ht="33" customHeight="1" x14ac:dyDescent="0.35">
      <c r="A1005" s="146"/>
      <c r="B1005" s="122"/>
      <c r="C1005" s="123"/>
      <c r="D1005" s="123"/>
      <c r="E1005" s="124"/>
      <c r="F1005" s="124"/>
      <c r="G1005" s="146"/>
      <c r="H1005" s="146"/>
      <c r="I1005" s="125"/>
      <c r="J1005" s="125"/>
      <c r="K1005" s="125"/>
      <c r="L1005" s="125"/>
      <c r="M1005" s="125"/>
      <c r="N1005" s="125"/>
      <c r="O1005" s="125"/>
      <c r="P1005" s="125"/>
      <c r="Q1005" s="125"/>
      <c r="R1005" s="125"/>
      <c r="S1005" s="125"/>
      <c r="T1005" s="125"/>
      <c r="U1005" s="125"/>
      <c r="V1005" s="125"/>
      <c r="W1005" s="125"/>
      <c r="X1005" s="125"/>
      <c r="Y1005" s="126"/>
      <c r="Z1005" s="165"/>
      <c r="AA1005" s="166"/>
      <c r="AB1005" s="162"/>
      <c r="AC1005" s="166"/>
      <c r="AD1005" s="163"/>
      <c r="AE1005" s="163"/>
      <c r="AF1005" s="562"/>
    </row>
    <row r="1006" spans="1:32" ht="33" customHeight="1" x14ac:dyDescent="0.35">
      <c r="A1006" s="146"/>
      <c r="B1006" s="122"/>
      <c r="C1006" s="123"/>
      <c r="D1006" s="123"/>
      <c r="E1006" s="124"/>
      <c r="F1006" s="124"/>
      <c r="G1006" s="146"/>
      <c r="H1006" s="146"/>
      <c r="I1006" s="125"/>
      <c r="J1006" s="125"/>
      <c r="K1006" s="125"/>
      <c r="L1006" s="125"/>
      <c r="M1006" s="125"/>
      <c r="N1006" s="125"/>
      <c r="O1006" s="125"/>
      <c r="P1006" s="125"/>
      <c r="Q1006" s="125"/>
      <c r="R1006" s="125"/>
      <c r="S1006" s="125"/>
      <c r="T1006" s="125"/>
      <c r="U1006" s="125"/>
      <c r="V1006" s="125"/>
      <c r="W1006" s="125"/>
      <c r="X1006" s="125"/>
      <c r="Y1006" s="126"/>
      <c r="Z1006" s="165"/>
      <c r="AA1006" s="166"/>
      <c r="AB1006" s="162"/>
      <c r="AC1006" s="166"/>
      <c r="AD1006" s="163"/>
      <c r="AE1006" s="163"/>
      <c r="AF1006" s="562"/>
    </row>
    <row r="1007" spans="1:32" ht="33" customHeight="1" x14ac:dyDescent="0.35">
      <c r="A1007" s="146"/>
      <c r="B1007" s="122"/>
      <c r="C1007" s="123"/>
      <c r="D1007" s="123"/>
      <c r="E1007" s="124"/>
      <c r="F1007" s="124"/>
      <c r="G1007" s="146"/>
      <c r="H1007" s="146"/>
      <c r="I1007" s="125"/>
      <c r="J1007" s="125"/>
      <c r="K1007" s="125"/>
      <c r="L1007" s="125"/>
      <c r="M1007" s="125"/>
      <c r="N1007" s="125"/>
      <c r="O1007" s="125"/>
      <c r="P1007" s="125"/>
      <c r="Q1007" s="125"/>
      <c r="R1007" s="125"/>
      <c r="S1007" s="125"/>
      <c r="T1007" s="125"/>
      <c r="U1007" s="125"/>
      <c r="V1007" s="125"/>
      <c r="W1007" s="125"/>
      <c r="X1007" s="125"/>
      <c r="Y1007" s="126"/>
      <c r="Z1007" s="165"/>
      <c r="AA1007" s="166"/>
      <c r="AB1007" s="162"/>
      <c r="AC1007" s="166"/>
      <c r="AD1007" s="163"/>
      <c r="AE1007" s="163"/>
      <c r="AF1007" s="562"/>
    </row>
    <row r="1008" spans="1:32" ht="33" customHeight="1" x14ac:dyDescent="0.35">
      <c r="A1008" s="146"/>
      <c r="B1008" s="122"/>
      <c r="C1008" s="123"/>
      <c r="D1008" s="123"/>
      <c r="E1008" s="124"/>
      <c r="F1008" s="124"/>
      <c r="G1008" s="146"/>
      <c r="H1008" s="146"/>
      <c r="I1008" s="125"/>
      <c r="J1008" s="125"/>
      <c r="K1008" s="125"/>
      <c r="L1008" s="125"/>
      <c r="M1008" s="125"/>
      <c r="N1008" s="125"/>
      <c r="O1008" s="125"/>
      <c r="P1008" s="125"/>
      <c r="Q1008" s="125"/>
      <c r="R1008" s="125"/>
      <c r="S1008" s="125"/>
      <c r="T1008" s="125"/>
      <c r="U1008" s="125"/>
      <c r="V1008" s="125"/>
      <c r="W1008" s="125"/>
      <c r="X1008" s="125"/>
      <c r="Y1008" s="126"/>
      <c r="Z1008" s="165"/>
      <c r="AA1008" s="166"/>
      <c r="AB1008" s="162"/>
      <c r="AC1008" s="166"/>
      <c r="AD1008" s="163"/>
      <c r="AE1008" s="163"/>
      <c r="AF1008" s="562"/>
    </row>
    <row r="1009" spans="1:32" ht="33" customHeight="1" x14ac:dyDescent="0.35">
      <c r="A1009" s="146"/>
      <c r="B1009" s="122"/>
      <c r="C1009" s="123"/>
      <c r="D1009" s="123"/>
      <c r="E1009" s="124"/>
      <c r="F1009" s="124"/>
      <c r="G1009" s="146"/>
      <c r="H1009" s="146"/>
      <c r="I1009" s="125"/>
      <c r="J1009" s="125"/>
      <c r="K1009" s="125"/>
      <c r="L1009" s="125"/>
      <c r="M1009" s="125"/>
      <c r="N1009" s="125"/>
      <c r="O1009" s="125"/>
      <c r="P1009" s="125"/>
      <c r="Q1009" s="125"/>
      <c r="R1009" s="125"/>
      <c r="S1009" s="125"/>
      <c r="T1009" s="125"/>
      <c r="U1009" s="125"/>
      <c r="V1009" s="125"/>
      <c r="W1009" s="125"/>
      <c r="X1009" s="125"/>
      <c r="Y1009" s="126"/>
      <c r="Z1009" s="165"/>
      <c r="AA1009" s="166"/>
      <c r="AB1009" s="162"/>
      <c r="AC1009" s="166"/>
      <c r="AD1009" s="163"/>
      <c r="AE1009" s="163"/>
      <c r="AF1009" s="562"/>
    </row>
    <row r="1010" spans="1:32" ht="33" customHeight="1" x14ac:dyDescent="0.35">
      <c r="A1010" s="146"/>
      <c r="B1010" s="122"/>
      <c r="C1010" s="123"/>
      <c r="D1010" s="123"/>
      <c r="E1010" s="124"/>
      <c r="F1010" s="124"/>
      <c r="G1010" s="146"/>
      <c r="H1010" s="146"/>
      <c r="I1010" s="125"/>
      <c r="J1010" s="125"/>
      <c r="K1010" s="125"/>
      <c r="L1010" s="125"/>
      <c r="M1010" s="125"/>
      <c r="N1010" s="125"/>
      <c r="O1010" s="125"/>
      <c r="P1010" s="125"/>
      <c r="Q1010" s="125"/>
      <c r="R1010" s="125"/>
      <c r="S1010" s="125"/>
      <c r="T1010" s="125"/>
      <c r="U1010" s="125"/>
      <c r="V1010" s="125"/>
      <c r="W1010" s="125"/>
      <c r="X1010" s="125"/>
      <c r="Y1010" s="126"/>
      <c r="Z1010" s="165"/>
      <c r="AA1010" s="166"/>
      <c r="AB1010" s="162"/>
      <c r="AC1010" s="166"/>
      <c r="AD1010" s="163"/>
      <c r="AE1010" s="163"/>
      <c r="AF1010" s="562"/>
    </row>
    <row r="1011" spans="1:32" ht="33" customHeight="1" x14ac:dyDescent="0.35">
      <c r="A1011" s="146"/>
      <c r="B1011" s="122"/>
      <c r="C1011" s="123"/>
      <c r="D1011" s="123"/>
      <c r="E1011" s="124"/>
      <c r="F1011" s="124"/>
      <c r="G1011" s="146"/>
      <c r="H1011" s="146"/>
      <c r="I1011" s="125"/>
      <c r="J1011" s="125"/>
      <c r="K1011" s="125"/>
      <c r="L1011" s="125"/>
      <c r="M1011" s="125"/>
      <c r="N1011" s="125"/>
      <c r="O1011" s="125"/>
      <c r="P1011" s="125"/>
      <c r="Q1011" s="125"/>
      <c r="R1011" s="125"/>
      <c r="S1011" s="125"/>
      <c r="T1011" s="125"/>
      <c r="U1011" s="125"/>
      <c r="V1011" s="125"/>
      <c r="W1011" s="125"/>
      <c r="X1011" s="125"/>
      <c r="Y1011" s="126"/>
      <c r="Z1011" s="165"/>
      <c r="AA1011" s="166"/>
      <c r="AB1011" s="162"/>
      <c r="AC1011" s="166"/>
      <c r="AD1011" s="163"/>
      <c r="AE1011" s="163"/>
      <c r="AF1011" s="562"/>
    </row>
    <row r="1012" spans="1:32" ht="33" customHeight="1" x14ac:dyDescent="0.35">
      <c r="A1012" s="146"/>
      <c r="B1012" s="122"/>
      <c r="C1012" s="123"/>
      <c r="D1012" s="123"/>
      <c r="E1012" s="124"/>
      <c r="F1012" s="124"/>
      <c r="G1012" s="146"/>
      <c r="H1012" s="146"/>
      <c r="I1012" s="125"/>
      <c r="J1012" s="125"/>
      <c r="K1012" s="125"/>
      <c r="L1012" s="125"/>
      <c r="M1012" s="125"/>
      <c r="N1012" s="125"/>
      <c r="O1012" s="125"/>
      <c r="P1012" s="125"/>
      <c r="Q1012" s="125"/>
      <c r="R1012" s="125"/>
      <c r="S1012" s="125"/>
      <c r="T1012" s="125"/>
      <c r="U1012" s="125"/>
      <c r="V1012" s="125"/>
      <c r="W1012" s="125"/>
      <c r="X1012" s="125"/>
      <c r="Y1012" s="126"/>
      <c r="Z1012" s="165"/>
      <c r="AA1012" s="166"/>
      <c r="AB1012" s="162"/>
      <c r="AC1012" s="166"/>
      <c r="AD1012" s="163"/>
      <c r="AE1012" s="163"/>
      <c r="AF1012" s="562"/>
    </row>
    <row r="1013" spans="1:32" ht="33" customHeight="1" x14ac:dyDescent="0.35">
      <c r="A1013" s="146"/>
      <c r="B1013" s="122"/>
      <c r="C1013" s="123"/>
      <c r="D1013" s="123"/>
      <c r="E1013" s="124"/>
      <c r="F1013" s="124"/>
      <c r="G1013" s="146"/>
      <c r="H1013" s="146"/>
      <c r="I1013" s="125"/>
      <c r="J1013" s="125"/>
      <c r="K1013" s="125"/>
      <c r="L1013" s="125"/>
      <c r="M1013" s="125"/>
      <c r="N1013" s="125"/>
      <c r="O1013" s="125"/>
      <c r="P1013" s="125"/>
      <c r="Q1013" s="125"/>
      <c r="R1013" s="125"/>
      <c r="S1013" s="125"/>
      <c r="T1013" s="125"/>
      <c r="U1013" s="125"/>
      <c r="V1013" s="125"/>
      <c r="W1013" s="125"/>
      <c r="X1013" s="125"/>
      <c r="Y1013" s="126"/>
      <c r="Z1013" s="165"/>
      <c r="AA1013" s="166"/>
      <c r="AB1013" s="162"/>
      <c r="AC1013" s="166"/>
      <c r="AD1013" s="163"/>
      <c r="AE1013" s="163"/>
      <c r="AF1013" s="562"/>
    </row>
    <row r="1014" spans="1:32" ht="33" customHeight="1" x14ac:dyDescent="0.35">
      <c r="A1014" s="146"/>
      <c r="B1014" s="122"/>
      <c r="C1014" s="123"/>
      <c r="D1014" s="123"/>
      <c r="E1014" s="124"/>
      <c r="F1014" s="124"/>
      <c r="G1014" s="146"/>
      <c r="H1014" s="146"/>
      <c r="I1014" s="125"/>
      <c r="J1014" s="125"/>
      <c r="K1014" s="125"/>
      <c r="L1014" s="125"/>
      <c r="M1014" s="125"/>
      <c r="N1014" s="125"/>
      <c r="O1014" s="125"/>
      <c r="P1014" s="125"/>
      <c r="Q1014" s="125"/>
      <c r="R1014" s="125"/>
      <c r="S1014" s="125"/>
      <c r="T1014" s="125"/>
      <c r="U1014" s="125"/>
      <c r="V1014" s="125"/>
      <c r="W1014" s="125"/>
      <c r="X1014" s="125"/>
      <c r="Y1014" s="126"/>
      <c r="Z1014" s="165"/>
      <c r="AA1014" s="166"/>
      <c r="AB1014" s="162"/>
      <c r="AC1014" s="166"/>
      <c r="AD1014" s="163"/>
      <c r="AE1014" s="163"/>
      <c r="AF1014" s="562"/>
    </row>
    <row r="1015" spans="1:32" ht="33" customHeight="1" x14ac:dyDescent="0.35">
      <c r="A1015" s="146"/>
      <c r="B1015" s="122"/>
      <c r="C1015" s="123"/>
      <c r="D1015" s="123"/>
      <c r="E1015" s="124"/>
      <c r="F1015" s="124"/>
      <c r="G1015" s="146"/>
      <c r="H1015" s="146"/>
      <c r="I1015" s="125"/>
      <c r="J1015" s="125"/>
      <c r="K1015" s="125"/>
      <c r="L1015" s="125"/>
      <c r="M1015" s="125"/>
      <c r="N1015" s="125"/>
      <c r="O1015" s="125"/>
      <c r="P1015" s="125"/>
      <c r="Q1015" s="125"/>
      <c r="R1015" s="125"/>
      <c r="S1015" s="125"/>
      <c r="T1015" s="125"/>
      <c r="U1015" s="125"/>
      <c r="V1015" s="125"/>
      <c r="W1015" s="125"/>
      <c r="X1015" s="125"/>
      <c r="Y1015" s="126"/>
      <c r="Z1015" s="165"/>
      <c r="AA1015" s="166"/>
      <c r="AB1015" s="162"/>
      <c r="AC1015" s="166"/>
      <c r="AD1015" s="163"/>
      <c r="AE1015" s="163"/>
      <c r="AF1015" s="562"/>
    </row>
    <row r="1016" spans="1:32" ht="33" customHeight="1" x14ac:dyDescent="0.35">
      <c r="A1016" s="146"/>
      <c r="B1016" s="122"/>
      <c r="C1016" s="123"/>
      <c r="D1016" s="123"/>
      <c r="E1016" s="124"/>
      <c r="F1016" s="124"/>
      <c r="G1016" s="146"/>
      <c r="H1016" s="146"/>
      <c r="I1016" s="125"/>
      <c r="J1016" s="125"/>
      <c r="K1016" s="125"/>
      <c r="L1016" s="125"/>
      <c r="M1016" s="125"/>
      <c r="N1016" s="125"/>
      <c r="O1016" s="125"/>
      <c r="P1016" s="125"/>
      <c r="Q1016" s="125"/>
      <c r="R1016" s="125"/>
      <c r="S1016" s="125"/>
      <c r="T1016" s="125"/>
      <c r="U1016" s="125"/>
      <c r="V1016" s="125"/>
      <c r="W1016" s="125"/>
      <c r="X1016" s="125"/>
      <c r="Y1016" s="126"/>
      <c r="Z1016" s="165"/>
      <c r="AA1016" s="166"/>
      <c r="AB1016" s="162"/>
      <c r="AC1016" s="166"/>
      <c r="AD1016" s="163"/>
      <c r="AE1016" s="163"/>
      <c r="AF1016" s="562"/>
    </row>
    <row r="1017" spans="1:32" ht="33" customHeight="1" x14ac:dyDescent="0.35">
      <c r="A1017" s="146"/>
      <c r="B1017" s="122"/>
      <c r="C1017" s="123"/>
      <c r="D1017" s="123"/>
      <c r="E1017" s="124"/>
      <c r="F1017" s="124"/>
      <c r="G1017" s="146"/>
      <c r="H1017" s="146"/>
      <c r="I1017" s="125"/>
      <c r="J1017" s="125"/>
      <c r="K1017" s="125"/>
      <c r="L1017" s="125"/>
      <c r="M1017" s="125"/>
      <c r="N1017" s="125"/>
      <c r="O1017" s="125"/>
      <c r="P1017" s="125"/>
      <c r="Q1017" s="125"/>
      <c r="R1017" s="125"/>
      <c r="S1017" s="125"/>
      <c r="T1017" s="125"/>
      <c r="U1017" s="125"/>
      <c r="V1017" s="125"/>
      <c r="W1017" s="125"/>
      <c r="X1017" s="125"/>
      <c r="Y1017" s="126"/>
      <c r="Z1017" s="165"/>
      <c r="AA1017" s="166"/>
      <c r="AB1017" s="162"/>
      <c r="AC1017" s="166"/>
      <c r="AD1017" s="163"/>
      <c r="AE1017" s="163"/>
      <c r="AF1017" s="562"/>
    </row>
    <row r="1018" spans="1:32" ht="33" customHeight="1" x14ac:dyDescent="0.35">
      <c r="A1018" s="146"/>
      <c r="B1018" s="122"/>
      <c r="C1018" s="123"/>
      <c r="D1018" s="123"/>
      <c r="E1018" s="124"/>
      <c r="F1018" s="124"/>
      <c r="G1018" s="146"/>
      <c r="H1018" s="146"/>
      <c r="I1018" s="125"/>
      <c r="J1018" s="125"/>
      <c r="K1018" s="125"/>
      <c r="L1018" s="125"/>
      <c r="M1018" s="125"/>
      <c r="N1018" s="125"/>
      <c r="O1018" s="125"/>
      <c r="P1018" s="125"/>
      <c r="Q1018" s="125"/>
      <c r="R1018" s="125"/>
      <c r="S1018" s="125"/>
      <c r="T1018" s="125"/>
      <c r="U1018" s="125"/>
      <c r="V1018" s="125"/>
      <c r="W1018" s="125"/>
      <c r="X1018" s="125"/>
      <c r="Y1018" s="126"/>
      <c r="Z1018" s="165"/>
      <c r="AA1018" s="166"/>
      <c r="AB1018" s="162"/>
      <c r="AC1018" s="166"/>
      <c r="AD1018" s="163"/>
      <c r="AE1018" s="163"/>
      <c r="AF1018" s="562"/>
    </row>
    <row r="1019" spans="1:32" ht="33" customHeight="1" x14ac:dyDescent="0.35">
      <c r="A1019" s="146"/>
      <c r="B1019" s="122"/>
      <c r="C1019" s="123"/>
      <c r="D1019" s="123"/>
      <c r="E1019" s="124"/>
      <c r="F1019" s="124"/>
      <c r="G1019" s="146"/>
      <c r="H1019" s="146"/>
      <c r="I1019" s="125"/>
      <c r="J1019" s="125"/>
      <c r="K1019" s="125"/>
      <c r="L1019" s="125"/>
      <c r="M1019" s="125"/>
      <c r="N1019" s="125"/>
      <c r="O1019" s="125"/>
      <c r="P1019" s="125"/>
      <c r="Q1019" s="125"/>
      <c r="R1019" s="125"/>
      <c r="S1019" s="125"/>
      <c r="T1019" s="125"/>
      <c r="U1019" s="125"/>
      <c r="V1019" s="125"/>
      <c r="W1019" s="125"/>
      <c r="X1019" s="125"/>
      <c r="Y1019" s="126"/>
      <c r="Z1019" s="165"/>
      <c r="AA1019" s="166"/>
      <c r="AB1019" s="162"/>
      <c r="AC1019" s="166"/>
      <c r="AD1019" s="163"/>
      <c r="AE1019" s="163"/>
      <c r="AF1019" s="562"/>
    </row>
    <row r="1020" spans="1:32" ht="33" customHeight="1" x14ac:dyDescent="0.35">
      <c r="A1020" s="146"/>
      <c r="B1020" s="122"/>
      <c r="C1020" s="123"/>
      <c r="D1020" s="123"/>
      <c r="E1020" s="124"/>
      <c r="F1020" s="124"/>
      <c r="G1020" s="146"/>
      <c r="H1020" s="146"/>
      <c r="I1020" s="125"/>
      <c r="J1020" s="125"/>
      <c r="K1020" s="125"/>
      <c r="L1020" s="125"/>
      <c r="M1020" s="125"/>
      <c r="N1020" s="125"/>
      <c r="O1020" s="125"/>
      <c r="P1020" s="125"/>
      <c r="Q1020" s="125"/>
      <c r="R1020" s="125"/>
      <c r="S1020" s="125"/>
      <c r="T1020" s="125"/>
      <c r="U1020" s="125"/>
      <c r="V1020" s="125"/>
      <c r="W1020" s="125"/>
      <c r="X1020" s="125"/>
      <c r="Y1020" s="126"/>
      <c r="Z1020" s="165"/>
      <c r="AA1020" s="166"/>
      <c r="AB1020" s="162"/>
      <c r="AC1020" s="166"/>
      <c r="AD1020" s="163"/>
      <c r="AE1020" s="163"/>
      <c r="AF1020" s="562"/>
    </row>
    <row r="1021" spans="1:32" ht="33" customHeight="1" x14ac:dyDescent="0.35">
      <c r="A1021" s="146"/>
      <c r="B1021" s="122"/>
      <c r="C1021" s="123"/>
      <c r="D1021" s="123"/>
      <c r="E1021" s="124"/>
      <c r="F1021" s="124"/>
      <c r="G1021" s="146"/>
      <c r="H1021" s="146"/>
      <c r="I1021" s="125"/>
      <c r="J1021" s="125"/>
      <c r="K1021" s="125"/>
      <c r="L1021" s="125"/>
      <c r="M1021" s="125"/>
      <c r="N1021" s="125"/>
      <c r="O1021" s="125"/>
      <c r="P1021" s="125"/>
      <c r="Q1021" s="125"/>
      <c r="R1021" s="125"/>
      <c r="S1021" s="125"/>
      <c r="T1021" s="125"/>
      <c r="U1021" s="125"/>
      <c r="V1021" s="125"/>
      <c r="W1021" s="125"/>
      <c r="X1021" s="125"/>
      <c r="Y1021" s="126"/>
      <c r="Z1021" s="165"/>
      <c r="AA1021" s="166"/>
      <c r="AB1021" s="162"/>
      <c r="AC1021" s="166"/>
      <c r="AD1021" s="163"/>
      <c r="AE1021" s="163"/>
      <c r="AF1021" s="562"/>
    </row>
    <row r="1022" spans="1:32" ht="33" customHeight="1" x14ac:dyDescent="0.35">
      <c r="A1022" s="146"/>
      <c r="B1022" s="122"/>
      <c r="C1022" s="123"/>
      <c r="D1022" s="123"/>
      <c r="E1022" s="124"/>
      <c r="F1022" s="124"/>
      <c r="G1022" s="146"/>
      <c r="H1022" s="146"/>
      <c r="I1022" s="125"/>
      <c r="J1022" s="125"/>
      <c r="K1022" s="125"/>
      <c r="L1022" s="125"/>
      <c r="M1022" s="125"/>
      <c r="N1022" s="125"/>
      <c r="O1022" s="125"/>
      <c r="P1022" s="125"/>
      <c r="Q1022" s="125"/>
      <c r="R1022" s="125"/>
      <c r="S1022" s="125"/>
      <c r="T1022" s="125"/>
      <c r="U1022" s="125"/>
      <c r="V1022" s="125"/>
      <c r="W1022" s="125"/>
      <c r="X1022" s="125"/>
      <c r="Y1022" s="126"/>
      <c r="Z1022" s="165"/>
      <c r="AA1022" s="166"/>
      <c r="AB1022" s="162"/>
      <c r="AC1022" s="166"/>
      <c r="AD1022" s="163"/>
      <c r="AE1022" s="163"/>
      <c r="AF1022" s="562"/>
    </row>
    <row r="1023" spans="1:32" ht="33" customHeight="1" x14ac:dyDescent="0.35">
      <c r="A1023" s="146"/>
      <c r="B1023" s="122"/>
      <c r="C1023" s="123"/>
      <c r="D1023" s="123"/>
      <c r="E1023" s="124"/>
      <c r="F1023" s="124"/>
      <c r="G1023" s="146"/>
      <c r="H1023" s="146"/>
      <c r="I1023" s="125"/>
      <c r="J1023" s="125"/>
      <c r="K1023" s="125"/>
      <c r="L1023" s="125"/>
      <c r="M1023" s="125"/>
      <c r="N1023" s="125"/>
      <c r="O1023" s="125"/>
      <c r="P1023" s="125"/>
      <c r="Q1023" s="125"/>
      <c r="R1023" s="125"/>
      <c r="S1023" s="125"/>
      <c r="T1023" s="125"/>
      <c r="U1023" s="125"/>
      <c r="V1023" s="125"/>
      <c r="W1023" s="125"/>
      <c r="X1023" s="125"/>
      <c r="Y1023" s="126"/>
      <c r="Z1023" s="165"/>
      <c r="AA1023" s="166"/>
      <c r="AB1023" s="162"/>
      <c r="AC1023" s="166"/>
      <c r="AD1023" s="163"/>
      <c r="AE1023" s="163"/>
      <c r="AF1023" s="562"/>
    </row>
    <row r="1024" spans="1:32" ht="33" customHeight="1" x14ac:dyDescent="0.35">
      <c r="A1024" s="146"/>
      <c r="B1024" s="122"/>
      <c r="C1024" s="123"/>
      <c r="D1024" s="123"/>
      <c r="E1024" s="124"/>
      <c r="F1024" s="124"/>
      <c r="G1024" s="146"/>
      <c r="H1024" s="146"/>
      <c r="I1024" s="125"/>
      <c r="J1024" s="125"/>
      <c r="K1024" s="125"/>
      <c r="L1024" s="125"/>
      <c r="M1024" s="125"/>
      <c r="N1024" s="125"/>
      <c r="O1024" s="125"/>
      <c r="P1024" s="125"/>
      <c r="Q1024" s="125"/>
      <c r="R1024" s="125"/>
      <c r="S1024" s="125"/>
      <c r="T1024" s="125"/>
      <c r="U1024" s="125"/>
      <c r="V1024" s="125"/>
      <c r="W1024" s="125"/>
      <c r="X1024" s="125"/>
      <c r="Y1024" s="126"/>
      <c r="Z1024" s="165"/>
      <c r="AA1024" s="166"/>
      <c r="AB1024" s="162"/>
      <c r="AC1024" s="166"/>
      <c r="AD1024" s="163"/>
      <c r="AE1024" s="163"/>
      <c r="AF1024" s="562"/>
    </row>
    <row r="1025" spans="1:32" ht="33" customHeight="1" x14ac:dyDescent="0.35">
      <c r="A1025" s="146"/>
      <c r="B1025" s="122"/>
      <c r="C1025" s="123"/>
      <c r="D1025" s="123"/>
      <c r="E1025" s="124"/>
      <c r="F1025" s="124"/>
      <c r="G1025" s="146"/>
      <c r="H1025" s="146"/>
      <c r="I1025" s="125"/>
      <c r="J1025" s="125"/>
      <c r="K1025" s="125"/>
      <c r="L1025" s="125"/>
      <c r="M1025" s="125"/>
      <c r="N1025" s="125"/>
      <c r="O1025" s="125"/>
      <c r="P1025" s="125"/>
      <c r="Q1025" s="125"/>
      <c r="R1025" s="125"/>
      <c r="S1025" s="125"/>
      <c r="T1025" s="125"/>
      <c r="U1025" s="125"/>
      <c r="V1025" s="125"/>
      <c r="W1025" s="125"/>
      <c r="X1025" s="125"/>
      <c r="Y1025" s="126"/>
      <c r="Z1025" s="165"/>
      <c r="AA1025" s="166"/>
      <c r="AB1025" s="162"/>
      <c r="AC1025" s="166"/>
      <c r="AD1025" s="163"/>
      <c r="AE1025" s="163"/>
      <c r="AF1025" s="562"/>
    </row>
    <row r="1026" spans="1:32" ht="33" customHeight="1" x14ac:dyDescent="0.35">
      <c r="A1026" s="146"/>
      <c r="B1026" s="122"/>
      <c r="C1026" s="123"/>
      <c r="D1026" s="123"/>
      <c r="E1026" s="124"/>
      <c r="F1026" s="124"/>
      <c r="G1026" s="146"/>
      <c r="H1026" s="146"/>
      <c r="I1026" s="125"/>
      <c r="J1026" s="125"/>
      <c r="K1026" s="125"/>
      <c r="L1026" s="125"/>
      <c r="M1026" s="125"/>
      <c r="N1026" s="125"/>
      <c r="O1026" s="125"/>
      <c r="P1026" s="125"/>
      <c r="Q1026" s="125"/>
      <c r="R1026" s="125"/>
      <c r="S1026" s="125"/>
      <c r="T1026" s="125"/>
      <c r="U1026" s="125"/>
      <c r="V1026" s="125"/>
      <c r="W1026" s="125"/>
      <c r="X1026" s="125"/>
      <c r="Y1026" s="126"/>
      <c r="Z1026" s="165"/>
      <c r="AA1026" s="166"/>
      <c r="AB1026" s="162"/>
      <c r="AC1026" s="166"/>
      <c r="AD1026" s="163"/>
      <c r="AE1026" s="163"/>
      <c r="AF1026" s="562"/>
    </row>
    <row r="1027" spans="1:32" ht="33" customHeight="1" x14ac:dyDescent="0.35">
      <c r="A1027" s="146"/>
      <c r="B1027" s="122"/>
      <c r="C1027" s="123"/>
      <c r="D1027" s="123"/>
      <c r="E1027" s="124"/>
      <c r="F1027" s="124"/>
      <c r="G1027" s="146"/>
      <c r="H1027" s="146"/>
      <c r="I1027" s="125"/>
      <c r="J1027" s="125"/>
      <c r="K1027" s="125"/>
      <c r="L1027" s="125"/>
      <c r="M1027" s="125"/>
      <c r="N1027" s="125"/>
      <c r="O1027" s="125"/>
      <c r="P1027" s="125"/>
      <c r="Q1027" s="125"/>
      <c r="R1027" s="125"/>
      <c r="S1027" s="125"/>
      <c r="T1027" s="125"/>
      <c r="U1027" s="125"/>
      <c r="V1027" s="125"/>
      <c r="W1027" s="125"/>
      <c r="X1027" s="125"/>
      <c r="Y1027" s="126"/>
      <c r="Z1027" s="165"/>
      <c r="AA1027" s="166"/>
      <c r="AB1027" s="162"/>
      <c r="AC1027" s="166"/>
      <c r="AD1027" s="163"/>
      <c r="AE1027" s="163"/>
      <c r="AF1027" s="562"/>
    </row>
    <row r="1028" spans="1:32" ht="33" customHeight="1" x14ac:dyDescent="0.35">
      <c r="A1028" s="146"/>
      <c r="B1028" s="122"/>
      <c r="C1028" s="123"/>
      <c r="D1028" s="123"/>
      <c r="E1028" s="124"/>
      <c r="F1028" s="124"/>
      <c r="G1028" s="146"/>
      <c r="H1028" s="146"/>
      <c r="I1028" s="125"/>
      <c r="J1028" s="125"/>
      <c r="K1028" s="125"/>
      <c r="L1028" s="125"/>
      <c r="M1028" s="125"/>
      <c r="N1028" s="125"/>
      <c r="O1028" s="125"/>
      <c r="P1028" s="125"/>
      <c r="Q1028" s="125"/>
      <c r="R1028" s="125"/>
      <c r="S1028" s="125"/>
      <c r="T1028" s="125"/>
      <c r="U1028" s="125"/>
      <c r="V1028" s="125"/>
      <c r="W1028" s="125"/>
      <c r="X1028" s="125"/>
      <c r="Y1028" s="126"/>
      <c r="Z1028" s="165"/>
      <c r="AA1028" s="166"/>
      <c r="AB1028" s="162"/>
      <c r="AC1028" s="166"/>
      <c r="AD1028" s="163"/>
      <c r="AE1028" s="163"/>
      <c r="AF1028" s="562"/>
    </row>
    <row r="1029" spans="1:32" ht="33" customHeight="1" x14ac:dyDescent="0.35">
      <c r="A1029" s="146"/>
      <c r="B1029" s="122"/>
      <c r="C1029" s="123"/>
      <c r="D1029" s="123"/>
      <c r="E1029" s="124"/>
      <c r="F1029" s="124"/>
      <c r="G1029" s="146"/>
      <c r="H1029" s="146"/>
      <c r="I1029" s="125"/>
      <c r="J1029" s="125"/>
      <c r="K1029" s="125"/>
      <c r="L1029" s="125"/>
      <c r="M1029" s="125"/>
      <c r="N1029" s="125"/>
      <c r="O1029" s="125"/>
      <c r="P1029" s="125"/>
      <c r="Q1029" s="125"/>
      <c r="R1029" s="125"/>
      <c r="S1029" s="125"/>
      <c r="T1029" s="125"/>
      <c r="U1029" s="125"/>
      <c r="V1029" s="125"/>
      <c r="W1029" s="125"/>
      <c r="X1029" s="125"/>
      <c r="Y1029" s="126"/>
      <c r="Z1029" s="165"/>
      <c r="AA1029" s="166"/>
      <c r="AB1029" s="162"/>
      <c r="AC1029" s="166"/>
      <c r="AD1029" s="163"/>
      <c r="AE1029" s="163"/>
      <c r="AF1029" s="562"/>
    </row>
    <row r="1030" spans="1:32" ht="33" customHeight="1" x14ac:dyDescent="0.35">
      <c r="A1030" s="146"/>
      <c r="B1030" s="122"/>
      <c r="C1030" s="123"/>
      <c r="D1030" s="123"/>
      <c r="E1030" s="124"/>
      <c r="F1030" s="124"/>
      <c r="G1030" s="146"/>
      <c r="H1030" s="146"/>
      <c r="I1030" s="125"/>
      <c r="J1030" s="125"/>
      <c r="K1030" s="125"/>
      <c r="L1030" s="125"/>
      <c r="M1030" s="125"/>
      <c r="N1030" s="125"/>
      <c r="O1030" s="125"/>
      <c r="P1030" s="125"/>
      <c r="Q1030" s="125"/>
      <c r="R1030" s="125"/>
      <c r="S1030" s="125"/>
      <c r="T1030" s="125"/>
      <c r="U1030" s="125"/>
      <c r="V1030" s="125"/>
      <c r="W1030" s="125"/>
      <c r="X1030" s="125"/>
      <c r="Y1030" s="126"/>
      <c r="Z1030" s="165"/>
      <c r="AA1030" s="166"/>
      <c r="AB1030" s="162"/>
      <c r="AC1030" s="166"/>
      <c r="AD1030" s="163"/>
      <c r="AE1030" s="163"/>
      <c r="AF1030" s="562"/>
    </row>
    <row r="1031" spans="1:32" ht="33" customHeight="1" x14ac:dyDescent="0.35">
      <c r="A1031" s="146"/>
      <c r="B1031" s="122"/>
      <c r="C1031" s="123"/>
      <c r="D1031" s="123"/>
      <c r="E1031" s="124"/>
      <c r="F1031" s="124"/>
      <c r="G1031" s="146"/>
      <c r="H1031" s="146"/>
      <c r="I1031" s="125"/>
      <c r="J1031" s="125"/>
      <c r="K1031" s="125"/>
      <c r="L1031" s="125"/>
      <c r="M1031" s="125"/>
      <c r="N1031" s="125"/>
      <c r="O1031" s="125"/>
      <c r="P1031" s="125"/>
      <c r="Q1031" s="125"/>
      <c r="R1031" s="125"/>
      <c r="S1031" s="125"/>
      <c r="T1031" s="125"/>
      <c r="U1031" s="125"/>
      <c r="V1031" s="125"/>
      <c r="W1031" s="125"/>
      <c r="X1031" s="125"/>
      <c r="Y1031" s="126"/>
      <c r="Z1031" s="165"/>
      <c r="AA1031" s="166"/>
      <c r="AB1031" s="162"/>
      <c r="AC1031" s="166"/>
      <c r="AD1031" s="163"/>
      <c r="AE1031" s="163"/>
      <c r="AF1031" s="562"/>
    </row>
    <row r="1032" spans="1:32" ht="33" customHeight="1" x14ac:dyDescent="0.35">
      <c r="A1032" s="146"/>
      <c r="B1032" s="122"/>
      <c r="C1032" s="123"/>
      <c r="D1032" s="123"/>
      <c r="E1032" s="124"/>
      <c r="F1032" s="124"/>
      <c r="G1032" s="146"/>
      <c r="H1032" s="146"/>
      <c r="I1032" s="125"/>
      <c r="J1032" s="125"/>
      <c r="K1032" s="125"/>
      <c r="L1032" s="125"/>
      <c r="M1032" s="125"/>
      <c r="N1032" s="125"/>
      <c r="O1032" s="125"/>
      <c r="P1032" s="125"/>
      <c r="Q1032" s="125"/>
      <c r="R1032" s="125"/>
      <c r="S1032" s="125"/>
      <c r="T1032" s="125"/>
      <c r="U1032" s="125"/>
      <c r="V1032" s="125"/>
      <c r="W1032" s="125"/>
      <c r="X1032" s="125"/>
      <c r="Y1032" s="126"/>
      <c r="Z1032" s="165"/>
      <c r="AA1032" s="166"/>
      <c r="AB1032" s="162"/>
      <c r="AC1032" s="166"/>
      <c r="AD1032" s="163"/>
      <c r="AE1032" s="163"/>
      <c r="AF1032" s="562"/>
    </row>
    <row r="1033" spans="1:32" ht="33" customHeight="1" x14ac:dyDescent="0.35">
      <c r="A1033" s="146"/>
      <c r="B1033" s="122"/>
      <c r="C1033" s="123"/>
      <c r="D1033" s="123"/>
      <c r="E1033" s="124"/>
      <c r="F1033" s="124"/>
      <c r="G1033" s="146"/>
      <c r="H1033" s="146"/>
      <c r="I1033" s="125"/>
      <c r="J1033" s="125"/>
      <c r="K1033" s="125"/>
      <c r="L1033" s="125"/>
      <c r="M1033" s="125"/>
      <c r="N1033" s="125"/>
      <c r="O1033" s="125"/>
      <c r="P1033" s="125"/>
      <c r="Q1033" s="125"/>
      <c r="R1033" s="125"/>
      <c r="S1033" s="125"/>
      <c r="T1033" s="125"/>
      <c r="U1033" s="125"/>
      <c r="V1033" s="125"/>
      <c r="W1033" s="125"/>
      <c r="X1033" s="125"/>
      <c r="Y1033" s="126"/>
      <c r="Z1033" s="165"/>
      <c r="AA1033" s="166"/>
      <c r="AB1033" s="162"/>
      <c r="AC1033" s="166"/>
      <c r="AD1033" s="163"/>
      <c r="AE1033" s="163"/>
      <c r="AF1033" s="562"/>
    </row>
    <row r="1034" spans="1:32" ht="33" customHeight="1" x14ac:dyDescent="0.35">
      <c r="A1034" s="146"/>
      <c r="B1034" s="122"/>
      <c r="C1034" s="123"/>
      <c r="D1034" s="123"/>
      <c r="E1034" s="124"/>
      <c r="F1034" s="124"/>
      <c r="G1034" s="146"/>
      <c r="H1034" s="146"/>
      <c r="I1034" s="125"/>
      <c r="J1034" s="125"/>
      <c r="K1034" s="125"/>
      <c r="L1034" s="125"/>
      <c r="M1034" s="125"/>
      <c r="N1034" s="125"/>
      <c r="O1034" s="125"/>
      <c r="P1034" s="125"/>
      <c r="Q1034" s="125"/>
      <c r="R1034" s="125"/>
      <c r="S1034" s="125"/>
      <c r="T1034" s="125"/>
      <c r="U1034" s="125"/>
      <c r="V1034" s="125"/>
      <c r="W1034" s="125"/>
      <c r="X1034" s="125"/>
      <c r="Y1034" s="126"/>
      <c r="Z1034" s="165"/>
      <c r="AA1034" s="166"/>
      <c r="AB1034" s="162"/>
      <c r="AC1034" s="166"/>
      <c r="AD1034" s="163"/>
      <c r="AE1034" s="163"/>
      <c r="AF1034" s="562"/>
    </row>
    <row r="1035" spans="1:32" ht="33" customHeight="1" x14ac:dyDescent="0.35">
      <c r="A1035" s="146"/>
      <c r="B1035" s="122"/>
      <c r="C1035" s="123"/>
      <c r="D1035" s="123"/>
      <c r="E1035" s="124"/>
      <c r="F1035" s="124"/>
      <c r="G1035" s="146"/>
      <c r="H1035" s="146"/>
      <c r="I1035" s="125"/>
      <c r="J1035" s="125"/>
      <c r="K1035" s="125"/>
      <c r="L1035" s="125"/>
      <c r="M1035" s="125"/>
      <c r="N1035" s="125"/>
      <c r="O1035" s="125"/>
      <c r="P1035" s="125"/>
      <c r="Q1035" s="125"/>
      <c r="R1035" s="125"/>
      <c r="S1035" s="125"/>
      <c r="T1035" s="125"/>
      <c r="U1035" s="125"/>
      <c r="V1035" s="125"/>
      <c r="W1035" s="125"/>
      <c r="X1035" s="125"/>
      <c r="Y1035" s="126"/>
      <c r="Z1035" s="165"/>
      <c r="AA1035" s="166"/>
      <c r="AB1035" s="162"/>
      <c r="AC1035" s="166"/>
      <c r="AD1035" s="163"/>
      <c r="AE1035" s="163"/>
      <c r="AF1035" s="562"/>
    </row>
    <row r="1036" spans="1:32" ht="33" customHeight="1" x14ac:dyDescent="0.35">
      <c r="A1036" s="146"/>
      <c r="B1036" s="122"/>
      <c r="C1036" s="123"/>
      <c r="D1036" s="123"/>
      <c r="E1036" s="124"/>
      <c r="F1036" s="124"/>
      <c r="G1036" s="146"/>
      <c r="H1036" s="146"/>
      <c r="I1036" s="125"/>
      <c r="J1036" s="125"/>
      <c r="K1036" s="125"/>
      <c r="L1036" s="125"/>
      <c r="M1036" s="125"/>
      <c r="N1036" s="125"/>
      <c r="O1036" s="125"/>
      <c r="P1036" s="125"/>
      <c r="Q1036" s="125"/>
      <c r="R1036" s="125"/>
      <c r="S1036" s="125"/>
      <c r="T1036" s="125"/>
      <c r="U1036" s="125"/>
      <c r="V1036" s="125"/>
      <c r="W1036" s="125"/>
      <c r="X1036" s="125"/>
      <c r="Y1036" s="126"/>
      <c r="Z1036" s="165"/>
      <c r="AA1036" s="166"/>
      <c r="AB1036" s="162"/>
      <c r="AC1036" s="166"/>
      <c r="AD1036" s="163"/>
      <c r="AE1036" s="163"/>
      <c r="AF1036" s="562"/>
    </row>
    <row r="1037" spans="1:32" ht="33" customHeight="1" x14ac:dyDescent="0.35">
      <c r="A1037" s="146"/>
      <c r="B1037" s="122"/>
      <c r="C1037" s="123"/>
      <c r="D1037" s="123"/>
      <c r="E1037" s="124"/>
      <c r="F1037" s="124"/>
      <c r="G1037" s="146"/>
      <c r="H1037" s="146"/>
      <c r="I1037" s="125"/>
      <c r="J1037" s="125"/>
      <c r="K1037" s="125"/>
      <c r="L1037" s="125"/>
      <c r="M1037" s="125"/>
      <c r="N1037" s="125"/>
      <c r="O1037" s="125"/>
      <c r="P1037" s="125"/>
      <c r="Q1037" s="125"/>
      <c r="R1037" s="125"/>
      <c r="S1037" s="125"/>
      <c r="T1037" s="125"/>
      <c r="U1037" s="125"/>
      <c r="V1037" s="125"/>
      <c r="W1037" s="125"/>
      <c r="X1037" s="125"/>
      <c r="Y1037" s="126"/>
      <c r="Z1037" s="165"/>
      <c r="AA1037" s="166"/>
      <c r="AB1037" s="162"/>
      <c r="AC1037" s="166"/>
      <c r="AD1037" s="163"/>
      <c r="AE1037" s="163"/>
      <c r="AF1037" s="562"/>
    </row>
    <row r="1038" spans="1:32" ht="33" customHeight="1" x14ac:dyDescent="0.35">
      <c r="A1038" s="146"/>
      <c r="B1038" s="122"/>
      <c r="C1038" s="123"/>
      <c r="D1038" s="123"/>
      <c r="E1038" s="124"/>
      <c r="F1038" s="124"/>
      <c r="G1038" s="146"/>
      <c r="H1038" s="146"/>
      <c r="I1038" s="125"/>
      <c r="J1038" s="125"/>
      <c r="K1038" s="125"/>
      <c r="L1038" s="125"/>
      <c r="M1038" s="125"/>
      <c r="N1038" s="125"/>
      <c r="O1038" s="125"/>
      <c r="P1038" s="125"/>
      <c r="Q1038" s="125"/>
      <c r="R1038" s="125"/>
      <c r="S1038" s="125"/>
      <c r="T1038" s="125"/>
      <c r="U1038" s="125"/>
      <c r="V1038" s="125"/>
      <c r="W1038" s="125"/>
      <c r="X1038" s="125"/>
      <c r="Y1038" s="126"/>
      <c r="Z1038" s="165"/>
      <c r="AA1038" s="166"/>
      <c r="AB1038" s="162"/>
      <c r="AC1038" s="166"/>
      <c r="AD1038" s="163"/>
      <c r="AE1038" s="163"/>
      <c r="AF1038" s="562"/>
    </row>
    <row r="1039" spans="1:32" ht="33" customHeight="1" x14ac:dyDescent="0.35">
      <c r="A1039" s="146"/>
      <c r="B1039" s="122"/>
      <c r="C1039" s="123"/>
      <c r="D1039" s="123"/>
      <c r="E1039" s="124"/>
      <c r="F1039" s="124"/>
      <c r="G1039" s="146"/>
      <c r="H1039" s="146"/>
      <c r="I1039" s="125"/>
      <c r="J1039" s="125"/>
      <c r="K1039" s="125"/>
      <c r="L1039" s="125"/>
      <c r="M1039" s="125"/>
      <c r="N1039" s="125"/>
      <c r="O1039" s="125"/>
      <c r="P1039" s="125"/>
      <c r="Q1039" s="125"/>
      <c r="R1039" s="125"/>
      <c r="S1039" s="125"/>
      <c r="T1039" s="125"/>
      <c r="U1039" s="125"/>
      <c r="V1039" s="125"/>
      <c r="W1039" s="125"/>
      <c r="X1039" s="125"/>
      <c r="Y1039" s="126"/>
      <c r="Z1039" s="165"/>
      <c r="AA1039" s="166"/>
      <c r="AB1039" s="162"/>
      <c r="AC1039" s="166"/>
      <c r="AD1039" s="163"/>
      <c r="AE1039" s="163"/>
      <c r="AF1039" s="562"/>
    </row>
    <row r="1040" spans="1:32" ht="33" customHeight="1" x14ac:dyDescent="0.35">
      <c r="A1040" s="146"/>
      <c r="B1040" s="122"/>
      <c r="C1040" s="123"/>
      <c r="D1040" s="123"/>
      <c r="E1040" s="124"/>
      <c r="F1040" s="124"/>
      <c r="G1040" s="146"/>
      <c r="H1040" s="146"/>
      <c r="I1040" s="125"/>
      <c r="J1040" s="125"/>
      <c r="K1040" s="125"/>
      <c r="L1040" s="125"/>
      <c r="M1040" s="125"/>
      <c r="N1040" s="125"/>
      <c r="O1040" s="125"/>
      <c r="P1040" s="125"/>
      <c r="Q1040" s="125"/>
      <c r="R1040" s="125"/>
      <c r="S1040" s="125"/>
      <c r="T1040" s="125"/>
      <c r="U1040" s="125"/>
      <c r="V1040" s="125"/>
      <c r="W1040" s="125"/>
      <c r="X1040" s="125"/>
      <c r="Y1040" s="126"/>
      <c r="Z1040" s="165"/>
      <c r="AA1040" s="166"/>
      <c r="AB1040" s="162"/>
      <c r="AC1040" s="166"/>
      <c r="AD1040" s="163"/>
      <c r="AE1040" s="163"/>
      <c r="AF1040" s="562"/>
    </row>
    <row r="1041" spans="1:32" ht="33" customHeight="1" x14ac:dyDescent="0.35">
      <c r="A1041" s="146"/>
      <c r="B1041" s="122"/>
      <c r="C1041" s="123"/>
      <c r="D1041" s="123"/>
      <c r="E1041" s="124"/>
      <c r="F1041" s="124"/>
      <c r="G1041" s="146"/>
      <c r="H1041" s="146"/>
      <c r="I1041" s="125"/>
      <c r="J1041" s="125"/>
      <c r="K1041" s="125"/>
      <c r="L1041" s="125"/>
      <c r="M1041" s="125"/>
      <c r="N1041" s="125"/>
      <c r="O1041" s="125"/>
      <c r="P1041" s="125"/>
      <c r="Q1041" s="125"/>
      <c r="R1041" s="125"/>
      <c r="S1041" s="125"/>
      <c r="T1041" s="125"/>
      <c r="U1041" s="125"/>
      <c r="V1041" s="125"/>
      <c r="W1041" s="125"/>
      <c r="X1041" s="125"/>
      <c r="Y1041" s="126"/>
      <c r="Z1041" s="165"/>
      <c r="AA1041" s="166"/>
      <c r="AB1041" s="162"/>
      <c r="AC1041" s="166"/>
      <c r="AD1041" s="163"/>
      <c r="AE1041" s="163"/>
      <c r="AF1041" s="562"/>
    </row>
    <row r="1042" spans="1:32" ht="33" customHeight="1" x14ac:dyDescent="0.35">
      <c r="A1042" s="146"/>
      <c r="B1042" s="122"/>
      <c r="C1042" s="123"/>
      <c r="D1042" s="123"/>
      <c r="E1042" s="124"/>
      <c r="F1042" s="124"/>
      <c r="G1042" s="146"/>
      <c r="H1042" s="146"/>
      <c r="I1042" s="125"/>
      <c r="J1042" s="125"/>
      <c r="K1042" s="125"/>
      <c r="L1042" s="125"/>
      <c r="M1042" s="125"/>
      <c r="N1042" s="125"/>
      <c r="O1042" s="125"/>
      <c r="P1042" s="125"/>
      <c r="Q1042" s="125"/>
      <c r="R1042" s="125"/>
      <c r="S1042" s="125"/>
      <c r="T1042" s="125"/>
      <c r="U1042" s="125"/>
      <c r="V1042" s="125"/>
      <c r="W1042" s="125"/>
      <c r="X1042" s="125"/>
      <c r="Y1042" s="126"/>
      <c r="Z1042" s="165"/>
      <c r="AA1042" s="166"/>
      <c r="AB1042" s="162"/>
      <c r="AC1042" s="166"/>
      <c r="AD1042" s="163"/>
      <c r="AE1042" s="163"/>
      <c r="AF1042" s="562"/>
    </row>
    <row r="1043" spans="1:32" ht="33" customHeight="1" x14ac:dyDescent="0.35">
      <c r="A1043" s="146"/>
      <c r="B1043" s="122"/>
      <c r="C1043" s="123"/>
      <c r="D1043" s="123"/>
      <c r="E1043" s="124"/>
      <c r="F1043" s="124"/>
      <c r="G1043" s="146"/>
      <c r="H1043" s="146"/>
      <c r="I1043" s="125"/>
      <c r="J1043" s="125"/>
      <c r="K1043" s="125"/>
      <c r="L1043" s="125"/>
      <c r="M1043" s="125"/>
      <c r="N1043" s="125"/>
      <c r="O1043" s="125"/>
      <c r="P1043" s="125"/>
      <c r="Q1043" s="125"/>
      <c r="R1043" s="125"/>
      <c r="S1043" s="125"/>
      <c r="T1043" s="125"/>
      <c r="U1043" s="125"/>
      <c r="V1043" s="125"/>
      <c r="W1043" s="125"/>
      <c r="X1043" s="125"/>
      <c r="Y1043" s="126"/>
      <c r="Z1043" s="165"/>
      <c r="AA1043" s="166"/>
      <c r="AB1043" s="162"/>
      <c r="AC1043" s="166"/>
      <c r="AD1043" s="163"/>
      <c r="AE1043" s="163"/>
      <c r="AF1043" s="562"/>
    </row>
    <row r="1044" spans="1:32" ht="33" customHeight="1" x14ac:dyDescent="0.35">
      <c r="A1044" s="146"/>
      <c r="B1044" s="122"/>
      <c r="C1044" s="123"/>
      <c r="D1044" s="123"/>
      <c r="E1044" s="124"/>
      <c r="F1044" s="124"/>
      <c r="G1044" s="146"/>
      <c r="H1044" s="146"/>
      <c r="I1044" s="125"/>
      <c r="J1044" s="125"/>
      <c r="K1044" s="125"/>
      <c r="L1044" s="125"/>
      <c r="M1044" s="125"/>
      <c r="N1044" s="125"/>
      <c r="O1044" s="125"/>
      <c r="P1044" s="125"/>
      <c r="Q1044" s="125"/>
      <c r="R1044" s="125"/>
      <c r="S1044" s="125"/>
      <c r="T1044" s="125"/>
      <c r="U1044" s="125"/>
      <c r="V1044" s="125"/>
      <c r="W1044" s="125"/>
      <c r="X1044" s="125"/>
      <c r="Y1044" s="126"/>
      <c r="Z1044" s="165"/>
      <c r="AA1044" s="166"/>
      <c r="AB1044" s="162"/>
      <c r="AC1044" s="166"/>
      <c r="AD1044" s="163"/>
      <c r="AE1044" s="163"/>
      <c r="AF1044" s="562"/>
    </row>
    <row r="1045" spans="1:32" ht="33" customHeight="1" x14ac:dyDescent="0.35">
      <c r="A1045" s="146"/>
      <c r="B1045" s="122"/>
      <c r="C1045" s="123"/>
      <c r="D1045" s="123"/>
      <c r="E1045" s="124"/>
      <c r="F1045" s="124"/>
      <c r="G1045" s="146"/>
      <c r="H1045" s="146"/>
      <c r="I1045" s="125"/>
      <c r="J1045" s="125"/>
      <c r="K1045" s="125"/>
      <c r="L1045" s="125"/>
      <c r="M1045" s="125"/>
      <c r="N1045" s="125"/>
      <c r="O1045" s="125"/>
      <c r="P1045" s="125"/>
      <c r="Q1045" s="125"/>
      <c r="R1045" s="125"/>
      <c r="S1045" s="125"/>
      <c r="T1045" s="125"/>
      <c r="U1045" s="125"/>
      <c r="V1045" s="125"/>
      <c r="W1045" s="125"/>
      <c r="X1045" s="125"/>
      <c r="Y1045" s="126"/>
      <c r="Z1045" s="165"/>
      <c r="AA1045" s="166"/>
      <c r="AB1045" s="162"/>
      <c r="AC1045" s="166"/>
      <c r="AD1045" s="163"/>
      <c r="AE1045" s="163"/>
      <c r="AF1045" s="562"/>
    </row>
    <row r="1046" spans="1:32" ht="33" customHeight="1" x14ac:dyDescent="0.35">
      <c r="A1046" s="146"/>
      <c r="B1046" s="122"/>
      <c r="C1046" s="123"/>
      <c r="D1046" s="123"/>
      <c r="E1046" s="124"/>
      <c r="F1046" s="124"/>
      <c r="G1046" s="146"/>
      <c r="H1046" s="146"/>
      <c r="I1046" s="125"/>
      <c r="J1046" s="125"/>
      <c r="K1046" s="125"/>
      <c r="L1046" s="125"/>
      <c r="M1046" s="125"/>
      <c r="N1046" s="125"/>
      <c r="O1046" s="125"/>
      <c r="P1046" s="125"/>
      <c r="Q1046" s="125"/>
      <c r="R1046" s="125"/>
      <c r="S1046" s="125"/>
      <c r="T1046" s="125"/>
      <c r="U1046" s="125"/>
      <c r="V1046" s="125"/>
      <c r="W1046" s="125"/>
      <c r="X1046" s="125"/>
      <c r="Y1046" s="126"/>
      <c r="Z1046" s="165"/>
      <c r="AA1046" s="166"/>
      <c r="AB1046" s="162"/>
      <c r="AC1046" s="166"/>
      <c r="AD1046" s="163"/>
      <c r="AE1046" s="163"/>
      <c r="AF1046" s="562"/>
    </row>
    <row r="1047" spans="1:32" ht="33" customHeight="1" x14ac:dyDescent="0.35">
      <c r="A1047" s="146"/>
      <c r="B1047" s="122"/>
      <c r="C1047" s="123"/>
      <c r="D1047" s="123"/>
      <c r="E1047" s="124"/>
      <c r="F1047" s="124"/>
      <c r="G1047" s="146"/>
      <c r="H1047" s="146"/>
      <c r="I1047" s="125"/>
      <c r="J1047" s="125"/>
      <c r="K1047" s="125"/>
      <c r="L1047" s="125"/>
      <c r="M1047" s="125"/>
      <c r="N1047" s="125"/>
      <c r="O1047" s="125"/>
      <c r="P1047" s="125"/>
      <c r="Q1047" s="125"/>
      <c r="R1047" s="125"/>
      <c r="S1047" s="125"/>
      <c r="T1047" s="125"/>
      <c r="U1047" s="125"/>
      <c r="V1047" s="125"/>
      <c r="W1047" s="125"/>
      <c r="X1047" s="125"/>
      <c r="Y1047" s="126"/>
      <c r="Z1047" s="165"/>
      <c r="AA1047" s="166"/>
      <c r="AB1047" s="162"/>
      <c r="AC1047" s="166"/>
      <c r="AD1047" s="163"/>
      <c r="AE1047" s="163"/>
      <c r="AF1047" s="562"/>
    </row>
    <row r="1048" spans="1:32" ht="33" customHeight="1" x14ac:dyDescent="0.35">
      <c r="A1048" s="146"/>
      <c r="B1048" s="122"/>
      <c r="C1048" s="123"/>
      <c r="D1048" s="123"/>
      <c r="E1048" s="124"/>
      <c r="F1048" s="124"/>
      <c r="G1048" s="146"/>
      <c r="H1048" s="146"/>
      <c r="I1048" s="125"/>
      <c r="J1048" s="125"/>
      <c r="K1048" s="125"/>
      <c r="L1048" s="125"/>
      <c r="M1048" s="125"/>
      <c r="N1048" s="125"/>
      <c r="O1048" s="125"/>
      <c r="P1048" s="125"/>
      <c r="Q1048" s="125"/>
      <c r="R1048" s="125"/>
      <c r="S1048" s="125"/>
      <c r="T1048" s="125"/>
      <c r="U1048" s="125"/>
      <c r="V1048" s="125"/>
      <c r="W1048" s="125"/>
      <c r="X1048" s="125"/>
      <c r="Y1048" s="126"/>
      <c r="Z1048" s="165"/>
      <c r="AA1048" s="166"/>
      <c r="AB1048" s="162"/>
      <c r="AC1048" s="166"/>
      <c r="AD1048" s="163"/>
      <c r="AE1048" s="163"/>
      <c r="AF1048" s="562"/>
    </row>
    <row r="1049" spans="1:32" ht="33" customHeight="1" x14ac:dyDescent="0.35">
      <c r="A1049" s="146"/>
      <c r="B1049" s="122"/>
      <c r="C1049" s="123"/>
      <c r="D1049" s="123"/>
      <c r="E1049" s="124"/>
      <c r="F1049" s="124"/>
      <c r="G1049" s="146"/>
      <c r="H1049" s="146"/>
      <c r="I1049" s="125"/>
      <c r="J1049" s="125"/>
      <c r="K1049" s="125"/>
      <c r="L1049" s="125"/>
      <c r="M1049" s="125"/>
      <c r="N1049" s="125"/>
      <c r="O1049" s="125"/>
      <c r="P1049" s="125"/>
      <c r="Q1049" s="125"/>
      <c r="R1049" s="125"/>
      <c r="S1049" s="125"/>
      <c r="T1049" s="125"/>
      <c r="U1049" s="125"/>
      <c r="V1049" s="125"/>
      <c r="W1049" s="125"/>
      <c r="X1049" s="125"/>
      <c r="Y1049" s="126"/>
      <c r="Z1049" s="165"/>
      <c r="AA1049" s="166"/>
      <c r="AB1049" s="162"/>
      <c r="AC1049" s="166"/>
      <c r="AD1049" s="163"/>
      <c r="AE1049" s="163"/>
      <c r="AF1049" s="562"/>
    </row>
    <row r="1050" spans="1:32" ht="33" customHeight="1" x14ac:dyDescent="0.35">
      <c r="A1050" s="146"/>
      <c r="B1050" s="122"/>
      <c r="C1050" s="123"/>
      <c r="D1050" s="123"/>
      <c r="E1050" s="124"/>
      <c r="F1050" s="124"/>
      <c r="G1050" s="146"/>
      <c r="H1050" s="146"/>
      <c r="I1050" s="125"/>
      <c r="J1050" s="125"/>
      <c r="K1050" s="125"/>
      <c r="L1050" s="125"/>
      <c r="M1050" s="125"/>
      <c r="N1050" s="125"/>
      <c r="O1050" s="125"/>
      <c r="P1050" s="125"/>
      <c r="Q1050" s="125"/>
      <c r="R1050" s="125"/>
      <c r="S1050" s="125"/>
      <c r="T1050" s="125"/>
      <c r="U1050" s="125"/>
      <c r="V1050" s="125"/>
      <c r="W1050" s="125"/>
      <c r="X1050" s="125"/>
      <c r="Y1050" s="126"/>
      <c r="Z1050" s="165"/>
      <c r="AA1050" s="166"/>
      <c r="AB1050" s="162"/>
      <c r="AC1050" s="166"/>
      <c r="AD1050" s="163"/>
      <c r="AE1050" s="163"/>
      <c r="AF1050" s="562"/>
    </row>
    <row r="1051" spans="1:32" ht="33" customHeight="1" x14ac:dyDescent="0.35">
      <c r="A1051" s="146"/>
      <c r="B1051" s="122"/>
      <c r="C1051" s="123"/>
      <c r="D1051" s="123"/>
      <c r="E1051" s="124"/>
      <c r="F1051" s="124"/>
      <c r="G1051" s="146"/>
      <c r="H1051" s="146"/>
      <c r="I1051" s="125"/>
      <c r="J1051" s="125"/>
      <c r="K1051" s="125"/>
      <c r="L1051" s="125"/>
      <c r="M1051" s="125"/>
      <c r="N1051" s="125"/>
      <c r="O1051" s="125"/>
      <c r="P1051" s="125"/>
      <c r="Q1051" s="125"/>
      <c r="R1051" s="125"/>
      <c r="S1051" s="125"/>
      <c r="T1051" s="125"/>
      <c r="U1051" s="125"/>
      <c r="V1051" s="125"/>
      <c r="W1051" s="125"/>
      <c r="X1051" s="125"/>
      <c r="Y1051" s="126"/>
      <c r="Z1051" s="165"/>
      <c r="AA1051" s="166"/>
      <c r="AB1051" s="162"/>
      <c r="AC1051" s="166"/>
      <c r="AD1051" s="163"/>
      <c r="AE1051" s="163"/>
      <c r="AF1051" s="562"/>
    </row>
    <row r="1052" spans="1:32" ht="33" customHeight="1" x14ac:dyDescent="0.35">
      <c r="A1052" s="146"/>
      <c r="B1052" s="122"/>
      <c r="C1052" s="123"/>
      <c r="D1052" s="123"/>
      <c r="E1052" s="124"/>
      <c r="F1052" s="124"/>
      <c r="G1052" s="146"/>
      <c r="H1052" s="146"/>
      <c r="I1052" s="125"/>
      <c r="J1052" s="125"/>
      <c r="K1052" s="125"/>
      <c r="L1052" s="125"/>
      <c r="M1052" s="125"/>
      <c r="N1052" s="125"/>
      <c r="O1052" s="125"/>
      <c r="P1052" s="125"/>
      <c r="Q1052" s="125"/>
      <c r="R1052" s="125"/>
      <c r="S1052" s="125"/>
      <c r="T1052" s="125"/>
      <c r="U1052" s="125"/>
      <c r="V1052" s="125"/>
      <c r="W1052" s="125"/>
      <c r="X1052" s="125"/>
      <c r="Y1052" s="126"/>
      <c r="Z1052" s="165"/>
      <c r="AA1052" s="166"/>
      <c r="AB1052" s="162"/>
      <c r="AC1052" s="166"/>
      <c r="AD1052" s="163"/>
      <c r="AE1052" s="163"/>
      <c r="AF1052" s="562"/>
    </row>
    <row r="1053" spans="1:32" ht="33" customHeight="1" x14ac:dyDescent="0.35">
      <c r="A1053" s="146"/>
      <c r="B1053" s="122"/>
      <c r="C1053" s="123"/>
      <c r="D1053" s="123"/>
      <c r="E1053" s="124"/>
      <c r="F1053" s="124"/>
      <c r="G1053" s="146"/>
      <c r="H1053" s="146"/>
      <c r="I1053" s="125"/>
      <c r="J1053" s="125"/>
      <c r="K1053" s="125"/>
      <c r="L1053" s="125"/>
      <c r="M1053" s="125"/>
      <c r="N1053" s="125"/>
      <c r="O1053" s="125"/>
      <c r="P1053" s="125"/>
      <c r="Q1053" s="125"/>
      <c r="R1053" s="125"/>
      <c r="S1053" s="125"/>
      <c r="T1053" s="125"/>
      <c r="U1053" s="125"/>
      <c r="V1053" s="125"/>
      <c r="W1053" s="125"/>
      <c r="X1053" s="125"/>
      <c r="Y1053" s="126"/>
      <c r="Z1053" s="165"/>
      <c r="AA1053" s="166"/>
      <c r="AB1053" s="162"/>
      <c r="AC1053" s="166"/>
      <c r="AD1053" s="163"/>
      <c r="AE1053" s="163"/>
      <c r="AF1053" s="562"/>
    </row>
    <row r="1054" spans="1:32" ht="33" customHeight="1" x14ac:dyDescent="0.35">
      <c r="A1054" s="146"/>
      <c r="B1054" s="122"/>
      <c r="C1054" s="123"/>
      <c r="D1054" s="123"/>
      <c r="E1054" s="124"/>
      <c r="F1054" s="124"/>
      <c r="G1054" s="146"/>
      <c r="H1054" s="146"/>
      <c r="I1054" s="125"/>
      <c r="J1054" s="125"/>
      <c r="K1054" s="125"/>
      <c r="L1054" s="125"/>
      <c r="M1054" s="125"/>
      <c r="N1054" s="125"/>
      <c r="O1054" s="125"/>
      <c r="P1054" s="125"/>
      <c r="Q1054" s="125"/>
      <c r="R1054" s="125"/>
      <c r="S1054" s="125"/>
      <c r="T1054" s="125"/>
      <c r="U1054" s="125"/>
      <c r="V1054" s="125"/>
      <c r="W1054" s="125"/>
      <c r="X1054" s="125"/>
      <c r="Y1054" s="126"/>
      <c r="Z1054" s="165"/>
      <c r="AA1054" s="166"/>
      <c r="AB1054" s="162"/>
      <c r="AC1054" s="166"/>
      <c r="AD1054" s="163"/>
      <c r="AE1054" s="163"/>
      <c r="AF1054" s="562"/>
    </row>
    <row r="1055" spans="1:32" ht="33" customHeight="1" x14ac:dyDescent="0.35">
      <c r="A1055" s="146"/>
      <c r="B1055" s="122"/>
      <c r="C1055" s="123"/>
      <c r="D1055" s="123"/>
      <c r="E1055" s="124"/>
      <c r="F1055" s="124"/>
      <c r="G1055" s="146"/>
      <c r="H1055" s="146"/>
      <c r="I1055" s="125"/>
      <c r="J1055" s="125"/>
      <c r="K1055" s="125"/>
      <c r="L1055" s="125"/>
      <c r="M1055" s="125"/>
      <c r="N1055" s="125"/>
      <c r="O1055" s="125"/>
      <c r="P1055" s="125"/>
      <c r="Q1055" s="125"/>
      <c r="R1055" s="125"/>
      <c r="S1055" s="125"/>
      <c r="T1055" s="125"/>
      <c r="U1055" s="125"/>
      <c r="V1055" s="125"/>
      <c r="W1055" s="125"/>
      <c r="X1055" s="125"/>
      <c r="Y1055" s="126"/>
      <c r="Z1055" s="165"/>
      <c r="AA1055" s="166"/>
      <c r="AB1055" s="162"/>
      <c r="AC1055" s="166"/>
      <c r="AD1055" s="163"/>
      <c r="AE1055" s="163"/>
      <c r="AF1055" s="562"/>
    </row>
    <row r="1056" spans="1:32" ht="33" customHeight="1" x14ac:dyDescent="0.35">
      <c r="A1056" s="146"/>
      <c r="B1056" s="122"/>
      <c r="C1056" s="123"/>
      <c r="D1056" s="123"/>
      <c r="E1056" s="124"/>
      <c r="F1056" s="124"/>
      <c r="G1056" s="146"/>
      <c r="H1056" s="146"/>
      <c r="I1056" s="125"/>
      <c r="J1056" s="125"/>
      <c r="K1056" s="125"/>
      <c r="L1056" s="125"/>
      <c r="M1056" s="125"/>
      <c r="N1056" s="125"/>
      <c r="O1056" s="125"/>
      <c r="P1056" s="125"/>
      <c r="Q1056" s="125"/>
      <c r="R1056" s="125"/>
      <c r="S1056" s="125"/>
      <c r="T1056" s="125"/>
      <c r="U1056" s="125"/>
      <c r="V1056" s="125"/>
      <c r="W1056" s="125"/>
      <c r="X1056" s="125"/>
      <c r="Y1056" s="126"/>
      <c r="Z1056" s="165"/>
      <c r="AA1056" s="166"/>
      <c r="AB1056" s="162"/>
      <c r="AC1056" s="166"/>
      <c r="AD1056" s="163"/>
      <c r="AE1056" s="163"/>
      <c r="AF1056" s="562"/>
    </row>
    <row r="1057" spans="1:32" ht="33" customHeight="1" x14ac:dyDescent="0.35">
      <c r="A1057" s="146"/>
      <c r="B1057" s="122"/>
      <c r="C1057" s="123"/>
      <c r="D1057" s="123"/>
      <c r="E1057" s="124"/>
      <c r="F1057" s="124"/>
      <c r="G1057" s="146"/>
      <c r="H1057" s="146"/>
      <c r="I1057" s="125"/>
      <c r="J1057" s="125"/>
      <c r="K1057" s="125"/>
      <c r="L1057" s="125"/>
      <c r="M1057" s="125"/>
      <c r="N1057" s="125"/>
      <c r="O1057" s="125"/>
      <c r="P1057" s="125"/>
      <c r="Q1057" s="125"/>
      <c r="R1057" s="125"/>
      <c r="S1057" s="125"/>
      <c r="T1057" s="125"/>
      <c r="U1057" s="125"/>
      <c r="V1057" s="125"/>
      <c r="W1057" s="125"/>
      <c r="X1057" s="125"/>
      <c r="Y1057" s="126"/>
      <c r="Z1057" s="165"/>
      <c r="AA1057" s="166"/>
      <c r="AB1057" s="162"/>
      <c r="AC1057" s="166"/>
      <c r="AD1057" s="163"/>
      <c r="AE1057" s="163"/>
      <c r="AF1057" s="562"/>
    </row>
    <row r="1058" spans="1:32" ht="33" customHeight="1" x14ac:dyDescent="0.35">
      <c r="A1058" s="146"/>
      <c r="B1058" s="122"/>
      <c r="C1058" s="123"/>
      <c r="D1058" s="123"/>
      <c r="E1058" s="124"/>
      <c r="F1058" s="124"/>
      <c r="G1058" s="146"/>
      <c r="H1058" s="146"/>
      <c r="I1058" s="125"/>
      <c r="J1058" s="125"/>
      <c r="K1058" s="125"/>
      <c r="L1058" s="125"/>
      <c r="M1058" s="125"/>
      <c r="N1058" s="125"/>
      <c r="O1058" s="125"/>
      <c r="P1058" s="125"/>
      <c r="Q1058" s="125"/>
      <c r="R1058" s="125"/>
      <c r="S1058" s="125"/>
      <c r="T1058" s="125"/>
      <c r="U1058" s="125"/>
      <c r="V1058" s="125"/>
      <c r="W1058" s="125"/>
      <c r="X1058" s="125"/>
      <c r="Y1058" s="126"/>
      <c r="Z1058" s="165"/>
      <c r="AA1058" s="166"/>
      <c r="AB1058" s="162"/>
      <c r="AC1058" s="166"/>
      <c r="AD1058" s="163"/>
      <c r="AE1058" s="163"/>
      <c r="AF1058" s="562"/>
    </row>
    <row r="1059" spans="1:32" ht="33" customHeight="1" x14ac:dyDescent="0.35">
      <c r="A1059" s="146"/>
      <c r="B1059" s="122"/>
      <c r="C1059" s="123"/>
      <c r="D1059" s="123"/>
      <c r="E1059" s="124"/>
      <c r="F1059" s="124"/>
      <c r="G1059" s="146"/>
      <c r="H1059" s="146"/>
      <c r="I1059" s="125"/>
      <c r="J1059" s="125"/>
      <c r="K1059" s="125"/>
      <c r="L1059" s="125"/>
      <c r="M1059" s="125"/>
      <c r="N1059" s="125"/>
      <c r="O1059" s="125"/>
      <c r="P1059" s="125"/>
      <c r="Q1059" s="125"/>
      <c r="R1059" s="125"/>
      <c r="S1059" s="125"/>
      <c r="T1059" s="125"/>
      <c r="U1059" s="125"/>
      <c r="V1059" s="125"/>
      <c r="W1059" s="125"/>
      <c r="X1059" s="125"/>
      <c r="Y1059" s="126"/>
      <c r="Z1059" s="165"/>
      <c r="AA1059" s="166"/>
      <c r="AB1059" s="162"/>
      <c r="AC1059" s="166"/>
      <c r="AD1059" s="163"/>
      <c r="AE1059" s="163"/>
      <c r="AF1059" s="562"/>
    </row>
    <row r="1060" spans="1:32" ht="33" customHeight="1" x14ac:dyDescent="0.35">
      <c r="A1060" s="146"/>
      <c r="B1060" s="122"/>
      <c r="C1060" s="123"/>
      <c r="D1060" s="123"/>
      <c r="E1060" s="124"/>
      <c r="F1060" s="124"/>
      <c r="G1060" s="146"/>
      <c r="H1060" s="146"/>
      <c r="I1060" s="125"/>
      <c r="J1060" s="125"/>
      <c r="K1060" s="125"/>
      <c r="L1060" s="125"/>
      <c r="M1060" s="125"/>
      <c r="N1060" s="125"/>
      <c r="O1060" s="125"/>
      <c r="P1060" s="125"/>
      <c r="Q1060" s="125"/>
      <c r="R1060" s="125"/>
      <c r="S1060" s="125"/>
      <c r="T1060" s="125"/>
      <c r="U1060" s="125"/>
      <c r="V1060" s="125"/>
      <c r="W1060" s="125"/>
      <c r="X1060" s="125"/>
      <c r="Y1060" s="126"/>
      <c r="Z1060" s="165"/>
      <c r="AA1060" s="166"/>
      <c r="AB1060" s="162"/>
      <c r="AC1060" s="166"/>
      <c r="AD1060" s="163"/>
      <c r="AE1060" s="163"/>
      <c r="AF1060" s="562"/>
    </row>
    <row r="1061" spans="1:32" ht="33" customHeight="1" x14ac:dyDescent="0.35">
      <c r="A1061" s="146"/>
      <c r="B1061" s="122"/>
      <c r="C1061" s="123"/>
      <c r="D1061" s="123"/>
      <c r="E1061" s="124"/>
      <c r="F1061" s="124"/>
      <c r="G1061" s="146"/>
      <c r="H1061" s="146"/>
      <c r="I1061" s="125"/>
      <c r="J1061" s="125"/>
      <c r="K1061" s="125"/>
      <c r="L1061" s="125"/>
      <c r="M1061" s="125"/>
      <c r="N1061" s="125"/>
      <c r="O1061" s="125"/>
      <c r="P1061" s="125"/>
      <c r="Q1061" s="125"/>
      <c r="R1061" s="125"/>
      <c r="S1061" s="125"/>
      <c r="T1061" s="125"/>
      <c r="U1061" s="125"/>
      <c r="V1061" s="125"/>
      <c r="W1061" s="125"/>
      <c r="X1061" s="125"/>
      <c r="Y1061" s="126"/>
      <c r="Z1061" s="165"/>
      <c r="AA1061" s="166"/>
      <c r="AB1061" s="162"/>
      <c r="AC1061" s="166"/>
      <c r="AD1061" s="163"/>
      <c r="AE1061" s="163"/>
      <c r="AF1061" s="562"/>
    </row>
    <row r="1062" spans="1:32" ht="33" customHeight="1" x14ac:dyDescent="0.35">
      <c r="A1062" s="146"/>
      <c r="B1062" s="122"/>
      <c r="C1062" s="123"/>
      <c r="D1062" s="123"/>
      <c r="E1062" s="124"/>
      <c r="F1062" s="124"/>
      <c r="G1062" s="146"/>
      <c r="H1062" s="146"/>
      <c r="I1062" s="125"/>
      <c r="J1062" s="125"/>
      <c r="K1062" s="125"/>
      <c r="L1062" s="125"/>
      <c r="M1062" s="125"/>
      <c r="N1062" s="125"/>
      <c r="O1062" s="125"/>
      <c r="P1062" s="125"/>
      <c r="Q1062" s="125"/>
      <c r="R1062" s="125"/>
      <c r="S1062" s="125"/>
      <c r="T1062" s="125"/>
      <c r="U1062" s="125"/>
      <c r="V1062" s="125"/>
      <c r="W1062" s="125"/>
      <c r="X1062" s="125"/>
      <c r="Y1062" s="126"/>
      <c r="Z1062" s="165"/>
      <c r="AA1062" s="166"/>
      <c r="AB1062" s="162"/>
      <c r="AC1062" s="166"/>
      <c r="AD1062" s="163"/>
      <c r="AE1062" s="163"/>
      <c r="AF1062" s="562"/>
    </row>
    <row r="1063" spans="1:32" ht="33" customHeight="1" x14ac:dyDescent="0.35">
      <c r="A1063" s="146"/>
      <c r="B1063" s="122"/>
      <c r="C1063" s="123"/>
      <c r="D1063" s="123"/>
      <c r="E1063" s="124"/>
      <c r="F1063" s="124"/>
      <c r="G1063" s="146"/>
      <c r="H1063" s="146"/>
      <c r="I1063" s="125"/>
      <c r="J1063" s="125"/>
      <c r="K1063" s="125"/>
      <c r="L1063" s="125"/>
      <c r="M1063" s="125"/>
      <c r="N1063" s="125"/>
      <c r="O1063" s="125"/>
      <c r="P1063" s="125"/>
      <c r="Q1063" s="125"/>
      <c r="R1063" s="125"/>
      <c r="S1063" s="125"/>
      <c r="T1063" s="125"/>
      <c r="U1063" s="125"/>
      <c r="V1063" s="125"/>
      <c r="W1063" s="125"/>
      <c r="X1063" s="125"/>
      <c r="Y1063" s="126"/>
      <c r="Z1063" s="165"/>
      <c r="AA1063" s="166"/>
      <c r="AB1063" s="162"/>
      <c r="AC1063" s="166"/>
      <c r="AD1063" s="163"/>
      <c r="AE1063" s="163"/>
      <c r="AF1063" s="562"/>
    </row>
    <row r="1064" spans="1:32" ht="33" customHeight="1" x14ac:dyDescent="0.35">
      <c r="A1064" s="146"/>
      <c r="B1064" s="122"/>
      <c r="C1064" s="123"/>
      <c r="D1064" s="123"/>
      <c r="E1064" s="124"/>
      <c r="F1064" s="124"/>
      <c r="G1064" s="146"/>
      <c r="H1064" s="146"/>
      <c r="I1064" s="125"/>
      <c r="J1064" s="125"/>
      <c r="K1064" s="125"/>
      <c r="L1064" s="125"/>
      <c r="M1064" s="125"/>
      <c r="N1064" s="125"/>
      <c r="O1064" s="125"/>
      <c r="P1064" s="125"/>
      <c r="Q1064" s="125"/>
      <c r="R1064" s="125"/>
      <c r="S1064" s="125"/>
      <c r="T1064" s="125"/>
      <c r="U1064" s="125"/>
      <c r="V1064" s="125"/>
      <c r="W1064" s="125"/>
      <c r="X1064" s="125"/>
      <c r="Y1064" s="126"/>
      <c r="Z1064" s="165"/>
      <c r="AA1064" s="166"/>
      <c r="AB1064" s="162"/>
      <c r="AC1064" s="166"/>
      <c r="AD1064" s="163"/>
      <c r="AE1064" s="163"/>
      <c r="AF1064" s="562"/>
    </row>
    <row r="1065" spans="1:32" ht="33" customHeight="1" x14ac:dyDescent="0.35">
      <c r="A1065" s="146"/>
      <c r="B1065" s="122"/>
      <c r="C1065" s="123"/>
      <c r="D1065" s="123"/>
      <c r="E1065" s="124"/>
      <c r="F1065" s="124"/>
      <c r="G1065" s="146"/>
      <c r="H1065" s="146"/>
      <c r="I1065" s="125"/>
      <c r="J1065" s="125"/>
      <c r="K1065" s="125"/>
      <c r="L1065" s="125"/>
      <c r="M1065" s="125"/>
      <c r="N1065" s="125"/>
      <c r="O1065" s="125"/>
      <c r="P1065" s="125"/>
      <c r="Q1065" s="125"/>
      <c r="R1065" s="125"/>
      <c r="S1065" s="125"/>
      <c r="T1065" s="125"/>
      <c r="U1065" s="125"/>
      <c r="V1065" s="125"/>
      <c r="W1065" s="125"/>
      <c r="X1065" s="125"/>
      <c r="Y1065" s="126"/>
      <c r="Z1065" s="165"/>
      <c r="AA1065" s="166"/>
      <c r="AB1065" s="162"/>
      <c r="AC1065" s="166"/>
      <c r="AD1065" s="163"/>
      <c r="AE1065" s="163"/>
      <c r="AF1065" s="562"/>
    </row>
    <row r="1066" spans="1:32" ht="33" customHeight="1" x14ac:dyDescent="0.35">
      <c r="A1066" s="146"/>
      <c r="B1066" s="122"/>
      <c r="C1066" s="123"/>
      <c r="D1066" s="123"/>
      <c r="E1066" s="124"/>
      <c r="F1066" s="124"/>
      <c r="G1066" s="146"/>
      <c r="H1066" s="146"/>
      <c r="I1066" s="125"/>
      <c r="J1066" s="125"/>
      <c r="K1066" s="125"/>
      <c r="L1066" s="125"/>
      <c r="M1066" s="125"/>
      <c r="N1066" s="125"/>
      <c r="O1066" s="125"/>
      <c r="P1066" s="125"/>
      <c r="Q1066" s="125"/>
      <c r="R1066" s="125"/>
      <c r="S1066" s="125"/>
      <c r="T1066" s="125"/>
      <c r="U1066" s="125"/>
      <c r="V1066" s="125"/>
      <c r="W1066" s="125"/>
      <c r="X1066" s="125"/>
      <c r="Y1066" s="126"/>
      <c r="Z1066" s="165"/>
      <c r="AA1066" s="166"/>
      <c r="AB1066" s="162"/>
      <c r="AC1066" s="166"/>
      <c r="AD1066" s="163"/>
      <c r="AE1066" s="163"/>
      <c r="AF1066" s="562"/>
    </row>
    <row r="1067" spans="1:32" ht="33" customHeight="1" x14ac:dyDescent="0.35">
      <c r="A1067" s="146"/>
      <c r="B1067" s="122"/>
      <c r="C1067" s="123"/>
      <c r="D1067" s="123"/>
      <c r="E1067" s="124"/>
      <c r="F1067" s="124"/>
      <c r="G1067" s="146"/>
      <c r="H1067" s="146"/>
      <c r="I1067" s="125"/>
      <c r="J1067" s="125"/>
      <c r="K1067" s="125"/>
      <c r="L1067" s="125"/>
      <c r="M1067" s="125"/>
      <c r="N1067" s="125"/>
      <c r="O1067" s="125"/>
      <c r="P1067" s="125"/>
      <c r="Q1067" s="125"/>
      <c r="R1067" s="125"/>
      <c r="S1067" s="125"/>
      <c r="T1067" s="125"/>
      <c r="U1067" s="125"/>
      <c r="V1067" s="125"/>
      <c r="W1067" s="125"/>
      <c r="X1067" s="125"/>
      <c r="Y1067" s="126"/>
      <c r="Z1067" s="165"/>
      <c r="AA1067" s="166"/>
      <c r="AB1067" s="162"/>
      <c r="AC1067" s="166"/>
      <c r="AD1067" s="163"/>
      <c r="AE1067" s="163"/>
      <c r="AF1067" s="562"/>
    </row>
    <row r="1068" spans="1:32" ht="33" customHeight="1" x14ac:dyDescent="0.35">
      <c r="A1068" s="146"/>
      <c r="B1068" s="122"/>
      <c r="C1068" s="123"/>
      <c r="D1068" s="123"/>
      <c r="E1068" s="124"/>
      <c r="F1068" s="124"/>
      <c r="G1068" s="146"/>
      <c r="H1068" s="146"/>
      <c r="I1068" s="125"/>
      <c r="J1068" s="125"/>
      <c r="K1068" s="125"/>
      <c r="L1068" s="125"/>
      <c r="M1068" s="125"/>
      <c r="N1068" s="125"/>
      <c r="O1068" s="125"/>
      <c r="P1068" s="125"/>
      <c r="Q1068" s="125"/>
      <c r="R1068" s="125"/>
      <c r="S1068" s="125"/>
      <c r="T1068" s="125"/>
      <c r="U1068" s="125"/>
      <c r="V1068" s="125"/>
      <c r="W1068" s="125"/>
      <c r="X1068" s="125"/>
      <c r="Y1068" s="126"/>
      <c r="Z1068" s="165"/>
      <c r="AA1068" s="166"/>
      <c r="AB1068" s="162"/>
      <c r="AC1068" s="166"/>
      <c r="AD1068" s="163"/>
      <c r="AE1068" s="163"/>
      <c r="AF1068" s="562"/>
    </row>
    <row r="1069" spans="1:32" ht="33" customHeight="1" x14ac:dyDescent="0.35">
      <c r="A1069" s="146"/>
      <c r="B1069" s="122"/>
      <c r="C1069" s="123"/>
      <c r="D1069" s="123"/>
      <c r="E1069" s="124"/>
      <c r="F1069" s="124"/>
      <c r="G1069" s="146"/>
      <c r="H1069" s="146"/>
      <c r="I1069" s="125"/>
      <c r="J1069" s="125"/>
      <c r="K1069" s="125"/>
      <c r="L1069" s="125"/>
      <c r="M1069" s="125"/>
      <c r="N1069" s="125"/>
      <c r="O1069" s="125"/>
      <c r="P1069" s="125"/>
      <c r="Q1069" s="125"/>
      <c r="R1069" s="125"/>
      <c r="S1069" s="125"/>
      <c r="T1069" s="125"/>
      <c r="U1069" s="125"/>
      <c r="V1069" s="125"/>
      <c r="W1069" s="125"/>
      <c r="X1069" s="125"/>
      <c r="Y1069" s="126"/>
      <c r="Z1069" s="165"/>
      <c r="AA1069" s="166"/>
      <c r="AB1069" s="162"/>
      <c r="AC1069" s="166"/>
      <c r="AD1069" s="163"/>
      <c r="AE1069" s="163"/>
      <c r="AF1069" s="562"/>
    </row>
    <row r="1070" spans="1:32" ht="33" customHeight="1" x14ac:dyDescent="0.35">
      <c r="A1070" s="146"/>
      <c r="B1070" s="122"/>
      <c r="C1070" s="123"/>
      <c r="D1070" s="123"/>
      <c r="E1070" s="124"/>
      <c r="F1070" s="124"/>
      <c r="G1070" s="146"/>
      <c r="H1070" s="146"/>
      <c r="I1070" s="125"/>
      <c r="J1070" s="125"/>
      <c r="K1070" s="125"/>
      <c r="L1070" s="125"/>
      <c r="M1070" s="125"/>
      <c r="N1070" s="125"/>
      <c r="O1070" s="125"/>
      <c r="P1070" s="125"/>
      <c r="Q1070" s="125"/>
      <c r="R1070" s="125"/>
      <c r="S1070" s="125"/>
      <c r="T1070" s="125"/>
      <c r="U1070" s="125"/>
      <c r="V1070" s="125"/>
      <c r="W1070" s="125"/>
      <c r="X1070" s="125"/>
      <c r="Y1070" s="126"/>
      <c r="Z1070" s="165"/>
      <c r="AA1070" s="166"/>
      <c r="AB1070" s="162"/>
      <c r="AC1070" s="166"/>
      <c r="AD1070" s="163"/>
      <c r="AE1070" s="163"/>
      <c r="AF1070" s="562"/>
    </row>
    <row r="1071" spans="1:32" ht="33" customHeight="1" x14ac:dyDescent="0.35">
      <c r="A1071" s="146"/>
      <c r="B1071" s="122"/>
      <c r="C1071" s="123"/>
      <c r="D1071" s="123"/>
      <c r="E1071" s="124"/>
      <c r="F1071" s="124"/>
      <c r="G1071" s="146"/>
      <c r="H1071" s="146"/>
      <c r="I1071" s="125"/>
      <c r="J1071" s="125"/>
      <c r="K1071" s="125"/>
      <c r="L1071" s="125"/>
      <c r="M1071" s="125"/>
      <c r="N1071" s="125"/>
      <c r="O1071" s="125"/>
      <c r="P1071" s="125"/>
      <c r="Q1071" s="125"/>
      <c r="R1071" s="125"/>
      <c r="S1071" s="125"/>
      <c r="T1071" s="125"/>
      <c r="U1071" s="125"/>
      <c r="V1071" s="125"/>
      <c r="W1071" s="125"/>
      <c r="X1071" s="125"/>
      <c r="Y1071" s="126"/>
      <c r="Z1071" s="165"/>
      <c r="AA1071" s="166"/>
      <c r="AB1071" s="162"/>
      <c r="AC1071" s="166"/>
      <c r="AD1071" s="163"/>
      <c r="AE1071" s="163"/>
      <c r="AF1071" s="562"/>
    </row>
    <row r="1072" spans="1:32" ht="33" customHeight="1" x14ac:dyDescent="0.35">
      <c r="A1072" s="146"/>
      <c r="B1072" s="122"/>
      <c r="C1072" s="123"/>
      <c r="D1072" s="123"/>
      <c r="E1072" s="124"/>
      <c r="F1072" s="124"/>
      <c r="G1072" s="146"/>
      <c r="H1072" s="146"/>
      <c r="I1072" s="125"/>
      <c r="J1072" s="125"/>
      <c r="K1072" s="125"/>
      <c r="L1072" s="125"/>
      <c r="M1072" s="125"/>
      <c r="N1072" s="125"/>
      <c r="O1072" s="125"/>
      <c r="P1072" s="125"/>
      <c r="Q1072" s="125"/>
      <c r="R1072" s="125"/>
      <c r="S1072" s="125"/>
      <c r="T1072" s="125"/>
      <c r="U1072" s="125"/>
      <c r="V1072" s="125"/>
      <c r="W1072" s="125"/>
      <c r="X1072" s="125"/>
      <c r="Y1072" s="126"/>
      <c r="Z1072" s="165"/>
      <c r="AA1072" s="166"/>
      <c r="AB1072" s="162"/>
      <c r="AC1072" s="166"/>
      <c r="AD1072" s="163"/>
      <c r="AE1072" s="163"/>
      <c r="AF1072" s="562"/>
    </row>
    <row r="1073" spans="1:32" ht="33" customHeight="1" x14ac:dyDescent="0.35">
      <c r="A1073" s="146"/>
      <c r="B1073" s="122"/>
      <c r="C1073" s="123"/>
      <c r="D1073" s="123"/>
      <c r="E1073" s="124"/>
      <c r="F1073" s="124"/>
      <c r="G1073" s="146"/>
      <c r="H1073" s="146"/>
      <c r="I1073" s="125"/>
      <c r="J1073" s="125"/>
      <c r="K1073" s="125"/>
      <c r="L1073" s="125"/>
      <c r="M1073" s="125"/>
      <c r="N1073" s="125"/>
      <c r="O1073" s="125"/>
      <c r="P1073" s="125"/>
      <c r="Q1073" s="125"/>
      <c r="R1073" s="125"/>
      <c r="S1073" s="125"/>
      <c r="T1073" s="125"/>
      <c r="U1073" s="125"/>
      <c r="V1073" s="125"/>
      <c r="W1073" s="125"/>
      <c r="X1073" s="125"/>
      <c r="Y1073" s="126"/>
      <c r="Z1073" s="165"/>
      <c r="AA1073" s="166"/>
      <c r="AB1073" s="162"/>
      <c r="AC1073" s="166"/>
      <c r="AD1073" s="163"/>
      <c r="AE1073" s="163"/>
      <c r="AF1073" s="562"/>
    </row>
    <row r="1074" spans="1:32" ht="33" customHeight="1" x14ac:dyDescent="0.35">
      <c r="A1074" s="146"/>
      <c r="B1074" s="122"/>
      <c r="C1074" s="123"/>
      <c r="D1074" s="123"/>
      <c r="E1074" s="124"/>
      <c r="F1074" s="124"/>
      <c r="G1074" s="146"/>
      <c r="H1074" s="146"/>
      <c r="I1074" s="125"/>
      <c r="J1074" s="125"/>
      <c r="K1074" s="125"/>
      <c r="L1074" s="125"/>
      <c r="M1074" s="125"/>
      <c r="N1074" s="125"/>
      <c r="O1074" s="125"/>
      <c r="P1074" s="125"/>
      <c r="Q1074" s="125"/>
      <c r="R1074" s="125"/>
      <c r="S1074" s="125"/>
      <c r="T1074" s="125"/>
      <c r="U1074" s="125"/>
      <c r="V1074" s="125"/>
      <c r="W1074" s="125"/>
      <c r="X1074" s="125"/>
      <c r="Y1074" s="126"/>
      <c r="Z1074" s="165"/>
      <c r="AA1074" s="166"/>
      <c r="AB1074" s="162"/>
      <c r="AC1074" s="166"/>
      <c r="AD1074" s="163"/>
      <c r="AE1074" s="163"/>
      <c r="AF1074" s="562"/>
    </row>
    <row r="1075" spans="1:32" ht="33" customHeight="1" x14ac:dyDescent="0.35">
      <c r="A1075" s="146"/>
      <c r="B1075" s="122"/>
      <c r="C1075" s="123"/>
      <c r="D1075" s="123"/>
      <c r="E1075" s="124"/>
      <c r="F1075" s="124"/>
      <c r="G1075" s="146"/>
      <c r="H1075" s="146"/>
      <c r="I1075" s="125"/>
      <c r="J1075" s="125"/>
      <c r="K1075" s="125"/>
      <c r="L1075" s="125"/>
      <c r="M1075" s="125"/>
      <c r="N1075" s="125"/>
      <c r="O1075" s="125"/>
      <c r="P1075" s="125"/>
      <c r="Q1075" s="125"/>
      <c r="R1075" s="125"/>
      <c r="S1075" s="125"/>
      <c r="T1075" s="125"/>
      <c r="U1075" s="125"/>
      <c r="V1075" s="125"/>
      <c r="W1075" s="125"/>
      <c r="X1075" s="125"/>
      <c r="Y1075" s="126"/>
      <c r="Z1075" s="165"/>
      <c r="AA1075" s="166"/>
      <c r="AB1075" s="162"/>
      <c r="AC1075" s="166"/>
      <c r="AD1075" s="163"/>
      <c r="AE1075" s="163"/>
      <c r="AF1075" s="562"/>
    </row>
    <row r="1076" spans="1:32" ht="33" customHeight="1" x14ac:dyDescent="0.35">
      <c r="A1076" s="146"/>
      <c r="B1076" s="122"/>
      <c r="C1076" s="123"/>
      <c r="D1076" s="123"/>
      <c r="E1076" s="124"/>
      <c r="F1076" s="124"/>
      <c r="G1076" s="146"/>
      <c r="H1076" s="146"/>
      <c r="I1076" s="125"/>
      <c r="J1076" s="125"/>
      <c r="K1076" s="125"/>
      <c r="L1076" s="125"/>
      <c r="M1076" s="125"/>
      <c r="N1076" s="125"/>
      <c r="O1076" s="125"/>
      <c r="P1076" s="125"/>
      <c r="Q1076" s="125"/>
      <c r="R1076" s="125"/>
      <c r="S1076" s="125"/>
      <c r="T1076" s="125"/>
      <c r="U1076" s="125"/>
      <c r="V1076" s="125"/>
      <c r="W1076" s="125"/>
      <c r="X1076" s="125"/>
      <c r="Y1076" s="126"/>
      <c r="Z1076" s="165"/>
      <c r="AA1076" s="166"/>
      <c r="AB1076" s="162"/>
      <c r="AC1076" s="166"/>
      <c r="AD1076" s="163"/>
      <c r="AE1076" s="163"/>
      <c r="AF1076" s="562"/>
    </row>
    <row r="1077" spans="1:32" ht="33" customHeight="1" x14ac:dyDescent="0.35">
      <c r="A1077" s="146"/>
      <c r="B1077" s="122"/>
      <c r="C1077" s="123"/>
      <c r="D1077" s="123"/>
      <c r="E1077" s="124"/>
      <c r="F1077" s="124"/>
      <c r="G1077" s="146"/>
      <c r="H1077" s="146"/>
      <c r="I1077" s="125"/>
      <c r="J1077" s="125"/>
      <c r="K1077" s="125"/>
      <c r="L1077" s="125"/>
      <c r="M1077" s="125"/>
      <c r="N1077" s="125"/>
      <c r="O1077" s="125"/>
      <c r="P1077" s="125"/>
      <c r="Q1077" s="125"/>
      <c r="R1077" s="125"/>
      <c r="S1077" s="125"/>
      <c r="T1077" s="125"/>
      <c r="U1077" s="125"/>
      <c r="V1077" s="125"/>
      <c r="W1077" s="125"/>
      <c r="X1077" s="125"/>
      <c r="Y1077" s="126"/>
      <c r="Z1077" s="165"/>
      <c r="AA1077" s="166"/>
      <c r="AB1077" s="162"/>
      <c r="AC1077" s="166"/>
      <c r="AD1077" s="163"/>
      <c r="AE1077" s="163"/>
      <c r="AF1077" s="562"/>
    </row>
    <row r="1078" spans="1:32" ht="33" customHeight="1" x14ac:dyDescent="0.35">
      <c r="A1078" s="146"/>
      <c r="B1078" s="122"/>
      <c r="C1078" s="123"/>
      <c r="D1078" s="123"/>
      <c r="E1078" s="124"/>
      <c r="F1078" s="124"/>
      <c r="G1078" s="146"/>
      <c r="H1078" s="146"/>
      <c r="I1078" s="125"/>
      <c r="J1078" s="125"/>
      <c r="K1078" s="125"/>
      <c r="L1078" s="125"/>
      <c r="M1078" s="125"/>
      <c r="N1078" s="125"/>
      <c r="O1078" s="125"/>
      <c r="P1078" s="125"/>
      <c r="Q1078" s="125"/>
      <c r="R1078" s="125"/>
      <c r="S1078" s="125"/>
      <c r="T1078" s="125"/>
      <c r="U1078" s="125"/>
      <c r="V1078" s="125"/>
      <c r="W1078" s="125"/>
      <c r="X1078" s="125"/>
      <c r="Y1078" s="126"/>
      <c r="Z1078" s="165"/>
      <c r="AA1078" s="166"/>
      <c r="AB1078" s="162"/>
      <c r="AC1078" s="166"/>
      <c r="AD1078" s="163"/>
      <c r="AE1078" s="163"/>
      <c r="AF1078" s="562"/>
    </row>
    <row r="1079" spans="1:32" ht="33" customHeight="1" x14ac:dyDescent="0.35">
      <c r="A1079" s="146"/>
      <c r="B1079" s="122"/>
      <c r="C1079" s="123"/>
      <c r="D1079" s="123"/>
      <c r="E1079" s="124"/>
      <c r="F1079" s="124"/>
      <c r="G1079" s="146"/>
      <c r="H1079" s="146"/>
      <c r="I1079" s="125"/>
      <c r="J1079" s="125"/>
      <c r="K1079" s="125"/>
      <c r="L1079" s="125"/>
      <c r="M1079" s="125"/>
      <c r="N1079" s="125"/>
      <c r="O1079" s="125"/>
      <c r="P1079" s="125"/>
      <c r="Q1079" s="125"/>
      <c r="R1079" s="125"/>
      <c r="S1079" s="125"/>
      <c r="T1079" s="125"/>
      <c r="U1079" s="125"/>
      <c r="V1079" s="125"/>
      <c r="W1079" s="125"/>
      <c r="X1079" s="125"/>
      <c r="Y1079" s="126"/>
      <c r="Z1079" s="165"/>
      <c r="AA1079" s="166"/>
      <c r="AB1079" s="162"/>
      <c r="AC1079" s="166"/>
      <c r="AD1079" s="163"/>
      <c r="AE1079" s="163"/>
      <c r="AF1079" s="562"/>
    </row>
    <row r="1080" spans="1:32" ht="33" customHeight="1" x14ac:dyDescent="0.35">
      <c r="A1080" s="146"/>
      <c r="B1080" s="122"/>
      <c r="C1080" s="123"/>
      <c r="D1080" s="123"/>
      <c r="E1080" s="124"/>
      <c r="F1080" s="124"/>
      <c r="G1080" s="146"/>
      <c r="H1080" s="146"/>
      <c r="I1080" s="125"/>
      <c r="J1080" s="125"/>
      <c r="K1080" s="125"/>
      <c r="L1080" s="125"/>
      <c r="M1080" s="125"/>
      <c r="N1080" s="125"/>
      <c r="O1080" s="125"/>
      <c r="P1080" s="125"/>
      <c r="Q1080" s="125"/>
      <c r="R1080" s="125"/>
      <c r="S1080" s="125"/>
      <c r="T1080" s="125"/>
      <c r="U1080" s="125"/>
      <c r="V1080" s="125"/>
      <c r="W1080" s="125"/>
      <c r="X1080" s="125"/>
      <c r="Y1080" s="126"/>
      <c r="Z1080" s="165"/>
      <c r="AA1080" s="166"/>
      <c r="AB1080" s="162"/>
      <c r="AC1080" s="166"/>
      <c r="AD1080" s="163"/>
      <c r="AE1080" s="163"/>
      <c r="AF1080" s="562"/>
    </row>
    <row r="1081" spans="1:32" ht="33" customHeight="1" x14ac:dyDescent="0.35">
      <c r="A1081" s="146"/>
      <c r="B1081" s="122"/>
      <c r="C1081" s="123"/>
      <c r="D1081" s="123"/>
      <c r="E1081" s="124"/>
      <c r="F1081" s="124"/>
      <c r="G1081" s="146"/>
      <c r="H1081" s="146"/>
      <c r="I1081" s="125"/>
      <c r="J1081" s="125"/>
      <c r="K1081" s="125"/>
      <c r="L1081" s="125"/>
      <c r="M1081" s="125"/>
      <c r="N1081" s="125"/>
      <c r="O1081" s="125"/>
      <c r="P1081" s="125"/>
      <c r="Q1081" s="125"/>
      <c r="R1081" s="125"/>
      <c r="S1081" s="125"/>
      <c r="T1081" s="125"/>
      <c r="U1081" s="125"/>
      <c r="V1081" s="125"/>
      <c r="W1081" s="125"/>
      <c r="X1081" s="125"/>
      <c r="Y1081" s="126"/>
      <c r="Z1081" s="165"/>
      <c r="AA1081" s="166"/>
      <c r="AB1081" s="162"/>
      <c r="AC1081" s="166"/>
      <c r="AD1081" s="163"/>
      <c r="AE1081" s="163"/>
      <c r="AF1081" s="562"/>
    </row>
    <row r="1082" spans="1:32" ht="33" customHeight="1" x14ac:dyDescent="0.35">
      <c r="A1082" s="146"/>
      <c r="B1082" s="122"/>
      <c r="C1082" s="123"/>
      <c r="D1082" s="123"/>
      <c r="E1082" s="124"/>
      <c r="F1082" s="124"/>
      <c r="G1082" s="146"/>
      <c r="H1082" s="146"/>
      <c r="I1082" s="125"/>
      <c r="J1082" s="125"/>
      <c r="K1082" s="125"/>
      <c r="L1082" s="125"/>
      <c r="M1082" s="125"/>
      <c r="N1082" s="125"/>
      <c r="O1082" s="125"/>
      <c r="P1082" s="125"/>
      <c r="Q1082" s="125"/>
      <c r="R1082" s="125"/>
      <c r="S1082" s="125"/>
      <c r="T1082" s="125"/>
      <c r="U1082" s="125"/>
      <c r="V1082" s="125"/>
      <c r="W1082" s="125"/>
      <c r="X1082" s="125"/>
      <c r="Y1082" s="126"/>
      <c r="Z1082" s="165"/>
      <c r="AA1082" s="166"/>
      <c r="AB1082" s="162"/>
      <c r="AC1082" s="166"/>
      <c r="AD1082" s="163"/>
      <c r="AE1082" s="163"/>
      <c r="AF1082" s="562"/>
    </row>
    <row r="1083" spans="1:32" ht="33" customHeight="1" x14ac:dyDescent="0.35">
      <c r="A1083" s="146"/>
      <c r="B1083" s="122"/>
      <c r="C1083" s="123"/>
      <c r="D1083" s="123"/>
      <c r="E1083" s="124"/>
      <c r="F1083" s="124"/>
      <c r="G1083" s="146"/>
      <c r="H1083" s="146"/>
      <c r="I1083" s="125"/>
      <c r="J1083" s="125"/>
      <c r="K1083" s="125"/>
      <c r="L1083" s="125"/>
      <c r="M1083" s="125"/>
      <c r="N1083" s="125"/>
      <c r="O1083" s="125"/>
      <c r="P1083" s="125"/>
      <c r="Q1083" s="125"/>
      <c r="R1083" s="125"/>
      <c r="S1083" s="125"/>
      <c r="T1083" s="125"/>
      <c r="U1083" s="125"/>
      <c r="V1083" s="125"/>
      <c r="W1083" s="125"/>
      <c r="X1083" s="125"/>
      <c r="Y1083" s="126"/>
      <c r="Z1083" s="165"/>
      <c r="AA1083" s="166"/>
      <c r="AB1083" s="162"/>
      <c r="AC1083" s="166"/>
      <c r="AD1083" s="163"/>
      <c r="AE1083" s="163"/>
      <c r="AF1083" s="562"/>
    </row>
    <row r="1084" spans="1:32" ht="33" customHeight="1" x14ac:dyDescent="0.35">
      <c r="A1084" s="146"/>
      <c r="B1084" s="122"/>
      <c r="C1084" s="123"/>
      <c r="D1084" s="123"/>
      <c r="E1084" s="124"/>
      <c r="F1084" s="124"/>
      <c r="G1084" s="146"/>
      <c r="H1084" s="146"/>
      <c r="I1084" s="125"/>
      <c r="J1084" s="125"/>
      <c r="K1084" s="125"/>
      <c r="L1084" s="125"/>
      <c r="M1084" s="125"/>
      <c r="N1084" s="125"/>
      <c r="O1084" s="125"/>
      <c r="P1084" s="125"/>
      <c r="Q1084" s="125"/>
      <c r="R1084" s="125"/>
      <c r="S1084" s="125"/>
      <c r="T1084" s="125"/>
      <c r="U1084" s="125"/>
      <c r="V1084" s="125"/>
      <c r="W1084" s="125"/>
      <c r="X1084" s="125"/>
      <c r="Y1084" s="126"/>
      <c r="Z1084" s="165"/>
      <c r="AA1084" s="166"/>
      <c r="AB1084" s="162"/>
      <c r="AC1084" s="166"/>
      <c r="AD1084" s="163"/>
      <c r="AE1084" s="163"/>
      <c r="AF1084" s="562"/>
    </row>
    <row r="1085" spans="1:32" ht="33" customHeight="1" x14ac:dyDescent="0.35">
      <c r="A1085" s="146"/>
      <c r="B1085" s="122"/>
      <c r="C1085" s="123"/>
      <c r="D1085" s="123"/>
      <c r="E1085" s="124"/>
      <c r="F1085" s="124"/>
      <c r="G1085" s="146"/>
      <c r="H1085" s="146"/>
      <c r="I1085" s="125"/>
      <c r="J1085" s="125"/>
      <c r="K1085" s="125"/>
      <c r="L1085" s="125"/>
      <c r="M1085" s="125"/>
      <c r="N1085" s="125"/>
      <c r="O1085" s="125"/>
      <c r="P1085" s="125"/>
      <c r="Q1085" s="125"/>
      <c r="R1085" s="125"/>
      <c r="S1085" s="125"/>
      <c r="T1085" s="125"/>
      <c r="U1085" s="125"/>
      <c r="V1085" s="125"/>
      <c r="W1085" s="125"/>
      <c r="X1085" s="125"/>
      <c r="Y1085" s="126"/>
      <c r="Z1085" s="165"/>
      <c r="AA1085" s="166"/>
      <c r="AB1085" s="162"/>
      <c r="AC1085" s="166"/>
      <c r="AD1085" s="163"/>
      <c r="AE1085" s="163"/>
      <c r="AF1085" s="562"/>
    </row>
    <row r="1086" spans="1:32" ht="33" customHeight="1" x14ac:dyDescent="0.35">
      <c r="A1086" s="146"/>
      <c r="B1086" s="122"/>
      <c r="C1086" s="123"/>
      <c r="D1086" s="123"/>
      <c r="E1086" s="124"/>
      <c r="F1086" s="124"/>
      <c r="G1086" s="146"/>
      <c r="H1086" s="146"/>
      <c r="I1086" s="125"/>
      <c r="J1086" s="125"/>
      <c r="K1086" s="125"/>
      <c r="L1086" s="125"/>
      <c r="M1086" s="125"/>
      <c r="N1086" s="125"/>
      <c r="O1086" s="125"/>
      <c r="P1086" s="125"/>
      <c r="Q1086" s="125"/>
      <c r="R1086" s="125"/>
      <c r="S1086" s="125"/>
      <c r="T1086" s="125"/>
      <c r="U1086" s="125"/>
      <c r="V1086" s="125"/>
      <c r="W1086" s="125"/>
      <c r="X1086" s="125"/>
      <c r="Y1086" s="126"/>
      <c r="Z1086" s="165"/>
      <c r="AA1086" s="166"/>
      <c r="AB1086" s="162"/>
      <c r="AC1086" s="166"/>
      <c r="AD1086" s="163"/>
      <c r="AE1086" s="163"/>
      <c r="AF1086" s="562"/>
    </row>
    <row r="1087" spans="1:32" ht="33" customHeight="1" x14ac:dyDescent="0.35">
      <c r="A1087" s="146"/>
      <c r="B1087" s="122"/>
      <c r="C1087" s="123"/>
      <c r="D1087" s="123"/>
      <c r="E1087" s="124"/>
      <c r="F1087" s="124"/>
      <c r="G1087" s="146"/>
      <c r="H1087" s="146"/>
      <c r="I1087" s="125"/>
      <c r="J1087" s="125"/>
      <c r="K1087" s="125"/>
      <c r="L1087" s="125"/>
      <c r="M1087" s="125"/>
      <c r="N1087" s="125"/>
      <c r="O1087" s="125"/>
      <c r="P1087" s="125"/>
      <c r="Q1087" s="125"/>
      <c r="R1087" s="125"/>
      <c r="S1087" s="125"/>
      <c r="T1087" s="125"/>
      <c r="U1087" s="125"/>
      <c r="V1087" s="125"/>
      <c r="W1087" s="125"/>
      <c r="X1087" s="125"/>
      <c r="Y1087" s="126"/>
      <c r="Z1087" s="165"/>
      <c r="AA1087" s="166"/>
      <c r="AB1087" s="162"/>
      <c r="AC1087" s="166"/>
      <c r="AD1087" s="163"/>
      <c r="AE1087" s="163"/>
      <c r="AF1087" s="562"/>
    </row>
    <row r="1088" spans="1:32" ht="33" customHeight="1" x14ac:dyDescent="0.35">
      <c r="A1088" s="146"/>
      <c r="B1088" s="122"/>
      <c r="C1088" s="123"/>
      <c r="D1088" s="123"/>
      <c r="E1088" s="124"/>
      <c r="F1088" s="124"/>
      <c r="G1088" s="146"/>
      <c r="H1088" s="146"/>
      <c r="I1088" s="125"/>
      <c r="J1088" s="125"/>
      <c r="K1088" s="125"/>
      <c r="L1088" s="125"/>
      <c r="M1088" s="125"/>
      <c r="N1088" s="125"/>
      <c r="O1088" s="125"/>
      <c r="P1088" s="125"/>
      <c r="Q1088" s="125"/>
      <c r="R1088" s="125"/>
      <c r="S1088" s="125"/>
      <c r="T1088" s="125"/>
      <c r="U1088" s="125"/>
      <c r="V1088" s="125"/>
      <c r="W1088" s="125"/>
      <c r="X1088" s="125"/>
      <c r="Y1088" s="126"/>
      <c r="Z1088" s="165"/>
      <c r="AA1088" s="166"/>
      <c r="AB1088" s="162"/>
      <c r="AC1088" s="166"/>
      <c r="AD1088" s="163"/>
      <c r="AE1088" s="163"/>
      <c r="AF1088" s="562"/>
    </row>
    <row r="1089" spans="1:32" ht="33" customHeight="1" x14ac:dyDescent="0.35">
      <c r="A1089" s="146"/>
      <c r="B1089" s="122"/>
      <c r="C1089" s="123"/>
      <c r="D1089" s="123"/>
      <c r="E1089" s="124"/>
      <c r="F1089" s="124"/>
      <c r="G1089" s="146"/>
      <c r="H1089" s="146"/>
      <c r="I1089" s="125"/>
      <c r="J1089" s="125"/>
      <c r="K1089" s="125"/>
      <c r="L1089" s="125"/>
      <c r="M1089" s="125"/>
      <c r="N1089" s="125"/>
      <c r="O1089" s="125"/>
      <c r="P1089" s="125"/>
      <c r="Q1089" s="125"/>
      <c r="R1089" s="125"/>
      <c r="S1089" s="125"/>
      <c r="T1089" s="125"/>
      <c r="U1089" s="125"/>
      <c r="V1089" s="125"/>
      <c r="W1089" s="125"/>
      <c r="X1089" s="125"/>
      <c r="Y1089" s="126"/>
      <c r="Z1089" s="165"/>
      <c r="AA1089" s="166"/>
      <c r="AB1089" s="162"/>
      <c r="AC1089" s="166"/>
      <c r="AD1089" s="163"/>
      <c r="AE1089" s="163"/>
      <c r="AF1089" s="562"/>
    </row>
    <row r="1090" spans="1:32" ht="33" customHeight="1" x14ac:dyDescent="0.35">
      <c r="A1090" s="146"/>
      <c r="B1090" s="122"/>
      <c r="C1090" s="123"/>
      <c r="D1090" s="123"/>
      <c r="E1090" s="124"/>
      <c r="F1090" s="124"/>
      <c r="G1090" s="146"/>
      <c r="H1090" s="146"/>
      <c r="I1090" s="125"/>
      <c r="J1090" s="125"/>
      <c r="K1090" s="125"/>
      <c r="L1090" s="125"/>
      <c r="M1090" s="125"/>
      <c r="N1090" s="125"/>
      <c r="O1090" s="125"/>
      <c r="P1090" s="125"/>
      <c r="Q1090" s="125"/>
      <c r="R1090" s="125"/>
      <c r="S1090" s="125"/>
      <c r="T1090" s="125"/>
      <c r="U1090" s="125"/>
      <c r="V1090" s="125"/>
      <c r="W1090" s="125"/>
      <c r="X1090" s="125"/>
      <c r="Y1090" s="126"/>
      <c r="Z1090" s="165"/>
      <c r="AA1090" s="166"/>
      <c r="AB1090" s="162"/>
      <c r="AC1090" s="166"/>
      <c r="AD1090" s="163"/>
      <c r="AE1090" s="163"/>
      <c r="AF1090" s="562"/>
    </row>
    <row r="1091" spans="1:32" ht="33" customHeight="1" x14ac:dyDescent="0.35">
      <c r="A1091" s="146"/>
      <c r="B1091" s="122"/>
      <c r="C1091" s="123"/>
      <c r="D1091" s="123"/>
      <c r="E1091" s="124"/>
      <c r="F1091" s="124"/>
      <c r="G1091" s="146"/>
      <c r="H1091" s="146"/>
      <c r="I1091" s="125"/>
      <c r="J1091" s="125"/>
      <c r="K1091" s="125"/>
      <c r="L1091" s="125"/>
      <c r="M1091" s="125"/>
      <c r="N1091" s="125"/>
      <c r="O1091" s="125"/>
      <c r="P1091" s="125"/>
      <c r="Q1091" s="125"/>
      <c r="R1091" s="125"/>
      <c r="S1091" s="125"/>
      <c r="T1091" s="125"/>
      <c r="U1091" s="125"/>
      <c r="V1091" s="125"/>
      <c r="W1091" s="125"/>
      <c r="X1091" s="125"/>
      <c r="Y1091" s="126"/>
      <c r="Z1091" s="165"/>
      <c r="AA1091" s="166"/>
      <c r="AB1091" s="162"/>
      <c r="AC1091" s="166"/>
      <c r="AD1091" s="163"/>
      <c r="AE1091" s="163"/>
      <c r="AF1091" s="562"/>
    </row>
    <row r="1092" spans="1:32" ht="33" customHeight="1" x14ac:dyDescent="0.35">
      <c r="A1092" s="146"/>
      <c r="B1092" s="122"/>
      <c r="C1092" s="123"/>
      <c r="D1092" s="123"/>
      <c r="E1092" s="124"/>
      <c r="F1092" s="124"/>
      <c r="G1092" s="146"/>
      <c r="H1092" s="146"/>
      <c r="I1092" s="125"/>
      <c r="J1092" s="125"/>
      <c r="K1092" s="125"/>
      <c r="L1092" s="125"/>
      <c r="M1092" s="125"/>
      <c r="N1092" s="125"/>
      <c r="O1092" s="125"/>
      <c r="P1092" s="125"/>
      <c r="Q1092" s="125"/>
      <c r="R1092" s="125"/>
      <c r="S1092" s="125"/>
      <c r="T1092" s="125"/>
      <c r="U1092" s="125"/>
      <c r="V1092" s="125"/>
      <c r="W1092" s="125"/>
      <c r="X1092" s="125"/>
      <c r="Y1092" s="126"/>
      <c r="Z1092" s="165"/>
      <c r="AA1092" s="166"/>
      <c r="AB1092" s="162"/>
      <c r="AC1092" s="166"/>
      <c r="AD1092" s="163"/>
      <c r="AE1092" s="163"/>
      <c r="AF1092" s="562"/>
    </row>
    <row r="1093" spans="1:32" ht="33" customHeight="1" x14ac:dyDescent="0.35">
      <c r="A1093" s="146"/>
      <c r="B1093" s="122"/>
      <c r="C1093" s="123"/>
      <c r="D1093" s="123"/>
      <c r="E1093" s="124"/>
      <c r="F1093" s="124"/>
      <c r="G1093" s="146"/>
      <c r="H1093" s="146"/>
      <c r="I1093" s="125"/>
      <c r="J1093" s="125"/>
      <c r="K1093" s="125"/>
      <c r="L1093" s="125"/>
      <c r="M1093" s="125"/>
      <c r="N1093" s="125"/>
      <c r="O1093" s="125"/>
      <c r="P1093" s="125"/>
      <c r="Q1093" s="125"/>
      <c r="R1093" s="125"/>
      <c r="S1093" s="125"/>
      <c r="T1093" s="125"/>
      <c r="U1093" s="125"/>
      <c r="V1093" s="125"/>
      <c r="W1093" s="125"/>
      <c r="X1093" s="125"/>
      <c r="Y1093" s="126"/>
      <c r="Z1093" s="165"/>
      <c r="AA1093" s="166"/>
      <c r="AB1093" s="162"/>
      <c r="AC1093" s="166"/>
      <c r="AD1093" s="163"/>
      <c r="AE1093" s="163"/>
      <c r="AF1093" s="562"/>
    </row>
    <row r="1094" spans="1:32" ht="33" customHeight="1" x14ac:dyDescent="0.35">
      <c r="A1094" s="146"/>
      <c r="B1094" s="122"/>
      <c r="C1094" s="123"/>
      <c r="D1094" s="123"/>
      <c r="E1094" s="124"/>
      <c r="F1094" s="124"/>
      <c r="G1094" s="146"/>
      <c r="H1094" s="146"/>
      <c r="I1094" s="125"/>
      <c r="J1094" s="125"/>
      <c r="K1094" s="125"/>
      <c r="L1094" s="125"/>
      <c r="M1094" s="125"/>
      <c r="N1094" s="125"/>
      <c r="O1094" s="125"/>
      <c r="P1094" s="125"/>
      <c r="Q1094" s="125"/>
      <c r="R1094" s="125"/>
      <c r="S1094" s="125"/>
      <c r="T1094" s="125"/>
      <c r="U1094" s="125"/>
      <c r="V1094" s="125"/>
      <c r="W1094" s="125"/>
      <c r="X1094" s="125"/>
      <c r="Y1094" s="126"/>
      <c r="Z1094" s="165"/>
      <c r="AA1094" s="166"/>
      <c r="AB1094" s="162"/>
      <c r="AC1094" s="166"/>
      <c r="AD1094" s="163"/>
      <c r="AE1094" s="163"/>
      <c r="AF1094" s="562"/>
    </row>
    <row r="1095" spans="1:32" ht="33" customHeight="1" x14ac:dyDescent="0.35">
      <c r="A1095" s="146"/>
      <c r="B1095" s="122"/>
      <c r="C1095" s="123"/>
      <c r="D1095" s="123"/>
      <c r="E1095" s="124"/>
      <c r="F1095" s="124"/>
      <c r="G1095" s="146"/>
      <c r="H1095" s="146"/>
      <c r="I1095" s="125"/>
      <c r="J1095" s="125"/>
      <c r="K1095" s="125"/>
      <c r="L1095" s="125"/>
      <c r="M1095" s="125"/>
      <c r="N1095" s="125"/>
      <c r="O1095" s="125"/>
      <c r="P1095" s="125"/>
      <c r="Q1095" s="125"/>
      <c r="R1095" s="125"/>
      <c r="S1095" s="125"/>
      <c r="T1095" s="125"/>
      <c r="U1095" s="125"/>
      <c r="V1095" s="125"/>
      <c r="W1095" s="125"/>
      <c r="X1095" s="125"/>
      <c r="Y1095" s="126"/>
      <c r="Z1095" s="165"/>
      <c r="AA1095" s="166"/>
      <c r="AB1095" s="162"/>
      <c r="AC1095" s="166"/>
      <c r="AD1095" s="163"/>
      <c r="AE1095" s="163"/>
      <c r="AF1095" s="562"/>
    </row>
    <row r="1096" spans="1:32" ht="33" customHeight="1" x14ac:dyDescent="0.35">
      <c r="A1096" s="146"/>
      <c r="B1096" s="122"/>
      <c r="C1096" s="123"/>
      <c r="D1096" s="123"/>
      <c r="E1096" s="124"/>
      <c r="F1096" s="124"/>
      <c r="G1096" s="146"/>
      <c r="H1096" s="146"/>
      <c r="I1096" s="125"/>
      <c r="J1096" s="125"/>
      <c r="K1096" s="125"/>
      <c r="L1096" s="125"/>
      <c r="M1096" s="125"/>
      <c r="N1096" s="125"/>
      <c r="O1096" s="125"/>
      <c r="P1096" s="125"/>
      <c r="Q1096" s="125"/>
      <c r="R1096" s="125"/>
      <c r="S1096" s="125"/>
      <c r="T1096" s="125"/>
      <c r="U1096" s="125"/>
      <c r="V1096" s="125"/>
      <c r="W1096" s="125"/>
      <c r="X1096" s="125"/>
      <c r="Y1096" s="126"/>
      <c r="Z1096" s="165"/>
      <c r="AA1096" s="166"/>
      <c r="AB1096" s="162"/>
      <c r="AC1096" s="166"/>
      <c r="AD1096" s="163"/>
      <c r="AE1096" s="163"/>
      <c r="AF1096" s="562"/>
    </row>
    <row r="1097" spans="1:32" ht="33" customHeight="1" x14ac:dyDescent="0.35">
      <c r="A1097" s="146"/>
      <c r="B1097" s="122"/>
      <c r="C1097" s="123"/>
      <c r="D1097" s="123"/>
      <c r="E1097" s="124"/>
      <c r="F1097" s="124"/>
      <c r="G1097" s="146"/>
      <c r="H1097" s="146"/>
      <c r="I1097" s="125"/>
      <c r="J1097" s="125"/>
      <c r="K1097" s="125"/>
      <c r="L1097" s="125"/>
      <c r="M1097" s="125"/>
      <c r="N1097" s="125"/>
      <c r="O1097" s="125"/>
      <c r="P1097" s="125"/>
      <c r="Q1097" s="125"/>
      <c r="R1097" s="125"/>
      <c r="S1097" s="125"/>
      <c r="T1097" s="125"/>
      <c r="U1097" s="125"/>
      <c r="V1097" s="125"/>
      <c r="W1097" s="125"/>
      <c r="X1097" s="125"/>
      <c r="Y1097" s="126"/>
      <c r="Z1097" s="165"/>
      <c r="AA1097" s="166"/>
      <c r="AB1097" s="162"/>
      <c r="AC1097" s="166"/>
      <c r="AD1097" s="163"/>
      <c r="AE1097" s="163"/>
      <c r="AF1097" s="562"/>
    </row>
    <row r="1098" spans="1:32" ht="33" customHeight="1" x14ac:dyDescent="0.35">
      <c r="A1098" s="146"/>
      <c r="B1098" s="122"/>
      <c r="C1098" s="123"/>
      <c r="D1098" s="123"/>
      <c r="E1098" s="124"/>
      <c r="F1098" s="124"/>
      <c r="G1098" s="146"/>
      <c r="H1098" s="146"/>
      <c r="I1098" s="125"/>
      <c r="J1098" s="125"/>
      <c r="K1098" s="125"/>
      <c r="L1098" s="125"/>
      <c r="M1098" s="125"/>
      <c r="N1098" s="125"/>
      <c r="O1098" s="125"/>
      <c r="P1098" s="125"/>
      <c r="Q1098" s="125"/>
      <c r="R1098" s="125"/>
      <c r="S1098" s="125"/>
      <c r="T1098" s="125"/>
      <c r="U1098" s="125"/>
      <c r="V1098" s="125"/>
      <c r="W1098" s="125"/>
      <c r="X1098" s="125"/>
      <c r="Y1098" s="126"/>
      <c r="Z1098" s="165"/>
      <c r="AA1098" s="166"/>
      <c r="AB1098" s="162"/>
      <c r="AC1098" s="166"/>
      <c r="AD1098" s="163"/>
      <c r="AE1098" s="163"/>
      <c r="AF1098" s="562"/>
    </row>
    <row r="1099" spans="1:32" ht="33" customHeight="1" x14ac:dyDescent="0.35">
      <c r="A1099" s="146"/>
      <c r="B1099" s="122"/>
      <c r="C1099" s="123"/>
      <c r="D1099" s="123"/>
      <c r="E1099" s="124"/>
      <c r="F1099" s="124"/>
      <c r="G1099" s="146"/>
      <c r="H1099" s="146"/>
      <c r="I1099" s="125"/>
      <c r="J1099" s="125"/>
      <c r="K1099" s="125"/>
      <c r="L1099" s="125"/>
      <c r="M1099" s="125"/>
      <c r="N1099" s="125"/>
      <c r="O1099" s="125"/>
      <c r="P1099" s="125"/>
      <c r="Q1099" s="125"/>
      <c r="R1099" s="125"/>
      <c r="S1099" s="125"/>
      <c r="T1099" s="125"/>
      <c r="U1099" s="125"/>
      <c r="V1099" s="125"/>
      <c r="W1099" s="125"/>
      <c r="X1099" s="125"/>
      <c r="Y1099" s="126"/>
      <c r="Z1099" s="165"/>
      <c r="AA1099" s="166"/>
      <c r="AB1099" s="162"/>
      <c r="AC1099" s="166"/>
      <c r="AD1099" s="163"/>
      <c r="AE1099" s="163"/>
      <c r="AF1099" s="562"/>
    </row>
    <row r="1100" spans="1:32" ht="33" customHeight="1" x14ac:dyDescent="0.35">
      <c r="A1100" s="146"/>
      <c r="B1100" s="122"/>
      <c r="C1100" s="123"/>
      <c r="D1100" s="123"/>
      <c r="E1100" s="124"/>
      <c r="F1100" s="124"/>
      <c r="G1100" s="146"/>
      <c r="H1100" s="146"/>
      <c r="I1100" s="125"/>
      <c r="J1100" s="125"/>
      <c r="K1100" s="125"/>
      <c r="L1100" s="125"/>
      <c r="M1100" s="125"/>
      <c r="N1100" s="125"/>
      <c r="O1100" s="125"/>
      <c r="P1100" s="125"/>
      <c r="Q1100" s="125"/>
      <c r="R1100" s="125"/>
      <c r="S1100" s="125"/>
      <c r="T1100" s="125"/>
      <c r="U1100" s="125"/>
      <c r="V1100" s="125"/>
      <c r="W1100" s="125"/>
      <c r="X1100" s="125"/>
      <c r="Y1100" s="126"/>
      <c r="Z1100" s="165"/>
      <c r="AA1100" s="166"/>
      <c r="AB1100" s="162"/>
      <c r="AC1100" s="166"/>
      <c r="AD1100" s="163"/>
      <c r="AE1100" s="163"/>
      <c r="AF1100" s="562"/>
    </row>
    <row r="1101" spans="1:32" ht="33" customHeight="1" x14ac:dyDescent="0.35">
      <c r="A1101" s="146"/>
      <c r="B1101" s="122"/>
      <c r="C1101" s="123"/>
      <c r="D1101" s="123"/>
      <c r="E1101" s="124"/>
      <c r="F1101" s="124"/>
      <c r="G1101" s="146"/>
      <c r="H1101" s="146"/>
      <c r="I1101" s="125"/>
      <c r="J1101" s="125"/>
      <c r="K1101" s="125"/>
      <c r="L1101" s="125"/>
      <c r="M1101" s="125"/>
      <c r="N1101" s="125"/>
      <c r="O1101" s="125"/>
      <c r="P1101" s="125"/>
      <c r="Q1101" s="125"/>
      <c r="R1101" s="125"/>
      <c r="S1101" s="125"/>
      <c r="T1101" s="125"/>
      <c r="U1101" s="125"/>
      <c r="V1101" s="125"/>
      <c r="W1101" s="125"/>
      <c r="X1101" s="125"/>
      <c r="Y1101" s="126"/>
      <c r="Z1101" s="165"/>
      <c r="AA1101" s="166"/>
      <c r="AB1101" s="162"/>
      <c r="AC1101" s="166"/>
      <c r="AD1101" s="163"/>
      <c r="AE1101" s="163"/>
      <c r="AF1101" s="562"/>
    </row>
    <row r="1102" spans="1:32" ht="33" customHeight="1" x14ac:dyDescent="0.35">
      <c r="A1102" s="146"/>
      <c r="B1102" s="122"/>
      <c r="C1102" s="123"/>
      <c r="D1102" s="123"/>
      <c r="E1102" s="124"/>
      <c r="F1102" s="124"/>
      <c r="G1102" s="146"/>
      <c r="H1102" s="146"/>
      <c r="I1102" s="125"/>
      <c r="J1102" s="125"/>
      <c r="K1102" s="125"/>
      <c r="L1102" s="125"/>
      <c r="M1102" s="125"/>
      <c r="N1102" s="125"/>
      <c r="O1102" s="125"/>
      <c r="P1102" s="125"/>
      <c r="Q1102" s="125"/>
      <c r="R1102" s="125"/>
      <c r="S1102" s="125"/>
      <c r="T1102" s="125"/>
      <c r="U1102" s="125"/>
      <c r="V1102" s="125"/>
      <c r="W1102" s="125"/>
      <c r="X1102" s="125"/>
      <c r="Y1102" s="126"/>
      <c r="Z1102" s="165"/>
      <c r="AA1102" s="166"/>
      <c r="AB1102" s="162"/>
      <c r="AC1102" s="166"/>
      <c r="AD1102" s="163"/>
      <c r="AE1102" s="163"/>
      <c r="AF1102" s="562"/>
    </row>
    <row r="1103" spans="1:32" ht="33" customHeight="1" x14ac:dyDescent="0.35">
      <c r="A1103" s="146"/>
      <c r="B1103" s="122"/>
      <c r="C1103" s="123"/>
      <c r="D1103" s="123"/>
      <c r="E1103" s="124"/>
      <c r="F1103" s="124"/>
      <c r="G1103" s="146"/>
      <c r="H1103" s="146"/>
      <c r="I1103" s="125"/>
      <c r="J1103" s="125"/>
      <c r="K1103" s="125"/>
      <c r="L1103" s="125"/>
      <c r="M1103" s="125"/>
      <c r="N1103" s="125"/>
      <c r="O1103" s="125"/>
      <c r="P1103" s="125"/>
      <c r="Q1103" s="125"/>
      <c r="R1103" s="125"/>
      <c r="S1103" s="125"/>
      <c r="T1103" s="125"/>
      <c r="U1103" s="125"/>
      <c r="V1103" s="125"/>
      <c r="W1103" s="125"/>
      <c r="X1103" s="125"/>
      <c r="Y1103" s="126"/>
      <c r="Z1103" s="165"/>
      <c r="AA1103" s="166"/>
      <c r="AB1103" s="162"/>
      <c r="AC1103" s="166"/>
      <c r="AD1103" s="163"/>
      <c r="AE1103" s="163"/>
      <c r="AF1103" s="562"/>
    </row>
    <row r="1104" spans="1:32" ht="33" customHeight="1" x14ac:dyDescent="0.35">
      <c r="A1104" s="146"/>
      <c r="B1104" s="122"/>
      <c r="C1104" s="123"/>
      <c r="D1104" s="123"/>
      <c r="E1104" s="124"/>
      <c r="F1104" s="124"/>
      <c r="G1104" s="146"/>
      <c r="H1104" s="146"/>
      <c r="I1104" s="125"/>
      <c r="J1104" s="125"/>
      <c r="K1104" s="125"/>
      <c r="L1104" s="125"/>
      <c r="M1104" s="125"/>
      <c r="N1104" s="125"/>
      <c r="O1104" s="125"/>
      <c r="P1104" s="125"/>
      <c r="Q1104" s="125"/>
      <c r="R1104" s="125"/>
      <c r="S1104" s="125"/>
      <c r="T1104" s="125"/>
      <c r="U1104" s="125"/>
      <c r="V1104" s="125"/>
      <c r="W1104" s="125"/>
      <c r="X1104" s="125"/>
      <c r="Y1104" s="126"/>
      <c r="Z1104" s="165"/>
      <c r="AA1104" s="166"/>
      <c r="AB1104" s="162"/>
      <c r="AC1104" s="166"/>
      <c r="AD1104" s="163"/>
      <c r="AE1104" s="163"/>
      <c r="AF1104" s="562"/>
    </row>
    <row r="1105" spans="1:32" ht="33" customHeight="1" x14ac:dyDescent="0.35">
      <c r="A1105" s="146"/>
      <c r="B1105" s="122"/>
      <c r="C1105" s="123"/>
      <c r="D1105" s="123"/>
      <c r="E1105" s="124"/>
      <c r="F1105" s="124"/>
      <c r="G1105" s="146"/>
      <c r="H1105" s="146"/>
      <c r="I1105" s="125"/>
      <c r="J1105" s="125"/>
      <c r="K1105" s="125"/>
      <c r="L1105" s="125"/>
      <c r="M1105" s="125"/>
      <c r="N1105" s="125"/>
      <c r="O1105" s="125"/>
      <c r="P1105" s="125"/>
      <c r="Q1105" s="125"/>
      <c r="R1105" s="125"/>
      <c r="S1105" s="125"/>
      <c r="T1105" s="125"/>
      <c r="U1105" s="125"/>
      <c r="V1105" s="125"/>
      <c r="W1105" s="125"/>
      <c r="X1105" s="125"/>
      <c r="Y1105" s="126"/>
      <c r="Z1105" s="165"/>
      <c r="AA1105" s="166"/>
      <c r="AB1105" s="162"/>
      <c r="AC1105" s="166"/>
      <c r="AD1105" s="163"/>
      <c r="AE1105" s="163"/>
      <c r="AF1105" s="562"/>
    </row>
    <row r="1106" spans="1:32" ht="33" customHeight="1" x14ac:dyDescent="0.35">
      <c r="A1106" s="146"/>
      <c r="B1106" s="122"/>
      <c r="C1106" s="123"/>
      <c r="D1106" s="123"/>
      <c r="E1106" s="124"/>
      <c r="F1106" s="124"/>
      <c r="G1106" s="146"/>
      <c r="H1106" s="146"/>
      <c r="I1106" s="125"/>
      <c r="J1106" s="125"/>
      <c r="K1106" s="125"/>
      <c r="L1106" s="125"/>
      <c r="M1106" s="125"/>
      <c r="N1106" s="125"/>
      <c r="O1106" s="125"/>
      <c r="P1106" s="125"/>
      <c r="Q1106" s="125"/>
      <c r="R1106" s="125"/>
      <c r="S1106" s="125"/>
      <c r="T1106" s="125"/>
      <c r="U1106" s="125"/>
      <c r="V1106" s="125"/>
      <c r="W1106" s="125"/>
      <c r="X1106" s="125"/>
      <c r="Y1106" s="126"/>
      <c r="Z1106" s="165"/>
      <c r="AA1106" s="166"/>
      <c r="AB1106" s="162"/>
      <c r="AC1106" s="166"/>
      <c r="AD1106" s="163"/>
      <c r="AE1106" s="163"/>
      <c r="AF1106" s="562"/>
    </row>
    <row r="1107" spans="1:32" ht="33" customHeight="1" x14ac:dyDescent="0.35">
      <c r="A1107" s="146"/>
      <c r="B1107" s="122"/>
      <c r="C1107" s="123"/>
      <c r="D1107" s="123"/>
      <c r="E1107" s="124"/>
      <c r="F1107" s="124"/>
      <c r="G1107" s="146"/>
      <c r="H1107" s="146"/>
      <c r="I1107" s="125"/>
      <c r="J1107" s="125"/>
      <c r="K1107" s="125"/>
      <c r="L1107" s="125"/>
      <c r="M1107" s="125"/>
      <c r="N1107" s="125"/>
      <c r="O1107" s="125"/>
      <c r="P1107" s="125"/>
      <c r="Q1107" s="125"/>
      <c r="R1107" s="125"/>
      <c r="S1107" s="125"/>
      <c r="T1107" s="125"/>
      <c r="U1107" s="125"/>
      <c r="V1107" s="125"/>
      <c r="W1107" s="125"/>
      <c r="X1107" s="125"/>
      <c r="Y1107" s="126"/>
      <c r="Z1107" s="165"/>
      <c r="AA1107" s="166"/>
      <c r="AB1107" s="162"/>
      <c r="AC1107" s="166"/>
      <c r="AD1107" s="163"/>
      <c r="AE1107" s="163"/>
      <c r="AF1107" s="562"/>
    </row>
    <row r="1108" spans="1:32" ht="33" customHeight="1" x14ac:dyDescent="0.35">
      <c r="A1108" s="146"/>
      <c r="B1108" s="122"/>
      <c r="C1108" s="123"/>
      <c r="D1108" s="123"/>
      <c r="E1108" s="124"/>
      <c r="F1108" s="124"/>
      <c r="G1108" s="146"/>
      <c r="H1108" s="146"/>
      <c r="I1108" s="125"/>
      <c r="J1108" s="125"/>
      <c r="K1108" s="125"/>
      <c r="L1108" s="125"/>
      <c r="M1108" s="125"/>
      <c r="N1108" s="125"/>
      <c r="O1108" s="125"/>
      <c r="P1108" s="125"/>
      <c r="Q1108" s="125"/>
      <c r="R1108" s="125"/>
      <c r="S1108" s="125"/>
      <c r="T1108" s="125"/>
      <c r="U1108" s="125"/>
      <c r="V1108" s="125"/>
      <c r="W1108" s="125"/>
      <c r="X1108" s="125"/>
      <c r="Y1108" s="126"/>
      <c r="Z1108" s="165"/>
      <c r="AA1108" s="166"/>
      <c r="AB1108" s="162"/>
      <c r="AC1108" s="166"/>
      <c r="AD1108" s="163"/>
      <c r="AE1108" s="163"/>
      <c r="AF1108" s="562"/>
    </row>
    <row r="1109" spans="1:32" ht="33" customHeight="1" x14ac:dyDescent="0.35">
      <c r="A1109" s="146"/>
      <c r="B1109" s="122"/>
      <c r="C1109" s="123"/>
      <c r="D1109" s="123"/>
      <c r="E1109" s="124"/>
      <c r="F1109" s="124"/>
      <c r="G1109" s="146"/>
      <c r="H1109" s="146"/>
      <c r="I1109" s="125"/>
      <c r="J1109" s="125"/>
      <c r="K1109" s="125"/>
      <c r="L1109" s="125"/>
      <c r="M1109" s="125"/>
      <c r="N1109" s="125"/>
      <c r="O1109" s="125"/>
      <c r="P1109" s="125"/>
      <c r="Q1109" s="125"/>
      <c r="R1109" s="125"/>
      <c r="S1109" s="125"/>
      <c r="T1109" s="125"/>
      <c r="U1109" s="125"/>
      <c r="V1109" s="125"/>
      <c r="W1109" s="125"/>
      <c r="X1109" s="125"/>
      <c r="Y1109" s="126"/>
      <c r="Z1109" s="165"/>
      <c r="AA1109" s="166"/>
      <c r="AB1109" s="162"/>
      <c r="AC1109" s="166"/>
      <c r="AD1109" s="163"/>
      <c r="AE1109" s="163"/>
      <c r="AF1109" s="562"/>
    </row>
    <row r="1110" spans="1:32" ht="33" customHeight="1" x14ac:dyDescent="0.35">
      <c r="A1110" s="146"/>
      <c r="B1110" s="122"/>
      <c r="C1110" s="123"/>
      <c r="D1110" s="123"/>
      <c r="E1110" s="124"/>
      <c r="F1110" s="124"/>
      <c r="G1110" s="146"/>
      <c r="H1110" s="146"/>
      <c r="I1110" s="125"/>
      <c r="J1110" s="125"/>
      <c r="K1110" s="125"/>
      <c r="L1110" s="125"/>
      <c r="M1110" s="125"/>
      <c r="N1110" s="125"/>
      <c r="O1110" s="125"/>
      <c r="P1110" s="125"/>
      <c r="Q1110" s="125"/>
      <c r="R1110" s="125"/>
      <c r="S1110" s="125"/>
      <c r="T1110" s="125"/>
      <c r="U1110" s="125"/>
      <c r="V1110" s="125"/>
      <c r="W1110" s="125"/>
      <c r="X1110" s="125"/>
      <c r="Y1110" s="126"/>
      <c r="Z1110" s="165"/>
      <c r="AA1110" s="166"/>
      <c r="AB1110" s="162"/>
      <c r="AC1110" s="166"/>
      <c r="AD1110" s="163"/>
      <c r="AE1110" s="163"/>
      <c r="AF1110" s="562"/>
    </row>
    <row r="1111" spans="1:32" ht="33" customHeight="1" x14ac:dyDescent="0.35">
      <c r="A1111" s="146"/>
      <c r="B1111" s="122"/>
      <c r="C1111" s="123"/>
      <c r="D1111" s="123"/>
      <c r="E1111" s="124"/>
      <c r="F1111" s="124"/>
      <c r="G1111" s="146"/>
      <c r="H1111" s="146"/>
      <c r="I1111" s="125"/>
      <c r="J1111" s="125"/>
      <c r="K1111" s="125"/>
      <c r="L1111" s="125"/>
      <c r="M1111" s="125"/>
      <c r="N1111" s="125"/>
      <c r="O1111" s="125"/>
      <c r="P1111" s="125"/>
      <c r="Q1111" s="125"/>
      <c r="R1111" s="125"/>
      <c r="S1111" s="125"/>
      <c r="T1111" s="125"/>
      <c r="U1111" s="125"/>
      <c r="V1111" s="125"/>
      <c r="W1111" s="125"/>
      <c r="X1111" s="125"/>
      <c r="Y1111" s="126"/>
      <c r="Z1111" s="165"/>
      <c r="AA1111" s="166"/>
      <c r="AB1111" s="162"/>
      <c r="AC1111" s="166"/>
      <c r="AD1111" s="163"/>
      <c r="AE1111" s="163"/>
      <c r="AF1111" s="562"/>
    </row>
    <row r="1112" spans="1:32" ht="33" customHeight="1" x14ac:dyDescent="0.35">
      <c r="A1112" s="146"/>
      <c r="B1112" s="122"/>
      <c r="C1112" s="123"/>
      <c r="D1112" s="123"/>
      <c r="E1112" s="124"/>
      <c r="F1112" s="124"/>
      <c r="G1112" s="146"/>
      <c r="H1112" s="146"/>
      <c r="I1112" s="125"/>
      <c r="J1112" s="125"/>
      <c r="K1112" s="125"/>
      <c r="L1112" s="125"/>
      <c r="M1112" s="125"/>
      <c r="N1112" s="125"/>
      <c r="O1112" s="125"/>
      <c r="P1112" s="125"/>
      <c r="Q1112" s="125"/>
      <c r="R1112" s="125"/>
      <c r="S1112" s="125"/>
      <c r="T1112" s="125"/>
      <c r="U1112" s="125"/>
      <c r="V1112" s="125"/>
      <c r="W1112" s="125"/>
      <c r="X1112" s="125"/>
      <c r="Y1112" s="126"/>
      <c r="Z1112" s="165"/>
      <c r="AA1112" s="166"/>
      <c r="AB1112" s="162"/>
      <c r="AC1112" s="166"/>
      <c r="AD1112" s="163"/>
      <c r="AE1112" s="163"/>
      <c r="AF1112" s="562"/>
    </row>
    <row r="1113" spans="1:32" ht="33" customHeight="1" x14ac:dyDescent="0.35">
      <c r="A1113" s="146"/>
      <c r="B1113" s="122"/>
      <c r="C1113" s="123"/>
      <c r="D1113" s="123"/>
      <c r="E1113" s="124"/>
      <c r="F1113" s="124"/>
      <c r="G1113" s="146"/>
      <c r="H1113" s="146"/>
      <c r="I1113" s="125"/>
      <c r="J1113" s="125"/>
      <c r="K1113" s="125"/>
      <c r="L1113" s="125"/>
      <c r="M1113" s="125"/>
      <c r="N1113" s="125"/>
      <c r="O1113" s="125"/>
      <c r="P1113" s="125"/>
      <c r="Q1113" s="125"/>
      <c r="R1113" s="125"/>
      <c r="S1113" s="125"/>
      <c r="T1113" s="125"/>
      <c r="U1113" s="125"/>
      <c r="V1113" s="125"/>
      <c r="W1113" s="125"/>
      <c r="X1113" s="125"/>
      <c r="Y1113" s="126"/>
      <c r="Z1113" s="165"/>
      <c r="AA1113" s="166"/>
      <c r="AB1113" s="162"/>
      <c r="AC1113" s="166"/>
      <c r="AD1113" s="163"/>
      <c r="AE1113" s="163"/>
      <c r="AF1113" s="562"/>
    </row>
    <row r="1114" spans="1:32" ht="33" customHeight="1" x14ac:dyDescent="0.35">
      <c r="A1114" s="146"/>
      <c r="B1114" s="122"/>
      <c r="C1114" s="123"/>
      <c r="D1114" s="123"/>
      <c r="E1114" s="124"/>
      <c r="F1114" s="124"/>
      <c r="G1114" s="146"/>
      <c r="H1114" s="146"/>
      <c r="I1114" s="125"/>
      <c r="J1114" s="125"/>
      <c r="K1114" s="125"/>
      <c r="L1114" s="125"/>
      <c r="M1114" s="125"/>
      <c r="N1114" s="125"/>
      <c r="O1114" s="125"/>
      <c r="P1114" s="125"/>
      <c r="Q1114" s="125"/>
      <c r="R1114" s="125"/>
      <c r="S1114" s="125"/>
      <c r="T1114" s="125"/>
      <c r="U1114" s="125"/>
      <c r="V1114" s="125"/>
      <c r="W1114" s="125"/>
      <c r="X1114" s="125"/>
      <c r="Y1114" s="126"/>
      <c r="Z1114" s="165"/>
      <c r="AA1114" s="166"/>
      <c r="AB1114" s="162"/>
      <c r="AC1114" s="166"/>
      <c r="AD1114" s="163"/>
      <c r="AE1114" s="163"/>
      <c r="AF1114" s="562"/>
    </row>
    <row r="1115" spans="1:32" ht="33" customHeight="1" x14ac:dyDescent="0.35">
      <c r="A1115" s="146"/>
      <c r="B1115" s="122"/>
      <c r="C1115" s="123"/>
      <c r="D1115" s="123"/>
      <c r="E1115" s="124"/>
      <c r="F1115" s="124"/>
      <c r="G1115" s="146"/>
      <c r="H1115" s="146"/>
      <c r="I1115" s="125"/>
      <c r="J1115" s="125"/>
      <c r="K1115" s="125"/>
      <c r="L1115" s="125"/>
      <c r="M1115" s="125"/>
      <c r="N1115" s="125"/>
      <c r="O1115" s="125"/>
      <c r="P1115" s="125"/>
      <c r="Q1115" s="125"/>
      <c r="R1115" s="125"/>
      <c r="S1115" s="125"/>
      <c r="T1115" s="125"/>
      <c r="U1115" s="125"/>
      <c r="V1115" s="125"/>
      <c r="W1115" s="125"/>
      <c r="X1115" s="125"/>
      <c r="Y1115" s="126"/>
      <c r="Z1115" s="165"/>
      <c r="AA1115" s="166"/>
      <c r="AB1115" s="162"/>
      <c r="AC1115" s="166"/>
      <c r="AD1115" s="163"/>
      <c r="AE1115" s="163"/>
      <c r="AF1115" s="562"/>
    </row>
    <row r="1116" spans="1:32" ht="33" customHeight="1" x14ac:dyDescent="0.35">
      <c r="A1116" s="146"/>
      <c r="B1116" s="122"/>
      <c r="C1116" s="123"/>
      <c r="D1116" s="123"/>
      <c r="E1116" s="124"/>
      <c r="F1116" s="124"/>
      <c r="G1116" s="146"/>
      <c r="H1116" s="146"/>
      <c r="I1116" s="125"/>
      <c r="J1116" s="125"/>
      <c r="K1116" s="125"/>
      <c r="L1116" s="125"/>
      <c r="M1116" s="125"/>
      <c r="N1116" s="125"/>
      <c r="O1116" s="125"/>
      <c r="P1116" s="125"/>
      <c r="Q1116" s="125"/>
      <c r="R1116" s="125"/>
      <c r="S1116" s="125"/>
      <c r="T1116" s="125"/>
      <c r="U1116" s="125"/>
      <c r="V1116" s="125"/>
      <c r="W1116" s="125"/>
      <c r="X1116" s="125"/>
      <c r="Y1116" s="126"/>
      <c r="Z1116" s="165"/>
      <c r="AA1116" s="166"/>
      <c r="AB1116" s="162"/>
      <c r="AC1116" s="166"/>
      <c r="AD1116" s="163"/>
      <c r="AE1116" s="163"/>
      <c r="AF1116" s="562"/>
    </row>
    <row r="1117" spans="1:32" ht="33" customHeight="1" x14ac:dyDescent="0.35">
      <c r="A1117" s="146"/>
      <c r="B1117" s="122"/>
      <c r="C1117" s="123"/>
      <c r="D1117" s="123"/>
      <c r="E1117" s="124"/>
      <c r="F1117" s="124"/>
      <c r="G1117" s="146"/>
      <c r="H1117" s="146"/>
      <c r="I1117" s="125"/>
      <c r="J1117" s="125"/>
      <c r="K1117" s="125"/>
      <c r="L1117" s="125"/>
      <c r="M1117" s="125"/>
      <c r="N1117" s="125"/>
      <c r="O1117" s="125"/>
      <c r="P1117" s="125"/>
      <c r="Q1117" s="125"/>
      <c r="R1117" s="125"/>
      <c r="S1117" s="125"/>
      <c r="T1117" s="125"/>
      <c r="U1117" s="125"/>
      <c r="V1117" s="125"/>
      <c r="W1117" s="125"/>
      <c r="X1117" s="125"/>
      <c r="Y1117" s="126"/>
      <c r="Z1117" s="165"/>
      <c r="AA1117" s="166"/>
      <c r="AB1117" s="162"/>
      <c r="AC1117" s="166"/>
      <c r="AD1117" s="163"/>
      <c r="AE1117" s="163"/>
      <c r="AF1117" s="562"/>
    </row>
    <row r="1118" spans="1:32" ht="33" customHeight="1" x14ac:dyDescent="0.35">
      <c r="A1118" s="146"/>
      <c r="B1118" s="122"/>
      <c r="C1118" s="123"/>
      <c r="D1118" s="123"/>
      <c r="E1118" s="124"/>
      <c r="F1118" s="124"/>
      <c r="G1118" s="146"/>
      <c r="H1118" s="146"/>
      <c r="I1118" s="125"/>
      <c r="J1118" s="125"/>
      <c r="K1118" s="125"/>
      <c r="L1118" s="125"/>
      <c r="M1118" s="125"/>
      <c r="N1118" s="125"/>
      <c r="O1118" s="125"/>
      <c r="P1118" s="125"/>
      <c r="Q1118" s="125"/>
      <c r="R1118" s="125"/>
      <c r="S1118" s="125"/>
      <c r="T1118" s="125"/>
      <c r="U1118" s="125"/>
      <c r="V1118" s="125"/>
      <c r="W1118" s="125"/>
      <c r="X1118" s="125"/>
      <c r="Y1118" s="126"/>
      <c r="Z1118" s="165"/>
      <c r="AA1118" s="166"/>
      <c r="AB1118" s="162"/>
      <c r="AC1118" s="166"/>
      <c r="AD1118" s="163"/>
      <c r="AE1118" s="163"/>
      <c r="AF1118" s="562"/>
    </row>
    <row r="1119" spans="1:32" ht="33" customHeight="1" x14ac:dyDescent="0.35">
      <c r="A1119" s="146"/>
      <c r="B1119" s="122"/>
      <c r="C1119" s="123"/>
      <c r="D1119" s="123"/>
      <c r="E1119" s="124"/>
      <c r="F1119" s="124"/>
      <c r="G1119" s="146"/>
      <c r="H1119" s="146"/>
      <c r="I1119" s="125"/>
      <c r="J1119" s="125"/>
      <c r="K1119" s="125"/>
      <c r="L1119" s="125"/>
      <c r="M1119" s="125"/>
      <c r="N1119" s="125"/>
      <c r="O1119" s="125"/>
      <c r="P1119" s="125"/>
      <c r="Q1119" s="125"/>
      <c r="R1119" s="125"/>
      <c r="S1119" s="125"/>
      <c r="T1119" s="125"/>
      <c r="U1119" s="125"/>
      <c r="V1119" s="125"/>
      <c r="W1119" s="125"/>
      <c r="X1119" s="125"/>
      <c r="Y1119" s="126"/>
      <c r="Z1119" s="165"/>
      <c r="AA1119" s="166"/>
      <c r="AB1119" s="162"/>
      <c r="AC1119" s="166"/>
      <c r="AD1119" s="163"/>
      <c r="AE1119" s="163"/>
      <c r="AF1119" s="562"/>
    </row>
    <row r="1120" spans="1:32" ht="33" customHeight="1" x14ac:dyDescent="0.35">
      <c r="A1120" s="146"/>
      <c r="B1120" s="122"/>
      <c r="C1120" s="123"/>
      <c r="D1120" s="123"/>
      <c r="E1120" s="124"/>
      <c r="F1120" s="124"/>
      <c r="G1120" s="146"/>
      <c r="H1120" s="146"/>
      <c r="I1120" s="125"/>
      <c r="J1120" s="125"/>
      <c r="K1120" s="125"/>
      <c r="L1120" s="125"/>
      <c r="M1120" s="125"/>
      <c r="N1120" s="125"/>
      <c r="O1120" s="125"/>
      <c r="P1120" s="125"/>
      <c r="Q1120" s="125"/>
      <c r="R1120" s="125"/>
      <c r="S1120" s="125"/>
      <c r="T1120" s="125"/>
      <c r="U1120" s="125"/>
      <c r="V1120" s="125"/>
      <c r="W1120" s="125"/>
      <c r="X1120" s="125"/>
      <c r="Y1120" s="126"/>
      <c r="Z1120" s="165"/>
      <c r="AA1120" s="166"/>
      <c r="AB1120" s="162"/>
      <c r="AC1120" s="166"/>
      <c r="AD1120" s="163"/>
      <c r="AE1120" s="163"/>
      <c r="AF1120" s="562"/>
    </row>
    <row r="1121" spans="1:32" ht="33" customHeight="1" x14ac:dyDescent="0.35">
      <c r="A1121" s="146"/>
      <c r="B1121" s="122"/>
      <c r="C1121" s="123"/>
      <c r="D1121" s="123"/>
      <c r="E1121" s="124"/>
      <c r="F1121" s="124"/>
      <c r="G1121" s="146"/>
      <c r="H1121" s="146"/>
      <c r="I1121" s="125"/>
      <c r="J1121" s="125"/>
      <c r="K1121" s="125"/>
      <c r="L1121" s="125"/>
      <c r="M1121" s="125"/>
      <c r="N1121" s="125"/>
      <c r="O1121" s="125"/>
      <c r="P1121" s="125"/>
      <c r="Q1121" s="125"/>
      <c r="R1121" s="125"/>
      <c r="S1121" s="125"/>
      <c r="T1121" s="125"/>
      <c r="U1121" s="125"/>
      <c r="V1121" s="125"/>
      <c r="W1121" s="125"/>
      <c r="X1121" s="125"/>
      <c r="Y1121" s="126"/>
      <c r="Z1121" s="165"/>
      <c r="AA1121" s="166"/>
      <c r="AB1121" s="162"/>
      <c r="AC1121" s="166"/>
      <c r="AD1121" s="163"/>
      <c r="AE1121" s="163"/>
      <c r="AF1121" s="562"/>
    </row>
    <row r="1122" spans="1:32" ht="33" customHeight="1" x14ac:dyDescent="0.35">
      <c r="A1122" s="146"/>
      <c r="B1122" s="122"/>
      <c r="C1122" s="123"/>
      <c r="D1122" s="123"/>
      <c r="E1122" s="124"/>
      <c r="F1122" s="124"/>
      <c r="G1122" s="146"/>
      <c r="H1122" s="146"/>
      <c r="I1122" s="125"/>
      <c r="J1122" s="125"/>
      <c r="K1122" s="125"/>
      <c r="L1122" s="125"/>
      <c r="M1122" s="125"/>
      <c r="N1122" s="125"/>
      <c r="O1122" s="125"/>
      <c r="P1122" s="125"/>
      <c r="Q1122" s="125"/>
      <c r="R1122" s="125"/>
      <c r="S1122" s="125"/>
      <c r="T1122" s="125"/>
      <c r="U1122" s="125"/>
      <c r="V1122" s="125"/>
      <c r="W1122" s="125"/>
      <c r="X1122" s="125"/>
      <c r="Y1122" s="126"/>
      <c r="Z1122" s="165"/>
      <c r="AA1122" s="166"/>
      <c r="AB1122" s="162"/>
      <c r="AC1122" s="166"/>
      <c r="AD1122" s="163"/>
      <c r="AE1122" s="163"/>
      <c r="AF1122" s="562"/>
    </row>
    <row r="1123" spans="1:32" ht="33" customHeight="1" x14ac:dyDescent="0.35">
      <c r="A1123" s="146"/>
      <c r="B1123" s="122"/>
      <c r="C1123" s="123"/>
      <c r="D1123" s="123"/>
      <c r="E1123" s="124"/>
      <c r="F1123" s="124"/>
      <c r="G1123" s="146"/>
      <c r="H1123" s="146"/>
      <c r="I1123" s="125"/>
      <c r="J1123" s="125"/>
      <c r="K1123" s="125"/>
      <c r="L1123" s="125"/>
      <c r="M1123" s="125"/>
      <c r="N1123" s="125"/>
      <c r="O1123" s="125"/>
      <c r="P1123" s="125"/>
      <c r="Q1123" s="125"/>
      <c r="R1123" s="125"/>
      <c r="S1123" s="125"/>
      <c r="T1123" s="125"/>
      <c r="U1123" s="125"/>
      <c r="V1123" s="125"/>
      <c r="W1123" s="125"/>
      <c r="X1123" s="125"/>
      <c r="Y1123" s="126"/>
      <c r="Z1123" s="165"/>
      <c r="AA1123" s="166"/>
      <c r="AB1123" s="162"/>
      <c r="AC1123" s="166"/>
      <c r="AD1123" s="163"/>
      <c r="AE1123" s="163"/>
      <c r="AF1123" s="562"/>
    </row>
    <row r="1124" spans="1:32" ht="33" customHeight="1" x14ac:dyDescent="0.35">
      <c r="A1124" s="146"/>
      <c r="B1124" s="122"/>
      <c r="C1124" s="123"/>
      <c r="D1124" s="123"/>
      <c r="E1124" s="124"/>
      <c r="F1124" s="124"/>
      <c r="G1124" s="146"/>
      <c r="H1124" s="146"/>
      <c r="I1124" s="125"/>
      <c r="J1124" s="125"/>
      <c r="K1124" s="125"/>
      <c r="L1124" s="125"/>
      <c r="M1124" s="125"/>
      <c r="N1124" s="125"/>
      <c r="O1124" s="125"/>
      <c r="P1124" s="125"/>
      <c r="Q1124" s="125"/>
      <c r="R1124" s="125"/>
      <c r="S1124" s="125"/>
      <c r="T1124" s="125"/>
      <c r="U1124" s="125"/>
      <c r="V1124" s="125"/>
      <c r="W1124" s="125"/>
      <c r="X1124" s="125"/>
      <c r="Y1124" s="126"/>
      <c r="Z1124" s="165"/>
      <c r="AA1124" s="166"/>
      <c r="AB1124" s="162"/>
      <c r="AC1124" s="166"/>
      <c r="AD1124" s="163"/>
      <c r="AE1124" s="163"/>
      <c r="AF1124" s="562"/>
    </row>
    <row r="1125" spans="1:32" ht="33" customHeight="1" x14ac:dyDescent="0.35">
      <c r="A1125" s="146"/>
      <c r="B1125" s="122"/>
      <c r="C1125" s="123"/>
      <c r="D1125" s="123"/>
      <c r="E1125" s="124"/>
      <c r="F1125" s="124"/>
      <c r="G1125" s="146"/>
      <c r="H1125" s="146"/>
      <c r="I1125" s="125"/>
      <c r="J1125" s="125"/>
      <c r="K1125" s="125"/>
      <c r="L1125" s="125"/>
      <c r="M1125" s="125"/>
      <c r="N1125" s="125"/>
      <c r="O1125" s="125"/>
      <c r="P1125" s="125"/>
      <c r="Q1125" s="125"/>
      <c r="R1125" s="125"/>
      <c r="S1125" s="125"/>
      <c r="T1125" s="125"/>
      <c r="U1125" s="125"/>
      <c r="V1125" s="125"/>
      <c r="W1125" s="125"/>
      <c r="X1125" s="125"/>
      <c r="Y1125" s="126"/>
      <c r="Z1125" s="165"/>
      <c r="AA1125" s="166"/>
      <c r="AB1125" s="162"/>
      <c r="AC1125" s="166"/>
      <c r="AD1125" s="163"/>
      <c r="AE1125" s="163"/>
      <c r="AF1125" s="562"/>
    </row>
    <row r="1126" spans="1:32" ht="33" customHeight="1" x14ac:dyDescent="0.35">
      <c r="A1126" s="146"/>
      <c r="B1126" s="122"/>
      <c r="C1126" s="123"/>
      <c r="D1126" s="123"/>
      <c r="E1126" s="124"/>
      <c r="F1126" s="124"/>
      <c r="G1126" s="146"/>
      <c r="H1126" s="146"/>
      <c r="I1126" s="125"/>
      <c r="J1126" s="125"/>
      <c r="K1126" s="125"/>
      <c r="L1126" s="125"/>
      <c r="M1126" s="125"/>
      <c r="N1126" s="125"/>
      <c r="O1126" s="125"/>
      <c r="P1126" s="125"/>
      <c r="Q1126" s="125"/>
      <c r="R1126" s="125"/>
      <c r="S1126" s="125"/>
      <c r="T1126" s="125"/>
      <c r="U1126" s="125"/>
      <c r="V1126" s="125"/>
      <c r="W1126" s="125"/>
      <c r="X1126" s="125"/>
      <c r="Y1126" s="126"/>
      <c r="Z1126" s="165"/>
      <c r="AA1126" s="166"/>
      <c r="AB1126" s="162"/>
      <c r="AC1126" s="166"/>
      <c r="AD1126" s="163"/>
      <c r="AE1126" s="163"/>
      <c r="AF1126" s="562"/>
    </row>
    <row r="1127" spans="1:32" ht="33" customHeight="1" x14ac:dyDescent="0.35">
      <c r="A1127" s="146"/>
      <c r="B1127" s="122"/>
      <c r="C1127" s="123"/>
      <c r="D1127" s="123"/>
      <c r="E1127" s="124"/>
      <c r="F1127" s="124"/>
      <c r="G1127" s="146"/>
      <c r="H1127" s="146"/>
      <c r="I1127" s="125"/>
      <c r="J1127" s="125"/>
      <c r="K1127" s="125"/>
      <c r="L1127" s="125"/>
      <c r="M1127" s="125"/>
      <c r="N1127" s="125"/>
      <c r="O1127" s="125"/>
      <c r="P1127" s="125"/>
      <c r="Q1127" s="125"/>
      <c r="R1127" s="125"/>
      <c r="S1127" s="125"/>
      <c r="T1127" s="125"/>
      <c r="U1127" s="125"/>
      <c r="V1127" s="125"/>
      <c r="W1127" s="125"/>
      <c r="X1127" s="125"/>
      <c r="Y1127" s="126"/>
      <c r="Z1127" s="165"/>
      <c r="AA1127" s="166"/>
      <c r="AB1127" s="162"/>
      <c r="AC1127" s="166"/>
      <c r="AD1127" s="163"/>
      <c r="AE1127" s="163"/>
      <c r="AF1127" s="562"/>
    </row>
    <row r="1128" spans="1:32" ht="33" customHeight="1" x14ac:dyDescent="0.35">
      <c r="A1128" s="146"/>
      <c r="B1128" s="122"/>
      <c r="C1128" s="123"/>
      <c r="D1128" s="123"/>
      <c r="E1128" s="124"/>
      <c r="F1128" s="124"/>
      <c r="G1128" s="146"/>
      <c r="H1128" s="146"/>
      <c r="I1128" s="125"/>
      <c r="J1128" s="125"/>
      <c r="K1128" s="125"/>
      <c r="L1128" s="125"/>
      <c r="M1128" s="125"/>
      <c r="N1128" s="125"/>
      <c r="O1128" s="125"/>
      <c r="P1128" s="125"/>
      <c r="Q1128" s="125"/>
      <c r="R1128" s="125"/>
      <c r="S1128" s="125"/>
      <c r="T1128" s="125"/>
      <c r="U1128" s="125"/>
      <c r="V1128" s="125"/>
      <c r="W1128" s="125"/>
      <c r="X1128" s="125"/>
      <c r="Y1128" s="126"/>
      <c r="Z1128" s="165"/>
      <c r="AA1128" s="166"/>
      <c r="AB1128" s="162"/>
      <c r="AC1128" s="166"/>
      <c r="AD1128" s="163"/>
      <c r="AE1128" s="163"/>
      <c r="AF1128" s="562"/>
    </row>
    <row r="1129" spans="1:32" ht="33" customHeight="1" x14ac:dyDescent="0.35">
      <c r="A1129" s="146"/>
      <c r="B1129" s="122"/>
      <c r="C1129" s="123"/>
      <c r="D1129" s="123"/>
      <c r="E1129" s="124"/>
      <c r="F1129" s="124"/>
      <c r="G1129" s="146"/>
      <c r="H1129" s="146"/>
      <c r="I1129" s="125"/>
      <c r="J1129" s="125"/>
      <c r="K1129" s="125"/>
      <c r="L1129" s="125"/>
      <c r="M1129" s="125"/>
      <c r="N1129" s="125"/>
      <c r="O1129" s="125"/>
      <c r="P1129" s="125"/>
      <c r="Q1129" s="125"/>
      <c r="R1129" s="125"/>
      <c r="S1129" s="125"/>
      <c r="T1129" s="125"/>
      <c r="U1129" s="125"/>
      <c r="V1129" s="125"/>
      <c r="W1129" s="125"/>
      <c r="X1129" s="125"/>
      <c r="Y1129" s="126"/>
      <c r="Z1129" s="165"/>
      <c r="AA1129" s="166"/>
      <c r="AB1129" s="162"/>
      <c r="AC1129" s="166"/>
      <c r="AD1129" s="163"/>
      <c r="AE1129" s="163"/>
      <c r="AF1129" s="562"/>
    </row>
    <row r="1130" spans="1:32" ht="33" customHeight="1" x14ac:dyDescent="0.35">
      <c r="A1130" s="146"/>
      <c r="B1130" s="122"/>
      <c r="C1130" s="123"/>
      <c r="D1130" s="123"/>
      <c r="E1130" s="124"/>
      <c r="F1130" s="124"/>
      <c r="G1130" s="146"/>
      <c r="H1130" s="146"/>
      <c r="I1130" s="125"/>
      <c r="J1130" s="125"/>
      <c r="K1130" s="125"/>
      <c r="L1130" s="125"/>
      <c r="M1130" s="125"/>
      <c r="N1130" s="125"/>
      <c r="O1130" s="125"/>
      <c r="P1130" s="125"/>
      <c r="Q1130" s="125"/>
      <c r="R1130" s="125"/>
      <c r="S1130" s="125"/>
      <c r="T1130" s="125"/>
      <c r="U1130" s="125"/>
      <c r="V1130" s="125"/>
      <c r="W1130" s="125"/>
      <c r="X1130" s="125"/>
      <c r="Y1130" s="126"/>
      <c r="Z1130" s="165"/>
      <c r="AA1130" s="166"/>
      <c r="AB1130" s="162"/>
      <c r="AC1130" s="166"/>
      <c r="AD1130" s="163"/>
      <c r="AE1130" s="163"/>
      <c r="AF1130" s="562"/>
    </row>
    <row r="1131" spans="1:32" ht="33" customHeight="1" x14ac:dyDescent="0.35">
      <c r="A1131" s="146"/>
      <c r="B1131" s="122"/>
      <c r="C1131" s="123"/>
      <c r="D1131" s="123"/>
      <c r="E1131" s="124"/>
      <c r="F1131" s="124"/>
      <c r="G1131" s="146"/>
      <c r="H1131" s="146"/>
      <c r="I1131" s="125"/>
      <c r="J1131" s="125"/>
      <c r="K1131" s="125"/>
      <c r="L1131" s="125"/>
      <c r="M1131" s="125"/>
      <c r="N1131" s="125"/>
      <c r="O1131" s="125"/>
      <c r="P1131" s="125"/>
      <c r="Q1131" s="125"/>
      <c r="R1131" s="125"/>
      <c r="S1131" s="125"/>
      <c r="T1131" s="125"/>
      <c r="U1131" s="125"/>
      <c r="V1131" s="125"/>
      <c r="W1131" s="125"/>
      <c r="X1131" s="125"/>
      <c r="Y1131" s="126"/>
      <c r="Z1131" s="165"/>
      <c r="AA1131" s="166"/>
      <c r="AB1131" s="162"/>
      <c r="AC1131" s="166"/>
      <c r="AD1131" s="163"/>
      <c r="AE1131" s="163"/>
      <c r="AF1131" s="562"/>
    </row>
    <row r="1132" spans="1:32" ht="33" customHeight="1" x14ac:dyDescent="0.35">
      <c r="A1132" s="146"/>
      <c r="B1132" s="122"/>
      <c r="C1132" s="123"/>
      <c r="D1132" s="123"/>
      <c r="E1132" s="124"/>
      <c r="F1132" s="124"/>
      <c r="G1132" s="146"/>
      <c r="H1132" s="146"/>
      <c r="I1132" s="125"/>
      <c r="J1132" s="125"/>
      <c r="K1132" s="125"/>
      <c r="L1132" s="125"/>
      <c r="M1132" s="125"/>
      <c r="N1132" s="125"/>
      <c r="O1132" s="125"/>
      <c r="P1132" s="125"/>
      <c r="Q1132" s="125"/>
      <c r="R1132" s="125"/>
      <c r="S1132" s="125"/>
      <c r="T1132" s="125"/>
      <c r="U1132" s="125"/>
      <c r="V1132" s="125"/>
      <c r="W1132" s="125"/>
      <c r="X1132" s="125"/>
      <c r="Y1132" s="126"/>
      <c r="Z1132" s="165"/>
      <c r="AA1132" s="166"/>
      <c r="AB1132" s="162"/>
      <c r="AC1132" s="166"/>
      <c r="AD1132" s="163"/>
      <c r="AE1132" s="163"/>
      <c r="AF1132" s="562"/>
    </row>
    <row r="1133" spans="1:32" ht="33" customHeight="1" x14ac:dyDescent="0.35">
      <c r="A1133" s="146"/>
      <c r="B1133" s="122"/>
      <c r="C1133" s="123"/>
      <c r="D1133" s="123"/>
      <c r="E1133" s="124"/>
      <c r="F1133" s="124"/>
      <c r="G1133" s="146"/>
      <c r="H1133" s="146"/>
      <c r="I1133" s="125"/>
      <c r="J1133" s="125"/>
      <c r="K1133" s="125"/>
      <c r="L1133" s="125"/>
      <c r="M1133" s="125"/>
      <c r="N1133" s="125"/>
      <c r="O1133" s="125"/>
      <c r="P1133" s="125"/>
      <c r="Q1133" s="125"/>
      <c r="R1133" s="125"/>
      <c r="S1133" s="125"/>
      <c r="T1133" s="125"/>
      <c r="U1133" s="125"/>
      <c r="V1133" s="125"/>
      <c r="W1133" s="125"/>
      <c r="X1133" s="125"/>
      <c r="Y1133" s="126"/>
      <c r="Z1133" s="165"/>
      <c r="AA1133" s="166"/>
      <c r="AB1133" s="162"/>
      <c r="AC1133" s="166"/>
      <c r="AD1133" s="163"/>
      <c r="AE1133" s="163"/>
      <c r="AF1133" s="562"/>
    </row>
    <row r="1134" spans="1:32" ht="33" customHeight="1" x14ac:dyDescent="0.35">
      <c r="A1134" s="146"/>
      <c r="B1134" s="122"/>
      <c r="C1134" s="123"/>
      <c r="D1134" s="123"/>
      <c r="E1134" s="124"/>
      <c r="F1134" s="124"/>
      <c r="G1134" s="146"/>
      <c r="H1134" s="146"/>
      <c r="I1134" s="125"/>
      <c r="J1134" s="125"/>
      <c r="K1134" s="125"/>
      <c r="L1134" s="125"/>
      <c r="M1134" s="125"/>
      <c r="N1134" s="125"/>
      <c r="O1134" s="125"/>
      <c r="P1134" s="125"/>
      <c r="Q1134" s="125"/>
      <c r="R1134" s="125"/>
      <c r="S1134" s="125"/>
      <c r="T1134" s="125"/>
      <c r="U1134" s="125"/>
      <c r="V1134" s="125"/>
      <c r="W1134" s="125"/>
      <c r="X1134" s="125"/>
      <c r="Y1134" s="126"/>
      <c r="Z1134" s="165"/>
      <c r="AA1134" s="166"/>
      <c r="AB1134" s="162"/>
      <c r="AC1134" s="166"/>
      <c r="AD1134" s="163"/>
      <c r="AE1134" s="163"/>
      <c r="AF1134" s="562"/>
    </row>
    <row r="1135" spans="1:32" ht="33" customHeight="1" x14ac:dyDescent="0.35">
      <c r="A1135" s="146"/>
      <c r="B1135" s="122"/>
      <c r="C1135" s="123"/>
      <c r="D1135" s="123"/>
      <c r="E1135" s="124"/>
      <c r="F1135" s="124"/>
      <c r="G1135" s="146"/>
      <c r="H1135" s="146"/>
      <c r="I1135" s="125"/>
      <c r="J1135" s="125"/>
      <c r="K1135" s="125"/>
      <c r="L1135" s="125"/>
      <c r="M1135" s="125"/>
      <c r="N1135" s="125"/>
      <c r="O1135" s="125"/>
      <c r="P1135" s="125"/>
      <c r="Q1135" s="125"/>
      <c r="R1135" s="125"/>
      <c r="S1135" s="125"/>
      <c r="T1135" s="125"/>
      <c r="U1135" s="125"/>
      <c r="V1135" s="125"/>
      <c r="W1135" s="125"/>
      <c r="X1135" s="125"/>
      <c r="Y1135" s="126"/>
      <c r="Z1135" s="165"/>
      <c r="AA1135" s="166"/>
      <c r="AB1135" s="162"/>
      <c r="AC1135" s="166"/>
      <c r="AD1135" s="163"/>
      <c r="AE1135" s="163"/>
      <c r="AF1135" s="562"/>
    </row>
    <row r="1136" spans="1:32" ht="33" customHeight="1" x14ac:dyDescent="0.35">
      <c r="A1136" s="146"/>
      <c r="B1136" s="122"/>
      <c r="C1136" s="123"/>
      <c r="D1136" s="123"/>
      <c r="E1136" s="124"/>
      <c r="F1136" s="124"/>
      <c r="G1136" s="146"/>
      <c r="H1136" s="146"/>
      <c r="I1136" s="125"/>
      <c r="J1136" s="125"/>
      <c r="K1136" s="125"/>
      <c r="L1136" s="125"/>
      <c r="M1136" s="125"/>
      <c r="N1136" s="125"/>
      <c r="O1136" s="125"/>
      <c r="P1136" s="125"/>
      <c r="Q1136" s="125"/>
      <c r="R1136" s="125"/>
      <c r="S1136" s="125"/>
      <c r="T1136" s="125"/>
      <c r="U1136" s="125"/>
      <c r="V1136" s="125"/>
      <c r="W1136" s="125"/>
      <c r="X1136" s="125"/>
      <c r="Y1136" s="126"/>
      <c r="Z1136" s="165"/>
      <c r="AA1136" s="166"/>
      <c r="AB1136" s="162"/>
      <c r="AC1136" s="166"/>
      <c r="AD1136" s="163"/>
      <c r="AE1136" s="163"/>
      <c r="AF1136" s="562"/>
    </row>
    <row r="1137" spans="1:32" ht="33" customHeight="1" x14ac:dyDescent="0.35">
      <c r="A1137" s="146"/>
      <c r="B1137" s="122"/>
      <c r="C1137" s="123"/>
      <c r="D1137" s="123"/>
      <c r="E1137" s="124"/>
      <c r="F1137" s="124"/>
      <c r="G1137" s="146"/>
      <c r="H1137" s="146"/>
      <c r="I1137" s="125"/>
      <c r="J1137" s="125"/>
      <c r="K1137" s="125"/>
      <c r="L1137" s="125"/>
      <c r="M1137" s="125"/>
      <c r="N1137" s="125"/>
      <c r="O1137" s="125"/>
      <c r="P1137" s="125"/>
      <c r="Q1137" s="125"/>
      <c r="R1137" s="125"/>
      <c r="S1137" s="125"/>
      <c r="T1137" s="125"/>
      <c r="U1137" s="125"/>
      <c r="V1137" s="125"/>
      <c r="W1137" s="125"/>
      <c r="X1137" s="125"/>
      <c r="Y1137" s="126"/>
      <c r="Z1137" s="165"/>
      <c r="AA1137" s="166"/>
      <c r="AB1137" s="162"/>
      <c r="AC1137" s="166"/>
      <c r="AD1137" s="163"/>
      <c r="AE1137" s="163"/>
      <c r="AF1137" s="562"/>
    </row>
    <row r="1138" spans="1:32" ht="33" customHeight="1" x14ac:dyDescent="0.35">
      <c r="A1138" s="146"/>
      <c r="B1138" s="122"/>
      <c r="C1138" s="123"/>
      <c r="D1138" s="123"/>
      <c r="E1138" s="124"/>
      <c r="F1138" s="124"/>
      <c r="G1138" s="146"/>
      <c r="H1138" s="146"/>
      <c r="I1138" s="125"/>
      <c r="J1138" s="125"/>
      <c r="K1138" s="125"/>
      <c r="L1138" s="125"/>
      <c r="M1138" s="125"/>
      <c r="N1138" s="125"/>
      <c r="O1138" s="125"/>
      <c r="P1138" s="125"/>
      <c r="Q1138" s="125"/>
      <c r="R1138" s="125"/>
      <c r="S1138" s="125"/>
      <c r="T1138" s="125"/>
      <c r="U1138" s="125"/>
      <c r="V1138" s="125"/>
      <c r="W1138" s="125"/>
      <c r="X1138" s="125"/>
      <c r="Y1138" s="126"/>
      <c r="Z1138" s="165"/>
      <c r="AA1138" s="166"/>
      <c r="AB1138" s="162"/>
      <c r="AC1138" s="166"/>
      <c r="AD1138" s="163"/>
      <c r="AE1138" s="163"/>
      <c r="AF1138" s="562"/>
    </row>
    <row r="1139" spans="1:32" ht="33" customHeight="1" x14ac:dyDescent="0.35">
      <c r="A1139" s="146"/>
      <c r="B1139" s="122"/>
      <c r="C1139" s="123"/>
      <c r="D1139" s="123"/>
      <c r="E1139" s="124"/>
      <c r="F1139" s="124"/>
      <c r="G1139" s="146"/>
      <c r="H1139" s="146"/>
      <c r="I1139" s="125"/>
      <c r="J1139" s="125"/>
      <c r="K1139" s="125"/>
      <c r="L1139" s="125"/>
      <c r="M1139" s="125"/>
      <c r="N1139" s="125"/>
      <c r="O1139" s="125"/>
      <c r="P1139" s="125"/>
      <c r="Q1139" s="125"/>
      <c r="R1139" s="125"/>
      <c r="S1139" s="125"/>
      <c r="T1139" s="125"/>
      <c r="U1139" s="125"/>
      <c r="V1139" s="125"/>
      <c r="W1139" s="125"/>
      <c r="X1139" s="125"/>
      <c r="Y1139" s="126"/>
      <c r="Z1139" s="165"/>
      <c r="AA1139" s="166"/>
      <c r="AB1139" s="162"/>
      <c r="AC1139" s="166"/>
      <c r="AD1139" s="163"/>
      <c r="AE1139" s="163"/>
      <c r="AF1139" s="562"/>
    </row>
    <row r="1140" spans="1:32" ht="33" customHeight="1" x14ac:dyDescent="0.35">
      <c r="A1140" s="146"/>
      <c r="B1140" s="122"/>
      <c r="C1140" s="123"/>
      <c r="D1140" s="123"/>
      <c r="E1140" s="124"/>
      <c r="F1140" s="124"/>
      <c r="G1140" s="146"/>
      <c r="H1140" s="146"/>
      <c r="I1140" s="125"/>
      <c r="J1140" s="125"/>
      <c r="K1140" s="125"/>
      <c r="L1140" s="125"/>
      <c r="M1140" s="125"/>
      <c r="N1140" s="125"/>
      <c r="O1140" s="125"/>
      <c r="P1140" s="125"/>
      <c r="Q1140" s="125"/>
      <c r="R1140" s="125"/>
      <c r="S1140" s="125"/>
      <c r="T1140" s="125"/>
      <c r="U1140" s="125"/>
      <c r="V1140" s="125"/>
      <c r="W1140" s="125"/>
      <c r="X1140" s="125"/>
      <c r="Y1140" s="126"/>
      <c r="Z1140" s="165"/>
      <c r="AA1140" s="166"/>
      <c r="AB1140" s="162"/>
      <c r="AC1140" s="166"/>
      <c r="AD1140" s="163"/>
      <c r="AE1140" s="163"/>
      <c r="AF1140" s="562"/>
    </row>
    <row r="1141" spans="1:32" ht="33" customHeight="1" x14ac:dyDescent="0.35">
      <c r="A1141" s="146"/>
      <c r="B1141" s="122"/>
      <c r="C1141" s="123"/>
      <c r="D1141" s="123"/>
      <c r="E1141" s="124"/>
      <c r="F1141" s="124"/>
      <c r="G1141" s="146"/>
      <c r="H1141" s="146"/>
      <c r="I1141" s="125"/>
      <c r="J1141" s="125"/>
      <c r="K1141" s="125"/>
      <c r="L1141" s="125"/>
      <c r="M1141" s="125"/>
      <c r="N1141" s="125"/>
      <c r="O1141" s="125"/>
      <c r="P1141" s="125"/>
      <c r="Q1141" s="125"/>
      <c r="R1141" s="125"/>
      <c r="S1141" s="125"/>
      <c r="T1141" s="125"/>
      <c r="U1141" s="125"/>
      <c r="V1141" s="125"/>
      <c r="W1141" s="125"/>
      <c r="X1141" s="125"/>
      <c r="Y1141" s="126"/>
      <c r="Z1141" s="165"/>
      <c r="AA1141" s="166"/>
      <c r="AB1141" s="162"/>
      <c r="AC1141" s="166"/>
      <c r="AD1141" s="163"/>
      <c r="AE1141" s="163"/>
      <c r="AF1141" s="562"/>
    </row>
    <row r="1142" spans="1:32" ht="33" customHeight="1" x14ac:dyDescent="0.35">
      <c r="A1142" s="146"/>
      <c r="B1142" s="122"/>
      <c r="C1142" s="123"/>
      <c r="D1142" s="123"/>
      <c r="E1142" s="124"/>
      <c r="F1142" s="124"/>
      <c r="G1142" s="146"/>
      <c r="H1142" s="146"/>
      <c r="I1142" s="125"/>
      <c r="J1142" s="125"/>
      <c r="K1142" s="125"/>
      <c r="L1142" s="125"/>
      <c r="M1142" s="125"/>
      <c r="N1142" s="125"/>
      <c r="O1142" s="125"/>
      <c r="P1142" s="125"/>
      <c r="Q1142" s="125"/>
      <c r="R1142" s="125"/>
      <c r="S1142" s="125"/>
      <c r="T1142" s="125"/>
      <c r="U1142" s="125"/>
      <c r="V1142" s="125"/>
      <c r="W1142" s="125"/>
      <c r="X1142" s="125"/>
      <c r="Y1142" s="126"/>
      <c r="Z1142" s="165"/>
      <c r="AA1142" s="166"/>
      <c r="AB1142" s="162"/>
      <c r="AC1142" s="166"/>
      <c r="AD1142" s="163"/>
      <c r="AE1142" s="163"/>
      <c r="AF1142" s="562"/>
    </row>
    <row r="1143" spans="1:32" ht="33" customHeight="1" x14ac:dyDescent="0.35">
      <c r="A1143" s="146"/>
      <c r="B1143" s="122"/>
      <c r="C1143" s="123"/>
      <c r="D1143" s="123"/>
      <c r="E1143" s="124"/>
      <c r="F1143" s="124"/>
      <c r="G1143" s="146"/>
      <c r="H1143" s="146"/>
      <c r="I1143" s="125"/>
      <c r="J1143" s="125"/>
      <c r="K1143" s="125"/>
      <c r="L1143" s="125"/>
      <c r="M1143" s="125"/>
      <c r="N1143" s="125"/>
      <c r="O1143" s="125"/>
      <c r="P1143" s="125"/>
      <c r="Q1143" s="125"/>
      <c r="R1143" s="125"/>
      <c r="S1143" s="125"/>
      <c r="T1143" s="125"/>
      <c r="U1143" s="125"/>
      <c r="V1143" s="125"/>
      <c r="W1143" s="125"/>
      <c r="X1143" s="125"/>
      <c r="Y1143" s="126"/>
      <c r="Z1143" s="165"/>
      <c r="AA1143" s="166"/>
      <c r="AB1143" s="162"/>
      <c r="AC1143" s="166"/>
      <c r="AD1143" s="163"/>
      <c r="AE1143" s="163"/>
      <c r="AF1143" s="562"/>
    </row>
    <row r="1144" spans="1:32" ht="33" customHeight="1" x14ac:dyDescent="0.35">
      <c r="A1144" s="146"/>
      <c r="B1144" s="122"/>
      <c r="C1144" s="123"/>
      <c r="D1144" s="123"/>
      <c r="E1144" s="124"/>
      <c r="F1144" s="124"/>
      <c r="G1144" s="146"/>
      <c r="H1144" s="146"/>
      <c r="I1144" s="125"/>
      <c r="J1144" s="125"/>
      <c r="K1144" s="125"/>
      <c r="L1144" s="125"/>
      <c r="M1144" s="125"/>
      <c r="N1144" s="125"/>
      <c r="O1144" s="125"/>
      <c r="P1144" s="125"/>
      <c r="Q1144" s="125"/>
      <c r="R1144" s="125"/>
      <c r="S1144" s="125"/>
      <c r="T1144" s="125"/>
      <c r="U1144" s="125"/>
      <c r="V1144" s="125"/>
      <c r="W1144" s="125"/>
      <c r="X1144" s="125"/>
      <c r="Y1144" s="126"/>
      <c r="Z1144" s="165"/>
      <c r="AA1144" s="166"/>
      <c r="AB1144" s="162"/>
      <c r="AC1144" s="166"/>
      <c r="AD1144" s="163"/>
      <c r="AE1144" s="163"/>
      <c r="AF1144" s="562"/>
    </row>
    <row r="1145" spans="1:32" ht="33" customHeight="1" x14ac:dyDescent="0.35">
      <c r="A1145" s="146"/>
      <c r="B1145" s="122"/>
      <c r="C1145" s="123"/>
      <c r="D1145" s="123"/>
      <c r="E1145" s="124"/>
      <c r="F1145" s="124"/>
      <c r="G1145" s="146"/>
      <c r="H1145" s="146"/>
      <c r="I1145" s="125"/>
      <c r="J1145" s="125"/>
      <c r="K1145" s="125"/>
      <c r="L1145" s="125"/>
      <c r="M1145" s="125"/>
      <c r="N1145" s="125"/>
      <c r="O1145" s="125"/>
      <c r="P1145" s="125"/>
      <c r="Q1145" s="125"/>
      <c r="R1145" s="125"/>
      <c r="S1145" s="125"/>
      <c r="T1145" s="125"/>
      <c r="U1145" s="125"/>
      <c r="V1145" s="125"/>
      <c r="W1145" s="125"/>
      <c r="X1145" s="125"/>
      <c r="Y1145" s="126"/>
      <c r="Z1145" s="165"/>
      <c r="AA1145" s="166"/>
      <c r="AB1145" s="162"/>
      <c r="AC1145" s="166"/>
      <c r="AD1145" s="163"/>
      <c r="AE1145" s="163"/>
      <c r="AF1145" s="562"/>
    </row>
    <row r="1146" spans="1:32" ht="33" customHeight="1" x14ac:dyDescent="0.35">
      <c r="A1146" s="146"/>
      <c r="B1146" s="122"/>
      <c r="C1146" s="123"/>
      <c r="D1146" s="123"/>
      <c r="E1146" s="124"/>
      <c r="F1146" s="124"/>
      <c r="G1146" s="146"/>
      <c r="H1146" s="146"/>
      <c r="I1146" s="125"/>
      <c r="J1146" s="125"/>
      <c r="K1146" s="125"/>
      <c r="L1146" s="125"/>
      <c r="M1146" s="125"/>
      <c r="N1146" s="125"/>
      <c r="O1146" s="125"/>
      <c r="P1146" s="125"/>
      <c r="Q1146" s="125"/>
      <c r="R1146" s="125"/>
      <c r="S1146" s="125"/>
      <c r="T1146" s="125"/>
      <c r="U1146" s="125"/>
      <c r="V1146" s="125"/>
      <c r="W1146" s="125"/>
      <c r="X1146" s="125"/>
      <c r="Y1146" s="126"/>
      <c r="Z1146" s="165"/>
      <c r="AA1146" s="166"/>
      <c r="AB1146" s="162"/>
      <c r="AC1146" s="166"/>
      <c r="AD1146" s="163"/>
      <c r="AE1146" s="163"/>
      <c r="AF1146" s="562"/>
    </row>
    <row r="1147" spans="1:32" ht="33" customHeight="1" x14ac:dyDescent="0.35">
      <c r="A1147" s="146"/>
      <c r="B1147" s="122"/>
      <c r="C1147" s="123"/>
      <c r="D1147" s="123"/>
      <c r="E1147" s="124"/>
      <c r="F1147" s="124"/>
      <c r="G1147" s="146"/>
      <c r="H1147" s="146"/>
      <c r="I1147" s="125"/>
      <c r="J1147" s="125"/>
      <c r="K1147" s="125"/>
      <c r="L1147" s="125"/>
      <c r="M1147" s="125"/>
      <c r="N1147" s="125"/>
      <c r="O1147" s="125"/>
      <c r="P1147" s="125"/>
      <c r="Q1147" s="125"/>
      <c r="R1147" s="125"/>
      <c r="S1147" s="125"/>
      <c r="T1147" s="125"/>
      <c r="U1147" s="125"/>
      <c r="V1147" s="125"/>
      <c r="W1147" s="125"/>
      <c r="X1147" s="125"/>
      <c r="Y1147" s="126"/>
      <c r="Z1147" s="165"/>
      <c r="AA1147" s="166"/>
      <c r="AB1147" s="162"/>
      <c r="AC1147" s="166"/>
      <c r="AD1147" s="163"/>
      <c r="AE1147" s="163"/>
      <c r="AF1147" s="562"/>
    </row>
    <row r="1148" spans="1:32" ht="33" customHeight="1" x14ac:dyDescent="0.35">
      <c r="A1148" s="146"/>
      <c r="B1148" s="122"/>
      <c r="C1148" s="123"/>
      <c r="D1148" s="123"/>
      <c r="E1148" s="124"/>
      <c r="F1148" s="124"/>
      <c r="G1148" s="146"/>
      <c r="H1148" s="146"/>
      <c r="I1148" s="125"/>
      <c r="J1148" s="125"/>
      <c r="K1148" s="125"/>
      <c r="L1148" s="125"/>
      <c r="M1148" s="125"/>
      <c r="N1148" s="125"/>
      <c r="O1148" s="125"/>
      <c r="P1148" s="125"/>
      <c r="Q1148" s="125"/>
      <c r="R1148" s="125"/>
      <c r="S1148" s="125"/>
      <c r="T1148" s="125"/>
      <c r="U1148" s="125"/>
      <c r="V1148" s="125"/>
      <c r="W1148" s="125"/>
      <c r="X1148" s="125"/>
      <c r="Y1148" s="126"/>
      <c r="Z1148" s="165"/>
      <c r="AA1148" s="166"/>
      <c r="AB1148" s="162"/>
      <c r="AC1148" s="166"/>
      <c r="AD1148" s="163"/>
      <c r="AE1148" s="163"/>
      <c r="AF1148" s="562"/>
    </row>
    <row r="1149" spans="1:32" ht="33" customHeight="1" x14ac:dyDescent="0.35">
      <c r="A1149" s="146"/>
      <c r="B1149" s="122"/>
      <c r="C1149" s="123"/>
      <c r="D1149" s="123"/>
      <c r="E1149" s="124"/>
      <c r="F1149" s="124"/>
      <c r="G1149" s="146"/>
      <c r="H1149" s="146"/>
      <c r="I1149" s="125"/>
      <c r="J1149" s="125"/>
      <c r="K1149" s="125"/>
      <c r="L1149" s="125"/>
      <c r="M1149" s="125"/>
      <c r="N1149" s="125"/>
      <c r="O1149" s="125"/>
      <c r="P1149" s="125"/>
      <c r="Q1149" s="125"/>
      <c r="R1149" s="125"/>
      <c r="S1149" s="125"/>
      <c r="T1149" s="125"/>
      <c r="U1149" s="125"/>
      <c r="V1149" s="125"/>
      <c r="W1149" s="125"/>
      <c r="X1149" s="125"/>
      <c r="Y1149" s="126"/>
      <c r="Z1149" s="165"/>
      <c r="AA1149" s="166"/>
      <c r="AB1149" s="162"/>
      <c r="AC1149" s="166"/>
      <c r="AD1149" s="163"/>
      <c r="AE1149" s="163"/>
      <c r="AF1149" s="562"/>
    </row>
    <row r="1150" spans="1:32" ht="33" customHeight="1" x14ac:dyDescent="0.35">
      <c r="A1150" s="146"/>
      <c r="B1150" s="122"/>
      <c r="C1150" s="123"/>
      <c r="D1150" s="123"/>
      <c r="E1150" s="124"/>
      <c r="F1150" s="124"/>
      <c r="G1150" s="146"/>
      <c r="H1150" s="146"/>
      <c r="I1150" s="125"/>
      <c r="J1150" s="125"/>
      <c r="K1150" s="125"/>
      <c r="L1150" s="125"/>
      <c r="M1150" s="125"/>
      <c r="N1150" s="125"/>
      <c r="O1150" s="125"/>
      <c r="P1150" s="125"/>
      <c r="Q1150" s="125"/>
      <c r="R1150" s="125"/>
      <c r="S1150" s="125"/>
      <c r="T1150" s="125"/>
      <c r="U1150" s="125"/>
      <c r="V1150" s="125"/>
      <c r="W1150" s="125"/>
      <c r="X1150" s="125"/>
      <c r="Y1150" s="126"/>
      <c r="Z1150" s="165"/>
      <c r="AA1150" s="166"/>
      <c r="AB1150" s="162"/>
      <c r="AC1150" s="166"/>
      <c r="AD1150" s="163"/>
      <c r="AE1150" s="163"/>
      <c r="AF1150" s="562"/>
    </row>
    <row r="1151" spans="1:32" ht="33" customHeight="1" x14ac:dyDescent="0.35">
      <c r="A1151" s="146"/>
      <c r="B1151" s="122"/>
      <c r="C1151" s="123"/>
      <c r="D1151" s="123"/>
      <c r="E1151" s="124"/>
      <c r="F1151" s="124"/>
      <c r="G1151" s="146"/>
      <c r="H1151" s="146"/>
      <c r="I1151" s="125"/>
      <c r="J1151" s="125"/>
      <c r="K1151" s="125"/>
      <c r="L1151" s="125"/>
      <c r="M1151" s="125"/>
      <c r="N1151" s="125"/>
      <c r="O1151" s="125"/>
      <c r="P1151" s="125"/>
      <c r="Q1151" s="125"/>
      <c r="R1151" s="125"/>
      <c r="S1151" s="125"/>
      <c r="T1151" s="125"/>
      <c r="U1151" s="125"/>
      <c r="V1151" s="125"/>
      <c r="W1151" s="125"/>
      <c r="X1151" s="125"/>
      <c r="Y1151" s="126"/>
      <c r="Z1151" s="165"/>
      <c r="AA1151" s="166"/>
      <c r="AB1151" s="162"/>
      <c r="AC1151" s="166"/>
      <c r="AD1151" s="163"/>
      <c r="AE1151" s="163"/>
      <c r="AF1151" s="562"/>
    </row>
    <row r="1152" spans="1:32" ht="33" customHeight="1" x14ac:dyDescent="0.35">
      <c r="A1152" s="146"/>
      <c r="B1152" s="122"/>
      <c r="C1152" s="123"/>
      <c r="D1152" s="123"/>
      <c r="E1152" s="124"/>
      <c r="F1152" s="124"/>
      <c r="G1152" s="146"/>
      <c r="H1152" s="146"/>
      <c r="I1152" s="125"/>
      <c r="J1152" s="125"/>
      <c r="K1152" s="125"/>
      <c r="L1152" s="125"/>
      <c r="M1152" s="125"/>
      <c r="N1152" s="125"/>
      <c r="O1152" s="125"/>
      <c r="P1152" s="125"/>
      <c r="Q1152" s="125"/>
      <c r="R1152" s="125"/>
      <c r="S1152" s="125"/>
      <c r="T1152" s="125"/>
      <c r="U1152" s="125"/>
      <c r="V1152" s="125"/>
      <c r="W1152" s="125"/>
      <c r="X1152" s="125"/>
      <c r="Y1152" s="126"/>
      <c r="Z1152" s="165"/>
      <c r="AA1152" s="166"/>
      <c r="AB1152" s="162"/>
      <c r="AC1152" s="166"/>
      <c r="AD1152" s="163"/>
      <c r="AE1152" s="163"/>
      <c r="AF1152" s="562"/>
    </row>
    <row r="1153" spans="1:32" ht="33" customHeight="1" x14ac:dyDescent="0.35">
      <c r="A1153" s="146"/>
      <c r="B1153" s="122"/>
      <c r="C1153" s="123"/>
      <c r="D1153" s="123"/>
      <c r="E1153" s="124"/>
      <c r="F1153" s="124"/>
      <c r="G1153" s="146"/>
      <c r="H1153" s="146"/>
      <c r="I1153" s="125"/>
      <c r="J1153" s="125"/>
      <c r="K1153" s="125"/>
      <c r="L1153" s="125"/>
      <c r="M1153" s="125"/>
      <c r="N1153" s="125"/>
      <c r="O1153" s="125"/>
      <c r="P1153" s="125"/>
      <c r="Q1153" s="125"/>
      <c r="R1153" s="125"/>
      <c r="S1153" s="125"/>
      <c r="T1153" s="125"/>
      <c r="U1153" s="125"/>
      <c r="V1153" s="125"/>
      <c r="W1153" s="125"/>
      <c r="X1153" s="125"/>
      <c r="Y1153" s="126"/>
      <c r="Z1153" s="165"/>
      <c r="AA1153" s="166"/>
      <c r="AB1153" s="162"/>
      <c r="AC1153" s="166"/>
      <c r="AD1153" s="163"/>
      <c r="AE1153" s="163"/>
      <c r="AF1153" s="562"/>
    </row>
    <row r="1154" spans="1:32" ht="33" customHeight="1" x14ac:dyDescent="0.35">
      <c r="A1154" s="146"/>
      <c r="B1154" s="122"/>
      <c r="C1154" s="123"/>
      <c r="D1154" s="123"/>
      <c r="E1154" s="124"/>
      <c r="F1154" s="124"/>
      <c r="G1154" s="146"/>
      <c r="H1154" s="146"/>
      <c r="I1154" s="125"/>
      <c r="J1154" s="125"/>
      <c r="K1154" s="125"/>
      <c r="L1154" s="125"/>
      <c r="M1154" s="125"/>
      <c r="N1154" s="125"/>
      <c r="O1154" s="125"/>
      <c r="P1154" s="125"/>
      <c r="Q1154" s="125"/>
      <c r="R1154" s="125"/>
      <c r="S1154" s="125"/>
      <c r="T1154" s="125"/>
      <c r="U1154" s="125"/>
      <c r="V1154" s="125"/>
      <c r="W1154" s="125"/>
      <c r="X1154" s="125"/>
      <c r="Y1154" s="126"/>
      <c r="Z1154" s="165"/>
      <c r="AA1154" s="166"/>
      <c r="AB1154" s="162"/>
      <c r="AC1154" s="166"/>
      <c r="AD1154" s="163"/>
      <c r="AE1154" s="163"/>
      <c r="AF1154" s="562"/>
    </row>
    <row r="1155" spans="1:32" ht="33" customHeight="1" x14ac:dyDescent="0.35">
      <c r="A1155" s="146"/>
      <c r="B1155" s="122"/>
      <c r="C1155" s="123"/>
      <c r="D1155" s="123"/>
      <c r="E1155" s="124"/>
      <c r="F1155" s="124"/>
      <c r="G1155" s="146"/>
      <c r="H1155" s="146"/>
      <c r="I1155" s="125"/>
      <c r="J1155" s="125"/>
      <c r="K1155" s="125"/>
      <c r="L1155" s="125"/>
      <c r="M1155" s="125"/>
      <c r="N1155" s="125"/>
      <c r="O1155" s="125"/>
      <c r="P1155" s="125"/>
      <c r="Q1155" s="125"/>
      <c r="R1155" s="125"/>
      <c r="S1155" s="125"/>
      <c r="T1155" s="125"/>
      <c r="U1155" s="125"/>
      <c r="V1155" s="125"/>
      <c r="W1155" s="125"/>
      <c r="X1155" s="125"/>
      <c r="Y1155" s="126"/>
      <c r="Z1155" s="165"/>
      <c r="AA1155" s="166"/>
      <c r="AB1155" s="162"/>
      <c r="AC1155" s="166"/>
      <c r="AD1155" s="163"/>
      <c r="AE1155" s="163"/>
      <c r="AF1155" s="562"/>
    </row>
    <row r="1156" spans="1:32" ht="33" customHeight="1" x14ac:dyDescent="0.35">
      <c r="A1156" s="146"/>
      <c r="B1156" s="122"/>
      <c r="C1156" s="123"/>
      <c r="D1156" s="123"/>
      <c r="E1156" s="124"/>
      <c r="F1156" s="124"/>
      <c r="G1156" s="146"/>
      <c r="H1156" s="146"/>
      <c r="I1156" s="125"/>
      <c r="J1156" s="125"/>
      <c r="K1156" s="125"/>
      <c r="L1156" s="125"/>
      <c r="M1156" s="125"/>
      <c r="N1156" s="125"/>
      <c r="O1156" s="125"/>
      <c r="P1156" s="125"/>
      <c r="Q1156" s="125"/>
      <c r="R1156" s="125"/>
      <c r="S1156" s="125"/>
      <c r="T1156" s="125"/>
      <c r="U1156" s="125"/>
      <c r="V1156" s="125"/>
      <c r="W1156" s="125"/>
      <c r="X1156" s="125"/>
      <c r="Y1156" s="126"/>
      <c r="Z1156" s="165"/>
      <c r="AA1156" s="166"/>
      <c r="AB1156" s="162"/>
      <c r="AC1156" s="166"/>
      <c r="AD1156" s="163"/>
      <c r="AE1156" s="163"/>
      <c r="AF1156" s="562"/>
    </row>
    <row r="1157" spans="1:32" ht="33" customHeight="1" x14ac:dyDescent="0.35">
      <c r="A1157" s="146"/>
      <c r="B1157" s="122"/>
      <c r="C1157" s="123"/>
      <c r="D1157" s="123"/>
      <c r="E1157" s="124"/>
      <c r="F1157" s="124"/>
      <c r="G1157" s="146"/>
      <c r="H1157" s="146"/>
      <c r="I1157" s="125"/>
      <c r="J1157" s="125"/>
      <c r="K1157" s="125"/>
      <c r="L1157" s="125"/>
      <c r="M1157" s="125"/>
      <c r="N1157" s="125"/>
      <c r="O1157" s="125"/>
      <c r="P1157" s="125"/>
      <c r="Q1157" s="125"/>
      <c r="R1157" s="125"/>
      <c r="S1157" s="125"/>
      <c r="T1157" s="125"/>
      <c r="U1157" s="125"/>
      <c r="V1157" s="125"/>
      <c r="W1157" s="125"/>
      <c r="X1157" s="125"/>
      <c r="Y1157" s="126"/>
      <c r="Z1157" s="165"/>
      <c r="AA1157" s="166"/>
      <c r="AB1157" s="162"/>
      <c r="AC1157" s="166"/>
      <c r="AD1157" s="163"/>
      <c r="AE1157" s="163"/>
      <c r="AF1157" s="562"/>
    </row>
    <row r="1158" spans="1:32" ht="33" customHeight="1" x14ac:dyDescent="0.35">
      <c r="A1158" s="146"/>
      <c r="B1158" s="122"/>
      <c r="C1158" s="123"/>
      <c r="D1158" s="123"/>
      <c r="E1158" s="124"/>
      <c r="F1158" s="124"/>
      <c r="G1158" s="146"/>
      <c r="H1158" s="146"/>
      <c r="I1158" s="125"/>
      <c r="J1158" s="125"/>
      <c r="K1158" s="125"/>
      <c r="L1158" s="125"/>
      <c r="M1158" s="125"/>
      <c r="N1158" s="125"/>
      <c r="O1158" s="125"/>
      <c r="P1158" s="125"/>
      <c r="Q1158" s="125"/>
      <c r="R1158" s="125"/>
      <c r="S1158" s="125"/>
      <c r="T1158" s="125"/>
      <c r="U1158" s="125"/>
      <c r="V1158" s="125"/>
      <c r="W1158" s="125"/>
      <c r="X1158" s="125"/>
      <c r="Y1158" s="126"/>
      <c r="Z1158" s="165"/>
      <c r="AA1158" s="166"/>
      <c r="AB1158" s="162"/>
      <c r="AC1158" s="166"/>
      <c r="AD1158" s="163"/>
      <c r="AE1158" s="163"/>
      <c r="AF1158" s="562"/>
    </row>
    <row r="1159" spans="1:32" ht="33" customHeight="1" x14ac:dyDescent="0.35">
      <c r="A1159" s="146"/>
      <c r="B1159" s="122"/>
      <c r="C1159" s="123"/>
      <c r="D1159" s="123"/>
      <c r="E1159" s="124"/>
      <c r="F1159" s="124"/>
      <c r="G1159" s="146"/>
      <c r="H1159" s="146"/>
      <c r="I1159" s="125"/>
      <c r="J1159" s="125"/>
      <c r="K1159" s="125"/>
      <c r="L1159" s="125"/>
      <c r="M1159" s="125"/>
      <c r="N1159" s="125"/>
      <c r="O1159" s="125"/>
      <c r="P1159" s="125"/>
      <c r="Q1159" s="125"/>
      <c r="R1159" s="125"/>
      <c r="S1159" s="125"/>
      <c r="T1159" s="125"/>
      <c r="U1159" s="125"/>
      <c r="V1159" s="125"/>
      <c r="W1159" s="125"/>
      <c r="X1159" s="125"/>
      <c r="Y1159" s="126"/>
      <c r="Z1159" s="165"/>
      <c r="AA1159" s="166"/>
      <c r="AB1159" s="162"/>
      <c r="AC1159" s="166"/>
      <c r="AD1159" s="163"/>
      <c r="AE1159" s="163"/>
      <c r="AF1159" s="562"/>
    </row>
    <row r="1160" spans="1:32" ht="33" customHeight="1" x14ac:dyDescent="0.35">
      <c r="A1160" s="146"/>
      <c r="B1160" s="122"/>
      <c r="C1160" s="123"/>
      <c r="D1160" s="123"/>
      <c r="E1160" s="124"/>
      <c r="F1160" s="124"/>
      <c r="G1160" s="146"/>
      <c r="H1160" s="146"/>
      <c r="I1160" s="125"/>
      <c r="J1160" s="125"/>
      <c r="K1160" s="125"/>
      <c r="L1160" s="125"/>
      <c r="M1160" s="125"/>
      <c r="N1160" s="125"/>
      <c r="O1160" s="125"/>
      <c r="P1160" s="125"/>
      <c r="Q1160" s="125"/>
      <c r="R1160" s="125"/>
      <c r="S1160" s="125"/>
      <c r="T1160" s="125"/>
      <c r="U1160" s="125"/>
      <c r="V1160" s="125"/>
      <c r="W1160" s="125"/>
      <c r="X1160" s="125"/>
      <c r="Y1160" s="126"/>
      <c r="Z1160" s="165"/>
      <c r="AA1160" s="166"/>
      <c r="AB1160" s="162"/>
      <c r="AC1160" s="166"/>
      <c r="AD1160" s="163"/>
      <c r="AE1160" s="163"/>
      <c r="AF1160" s="562"/>
    </row>
    <row r="1161" spans="1:32" ht="33" customHeight="1" x14ac:dyDescent="0.35">
      <c r="A1161" s="146"/>
      <c r="B1161" s="122"/>
      <c r="C1161" s="123"/>
      <c r="D1161" s="123"/>
      <c r="E1161" s="124"/>
      <c r="F1161" s="124"/>
      <c r="G1161" s="146"/>
      <c r="H1161" s="146"/>
      <c r="I1161" s="125"/>
      <c r="J1161" s="125"/>
      <c r="K1161" s="125"/>
      <c r="L1161" s="125"/>
      <c r="M1161" s="125"/>
      <c r="N1161" s="125"/>
      <c r="O1161" s="125"/>
      <c r="P1161" s="125"/>
      <c r="Q1161" s="125"/>
      <c r="R1161" s="125"/>
      <c r="S1161" s="125"/>
      <c r="T1161" s="125"/>
      <c r="U1161" s="125"/>
      <c r="V1161" s="125"/>
      <c r="W1161" s="125"/>
      <c r="X1161" s="125"/>
      <c r="Y1161" s="126"/>
      <c r="Z1161" s="165"/>
      <c r="AA1161" s="166"/>
      <c r="AB1161" s="162"/>
      <c r="AC1161" s="166"/>
      <c r="AD1161" s="163"/>
      <c r="AE1161" s="163"/>
      <c r="AF1161" s="562"/>
    </row>
    <row r="1162" spans="1:32" ht="33" customHeight="1" x14ac:dyDescent="0.35">
      <c r="A1162" s="146"/>
      <c r="B1162" s="122"/>
      <c r="C1162" s="123"/>
      <c r="D1162" s="123"/>
      <c r="E1162" s="124"/>
      <c r="F1162" s="124"/>
      <c r="G1162" s="146"/>
      <c r="H1162" s="146"/>
      <c r="I1162" s="125"/>
      <c r="J1162" s="125"/>
      <c r="K1162" s="125"/>
      <c r="L1162" s="125"/>
      <c r="M1162" s="125"/>
      <c r="N1162" s="125"/>
      <c r="O1162" s="125"/>
      <c r="P1162" s="125"/>
      <c r="Q1162" s="125"/>
      <c r="R1162" s="125"/>
      <c r="S1162" s="125"/>
      <c r="T1162" s="125"/>
      <c r="U1162" s="125"/>
      <c r="V1162" s="125"/>
      <c r="W1162" s="125"/>
      <c r="X1162" s="125"/>
      <c r="Y1162" s="126"/>
      <c r="Z1162" s="165"/>
      <c r="AA1162" s="166"/>
      <c r="AB1162" s="162"/>
      <c r="AC1162" s="166"/>
      <c r="AD1162" s="163"/>
      <c r="AE1162" s="163"/>
      <c r="AF1162" s="562"/>
    </row>
    <row r="1163" spans="1:32" ht="33" customHeight="1" x14ac:dyDescent="0.35">
      <c r="A1163" s="146"/>
      <c r="B1163" s="122"/>
      <c r="C1163" s="123"/>
      <c r="D1163" s="123"/>
      <c r="E1163" s="124"/>
      <c r="F1163" s="124"/>
      <c r="G1163" s="146"/>
      <c r="H1163" s="146"/>
      <c r="I1163" s="125"/>
      <c r="J1163" s="125"/>
      <c r="K1163" s="125"/>
      <c r="L1163" s="125"/>
      <c r="M1163" s="125"/>
      <c r="N1163" s="125"/>
      <c r="O1163" s="125"/>
      <c r="P1163" s="125"/>
      <c r="Q1163" s="125"/>
      <c r="R1163" s="125"/>
      <c r="S1163" s="125"/>
      <c r="T1163" s="125"/>
      <c r="U1163" s="125"/>
      <c r="V1163" s="125"/>
      <c r="W1163" s="125"/>
      <c r="X1163" s="125"/>
      <c r="Y1163" s="126"/>
      <c r="Z1163" s="165"/>
      <c r="AA1163" s="166"/>
      <c r="AB1163" s="162"/>
      <c r="AC1163" s="166"/>
      <c r="AD1163" s="163"/>
      <c r="AE1163" s="163"/>
      <c r="AF1163" s="562"/>
    </row>
    <row r="1164" spans="1:32" ht="33" customHeight="1" x14ac:dyDescent="0.35">
      <c r="A1164" s="146"/>
      <c r="B1164" s="122"/>
      <c r="C1164" s="123"/>
      <c r="D1164" s="123"/>
      <c r="E1164" s="124"/>
      <c r="F1164" s="124"/>
      <c r="G1164" s="146"/>
      <c r="H1164" s="146"/>
      <c r="I1164" s="125"/>
      <c r="J1164" s="125"/>
      <c r="K1164" s="125"/>
      <c r="L1164" s="125"/>
      <c r="M1164" s="125"/>
      <c r="N1164" s="125"/>
      <c r="O1164" s="125"/>
      <c r="P1164" s="125"/>
      <c r="Q1164" s="125"/>
      <c r="R1164" s="125"/>
      <c r="S1164" s="125"/>
      <c r="T1164" s="125"/>
      <c r="U1164" s="125"/>
      <c r="V1164" s="125"/>
      <c r="W1164" s="125"/>
      <c r="X1164" s="125"/>
      <c r="Y1164" s="126"/>
      <c r="Z1164" s="165"/>
      <c r="AA1164" s="166"/>
      <c r="AB1164" s="162"/>
      <c r="AC1164" s="166"/>
      <c r="AD1164" s="163"/>
      <c r="AE1164" s="163"/>
      <c r="AF1164" s="562"/>
    </row>
    <row r="1165" spans="1:32" ht="33" customHeight="1" x14ac:dyDescent="0.35">
      <c r="A1165" s="146"/>
      <c r="B1165" s="122"/>
      <c r="C1165" s="123"/>
      <c r="D1165" s="123"/>
      <c r="E1165" s="124"/>
      <c r="F1165" s="124"/>
      <c r="G1165" s="146"/>
      <c r="H1165" s="146"/>
      <c r="I1165" s="125"/>
      <c r="J1165" s="125"/>
      <c r="K1165" s="125"/>
      <c r="L1165" s="125"/>
      <c r="M1165" s="125"/>
      <c r="N1165" s="125"/>
      <c r="O1165" s="125"/>
      <c r="P1165" s="125"/>
      <c r="Q1165" s="125"/>
      <c r="R1165" s="125"/>
      <c r="S1165" s="125"/>
      <c r="T1165" s="125"/>
      <c r="U1165" s="125"/>
      <c r="V1165" s="125"/>
      <c r="W1165" s="125"/>
      <c r="X1165" s="125"/>
      <c r="Y1165" s="126"/>
      <c r="Z1165" s="165"/>
      <c r="AA1165" s="166"/>
      <c r="AB1165" s="162"/>
      <c r="AC1165" s="166"/>
      <c r="AD1165" s="163"/>
      <c r="AE1165" s="163"/>
      <c r="AF1165" s="562"/>
    </row>
    <row r="1166" spans="1:32" ht="33" customHeight="1" x14ac:dyDescent="0.35">
      <c r="A1166" s="146"/>
      <c r="B1166" s="122"/>
      <c r="C1166" s="123"/>
      <c r="D1166" s="123"/>
      <c r="E1166" s="124"/>
      <c r="F1166" s="124"/>
      <c r="G1166" s="146"/>
      <c r="H1166" s="146"/>
      <c r="I1166" s="125"/>
      <c r="J1166" s="125"/>
      <c r="K1166" s="125"/>
      <c r="L1166" s="125"/>
      <c r="M1166" s="125"/>
      <c r="N1166" s="125"/>
      <c r="O1166" s="125"/>
      <c r="P1166" s="125"/>
      <c r="Q1166" s="125"/>
      <c r="R1166" s="125"/>
      <c r="S1166" s="125"/>
      <c r="T1166" s="125"/>
      <c r="U1166" s="125"/>
      <c r="V1166" s="125"/>
      <c r="W1166" s="125"/>
      <c r="X1166" s="125"/>
      <c r="Y1166" s="126"/>
      <c r="Z1166" s="165"/>
      <c r="AA1166" s="166"/>
      <c r="AB1166" s="162"/>
      <c r="AC1166" s="166"/>
      <c r="AD1166" s="163"/>
      <c r="AE1166" s="163"/>
      <c r="AF1166" s="562"/>
    </row>
    <row r="1167" spans="1:32" ht="33" customHeight="1" x14ac:dyDescent="0.35">
      <c r="A1167" s="146"/>
      <c r="B1167" s="122"/>
      <c r="C1167" s="123"/>
      <c r="D1167" s="123"/>
      <c r="E1167" s="124"/>
      <c r="F1167" s="124"/>
      <c r="G1167" s="146"/>
      <c r="H1167" s="146"/>
      <c r="I1167" s="125"/>
      <c r="J1167" s="125"/>
      <c r="K1167" s="125"/>
      <c r="L1167" s="125"/>
      <c r="M1167" s="125"/>
      <c r="N1167" s="125"/>
      <c r="O1167" s="125"/>
      <c r="P1167" s="125"/>
      <c r="Q1167" s="125"/>
      <c r="R1167" s="125"/>
      <c r="S1167" s="125"/>
      <c r="T1167" s="125"/>
      <c r="U1167" s="125"/>
      <c r="V1167" s="125"/>
      <c r="W1167" s="125"/>
      <c r="X1167" s="125"/>
      <c r="Y1167" s="126"/>
      <c r="Z1167" s="165"/>
      <c r="AA1167" s="166"/>
      <c r="AB1167" s="162"/>
      <c r="AC1167" s="166"/>
      <c r="AD1167" s="163"/>
      <c r="AE1167" s="163"/>
      <c r="AF1167" s="562"/>
    </row>
    <row r="1168" spans="1:32" ht="33" customHeight="1" x14ac:dyDescent="0.35">
      <c r="A1168" s="146"/>
      <c r="B1168" s="122"/>
      <c r="C1168" s="123"/>
      <c r="D1168" s="123"/>
      <c r="E1168" s="124"/>
      <c r="F1168" s="124"/>
      <c r="G1168" s="146"/>
      <c r="H1168" s="146"/>
      <c r="I1168" s="125"/>
      <c r="J1168" s="125"/>
      <c r="K1168" s="125"/>
      <c r="L1168" s="125"/>
      <c r="M1168" s="125"/>
      <c r="N1168" s="125"/>
      <c r="O1168" s="125"/>
      <c r="P1168" s="125"/>
      <c r="Q1168" s="125"/>
      <c r="R1168" s="125"/>
      <c r="S1168" s="125"/>
      <c r="T1168" s="125"/>
      <c r="U1168" s="125"/>
      <c r="V1168" s="125"/>
      <c r="W1168" s="125"/>
      <c r="X1168" s="125"/>
      <c r="Y1168" s="126"/>
      <c r="Z1168" s="165"/>
      <c r="AA1168" s="166"/>
      <c r="AB1168" s="162"/>
      <c r="AC1168" s="166"/>
      <c r="AD1168" s="163"/>
      <c r="AE1168" s="163"/>
      <c r="AF1168" s="562"/>
    </row>
    <row r="1169" spans="1:32" ht="33" customHeight="1" x14ac:dyDescent="0.35">
      <c r="A1169" s="146"/>
      <c r="B1169" s="122"/>
      <c r="C1169" s="123"/>
      <c r="D1169" s="123"/>
      <c r="E1169" s="124"/>
      <c r="F1169" s="124"/>
      <c r="G1169" s="146"/>
      <c r="H1169" s="146"/>
      <c r="I1169" s="125"/>
      <c r="J1169" s="125"/>
      <c r="K1169" s="125"/>
      <c r="L1169" s="125"/>
      <c r="M1169" s="125"/>
      <c r="N1169" s="125"/>
      <c r="O1169" s="125"/>
      <c r="P1169" s="125"/>
      <c r="Q1169" s="125"/>
      <c r="R1169" s="125"/>
      <c r="S1169" s="125"/>
      <c r="T1169" s="125"/>
      <c r="U1169" s="125"/>
      <c r="V1169" s="125"/>
      <c r="W1169" s="125"/>
      <c r="X1169" s="125"/>
      <c r="Y1169" s="126"/>
      <c r="Z1169" s="165"/>
      <c r="AA1169" s="166"/>
      <c r="AB1169" s="162"/>
      <c r="AC1169" s="166"/>
      <c r="AD1169" s="163"/>
      <c r="AE1169" s="163"/>
      <c r="AF1169" s="562"/>
    </row>
    <row r="1170" spans="1:32" ht="33" customHeight="1" x14ac:dyDescent="0.35">
      <c r="A1170" s="146"/>
      <c r="B1170" s="122"/>
      <c r="C1170" s="123"/>
      <c r="D1170" s="123"/>
      <c r="E1170" s="124"/>
      <c r="F1170" s="124"/>
      <c r="G1170" s="146"/>
      <c r="H1170" s="146"/>
      <c r="I1170" s="125"/>
      <c r="J1170" s="125"/>
      <c r="K1170" s="125"/>
      <c r="L1170" s="125"/>
      <c r="M1170" s="125"/>
      <c r="N1170" s="125"/>
      <c r="O1170" s="125"/>
      <c r="P1170" s="125"/>
      <c r="Q1170" s="125"/>
      <c r="R1170" s="125"/>
      <c r="S1170" s="125"/>
      <c r="T1170" s="125"/>
      <c r="U1170" s="125"/>
      <c r="V1170" s="125"/>
      <c r="W1170" s="125"/>
      <c r="X1170" s="125"/>
      <c r="Y1170" s="126"/>
      <c r="Z1170" s="165"/>
      <c r="AA1170" s="166"/>
      <c r="AB1170" s="162"/>
      <c r="AC1170" s="166"/>
      <c r="AD1170" s="163"/>
      <c r="AE1170" s="163"/>
      <c r="AF1170" s="562"/>
    </row>
    <row r="1171" spans="1:32" ht="33" customHeight="1" x14ac:dyDescent="0.35">
      <c r="A1171" s="146"/>
      <c r="B1171" s="122"/>
      <c r="C1171" s="123"/>
      <c r="D1171" s="123"/>
      <c r="E1171" s="124"/>
      <c r="F1171" s="124"/>
      <c r="G1171" s="146"/>
      <c r="H1171" s="146"/>
      <c r="I1171" s="125"/>
      <c r="J1171" s="125"/>
      <c r="K1171" s="125"/>
      <c r="L1171" s="125"/>
      <c r="M1171" s="125"/>
      <c r="N1171" s="125"/>
      <c r="O1171" s="125"/>
      <c r="P1171" s="125"/>
      <c r="Q1171" s="125"/>
      <c r="R1171" s="125"/>
      <c r="S1171" s="125"/>
      <c r="T1171" s="125"/>
      <c r="U1171" s="125"/>
      <c r="V1171" s="125"/>
      <c r="W1171" s="125"/>
      <c r="X1171" s="125"/>
      <c r="Y1171" s="126"/>
      <c r="Z1171" s="165"/>
      <c r="AA1171" s="166"/>
      <c r="AB1171" s="162"/>
      <c r="AC1171" s="166"/>
      <c r="AD1171" s="163"/>
      <c r="AE1171" s="163"/>
      <c r="AF1171" s="562"/>
    </row>
    <row r="1172" spans="1:32" ht="33" customHeight="1" x14ac:dyDescent="0.35">
      <c r="A1172" s="146"/>
      <c r="B1172" s="122"/>
      <c r="C1172" s="123"/>
      <c r="D1172" s="123"/>
      <c r="E1172" s="124"/>
      <c r="F1172" s="124"/>
      <c r="G1172" s="146"/>
      <c r="H1172" s="146"/>
      <c r="I1172" s="125"/>
      <c r="J1172" s="125"/>
      <c r="K1172" s="125"/>
      <c r="L1172" s="125"/>
      <c r="M1172" s="125"/>
      <c r="N1172" s="125"/>
      <c r="O1172" s="125"/>
      <c r="P1172" s="125"/>
      <c r="Q1172" s="125"/>
      <c r="R1172" s="125"/>
      <c r="S1172" s="125"/>
      <c r="T1172" s="125"/>
      <c r="U1172" s="125"/>
      <c r="V1172" s="125"/>
      <c r="W1172" s="125"/>
      <c r="X1172" s="125"/>
      <c r="Y1172" s="126"/>
      <c r="Z1172" s="165"/>
      <c r="AA1172" s="166"/>
      <c r="AB1172" s="162"/>
      <c r="AC1172" s="166"/>
      <c r="AD1172" s="163"/>
      <c r="AE1172" s="163"/>
      <c r="AF1172" s="562"/>
    </row>
    <row r="1173" spans="1:32" ht="33" customHeight="1" x14ac:dyDescent="0.35">
      <c r="A1173" s="146"/>
      <c r="B1173" s="122"/>
      <c r="C1173" s="123"/>
      <c r="D1173" s="123"/>
      <c r="E1173" s="124"/>
      <c r="F1173" s="124"/>
      <c r="G1173" s="146"/>
      <c r="H1173" s="146"/>
      <c r="I1173" s="125"/>
      <c r="J1173" s="125"/>
      <c r="K1173" s="125"/>
      <c r="L1173" s="125"/>
      <c r="M1173" s="125"/>
      <c r="N1173" s="125"/>
      <c r="O1173" s="125"/>
      <c r="P1173" s="125"/>
      <c r="Q1173" s="125"/>
      <c r="R1173" s="125"/>
      <c r="S1173" s="125"/>
      <c r="T1173" s="125"/>
      <c r="U1173" s="125"/>
      <c r="V1173" s="125"/>
      <c r="W1173" s="125"/>
      <c r="X1173" s="125"/>
      <c r="Y1173" s="126"/>
      <c r="Z1173" s="165"/>
      <c r="AA1173" s="166"/>
      <c r="AB1173" s="162"/>
      <c r="AC1173" s="166"/>
      <c r="AD1173" s="163"/>
      <c r="AE1173" s="163"/>
      <c r="AF1173" s="562"/>
    </row>
    <row r="1174" spans="1:32" ht="33" customHeight="1" x14ac:dyDescent="0.35">
      <c r="A1174" s="146"/>
      <c r="B1174" s="122"/>
      <c r="C1174" s="123"/>
      <c r="D1174" s="123"/>
      <c r="E1174" s="124"/>
      <c r="F1174" s="124"/>
      <c r="G1174" s="146"/>
      <c r="H1174" s="146"/>
      <c r="I1174" s="125"/>
      <c r="J1174" s="125"/>
      <c r="K1174" s="125"/>
      <c r="L1174" s="125"/>
      <c r="M1174" s="125"/>
      <c r="N1174" s="125"/>
      <c r="O1174" s="125"/>
      <c r="P1174" s="125"/>
      <c r="Q1174" s="125"/>
      <c r="R1174" s="125"/>
      <c r="S1174" s="125"/>
      <c r="T1174" s="125"/>
      <c r="U1174" s="125"/>
      <c r="V1174" s="125"/>
      <c r="W1174" s="125"/>
      <c r="X1174" s="125"/>
      <c r="Y1174" s="126"/>
      <c r="Z1174" s="165"/>
      <c r="AA1174" s="166"/>
      <c r="AB1174" s="162"/>
      <c r="AC1174" s="166"/>
      <c r="AD1174" s="163"/>
      <c r="AE1174" s="163"/>
      <c r="AF1174" s="562"/>
    </row>
    <row r="1175" spans="1:32" ht="33" customHeight="1" x14ac:dyDescent="0.35">
      <c r="A1175" s="146"/>
      <c r="B1175" s="122"/>
      <c r="C1175" s="123"/>
      <c r="D1175" s="123"/>
      <c r="E1175" s="124"/>
      <c r="F1175" s="124"/>
      <c r="G1175" s="146"/>
      <c r="H1175" s="146"/>
      <c r="I1175" s="125"/>
      <c r="J1175" s="125"/>
      <c r="K1175" s="125"/>
      <c r="L1175" s="125"/>
      <c r="M1175" s="125"/>
      <c r="N1175" s="125"/>
      <c r="O1175" s="125"/>
      <c r="P1175" s="125"/>
      <c r="Q1175" s="125"/>
      <c r="R1175" s="125"/>
      <c r="S1175" s="125"/>
      <c r="T1175" s="125"/>
      <c r="U1175" s="125"/>
      <c r="V1175" s="125"/>
      <c r="W1175" s="125"/>
      <c r="X1175" s="125"/>
      <c r="Y1175" s="126"/>
      <c r="Z1175" s="165"/>
      <c r="AA1175" s="166"/>
      <c r="AB1175" s="162"/>
      <c r="AC1175" s="166"/>
      <c r="AD1175" s="163"/>
      <c r="AE1175" s="163"/>
      <c r="AF1175" s="562"/>
    </row>
    <row r="1176" spans="1:32" ht="33" customHeight="1" x14ac:dyDescent="0.35">
      <c r="A1176" s="146"/>
      <c r="B1176" s="122"/>
      <c r="C1176" s="123"/>
      <c r="D1176" s="123"/>
      <c r="E1176" s="124"/>
      <c r="F1176" s="124"/>
      <c r="G1176" s="146"/>
      <c r="H1176" s="146"/>
      <c r="I1176" s="125"/>
      <c r="J1176" s="125"/>
      <c r="K1176" s="125"/>
      <c r="L1176" s="125"/>
      <c r="M1176" s="125"/>
      <c r="N1176" s="125"/>
      <c r="O1176" s="125"/>
      <c r="P1176" s="125"/>
      <c r="Q1176" s="125"/>
      <c r="R1176" s="125"/>
      <c r="S1176" s="125"/>
      <c r="T1176" s="125"/>
      <c r="U1176" s="125"/>
      <c r="V1176" s="125"/>
      <c r="W1176" s="125"/>
      <c r="X1176" s="125"/>
      <c r="Y1176" s="126"/>
      <c r="Z1176" s="165"/>
      <c r="AA1176" s="166"/>
      <c r="AB1176" s="162"/>
      <c r="AC1176" s="166"/>
      <c r="AD1176" s="163"/>
      <c r="AE1176" s="163"/>
      <c r="AF1176" s="562"/>
    </row>
    <row r="1177" spans="1:32" ht="33" customHeight="1" x14ac:dyDescent="0.35">
      <c r="A1177" s="146"/>
      <c r="B1177" s="122"/>
      <c r="C1177" s="123"/>
      <c r="D1177" s="123"/>
      <c r="E1177" s="124"/>
      <c r="F1177" s="124"/>
      <c r="G1177" s="146"/>
      <c r="H1177" s="146"/>
      <c r="I1177" s="125"/>
      <c r="J1177" s="125"/>
      <c r="K1177" s="125"/>
      <c r="L1177" s="125"/>
      <c r="M1177" s="125"/>
      <c r="N1177" s="125"/>
      <c r="O1177" s="125"/>
      <c r="P1177" s="125"/>
      <c r="Q1177" s="125"/>
      <c r="R1177" s="125"/>
      <c r="S1177" s="125"/>
      <c r="T1177" s="125"/>
      <c r="U1177" s="125"/>
      <c r="V1177" s="125"/>
      <c r="W1177" s="125"/>
      <c r="X1177" s="125"/>
      <c r="Y1177" s="126"/>
      <c r="Z1177" s="165"/>
      <c r="AA1177" s="166"/>
      <c r="AB1177" s="162"/>
      <c r="AC1177" s="166"/>
      <c r="AD1177" s="163"/>
      <c r="AE1177" s="163"/>
      <c r="AF1177" s="562"/>
    </row>
    <row r="1178" spans="1:32" ht="33" customHeight="1" x14ac:dyDescent="0.35">
      <c r="A1178" s="146"/>
      <c r="B1178" s="122"/>
      <c r="C1178" s="123"/>
      <c r="D1178" s="123"/>
      <c r="E1178" s="124"/>
      <c r="F1178" s="124"/>
      <c r="G1178" s="146"/>
      <c r="H1178" s="146"/>
      <c r="I1178" s="125"/>
      <c r="J1178" s="125"/>
      <c r="K1178" s="125"/>
      <c r="L1178" s="125"/>
      <c r="M1178" s="125"/>
      <c r="N1178" s="125"/>
      <c r="O1178" s="125"/>
      <c r="P1178" s="125"/>
      <c r="Q1178" s="125"/>
      <c r="R1178" s="125"/>
      <c r="S1178" s="125"/>
      <c r="T1178" s="125"/>
      <c r="U1178" s="125"/>
      <c r="V1178" s="125"/>
      <c r="W1178" s="125"/>
      <c r="X1178" s="125"/>
      <c r="Y1178" s="126"/>
      <c r="Z1178" s="165"/>
      <c r="AA1178" s="166"/>
      <c r="AB1178" s="162"/>
      <c r="AC1178" s="166"/>
      <c r="AD1178" s="163"/>
      <c r="AE1178" s="163"/>
      <c r="AF1178" s="562"/>
    </row>
    <row r="1179" spans="1:32" ht="33" customHeight="1" x14ac:dyDescent="0.35">
      <c r="A1179" s="146"/>
      <c r="B1179" s="122"/>
      <c r="C1179" s="123"/>
      <c r="D1179" s="123"/>
      <c r="E1179" s="124"/>
      <c r="F1179" s="124"/>
      <c r="G1179" s="146"/>
      <c r="H1179" s="146"/>
      <c r="I1179" s="125"/>
      <c r="J1179" s="125"/>
      <c r="K1179" s="125"/>
      <c r="L1179" s="125"/>
      <c r="M1179" s="125"/>
      <c r="N1179" s="125"/>
      <c r="O1179" s="125"/>
      <c r="P1179" s="125"/>
      <c r="Q1179" s="125"/>
      <c r="R1179" s="125"/>
      <c r="S1179" s="125"/>
      <c r="T1179" s="125"/>
      <c r="U1179" s="125"/>
      <c r="V1179" s="125"/>
      <c r="W1179" s="125"/>
      <c r="X1179" s="125"/>
      <c r="Y1179" s="126"/>
      <c r="Z1179" s="165"/>
      <c r="AA1179" s="166"/>
      <c r="AB1179" s="162"/>
      <c r="AC1179" s="166"/>
      <c r="AD1179" s="163"/>
      <c r="AE1179" s="163"/>
      <c r="AF1179" s="562"/>
    </row>
    <row r="1180" spans="1:32" ht="33" customHeight="1" x14ac:dyDescent="0.35">
      <c r="A1180" s="146"/>
      <c r="B1180" s="122"/>
      <c r="C1180" s="123"/>
      <c r="D1180" s="123"/>
      <c r="E1180" s="124"/>
      <c r="F1180" s="124"/>
      <c r="G1180" s="146"/>
      <c r="H1180" s="146"/>
      <c r="I1180" s="125"/>
      <c r="J1180" s="125"/>
      <c r="K1180" s="125"/>
      <c r="L1180" s="125"/>
      <c r="M1180" s="125"/>
      <c r="N1180" s="125"/>
      <c r="O1180" s="125"/>
      <c r="P1180" s="125"/>
      <c r="Q1180" s="125"/>
      <c r="R1180" s="125"/>
      <c r="S1180" s="125"/>
      <c r="T1180" s="125"/>
      <c r="U1180" s="125"/>
      <c r="V1180" s="125"/>
      <c r="W1180" s="125"/>
      <c r="X1180" s="125"/>
      <c r="Y1180" s="126"/>
      <c r="Z1180" s="165"/>
      <c r="AA1180" s="166"/>
      <c r="AB1180" s="162"/>
      <c r="AC1180" s="166"/>
      <c r="AD1180" s="163"/>
      <c r="AE1180" s="163"/>
      <c r="AF1180" s="562"/>
    </row>
    <row r="1181" spans="1:32" ht="33" customHeight="1" x14ac:dyDescent="0.35">
      <c r="A1181" s="146"/>
      <c r="B1181" s="122"/>
      <c r="C1181" s="123"/>
      <c r="D1181" s="123"/>
      <c r="E1181" s="124"/>
      <c r="F1181" s="124"/>
      <c r="G1181" s="146"/>
      <c r="H1181" s="146"/>
      <c r="I1181" s="125"/>
      <c r="J1181" s="125"/>
      <c r="K1181" s="125"/>
      <c r="L1181" s="125"/>
      <c r="M1181" s="125"/>
      <c r="N1181" s="125"/>
      <c r="O1181" s="125"/>
      <c r="P1181" s="125"/>
      <c r="Q1181" s="125"/>
      <c r="R1181" s="125"/>
      <c r="S1181" s="125"/>
      <c r="T1181" s="125"/>
      <c r="U1181" s="125"/>
      <c r="V1181" s="125"/>
      <c r="W1181" s="125"/>
      <c r="X1181" s="125"/>
      <c r="Y1181" s="126"/>
      <c r="Z1181" s="165"/>
      <c r="AA1181" s="166"/>
      <c r="AB1181" s="162"/>
      <c r="AC1181" s="166"/>
      <c r="AD1181" s="163"/>
      <c r="AE1181" s="163"/>
      <c r="AF1181" s="562"/>
    </row>
    <row r="1182" spans="1:32" ht="33" customHeight="1" x14ac:dyDescent="0.35">
      <c r="A1182" s="146"/>
      <c r="B1182" s="122"/>
      <c r="C1182" s="123"/>
      <c r="D1182" s="123"/>
      <c r="E1182" s="124"/>
      <c r="F1182" s="124"/>
      <c r="G1182" s="146"/>
      <c r="H1182" s="146"/>
      <c r="I1182" s="125"/>
      <c r="J1182" s="125"/>
      <c r="K1182" s="125"/>
      <c r="L1182" s="125"/>
      <c r="M1182" s="125"/>
      <c r="N1182" s="125"/>
      <c r="O1182" s="125"/>
      <c r="P1182" s="125"/>
      <c r="Q1182" s="125"/>
      <c r="R1182" s="125"/>
      <c r="S1182" s="125"/>
      <c r="T1182" s="125"/>
      <c r="U1182" s="125"/>
      <c r="V1182" s="125"/>
      <c r="W1182" s="125"/>
      <c r="X1182" s="125"/>
      <c r="Y1182" s="126"/>
      <c r="Z1182" s="165"/>
      <c r="AA1182" s="166"/>
      <c r="AB1182" s="162"/>
      <c r="AC1182" s="166"/>
      <c r="AD1182" s="163"/>
      <c r="AE1182" s="163"/>
      <c r="AF1182" s="562"/>
    </row>
    <row r="1183" spans="1:32" ht="33" customHeight="1" x14ac:dyDescent="0.35">
      <c r="A1183" s="146"/>
      <c r="B1183" s="122"/>
      <c r="C1183" s="123"/>
      <c r="D1183" s="123"/>
      <c r="E1183" s="124"/>
      <c r="F1183" s="124"/>
      <c r="G1183" s="146"/>
      <c r="H1183" s="146"/>
      <c r="I1183" s="125"/>
      <c r="J1183" s="125"/>
      <c r="K1183" s="125"/>
      <c r="L1183" s="125"/>
      <c r="M1183" s="125"/>
      <c r="N1183" s="125"/>
      <c r="O1183" s="125"/>
      <c r="P1183" s="125"/>
      <c r="Q1183" s="125"/>
      <c r="R1183" s="125"/>
      <c r="S1183" s="125"/>
      <c r="T1183" s="125"/>
      <c r="U1183" s="125"/>
      <c r="V1183" s="125"/>
      <c r="W1183" s="125"/>
      <c r="X1183" s="125"/>
      <c r="Y1183" s="126"/>
      <c r="Z1183" s="165"/>
      <c r="AA1183" s="166"/>
      <c r="AB1183" s="162"/>
      <c r="AC1183" s="166"/>
      <c r="AD1183" s="163"/>
      <c r="AE1183" s="163"/>
      <c r="AF1183" s="562"/>
    </row>
    <row r="1184" spans="1:32" ht="33" customHeight="1" x14ac:dyDescent="0.35">
      <c r="A1184" s="146"/>
      <c r="B1184" s="122"/>
      <c r="C1184" s="123"/>
      <c r="D1184" s="123"/>
      <c r="E1184" s="124"/>
      <c r="F1184" s="124"/>
      <c r="G1184" s="146"/>
      <c r="H1184" s="146"/>
      <c r="I1184" s="125"/>
      <c r="J1184" s="125"/>
      <c r="K1184" s="125"/>
      <c r="L1184" s="125"/>
      <c r="M1184" s="125"/>
      <c r="N1184" s="125"/>
      <c r="O1184" s="125"/>
      <c r="P1184" s="125"/>
      <c r="Q1184" s="125"/>
      <c r="R1184" s="125"/>
      <c r="S1184" s="125"/>
      <c r="T1184" s="125"/>
      <c r="U1184" s="125"/>
      <c r="V1184" s="125"/>
      <c r="W1184" s="125"/>
      <c r="X1184" s="125"/>
      <c r="Y1184" s="126"/>
      <c r="Z1184" s="165"/>
      <c r="AA1184" s="166"/>
      <c r="AB1184" s="162"/>
      <c r="AC1184" s="166"/>
      <c r="AD1184" s="163"/>
      <c r="AE1184" s="163"/>
      <c r="AF1184" s="562"/>
    </row>
    <row r="1185" spans="1:32" ht="33" customHeight="1" x14ac:dyDescent="0.35">
      <c r="A1185" s="146"/>
      <c r="B1185" s="122"/>
      <c r="C1185" s="123"/>
      <c r="D1185" s="123"/>
      <c r="E1185" s="124"/>
      <c r="F1185" s="124"/>
      <c r="G1185" s="146"/>
      <c r="H1185" s="146"/>
      <c r="I1185" s="125"/>
      <c r="J1185" s="125"/>
      <c r="K1185" s="125"/>
      <c r="L1185" s="125"/>
      <c r="M1185" s="125"/>
      <c r="N1185" s="125"/>
      <c r="O1185" s="125"/>
      <c r="P1185" s="125"/>
      <c r="Q1185" s="125"/>
      <c r="R1185" s="125"/>
      <c r="S1185" s="125"/>
      <c r="T1185" s="125"/>
      <c r="U1185" s="125"/>
      <c r="V1185" s="125"/>
      <c r="W1185" s="125"/>
      <c r="X1185" s="125"/>
      <c r="Y1185" s="126"/>
      <c r="Z1185" s="165"/>
      <c r="AA1185" s="166"/>
      <c r="AB1185" s="162"/>
      <c r="AC1185" s="166"/>
      <c r="AD1185" s="163"/>
      <c r="AE1185" s="163"/>
      <c r="AF1185" s="562"/>
    </row>
    <row r="1186" spans="1:32" ht="33" customHeight="1" x14ac:dyDescent="0.35">
      <c r="A1186" s="146"/>
      <c r="B1186" s="122"/>
      <c r="C1186" s="123"/>
      <c r="D1186" s="123"/>
      <c r="E1186" s="124"/>
      <c r="F1186" s="124"/>
      <c r="G1186" s="146"/>
      <c r="H1186" s="146"/>
      <c r="I1186" s="125"/>
      <c r="J1186" s="125"/>
      <c r="K1186" s="125"/>
      <c r="L1186" s="125"/>
      <c r="M1186" s="125"/>
      <c r="N1186" s="125"/>
      <c r="O1186" s="125"/>
      <c r="P1186" s="125"/>
      <c r="Q1186" s="125"/>
      <c r="R1186" s="125"/>
      <c r="S1186" s="125"/>
      <c r="T1186" s="125"/>
      <c r="U1186" s="125"/>
      <c r="V1186" s="125"/>
      <c r="W1186" s="125"/>
      <c r="X1186" s="125"/>
      <c r="Y1186" s="126"/>
      <c r="Z1186" s="165"/>
      <c r="AA1186" s="166"/>
      <c r="AB1186" s="162"/>
      <c r="AC1186" s="166"/>
      <c r="AD1186" s="163"/>
      <c r="AE1186" s="163"/>
      <c r="AF1186" s="562"/>
    </row>
    <row r="1187" spans="1:32" ht="33" customHeight="1" x14ac:dyDescent="0.35">
      <c r="A1187" s="146"/>
      <c r="B1187" s="122"/>
      <c r="C1187" s="123"/>
      <c r="D1187" s="123"/>
      <c r="E1187" s="124"/>
      <c r="F1187" s="124"/>
      <c r="G1187" s="146"/>
      <c r="H1187" s="146"/>
      <c r="I1187" s="125"/>
      <c r="J1187" s="125"/>
      <c r="K1187" s="125"/>
      <c r="L1187" s="125"/>
      <c r="M1187" s="125"/>
      <c r="N1187" s="125"/>
      <c r="O1187" s="125"/>
      <c r="P1187" s="125"/>
      <c r="Q1187" s="125"/>
      <c r="R1187" s="125"/>
      <c r="S1187" s="125"/>
      <c r="T1187" s="125"/>
      <c r="U1187" s="125"/>
      <c r="V1187" s="125"/>
      <c r="W1187" s="125"/>
      <c r="X1187" s="125"/>
      <c r="Y1187" s="126"/>
      <c r="Z1187" s="165"/>
      <c r="AA1187" s="166"/>
      <c r="AB1187" s="162"/>
      <c r="AC1187" s="166"/>
      <c r="AD1187" s="163"/>
      <c r="AE1187" s="163"/>
      <c r="AF1187" s="562"/>
    </row>
    <row r="1188" spans="1:32" ht="33" customHeight="1" x14ac:dyDescent="0.35">
      <c r="A1188" s="146"/>
      <c r="B1188" s="122"/>
      <c r="C1188" s="123"/>
      <c r="D1188" s="123"/>
      <c r="E1188" s="124"/>
      <c r="F1188" s="124"/>
      <c r="G1188" s="146"/>
      <c r="H1188" s="146"/>
      <c r="I1188" s="125"/>
      <c r="J1188" s="125"/>
      <c r="K1188" s="125"/>
      <c r="L1188" s="125"/>
      <c r="M1188" s="125"/>
      <c r="N1188" s="125"/>
      <c r="O1188" s="125"/>
      <c r="P1188" s="125"/>
      <c r="Q1188" s="125"/>
      <c r="R1188" s="125"/>
      <c r="S1188" s="125"/>
      <c r="T1188" s="125"/>
      <c r="U1188" s="125"/>
      <c r="V1188" s="125"/>
      <c r="W1188" s="125"/>
      <c r="X1188" s="125"/>
      <c r="Y1188" s="126"/>
      <c r="Z1188" s="165"/>
      <c r="AA1188" s="166"/>
      <c r="AB1188" s="162"/>
      <c r="AC1188" s="166"/>
      <c r="AD1188" s="163"/>
      <c r="AE1188" s="163"/>
      <c r="AF1188" s="562"/>
    </row>
    <row r="1189" spans="1:32" ht="33" customHeight="1" x14ac:dyDescent="0.35">
      <c r="A1189" s="146"/>
      <c r="B1189" s="122"/>
      <c r="C1189" s="123"/>
      <c r="D1189" s="123"/>
      <c r="E1189" s="124"/>
      <c r="F1189" s="124"/>
      <c r="G1189" s="146"/>
      <c r="H1189" s="146"/>
      <c r="I1189" s="125"/>
      <c r="J1189" s="125"/>
      <c r="K1189" s="125"/>
      <c r="L1189" s="125"/>
      <c r="M1189" s="125"/>
      <c r="N1189" s="125"/>
      <c r="O1189" s="125"/>
      <c r="P1189" s="125"/>
      <c r="Q1189" s="125"/>
      <c r="R1189" s="125"/>
      <c r="S1189" s="125"/>
      <c r="T1189" s="125"/>
      <c r="U1189" s="125"/>
      <c r="V1189" s="125"/>
      <c r="W1189" s="125"/>
      <c r="X1189" s="125"/>
      <c r="Y1189" s="126"/>
      <c r="Z1189" s="165"/>
      <c r="AA1189" s="166"/>
      <c r="AB1189" s="162"/>
      <c r="AC1189" s="166"/>
      <c r="AD1189" s="163"/>
      <c r="AE1189" s="163"/>
      <c r="AF1189" s="562"/>
    </row>
    <row r="1190" spans="1:32" ht="33" customHeight="1" x14ac:dyDescent="0.35">
      <c r="A1190" s="146"/>
      <c r="B1190" s="122"/>
      <c r="C1190" s="123"/>
      <c r="D1190" s="123"/>
      <c r="E1190" s="124"/>
      <c r="F1190" s="124"/>
      <c r="G1190" s="146"/>
      <c r="H1190" s="146"/>
      <c r="I1190" s="125"/>
      <c r="J1190" s="125"/>
      <c r="K1190" s="125"/>
      <c r="L1190" s="125"/>
      <c r="M1190" s="125"/>
      <c r="N1190" s="125"/>
      <c r="O1190" s="125"/>
      <c r="P1190" s="125"/>
      <c r="Q1190" s="125"/>
      <c r="R1190" s="125"/>
      <c r="S1190" s="125"/>
      <c r="T1190" s="125"/>
      <c r="U1190" s="125"/>
      <c r="V1190" s="125"/>
      <c r="W1190" s="125"/>
      <c r="X1190" s="125"/>
      <c r="Y1190" s="126"/>
      <c r="Z1190" s="165"/>
      <c r="AA1190" s="166"/>
      <c r="AB1190" s="162"/>
      <c r="AC1190" s="166"/>
      <c r="AD1190" s="163"/>
      <c r="AE1190" s="163"/>
      <c r="AF1190" s="562"/>
    </row>
    <row r="1191" spans="1:32" ht="33" customHeight="1" x14ac:dyDescent="0.35">
      <c r="A1191" s="146"/>
      <c r="B1191" s="122"/>
      <c r="C1191" s="123"/>
      <c r="D1191" s="123"/>
      <c r="E1191" s="124"/>
      <c r="F1191" s="124"/>
      <c r="G1191" s="146"/>
      <c r="H1191" s="146"/>
      <c r="I1191" s="125"/>
      <c r="J1191" s="125"/>
      <c r="K1191" s="125"/>
      <c r="L1191" s="125"/>
      <c r="M1191" s="125"/>
      <c r="N1191" s="125"/>
      <c r="O1191" s="125"/>
      <c r="P1191" s="125"/>
      <c r="Q1191" s="125"/>
      <c r="R1191" s="125"/>
      <c r="S1191" s="125"/>
      <c r="T1191" s="125"/>
      <c r="U1191" s="125"/>
      <c r="V1191" s="125"/>
      <c r="W1191" s="125"/>
      <c r="X1191" s="125"/>
      <c r="Y1191" s="126"/>
      <c r="Z1191" s="165"/>
      <c r="AA1191" s="166"/>
      <c r="AB1191" s="162"/>
      <c r="AC1191" s="166"/>
      <c r="AD1191" s="163"/>
      <c r="AE1191" s="163"/>
      <c r="AF1191" s="562"/>
    </row>
    <row r="1192" spans="1:32" ht="33" customHeight="1" x14ac:dyDescent="0.35">
      <c r="A1192" s="146"/>
      <c r="B1192" s="122"/>
      <c r="C1192" s="123"/>
      <c r="D1192" s="123"/>
      <c r="E1192" s="124"/>
      <c r="F1192" s="124"/>
      <c r="G1192" s="146"/>
      <c r="H1192" s="146"/>
      <c r="I1192" s="125"/>
      <c r="J1192" s="125"/>
      <c r="K1192" s="125"/>
      <c r="L1192" s="125"/>
      <c r="M1192" s="125"/>
      <c r="N1192" s="125"/>
      <c r="O1192" s="125"/>
      <c r="P1192" s="125"/>
      <c r="Q1192" s="125"/>
      <c r="R1192" s="125"/>
      <c r="S1192" s="125"/>
      <c r="T1192" s="125"/>
      <c r="U1192" s="125"/>
      <c r="V1192" s="125"/>
      <c r="W1192" s="125"/>
      <c r="X1192" s="125"/>
      <c r="Y1192" s="126"/>
      <c r="Z1192" s="165"/>
      <c r="AA1192" s="166"/>
      <c r="AB1192" s="162"/>
      <c r="AC1192" s="166"/>
      <c r="AD1192" s="163"/>
      <c r="AE1192" s="163"/>
      <c r="AF1192" s="562"/>
    </row>
    <row r="1193" spans="1:32" ht="33" customHeight="1" x14ac:dyDescent="0.35">
      <c r="A1193" s="146"/>
      <c r="B1193" s="122"/>
      <c r="C1193" s="123"/>
      <c r="D1193" s="123"/>
      <c r="E1193" s="124"/>
      <c r="F1193" s="124"/>
      <c r="G1193" s="146"/>
      <c r="H1193" s="146"/>
      <c r="I1193" s="125"/>
      <c r="J1193" s="125"/>
      <c r="K1193" s="125"/>
      <c r="L1193" s="125"/>
      <c r="M1193" s="125"/>
      <c r="N1193" s="125"/>
      <c r="O1193" s="125"/>
      <c r="P1193" s="125"/>
      <c r="Q1193" s="125"/>
      <c r="R1193" s="125"/>
      <c r="S1193" s="125"/>
      <c r="T1193" s="125"/>
      <c r="U1193" s="125"/>
      <c r="V1193" s="125"/>
      <c r="W1193" s="125"/>
      <c r="X1193" s="125"/>
      <c r="Y1193" s="126"/>
      <c r="Z1193" s="165"/>
      <c r="AA1193" s="166"/>
      <c r="AB1193" s="162"/>
      <c r="AC1193" s="166"/>
      <c r="AD1193" s="163"/>
      <c r="AE1193" s="163"/>
      <c r="AF1193" s="562"/>
    </row>
    <row r="1194" spans="1:32" ht="33" customHeight="1" x14ac:dyDescent="0.35">
      <c r="A1194" s="146"/>
      <c r="B1194" s="122"/>
      <c r="C1194" s="123"/>
      <c r="D1194" s="123"/>
      <c r="E1194" s="124"/>
      <c r="F1194" s="124"/>
      <c r="G1194" s="146"/>
      <c r="H1194" s="146"/>
      <c r="I1194" s="125"/>
      <c r="J1194" s="125"/>
      <c r="K1194" s="125"/>
      <c r="L1194" s="125"/>
      <c r="M1194" s="125"/>
      <c r="N1194" s="125"/>
      <c r="O1194" s="125"/>
      <c r="P1194" s="125"/>
      <c r="Q1194" s="125"/>
      <c r="R1194" s="125"/>
      <c r="S1194" s="125"/>
      <c r="T1194" s="125"/>
      <c r="U1194" s="125"/>
      <c r="V1194" s="125"/>
      <c r="W1194" s="125"/>
      <c r="X1194" s="125"/>
      <c r="Y1194" s="126"/>
      <c r="Z1194" s="165"/>
      <c r="AA1194" s="166"/>
      <c r="AB1194" s="162"/>
      <c r="AC1194" s="166"/>
      <c r="AD1194" s="163"/>
      <c r="AE1194" s="163"/>
      <c r="AF1194" s="562"/>
    </row>
    <row r="1195" spans="1:32" ht="33" customHeight="1" x14ac:dyDescent="0.35">
      <c r="A1195" s="146"/>
      <c r="B1195" s="122"/>
      <c r="C1195" s="123"/>
      <c r="D1195" s="123"/>
      <c r="E1195" s="124"/>
      <c r="F1195" s="124"/>
      <c r="G1195" s="146"/>
      <c r="H1195" s="146"/>
      <c r="I1195" s="125"/>
      <c r="J1195" s="125"/>
      <c r="K1195" s="125"/>
      <c r="L1195" s="125"/>
      <c r="M1195" s="125"/>
      <c r="N1195" s="125"/>
      <c r="O1195" s="125"/>
      <c r="P1195" s="125"/>
      <c r="Q1195" s="125"/>
      <c r="R1195" s="125"/>
      <c r="S1195" s="125"/>
      <c r="T1195" s="125"/>
      <c r="U1195" s="125"/>
      <c r="V1195" s="125"/>
      <c r="W1195" s="125"/>
      <c r="X1195" s="125"/>
      <c r="Y1195" s="126"/>
      <c r="Z1195" s="165"/>
      <c r="AA1195" s="166"/>
      <c r="AB1195" s="162"/>
      <c r="AC1195" s="166"/>
      <c r="AD1195" s="163"/>
      <c r="AE1195" s="163"/>
      <c r="AF1195" s="562"/>
    </row>
    <row r="1196" spans="1:32" ht="33" customHeight="1" x14ac:dyDescent="0.35">
      <c r="A1196" s="146"/>
      <c r="B1196" s="122"/>
      <c r="C1196" s="123"/>
      <c r="D1196" s="123"/>
      <c r="E1196" s="124"/>
      <c r="F1196" s="124"/>
      <c r="G1196" s="146"/>
      <c r="H1196" s="146"/>
      <c r="I1196" s="125"/>
      <c r="J1196" s="125"/>
      <c r="K1196" s="125"/>
      <c r="L1196" s="125"/>
      <c r="M1196" s="125"/>
      <c r="N1196" s="125"/>
      <c r="O1196" s="125"/>
      <c r="P1196" s="125"/>
      <c r="Q1196" s="125"/>
      <c r="R1196" s="125"/>
      <c r="S1196" s="125"/>
      <c r="T1196" s="125"/>
      <c r="U1196" s="125"/>
      <c r="V1196" s="125"/>
      <c r="W1196" s="125"/>
      <c r="X1196" s="125"/>
      <c r="Y1196" s="126"/>
      <c r="Z1196" s="165"/>
      <c r="AA1196" s="166"/>
      <c r="AB1196" s="162"/>
      <c r="AC1196" s="166"/>
      <c r="AD1196" s="163"/>
      <c r="AE1196" s="163"/>
      <c r="AF1196" s="562"/>
    </row>
    <row r="1197" spans="1:32" ht="33" customHeight="1" x14ac:dyDescent="0.35">
      <c r="A1197" s="146"/>
      <c r="B1197" s="122"/>
      <c r="C1197" s="123"/>
      <c r="D1197" s="123"/>
      <c r="E1197" s="124"/>
      <c r="F1197" s="124"/>
      <c r="G1197" s="146"/>
      <c r="H1197" s="146"/>
      <c r="I1197" s="125"/>
      <c r="J1197" s="125"/>
      <c r="K1197" s="125"/>
      <c r="L1197" s="125"/>
      <c r="M1197" s="125"/>
      <c r="N1197" s="125"/>
      <c r="O1197" s="125"/>
      <c r="P1197" s="125"/>
      <c r="Q1197" s="125"/>
      <c r="R1197" s="125"/>
      <c r="S1197" s="125"/>
      <c r="T1197" s="125"/>
      <c r="U1197" s="125"/>
      <c r="V1197" s="125"/>
      <c r="W1197" s="125"/>
      <c r="X1197" s="125"/>
      <c r="Y1197" s="126"/>
      <c r="Z1197" s="165"/>
      <c r="AA1197" s="166"/>
      <c r="AB1197" s="162"/>
      <c r="AC1197" s="166"/>
      <c r="AD1197" s="163"/>
      <c r="AE1197" s="163"/>
      <c r="AF1197" s="562"/>
    </row>
    <row r="1198" spans="1:32" ht="33" customHeight="1" x14ac:dyDescent="0.35">
      <c r="A1198" s="146"/>
      <c r="B1198" s="122"/>
      <c r="C1198" s="123"/>
      <c r="D1198" s="123"/>
      <c r="E1198" s="124"/>
      <c r="F1198" s="124"/>
      <c r="G1198" s="146"/>
      <c r="H1198" s="146"/>
      <c r="I1198" s="125"/>
      <c r="J1198" s="125"/>
      <c r="K1198" s="125"/>
      <c r="L1198" s="125"/>
      <c r="M1198" s="125"/>
      <c r="N1198" s="125"/>
      <c r="O1198" s="125"/>
      <c r="P1198" s="125"/>
      <c r="Q1198" s="125"/>
      <c r="R1198" s="125"/>
      <c r="S1198" s="125"/>
      <c r="T1198" s="125"/>
      <c r="U1198" s="125"/>
      <c r="V1198" s="125"/>
      <c r="W1198" s="125"/>
      <c r="X1198" s="125"/>
      <c r="Y1198" s="126"/>
      <c r="Z1198" s="165"/>
      <c r="AA1198" s="166"/>
      <c r="AB1198" s="162"/>
      <c r="AC1198" s="166"/>
      <c r="AD1198" s="163"/>
      <c r="AE1198" s="163"/>
      <c r="AF1198" s="562"/>
    </row>
    <row r="1199" spans="1:32" ht="33" customHeight="1" x14ac:dyDescent="0.35">
      <c r="A1199" s="146"/>
      <c r="B1199" s="122"/>
      <c r="C1199" s="123"/>
      <c r="D1199" s="123"/>
      <c r="E1199" s="124"/>
      <c r="F1199" s="124"/>
      <c r="G1199" s="146"/>
      <c r="H1199" s="146"/>
      <c r="I1199" s="125"/>
      <c r="J1199" s="125"/>
      <c r="K1199" s="125"/>
      <c r="L1199" s="125"/>
      <c r="M1199" s="125"/>
      <c r="N1199" s="125"/>
      <c r="O1199" s="125"/>
      <c r="P1199" s="125"/>
      <c r="Q1199" s="125"/>
      <c r="R1199" s="125"/>
      <c r="S1199" s="125"/>
      <c r="T1199" s="125"/>
      <c r="U1199" s="125"/>
      <c r="V1199" s="125"/>
      <c r="W1199" s="125"/>
      <c r="X1199" s="125"/>
      <c r="Y1199" s="126"/>
      <c r="Z1199" s="165"/>
      <c r="AA1199" s="166"/>
      <c r="AB1199" s="162"/>
      <c r="AC1199" s="166"/>
      <c r="AD1199" s="163"/>
      <c r="AE1199" s="163"/>
      <c r="AF1199" s="562"/>
    </row>
    <row r="1200" spans="1:32" ht="33" customHeight="1" x14ac:dyDescent="0.35">
      <c r="A1200" s="146"/>
      <c r="B1200" s="122"/>
      <c r="C1200" s="123"/>
      <c r="D1200" s="123"/>
      <c r="E1200" s="124"/>
      <c r="F1200" s="124"/>
      <c r="G1200" s="146"/>
      <c r="H1200" s="146"/>
      <c r="I1200" s="125"/>
      <c r="J1200" s="125"/>
      <c r="K1200" s="125"/>
      <c r="L1200" s="125"/>
      <c r="M1200" s="125"/>
      <c r="N1200" s="125"/>
      <c r="O1200" s="125"/>
      <c r="P1200" s="125"/>
      <c r="Q1200" s="125"/>
      <c r="R1200" s="125"/>
      <c r="S1200" s="125"/>
      <c r="T1200" s="125"/>
      <c r="U1200" s="125"/>
      <c r="V1200" s="125"/>
      <c r="W1200" s="125"/>
      <c r="X1200" s="125"/>
      <c r="Y1200" s="126"/>
      <c r="Z1200" s="165"/>
      <c r="AA1200" s="166"/>
      <c r="AB1200" s="162"/>
      <c r="AC1200" s="166"/>
      <c r="AD1200" s="163"/>
      <c r="AE1200" s="163"/>
      <c r="AF1200" s="562"/>
    </row>
    <row r="1201" spans="1:32" ht="33" customHeight="1" x14ac:dyDescent="0.35">
      <c r="A1201" s="146"/>
      <c r="B1201" s="122"/>
      <c r="C1201" s="123"/>
      <c r="D1201" s="123"/>
      <c r="E1201" s="124"/>
      <c r="F1201" s="124"/>
      <c r="G1201" s="146"/>
      <c r="H1201" s="146"/>
      <c r="I1201" s="125"/>
      <c r="J1201" s="125"/>
      <c r="K1201" s="125"/>
      <c r="L1201" s="125"/>
      <c r="M1201" s="125"/>
      <c r="N1201" s="125"/>
      <c r="O1201" s="125"/>
      <c r="P1201" s="125"/>
      <c r="Q1201" s="125"/>
      <c r="R1201" s="125"/>
      <c r="S1201" s="125"/>
      <c r="T1201" s="125"/>
      <c r="U1201" s="125"/>
      <c r="V1201" s="125"/>
      <c r="W1201" s="125"/>
      <c r="X1201" s="125"/>
      <c r="Y1201" s="126"/>
      <c r="Z1201" s="165"/>
      <c r="AA1201" s="166"/>
      <c r="AB1201" s="162"/>
      <c r="AC1201" s="166"/>
      <c r="AD1201" s="163"/>
      <c r="AE1201" s="163"/>
      <c r="AF1201" s="562"/>
    </row>
    <row r="1202" spans="1:32" ht="33" customHeight="1" x14ac:dyDescent="0.35">
      <c r="A1202" s="146"/>
      <c r="B1202" s="122"/>
      <c r="C1202" s="123"/>
      <c r="D1202" s="123"/>
      <c r="E1202" s="124"/>
      <c r="F1202" s="124"/>
      <c r="G1202" s="146"/>
      <c r="H1202" s="146"/>
      <c r="I1202" s="125"/>
      <c r="J1202" s="125"/>
      <c r="K1202" s="125"/>
      <c r="L1202" s="125"/>
      <c r="M1202" s="125"/>
      <c r="N1202" s="125"/>
      <c r="O1202" s="125"/>
      <c r="P1202" s="125"/>
      <c r="Q1202" s="125"/>
      <c r="R1202" s="125"/>
      <c r="S1202" s="125"/>
      <c r="T1202" s="125"/>
      <c r="U1202" s="125"/>
      <c r="V1202" s="125"/>
      <c r="W1202" s="125"/>
      <c r="X1202" s="125"/>
      <c r="Y1202" s="126"/>
      <c r="Z1202" s="165"/>
      <c r="AA1202" s="166"/>
      <c r="AB1202" s="162"/>
      <c r="AC1202" s="166"/>
      <c r="AD1202" s="163"/>
      <c r="AE1202" s="163"/>
      <c r="AF1202" s="562"/>
    </row>
    <row r="1203" spans="1:32" ht="33" customHeight="1" x14ac:dyDescent="0.35">
      <c r="A1203" s="146"/>
      <c r="B1203" s="122"/>
      <c r="C1203" s="123"/>
      <c r="D1203" s="123"/>
      <c r="E1203" s="124"/>
      <c r="F1203" s="124"/>
      <c r="G1203" s="146"/>
      <c r="H1203" s="146"/>
      <c r="I1203" s="125"/>
      <c r="J1203" s="125"/>
      <c r="K1203" s="125"/>
      <c r="L1203" s="125"/>
      <c r="M1203" s="125"/>
      <c r="N1203" s="125"/>
      <c r="O1203" s="125"/>
      <c r="P1203" s="125"/>
      <c r="Q1203" s="125"/>
      <c r="R1203" s="125"/>
      <c r="S1203" s="125"/>
      <c r="T1203" s="125"/>
      <c r="U1203" s="125"/>
      <c r="V1203" s="125"/>
      <c r="W1203" s="125"/>
      <c r="X1203" s="125"/>
      <c r="Y1203" s="126"/>
      <c r="Z1203" s="165"/>
      <c r="AA1203" s="166"/>
      <c r="AB1203" s="162"/>
      <c r="AC1203" s="166"/>
      <c r="AD1203" s="163"/>
      <c r="AE1203" s="163"/>
      <c r="AF1203" s="562"/>
    </row>
    <row r="1204" spans="1:32" ht="33" customHeight="1" x14ac:dyDescent="0.35">
      <c r="A1204" s="146"/>
      <c r="B1204" s="122"/>
      <c r="C1204" s="123"/>
      <c r="D1204" s="123"/>
      <c r="E1204" s="124"/>
      <c r="F1204" s="124"/>
      <c r="G1204" s="146"/>
      <c r="H1204" s="146"/>
      <c r="I1204" s="125"/>
      <c r="J1204" s="125"/>
      <c r="K1204" s="125"/>
      <c r="L1204" s="125"/>
      <c r="M1204" s="125"/>
      <c r="N1204" s="125"/>
      <c r="O1204" s="125"/>
      <c r="P1204" s="125"/>
      <c r="Q1204" s="125"/>
      <c r="R1204" s="125"/>
      <c r="S1204" s="125"/>
      <c r="T1204" s="125"/>
      <c r="U1204" s="125"/>
      <c r="V1204" s="125"/>
      <c r="W1204" s="125"/>
      <c r="X1204" s="125"/>
      <c r="Y1204" s="126"/>
      <c r="Z1204" s="165"/>
      <c r="AA1204" s="166"/>
      <c r="AB1204" s="162"/>
      <c r="AC1204" s="166"/>
      <c r="AD1204" s="163"/>
      <c r="AE1204" s="163"/>
      <c r="AF1204" s="562"/>
    </row>
    <row r="1205" spans="1:32" ht="33" customHeight="1" x14ac:dyDescent="0.35">
      <c r="A1205" s="146"/>
      <c r="B1205" s="122"/>
      <c r="C1205" s="123"/>
      <c r="D1205" s="123"/>
      <c r="E1205" s="124"/>
      <c r="F1205" s="124"/>
      <c r="G1205" s="146"/>
      <c r="H1205" s="146"/>
      <c r="I1205" s="125"/>
      <c r="J1205" s="125"/>
      <c r="K1205" s="125"/>
      <c r="L1205" s="125"/>
      <c r="M1205" s="125"/>
      <c r="N1205" s="125"/>
      <c r="O1205" s="125"/>
      <c r="P1205" s="125"/>
      <c r="Q1205" s="125"/>
      <c r="R1205" s="125"/>
      <c r="S1205" s="125"/>
      <c r="T1205" s="125"/>
      <c r="U1205" s="125"/>
      <c r="V1205" s="125"/>
      <c r="W1205" s="125"/>
      <c r="X1205" s="125"/>
      <c r="Y1205" s="126"/>
      <c r="Z1205" s="165"/>
      <c r="AA1205" s="166"/>
      <c r="AB1205" s="162"/>
      <c r="AC1205" s="166"/>
      <c r="AD1205" s="163"/>
      <c r="AE1205" s="163"/>
      <c r="AF1205" s="562"/>
    </row>
    <row r="1206" spans="1:32" ht="33" customHeight="1" x14ac:dyDescent="0.35">
      <c r="A1206" s="146"/>
      <c r="B1206" s="122"/>
      <c r="C1206" s="123"/>
      <c r="D1206" s="123"/>
      <c r="E1206" s="124"/>
      <c r="F1206" s="124"/>
      <c r="G1206" s="146"/>
      <c r="H1206" s="146"/>
      <c r="I1206" s="125"/>
      <c r="J1206" s="125"/>
      <c r="K1206" s="125"/>
      <c r="L1206" s="125"/>
      <c r="M1206" s="125"/>
      <c r="N1206" s="125"/>
      <c r="O1206" s="125"/>
      <c r="P1206" s="125"/>
      <c r="Q1206" s="125"/>
      <c r="R1206" s="125"/>
      <c r="S1206" s="125"/>
      <c r="T1206" s="125"/>
      <c r="U1206" s="125"/>
      <c r="V1206" s="125"/>
      <c r="W1206" s="125"/>
      <c r="X1206" s="125"/>
      <c r="Y1206" s="126"/>
      <c r="Z1206" s="165"/>
      <c r="AA1206" s="166"/>
      <c r="AB1206" s="162"/>
      <c r="AC1206" s="166"/>
      <c r="AD1206" s="163"/>
      <c r="AE1206" s="163"/>
      <c r="AF1206" s="562"/>
    </row>
    <row r="1207" spans="1:32" ht="33" customHeight="1" x14ac:dyDescent="0.35">
      <c r="A1207" s="146"/>
      <c r="B1207" s="122"/>
      <c r="C1207" s="123"/>
      <c r="D1207" s="123"/>
      <c r="E1207" s="124"/>
      <c r="F1207" s="124"/>
      <c r="G1207" s="146"/>
      <c r="H1207" s="146"/>
      <c r="I1207" s="125"/>
      <c r="J1207" s="125"/>
      <c r="K1207" s="125"/>
      <c r="L1207" s="125"/>
      <c r="M1207" s="125"/>
      <c r="N1207" s="125"/>
      <c r="O1207" s="125"/>
      <c r="P1207" s="125"/>
      <c r="Q1207" s="125"/>
      <c r="R1207" s="125"/>
      <c r="S1207" s="125"/>
      <c r="T1207" s="125"/>
      <c r="U1207" s="125"/>
      <c r="V1207" s="125"/>
      <c r="W1207" s="125"/>
      <c r="X1207" s="125"/>
      <c r="Y1207" s="126"/>
      <c r="Z1207" s="165"/>
      <c r="AA1207" s="166"/>
      <c r="AB1207" s="162"/>
      <c r="AC1207" s="166"/>
      <c r="AD1207" s="163"/>
      <c r="AE1207" s="163"/>
      <c r="AF1207" s="562"/>
    </row>
    <row r="1208" spans="1:32" ht="33" customHeight="1" x14ac:dyDescent="0.35">
      <c r="A1208" s="146"/>
      <c r="B1208" s="122"/>
      <c r="C1208" s="123"/>
      <c r="D1208" s="123"/>
      <c r="E1208" s="124"/>
      <c r="F1208" s="124"/>
      <c r="G1208" s="146"/>
      <c r="H1208" s="146"/>
      <c r="I1208" s="125"/>
      <c r="J1208" s="125"/>
      <c r="K1208" s="125"/>
      <c r="L1208" s="125"/>
      <c r="M1208" s="125"/>
      <c r="N1208" s="125"/>
      <c r="O1208" s="125"/>
      <c r="P1208" s="125"/>
      <c r="Q1208" s="125"/>
      <c r="R1208" s="125"/>
      <c r="S1208" s="125"/>
      <c r="T1208" s="125"/>
      <c r="U1208" s="125"/>
      <c r="V1208" s="125"/>
      <c r="W1208" s="125"/>
      <c r="X1208" s="125"/>
      <c r="Y1208" s="126"/>
      <c r="Z1208" s="165"/>
      <c r="AA1208" s="166"/>
      <c r="AB1208" s="162"/>
      <c r="AC1208" s="166"/>
      <c r="AD1208" s="163"/>
      <c r="AE1208" s="163"/>
      <c r="AF1208" s="562"/>
    </row>
    <row r="1209" spans="1:32" ht="33" customHeight="1" x14ac:dyDescent="0.35">
      <c r="A1209" s="146"/>
      <c r="B1209" s="122"/>
      <c r="C1209" s="123"/>
      <c r="D1209" s="123"/>
      <c r="E1209" s="124"/>
      <c r="F1209" s="124"/>
      <c r="G1209" s="146"/>
      <c r="H1209" s="146"/>
      <c r="I1209" s="125"/>
      <c r="J1209" s="125"/>
      <c r="K1209" s="125"/>
      <c r="L1209" s="125"/>
      <c r="M1209" s="125"/>
      <c r="N1209" s="125"/>
      <c r="O1209" s="125"/>
      <c r="P1209" s="125"/>
      <c r="Q1209" s="125"/>
      <c r="R1209" s="125"/>
      <c r="S1209" s="125"/>
      <c r="T1209" s="125"/>
      <c r="U1209" s="125"/>
      <c r="V1209" s="125"/>
      <c r="W1209" s="125"/>
      <c r="X1209" s="125"/>
      <c r="Y1209" s="126"/>
      <c r="Z1209" s="165"/>
      <c r="AA1209" s="166"/>
      <c r="AB1209" s="162"/>
      <c r="AC1209" s="166"/>
      <c r="AD1209" s="163"/>
      <c r="AE1209" s="163"/>
      <c r="AF1209" s="562"/>
    </row>
    <row r="1210" spans="1:32" ht="33" customHeight="1" x14ac:dyDescent="0.35">
      <c r="A1210" s="146"/>
      <c r="B1210" s="122"/>
      <c r="C1210" s="123"/>
      <c r="D1210" s="123"/>
      <c r="E1210" s="124"/>
      <c r="F1210" s="124"/>
      <c r="G1210" s="146"/>
      <c r="H1210" s="146"/>
      <c r="I1210" s="125"/>
      <c r="J1210" s="125"/>
      <c r="K1210" s="125"/>
      <c r="L1210" s="125"/>
      <c r="M1210" s="125"/>
      <c r="N1210" s="125"/>
      <c r="O1210" s="125"/>
      <c r="P1210" s="125"/>
      <c r="Q1210" s="125"/>
      <c r="R1210" s="125"/>
      <c r="S1210" s="125"/>
      <c r="T1210" s="125"/>
      <c r="U1210" s="125"/>
      <c r="V1210" s="125"/>
      <c r="W1210" s="125"/>
      <c r="X1210" s="125"/>
      <c r="Y1210" s="126"/>
      <c r="Z1210" s="165"/>
      <c r="AA1210" s="166"/>
      <c r="AB1210" s="162"/>
      <c r="AC1210" s="166"/>
      <c r="AD1210" s="163"/>
      <c r="AE1210" s="163"/>
      <c r="AF1210" s="562"/>
    </row>
    <row r="1211" spans="1:32" ht="33" customHeight="1" x14ac:dyDescent="0.35">
      <c r="A1211" s="146"/>
      <c r="B1211" s="122"/>
      <c r="C1211" s="123"/>
      <c r="D1211" s="123"/>
      <c r="E1211" s="124"/>
      <c r="F1211" s="124"/>
      <c r="G1211" s="146"/>
      <c r="H1211" s="146"/>
      <c r="I1211" s="125"/>
      <c r="J1211" s="125"/>
      <c r="K1211" s="125"/>
      <c r="L1211" s="125"/>
      <c r="M1211" s="125"/>
      <c r="N1211" s="125"/>
      <c r="O1211" s="125"/>
      <c r="P1211" s="125"/>
      <c r="Q1211" s="125"/>
      <c r="R1211" s="125"/>
      <c r="S1211" s="125"/>
      <c r="T1211" s="125"/>
      <c r="U1211" s="125"/>
      <c r="V1211" s="125"/>
      <c r="W1211" s="125"/>
      <c r="X1211" s="125"/>
      <c r="Y1211" s="126"/>
      <c r="Z1211" s="165"/>
      <c r="AA1211" s="166"/>
      <c r="AB1211" s="162"/>
      <c r="AC1211" s="166"/>
      <c r="AD1211" s="163"/>
      <c r="AE1211" s="163"/>
      <c r="AF1211" s="562"/>
    </row>
    <row r="1212" spans="1:32" ht="33" customHeight="1" x14ac:dyDescent="0.35">
      <c r="A1212" s="146"/>
      <c r="B1212" s="122"/>
      <c r="C1212" s="123"/>
      <c r="D1212" s="123"/>
      <c r="E1212" s="124"/>
      <c r="F1212" s="124"/>
      <c r="G1212" s="146"/>
      <c r="H1212" s="146"/>
      <c r="I1212" s="125"/>
      <c r="J1212" s="125"/>
      <c r="K1212" s="125"/>
      <c r="L1212" s="125"/>
      <c r="M1212" s="125"/>
      <c r="N1212" s="125"/>
      <c r="O1212" s="125"/>
      <c r="P1212" s="125"/>
      <c r="Q1212" s="125"/>
      <c r="R1212" s="125"/>
      <c r="S1212" s="125"/>
      <c r="T1212" s="125"/>
      <c r="U1212" s="125"/>
      <c r="V1212" s="125"/>
      <c r="W1212" s="125"/>
      <c r="X1212" s="125"/>
      <c r="Y1212" s="126"/>
      <c r="Z1212" s="165"/>
      <c r="AA1212" s="166"/>
      <c r="AB1212" s="162"/>
      <c r="AC1212" s="166"/>
      <c r="AD1212" s="163"/>
      <c r="AE1212" s="163"/>
      <c r="AF1212" s="562"/>
    </row>
    <row r="1213" spans="1:32" ht="33" customHeight="1" x14ac:dyDescent="0.35">
      <c r="A1213" s="146"/>
      <c r="B1213" s="122"/>
      <c r="C1213" s="123"/>
      <c r="D1213" s="123"/>
      <c r="E1213" s="124"/>
      <c r="F1213" s="124"/>
      <c r="G1213" s="146"/>
      <c r="H1213" s="146"/>
      <c r="I1213" s="125"/>
      <c r="J1213" s="125"/>
      <c r="K1213" s="125"/>
      <c r="L1213" s="125"/>
      <c r="M1213" s="125"/>
      <c r="N1213" s="125"/>
      <c r="O1213" s="125"/>
      <c r="P1213" s="125"/>
      <c r="Q1213" s="125"/>
      <c r="R1213" s="125"/>
      <c r="S1213" s="125"/>
      <c r="T1213" s="125"/>
      <c r="U1213" s="125"/>
      <c r="V1213" s="125"/>
      <c r="W1213" s="125"/>
      <c r="X1213" s="125"/>
      <c r="Y1213" s="126"/>
      <c r="Z1213" s="165"/>
      <c r="AA1213" s="166"/>
      <c r="AB1213" s="162"/>
      <c r="AC1213" s="166"/>
      <c r="AD1213" s="163"/>
      <c r="AE1213" s="163"/>
      <c r="AF1213" s="562"/>
    </row>
    <row r="1214" spans="1:32" ht="33" customHeight="1" x14ac:dyDescent="0.35">
      <c r="A1214" s="146"/>
      <c r="B1214" s="122"/>
      <c r="C1214" s="123"/>
      <c r="D1214" s="123"/>
      <c r="E1214" s="124"/>
      <c r="F1214" s="124"/>
      <c r="G1214" s="146"/>
      <c r="H1214" s="146"/>
      <c r="I1214" s="125"/>
      <c r="J1214" s="125"/>
      <c r="K1214" s="125"/>
      <c r="L1214" s="125"/>
      <c r="M1214" s="125"/>
      <c r="N1214" s="125"/>
      <c r="O1214" s="125"/>
      <c r="P1214" s="125"/>
      <c r="Q1214" s="125"/>
      <c r="R1214" s="125"/>
      <c r="S1214" s="125"/>
      <c r="T1214" s="125"/>
      <c r="U1214" s="125"/>
      <c r="V1214" s="125"/>
      <c r="W1214" s="125"/>
      <c r="X1214" s="125"/>
      <c r="Y1214" s="126"/>
      <c r="Z1214" s="165"/>
      <c r="AA1214" s="166"/>
      <c r="AB1214" s="162"/>
      <c r="AC1214" s="166"/>
      <c r="AD1214" s="163"/>
      <c r="AE1214" s="163"/>
      <c r="AF1214" s="562"/>
    </row>
    <row r="1215" spans="1:32" ht="33" customHeight="1" x14ac:dyDescent="0.35">
      <c r="A1215" s="146"/>
      <c r="B1215" s="122"/>
      <c r="C1215" s="123"/>
      <c r="D1215" s="123"/>
      <c r="E1215" s="124"/>
      <c r="F1215" s="124"/>
      <c r="G1215" s="146"/>
      <c r="H1215" s="146"/>
      <c r="I1215" s="125"/>
      <c r="J1215" s="125"/>
      <c r="K1215" s="125"/>
      <c r="L1215" s="125"/>
      <c r="M1215" s="125"/>
      <c r="N1215" s="125"/>
      <c r="O1215" s="125"/>
      <c r="P1215" s="125"/>
      <c r="Q1215" s="125"/>
      <c r="R1215" s="125"/>
      <c r="S1215" s="125"/>
      <c r="T1215" s="125"/>
      <c r="U1215" s="125"/>
      <c r="V1215" s="125"/>
      <c r="W1215" s="125"/>
      <c r="X1215" s="125"/>
      <c r="Y1215" s="126"/>
      <c r="Z1215" s="165"/>
      <c r="AA1215" s="166"/>
      <c r="AB1215" s="162"/>
      <c r="AC1215" s="166"/>
      <c r="AD1215" s="163"/>
      <c r="AE1215" s="163"/>
      <c r="AF1215" s="562"/>
    </row>
    <row r="1216" spans="1:32" ht="33" customHeight="1" x14ac:dyDescent="0.35">
      <c r="A1216" s="146"/>
      <c r="B1216" s="122"/>
      <c r="C1216" s="123"/>
      <c r="D1216" s="123"/>
      <c r="E1216" s="124"/>
      <c r="F1216" s="124"/>
      <c r="G1216" s="146"/>
      <c r="H1216" s="146"/>
      <c r="I1216" s="125"/>
      <c r="J1216" s="125"/>
      <c r="K1216" s="125"/>
      <c r="L1216" s="125"/>
      <c r="M1216" s="125"/>
      <c r="N1216" s="125"/>
      <c r="O1216" s="125"/>
      <c r="P1216" s="125"/>
      <c r="Q1216" s="125"/>
      <c r="R1216" s="125"/>
      <c r="S1216" s="125"/>
      <c r="T1216" s="125"/>
      <c r="U1216" s="125"/>
      <c r="V1216" s="125"/>
      <c r="W1216" s="125"/>
      <c r="X1216" s="125"/>
      <c r="Y1216" s="126"/>
      <c r="Z1216" s="165"/>
      <c r="AA1216" s="166"/>
      <c r="AB1216" s="162"/>
      <c r="AC1216" s="166"/>
      <c r="AD1216" s="163"/>
      <c r="AE1216" s="163"/>
      <c r="AF1216" s="562"/>
    </row>
    <row r="1217" spans="1:32" ht="33" customHeight="1" x14ac:dyDescent="0.35">
      <c r="A1217" s="146"/>
      <c r="B1217" s="122"/>
      <c r="C1217" s="123"/>
      <c r="D1217" s="123"/>
      <c r="E1217" s="124"/>
      <c r="F1217" s="124"/>
      <c r="G1217" s="146"/>
      <c r="H1217" s="146"/>
      <c r="I1217" s="125"/>
      <c r="J1217" s="125"/>
      <c r="K1217" s="125"/>
      <c r="L1217" s="125"/>
      <c r="M1217" s="125"/>
      <c r="N1217" s="125"/>
      <c r="O1217" s="125"/>
      <c r="P1217" s="125"/>
      <c r="Q1217" s="125"/>
      <c r="R1217" s="125"/>
      <c r="S1217" s="125"/>
      <c r="T1217" s="125"/>
      <c r="U1217" s="125"/>
      <c r="V1217" s="125"/>
      <c r="W1217" s="125"/>
      <c r="X1217" s="125"/>
      <c r="Y1217" s="126"/>
      <c r="Z1217" s="165"/>
      <c r="AA1217" s="166"/>
      <c r="AB1217" s="162"/>
      <c r="AC1217" s="166"/>
      <c r="AD1217" s="163"/>
      <c r="AE1217" s="163"/>
      <c r="AF1217" s="562"/>
    </row>
    <row r="1218" spans="1:32" ht="33" customHeight="1" x14ac:dyDescent="0.35">
      <c r="A1218" s="146"/>
      <c r="B1218" s="122"/>
      <c r="C1218" s="123"/>
      <c r="D1218" s="123"/>
      <c r="E1218" s="124"/>
      <c r="F1218" s="124"/>
      <c r="G1218" s="146"/>
      <c r="H1218" s="146"/>
      <c r="I1218" s="125"/>
      <c r="J1218" s="125"/>
      <c r="K1218" s="125"/>
      <c r="L1218" s="125"/>
      <c r="M1218" s="125"/>
      <c r="N1218" s="125"/>
      <c r="O1218" s="125"/>
      <c r="P1218" s="125"/>
      <c r="Q1218" s="125"/>
      <c r="R1218" s="125"/>
      <c r="S1218" s="125"/>
      <c r="T1218" s="125"/>
      <c r="U1218" s="125"/>
      <c r="V1218" s="125"/>
      <c r="W1218" s="125"/>
      <c r="X1218" s="125"/>
      <c r="Y1218" s="126"/>
      <c r="Z1218" s="165"/>
      <c r="AA1218" s="166"/>
      <c r="AB1218" s="162"/>
      <c r="AC1218" s="166"/>
      <c r="AD1218" s="163"/>
      <c r="AE1218" s="163"/>
      <c r="AF1218" s="562"/>
    </row>
    <row r="1219" spans="1:32" ht="33" customHeight="1" x14ac:dyDescent="0.35">
      <c r="A1219" s="146"/>
      <c r="B1219" s="122"/>
      <c r="C1219" s="123"/>
      <c r="D1219" s="123"/>
      <c r="E1219" s="124"/>
      <c r="F1219" s="124"/>
      <c r="G1219" s="146"/>
      <c r="H1219" s="146"/>
      <c r="I1219" s="125"/>
      <c r="J1219" s="125"/>
      <c r="K1219" s="125"/>
      <c r="L1219" s="125"/>
      <c r="M1219" s="125"/>
      <c r="N1219" s="125"/>
      <c r="O1219" s="125"/>
      <c r="P1219" s="125"/>
      <c r="Q1219" s="125"/>
      <c r="R1219" s="125"/>
      <c r="S1219" s="125"/>
      <c r="T1219" s="125"/>
      <c r="U1219" s="125"/>
      <c r="V1219" s="125"/>
      <c r="W1219" s="125"/>
      <c r="X1219" s="125"/>
      <c r="Y1219" s="126"/>
      <c r="Z1219" s="165"/>
      <c r="AA1219" s="166"/>
      <c r="AB1219" s="162"/>
      <c r="AC1219" s="166"/>
      <c r="AD1219" s="163"/>
      <c r="AE1219" s="163"/>
      <c r="AF1219" s="562"/>
    </row>
    <row r="1220" spans="1:32" ht="33" customHeight="1" x14ac:dyDescent="0.35">
      <c r="A1220" s="146"/>
      <c r="B1220" s="122"/>
      <c r="C1220" s="123"/>
      <c r="D1220" s="123"/>
      <c r="E1220" s="124"/>
      <c r="F1220" s="124"/>
      <c r="G1220" s="146"/>
      <c r="H1220" s="146"/>
      <c r="I1220" s="125"/>
      <c r="J1220" s="125"/>
      <c r="K1220" s="125"/>
      <c r="L1220" s="125"/>
      <c r="M1220" s="125"/>
      <c r="N1220" s="125"/>
      <c r="O1220" s="125"/>
      <c r="P1220" s="125"/>
      <c r="Q1220" s="125"/>
      <c r="R1220" s="125"/>
      <c r="S1220" s="125"/>
      <c r="T1220" s="125"/>
      <c r="U1220" s="125"/>
      <c r="V1220" s="125"/>
      <c r="W1220" s="125"/>
      <c r="X1220" s="125"/>
      <c r="Y1220" s="126"/>
      <c r="Z1220" s="165"/>
      <c r="AA1220" s="166"/>
      <c r="AB1220" s="162"/>
      <c r="AC1220" s="166"/>
      <c r="AD1220" s="163"/>
      <c r="AE1220" s="163"/>
      <c r="AF1220" s="562"/>
    </row>
    <row r="1221" spans="1:32" ht="33" customHeight="1" x14ac:dyDescent="0.35">
      <c r="A1221" s="146"/>
      <c r="B1221" s="122"/>
      <c r="C1221" s="123"/>
      <c r="D1221" s="123"/>
      <c r="E1221" s="124"/>
      <c r="F1221" s="124"/>
      <c r="G1221" s="146"/>
      <c r="H1221" s="146"/>
      <c r="I1221" s="125"/>
      <c r="J1221" s="125"/>
      <c r="K1221" s="125"/>
      <c r="L1221" s="125"/>
      <c r="M1221" s="125"/>
      <c r="N1221" s="125"/>
      <c r="O1221" s="125"/>
      <c r="P1221" s="125"/>
      <c r="Q1221" s="125"/>
      <c r="R1221" s="125"/>
      <c r="S1221" s="125"/>
      <c r="T1221" s="125"/>
      <c r="U1221" s="125"/>
      <c r="V1221" s="125"/>
      <c r="W1221" s="125"/>
      <c r="X1221" s="125"/>
      <c r="Y1221" s="126"/>
      <c r="Z1221" s="165"/>
      <c r="AA1221" s="166"/>
      <c r="AB1221" s="162"/>
      <c r="AC1221" s="166"/>
      <c r="AD1221" s="163"/>
      <c r="AE1221" s="163"/>
      <c r="AF1221" s="562"/>
    </row>
    <row r="1222" spans="1:32" ht="33" customHeight="1" x14ac:dyDescent="0.35">
      <c r="A1222" s="146"/>
      <c r="B1222" s="122"/>
      <c r="C1222" s="123"/>
      <c r="D1222" s="123"/>
      <c r="E1222" s="124"/>
      <c r="F1222" s="124"/>
      <c r="G1222" s="146"/>
      <c r="H1222" s="146"/>
      <c r="I1222" s="125"/>
      <c r="J1222" s="125"/>
      <c r="K1222" s="125"/>
      <c r="L1222" s="125"/>
      <c r="M1222" s="125"/>
      <c r="N1222" s="125"/>
      <c r="O1222" s="125"/>
      <c r="P1222" s="125"/>
      <c r="Q1222" s="125"/>
      <c r="R1222" s="125"/>
      <c r="S1222" s="125"/>
      <c r="T1222" s="125"/>
      <c r="U1222" s="125"/>
      <c r="V1222" s="125"/>
      <c r="W1222" s="125"/>
      <c r="X1222" s="125"/>
      <c r="Y1222" s="126"/>
      <c r="Z1222" s="165"/>
      <c r="AA1222" s="166"/>
      <c r="AB1222" s="162"/>
      <c r="AC1222" s="166"/>
      <c r="AD1222" s="163"/>
      <c r="AE1222" s="163"/>
      <c r="AF1222" s="562"/>
    </row>
    <row r="1223" spans="1:32" ht="33" customHeight="1" x14ac:dyDescent="0.35">
      <c r="A1223" s="146"/>
      <c r="B1223" s="122"/>
      <c r="C1223" s="123"/>
      <c r="D1223" s="123"/>
      <c r="E1223" s="124"/>
      <c r="F1223" s="124"/>
      <c r="G1223" s="146"/>
      <c r="H1223" s="146"/>
      <c r="I1223" s="125"/>
      <c r="J1223" s="125"/>
      <c r="K1223" s="125"/>
      <c r="L1223" s="125"/>
      <c r="M1223" s="125"/>
      <c r="N1223" s="125"/>
      <c r="O1223" s="125"/>
      <c r="P1223" s="125"/>
      <c r="Q1223" s="125"/>
      <c r="R1223" s="125"/>
      <c r="S1223" s="125"/>
      <c r="T1223" s="125"/>
      <c r="U1223" s="125"/>
      <c r="V1223" s="125"/>
      <c r="W1223" s="125"/>
      <c r="X1223" s="125"/>
      <c r="Y1223" s="126"/>
      <c r="Z1223" s="165"/>
      <c r="AA1223" s="166"/>
      <c r="AB1223" s="162"/>
      <c r="AC1223" s="166"/>
      <c r="AD1223" s="163"/>
      <c r="AE1223" s="163"/>
      <c r="AF1223" s="562"/>
    </row>
    <row r="1224" spans="1:32" ht="33" customHeight="1" x14ac:dyDescent="0.35">
      <c r="A1224" s="146"/>
      <c r="B1224" s="122"/>
      <c r="C1224" s="123"/>
      <c r="D1224" s="123"/>
      <c r="E1224" s="124"/>
      <c r="F1224" s="124"/>
      <c r="G1224" s="146"/>
      <c r="H1224" s="146"/>
      <c r="I1224" s="125"/>
      <c r="J1224" s="125"/>
      <c r="K1224" s="125"/>
      <c r="L1224" s="125"/>
      <c r="M1224" s="125"/>
      <c r="N1224" s="125"/>
      <c r="O1224" s="125"/>
      <c r="P1224" s="125"/>
      <c r="Q1224" s="125"/>
      <c r="R1224" s="125"/>
      <c r="S1224" s="125"/>
      <c r="T1224" s="125"/>
      <c r="U1224" s="125"/>
      <c r="V1224" s="125"/>
      <c r="W1224" s="125"/>
      <c r="X1224" s="125"/>
      <c r="Y1224" s="126"/>
      <c r="Z1224" s="165"/>
      <c r="AA1224" s="166"/>
      <c r="AB1224" s="162"/>
      <c r="AC1224" s="166"/>
      <c r="AD1224" s="163"/>
      <c r="AE1224" s="163"/>
      <c r="AF1224" s="562"/>
    </row>
    <row r="1225" spans="1:32" ht="33" customHeight="1" x14ac:dyDescent="0.35">
      <c r="A1225" s="146"/>
      <c r="B1225" s="122"/>
      <c r="C1225" s="123"/>
      <c r="D1225" s="123"/>
      <c r="E1225" s="124"/>
      <c r="F1225" s="124"/>
      <c r="G1225" s="146"/>
      <c r="H1225" s="146"/>
      <c r="I1225" s="125"/>
      <c r="J1225" s="125"/>
      <c r="K1225" s="125"/>
      <c r="L1225" s="125"/>
      <c r="M1225" s="125"/>
      <c r="N1225" s="125"/>
      <c r="O1225" s="125"/>
      <c r="P1225" s="125"/>
      <c r="Q1225" s="125"/>
      <c r="R1225" s="125"/>
      <c r="S1225" s="125"/>
      <c r="T1225" s="125"/>
      <c r="U1225" s="125"/>
      <c r="V1225" s="125"/>
      <c r="W1225" s="125"/>
      <c r="X1225" s="125"/>
      <c r="Y1225" s="126"/>
      <c r="Z1225" s="165"/>
      <c r="AA1225" s="166"/>
      <c r="AB1225" s="162"/>
      <c r="AC1225" s="166"/>
      <c r="AD1225" s="163"/>
      <c r="AE1225" s="163"/>
      <c r="AF1225" s="562"/>
    </row>
    <row r="1226" spans="1:32" ht="33" customHeight="1" x14ac:dyDescent="0.35">
      <c r="A1226" s="146"/>
      <c r="B1226" s="122"/>
      <c r="C1226" s="123"/>
      <c r="D1226" s="123"/>
      <c r="E1226" s="124"/>
      <c r="F1226" s="124"/>
      <c r="G1226" s="146"/>
      <c r="H1226" s="146"/>
      <c r="I1226" s="125"/>
      <c r="J1226" s="125"/>
      <c r="K1226" s="125"/>
      <c r="L1226" s="125"/>
      <c r="M1226" s="125"/>
      <c r="N1226" s="125"/>
      <c r="O1226" s="125"/>
      <c r="P1226" s="125"/>
      <c r="Q1226" s="125"/>
      <c r="R1226" s="125"/>
      <c r="S1226" s="125"/>
      <c r="T1226" s="125"/>
      <c r="U1226" s="125"/>
      <c r="V1226" s="125"/>
      <c r="W1226" s="125"/>
      <c r="X1226" s="125"/>
      <c r="Y1226" s="126"/>
      <c r="Z1226" s="165"/>
      <c r="AA1226" s="166"/>
      <c r="AB1226" s="162"/>
      <c r="AC1226" s="166"/>
      <c r="AD1226" s="163"/>
      <c r="AE1226" s="163"/>
      <c r="AF1226" s="562"/>
    </row>
    <row r="1227" spans="1:32" ht="33" customHeight="1" x14ac:dyDescent="0.35">
      <c r="A1227" s="146"/>
      <c r="B1227" s="122"/>
      <c r="C1227" s="123"/>
      <c r="D1227" s="123"/>
      <c r="E1227" s="124"/>
      <c r="F1227" s="124"/>
      <c r="G1227" s="146"/>
      <c r="H1227" s="146"/>
      <c r="I1227" s="125"/>
      <c r="J1227" s="125"/>
      <c r="K1227" s="125"/>
      <c r="L1227" s="125"/>
      <c r="M1227" s="125"/>
      <c r="N1227" s="125"/>
      <c r="O1227" s="125"/>
      <c r="P1227" s="125"/>
      <c r="Q1227" s="125"/>
      <c r="R1227" s="125"/>
      <c r="S1227" s="125"/>
      <c r="T1227" s="125"/>
      <c r="U1227" s="125"/>
      <c r="V1227" s="125"/>
      <c r="W1227" s="125"/>
      <c r="X1227" s="125"/>
      <c r="Y1227" s="126"/>
      <c r="Z1227" s="165"/>
      <c r="AA1227" s="166"/>
      <c r="AB1227" s="162"/>
      <c r="AC1227" s="166"/>
      <c r="AD1227" s="163"/>
      <c r="AE1227" s="163"/>
      <c r="AF1227" s="562"/>
    </row>
    <row r="1228" spans="1:32" ht="33" customHeight="1" x14ac:dyDescent="0.35">
      <c r="A1228" s="146"/>
      <c r="B1228" s="122"/>
      <c r="C1228" s="123"/>
      <c r="D1228" s="123"/>
      <c r="E1228" s="124"/>
      <c r="F1228" s="124"/>
      <c r="G1228" s="146"/>
      <c r="H1228" s="146"/>
      <c r="I1228" s="125"/>
      <c r="J1228" s="125"/>
      <c r="K1228" s="125"/>
      <c r="L1228" s="125"/>
      <c r="M1228" s="125"/>
      <c r="N1228" s="125"/>
      <c r="O1228" s="125"/>
      <c r="P1228" s="125"/>
      <c r="Q1228" s="125"/>
      <c r="R1228" s="125"/>
      <c r="S1228" s="125"/>
      <c r="T1228" s="125"/>
      <c r="U1228" s="125"/>
      <c r="V1228" s="125"/>
      <c r="W1228" s="125"/>
      <c r="X1228" s="125"/>
      <c r="Y1228" s="126"/>
      <c r="Z1228" s="165"/>
      <c r="AA1228" s="166"/>
      <c r="AB1228" s="162"/>
      <c r="AC1228" s="166"/>
      <c r="AD1228" s="163"/>
      <c r="AE1228" s="163"/>
      <c r="AF1228" s="562"/>
    </row>
    <row r="1229" spans="1:32" ht="33" customHeight="1" x14ac:dyDescent="0.35">
      <c r="A1229" s="146"/>
      <c r="B1229" s="122"/>
      <c r="C1229" s="123"/>
      <c r="D1229" s="123"/>
      <c r="E1229" s="124"/>
      <c r="F1229" s="124"/>
      <c r="G1229" s="146"/>
      <c r="H1229" s="146"/>
      <c r="I1229" s="125"/>
      <c r="J1229" s="125"/>
      <c r="K1229" s="125"/>
      <c r="L1229" s="125"/>
      <c r="M1229" s="125"/>
      <c r="N1229" s="125"/>
      <c r="O1229" s="125"/>
      <c r="P1229" s="125"/>
      <c r="Q1229" s="125"/>
      <c r="R1229" s="125"/>
      <c r="S1229" s="125"/>
      <c r="T1229" s="125"/>
      <c r="U1229" s="125"/>
      <c r="V1229" s="125"/>
      <c r="W1229" s="125"/>
      <c r="X1229" s="125"/>
      <c r="Y1229" s="126"/>
      <c r="Z1229" s="165"/>
      <c r="AA1229" s="166"/>
      <c r="AB1229" s="162"/>
      <c r="AC1229" s="166"/>
      <c r="AD1229" s="163"/>
      <c r="AE1229" s="163"/>
      <c r="AF1229" s="562"/>
    </row>
    <row r="1230" spans="1:32" ht="33" customHeight="1" x14ac:dyDescent="0.35">
      <c r="A1230" s="146"/>
      <c r="B1230" s="122"/>
      <c r="C1230" s="123"/>
      <c r="D1230" s="123"/>
      <c r="E1230" s="124"/>
      <c r="F1230" s="124"/>
      <c r="G1230" s="146"/>
      <c r="H1230" s="146"/>
      <c r="I1230" s="125"/>
      <c r="J1230" s="125"/>
      <c r="K1230" s="125"/>
      <c r="L1230" s="125"/>
      <c r="M1230" s="125"/>
      <c r="N1230" s="125"/>
      <c r="O1230" s="125"/>
      <c r="P1230" s="125"/>
      <c r="Q1230" s="125"/>
      <c r="R1230" s="125"/>
      <c r="S1230" s="125"/>
      <c r="T1230" s="125"/>
      <c r="U1230" s="125"/>
      <c r="V1230" s="125"/>
      <c r="W1230" s="125"/>
      <c r="X1230" s="125"/>
      <c r="Y1230" s="126"/>
      <c r="Z1230" s="165"/>
      <c r="AA1230" s="166"/>
      <c r="AB1230" s="162"/>
      <c r="AC1230" s="166"/>
      <c r="AD1230" s="163"/>
      <c r="AE1230" s="163"/>
      <c r="AF1230" s="562"/>
    </row>
    <row r="1231" spans="1:32" ht="33" customHeight="1" x14ac:dyDescent="0.35">
      <c r="A1231" s="146"/>
      <c r="B1231" s="122"/>
      <c r="C1231" s="123"/>
      <c r="D1231" s="123"/>
      <c r="E1231" s="124"/>
      <c r="F1231" s="124"/>
      <c r="G1231" s="146"/>
      <c r="H1231" s="146"/>
      <c r="I1231" s="125"/>
      <c r="J1231" s="125"/>
      <c r="K1231" s="125"/>
      <c r="L1231" s="125"/>
      <c r="M1231" s="125"/>
      <c r="N1231" s="125"/>
      <c r="O1231" s="125"/>
      <c r="P1231" s="125"/>
      <c r="Q1231" s="125"/>
      <c r="R1231" s="125"/>
      <c r="S1231" s="125"/>
      <c r="T1231" s="125"/>
      <c r="U1231" s="125"/>
      <c r="V1231" s="125"/>
      <c r="W1231" s="125"/>
      <c r="X1231" s="125"/>
      <c r="Y1231" s="126"/>
      <c r="Z1231" s="165"/>
      <c r="AA1231" s="166"/>
      <c r="AB1231" s="162"/>
      <c r="AC1231" s="166"/>
      <c r="AD1231" s="163"/>
      <c r="AE1231" s="163"/>
      <c r="AF1231" s="562"/>
    </row>
    <row r="1232" spans="1:32" ht="33" customHeight="1" x14ac:dyDescent="0.35">
      <c r="A1232" s="146"/>
      <c r="B1232" s="122"/>
      <c r="C1232" s="123"/>
      <c r="D1232" s="123"/>
      <c r="E1232" s="124"/>
      <c r="F1232" s="124"/>
      <c r="G1232" s="146"/>
      <c r="H1232" s="146"/>
      <c r="I1232" s="125"/>
      <c r="J1232" s="125"/>
      <c r="K1232" s="125"/>
      <c r="L1232" s="125"/>
      <c r="M1232" s="125"/>
      <c r="N1232" s="125"/>
      <c r="O1232" s="125"/>
      <c r="P1232" s="125"/>
      <c r="Q1232" s="125"/>
      <c r="R1232" s="125"/>
      <c r="S1232" s="125"/>
      <c r="T1232" s="125"/>
      <c r="U1232" s="125"/>
      <c r="V1232" s="125"/>
      <c r="W1232" s="125"/>
      <c r="X1232" s="125"/>
      <c r="Y1232" s="126"/>
      <c r="Z1232" s="165"/>
      <c r="AA1232" s="166"/>
      <c r="AB1232" s="162"/>
      <c r="AC1232" s="166"/>
      <c r="AD1232" s="163"/>
      <c r="AE1232" s="163"/>
      <c r="AF1232" s="562"/>
    </row>
    <row r="1233" spans="1:32" ht="33" customHeight="1" x14ac:dyDescent="0.35">
      <c r="A1233" s="146"/>
      <c r="B1233" s="122"/>
      <c r="C1233" s="123"/>
      <c r="D1233" s="123"/>
      <c r="E1233" s="124"/>
      <c r="F1233" s="124"/>
      <c r="G1233" s="146"/>
      <c r="H1233" s="146"/>
      <c r="I1233" s="125"/>
      <c r="J1233" s="125"/>
      <c r="K1233" s="125"/>
      <c r="L1233" s="125"/>
      <c r="M1233" s="125"/>
      <c r="N1233" s="125"/>
      <c r="O1233" s="125"/>
      <c r="P1233" s="125"/>
      <c r="Q1233" s="125"/>
      <c r="R1233" s="125"/>
      <c r="S1233" s="125"/>
      <c r="T1233" s="125"/>
      <c r="U1233" s="125"/>
      <c r="V1233" s="125"/>
      <c r="W1233" s="125"/>
      <c r="X1233" s="125"/>
      <c r="Y1233" s="126"/>
      <c r="Z1233" s="165"/>
      <c r="AA1233" s="166"/>
      <c r="AB1233" s="162"/>
      <c r="AC1233" s="166"/>
      <c r="AD1233" s="163"/>
      <c r="AE1233" s="163"/>
      <c r="AF1233" s="562"/>
    </row>
    <row r="1234" spans="1:32" ht="33" customHeight="1" x14ac:dyDescent="0.35">
      <c r="A1234" s="146"/>
      <c r="B1234" s="122"/>
      <c r="C1234" s="123"/>
      <c r="D1234" s="123"/>
      <c r="E1234" s="124"/>
      <c r="F1234" s="124"/>
      <c r="G1234" s="146"/>
      <c r="H1234" s="146"/>
      <c r="I1234" s="125"/>
      <c r="J1234" s="125"/>
      <c r="K1234" s="125"/>
      <c r="L1234" s="125"/>
      <c r="M1234" s="125"/>
      <c r="N1234" s="125"/>
      <c r="O1234" s="125"/>
      <c r="P1234" s="125"/>
      <c r="Q1234" s="125"/>
      <c r="R1234" s="125"/>
      <c r="S1234" s="125"/>
      <c r="T1234" s="125"/>
      <c r="U1234" s="125"/>
      <c r="V1234" s="125"/>
      <c r="W1234" s="125"/>
      <c r="X1234" s="125"/>
      <c r="Y1234" s="126"/>
      <c r="Z1234" s="165"/>
      <c r="AA1234" s="166"/>
      <c r="AB1234" s="162"/>
      <c r="AC1234" s="166"/>
      <c r="AD1234" s="163"/>
      <c r="AE1234" s="163"/>
      <c r="AF1234" s="562"/>
    </row>
    <row r="1235" spans="1:32" ht="33" customHeight="1" x14ac:dyDescent="0.35">
      <c r="A1235" s="146"/>
      <c r="B1235" s="122"/>
      <c r="C1235" s="123"/>
      <c r="D1235" s="123"/>
      <c r="E1235" s="124"/>
      <c r="F1235" s="124"/>
      <c r="G1235" s="146"/>
      <c r="H1235" s="146"/>
      <c r="I1235" s="125"/>
      <c r="J1235" s="125"/>
      <c r="K1235" s="125"/>
      <c r="L1235" s="125"/>
      <c r="M1235" s="125"/>
      <c r="N1235" s="125"/>
      <c r="O1235" s="125"/>
      <c r="P1235" s="125"/>
      <c r="Q1235" s="125"/>
      <c r="R1235" s="125"/>
      <c r="S1235" s="125"/>
      <c r="T1235" s="125"/>
      <c r="U1235" s="125"/>
      <c r="V1235" s="125"/>
      <c r="W1235" s="125"/>
      <c r="X1235" s="125"/>
      <c r="Y1235" s="126"/>
      <c r="Z1235" s="165"/>
      <c r="AA1235" s="166"/>
      <c r="AB1235" s="162"/>
      <c r="AC1235" s="166"/>
      <c r="AD1235" s="163"/>
      <c r="AE1235" s="163"/>
      <c r="AF1235" s="562"/>
    </row>
    <row r="1236" spans="1:32" ht="33" customHeight="1" x14ac:dyDescent="0.35">
      <c r="A1236" s="146"/>
      <c r="B1236" s="122"/>
      <c r="C1236" s="123"/>
      <c r="D1236" s="123"/>
      <c r="E1236" s="124"/>
      <c r="F1236" s="124"/>
      <c r="G1236" s="146"/>
      <c r="H1236" s="146"/>
      <c r="I1236" s="125"/>
      <c r="J1236" s="125"/>
      <c r="K1236" s="125"/>
      <c r="L1236" s="125"/>
      <c r="M1236" s="125"/>
      <c r="N1236" s="125"/>
      <c r="O1236" s="125"/>
      <c r="P1236" s="125"/>
      <c r="Q1236" s="125"/>
      <c r="R1236" s="125"/>
      <c r="S1236" s="125"/>
      <c r="T1236" s="125"/>
      <c r="U1236" s="125"/>
      <c r="V1236" s="125"/>
      <c r="W1236" s="125"/>
      <c r="X1236" s="125"/>
      <c r="Y1236" s="126"/>
      <c r="Z1236" s="165"/>
      <c r="AA1236" s="166"/>
      <c r="AB1236" s="162"/>
      <c r="AC1236" s="166"/>
      <c r="AD1236" s="163"/>
      <c r="AE1236" s="163"/>
      <c r="AF1236" s="562"/>
    </row>
    <row r="1237" spans="1:32" ht="33" customHeight="1" x14ac:dyDescent="0.35">
      <c r="A1237" s="146"/>
      <c r="B1237" s="122"/>
      <c r="C1237" s="123"/>
      <c r="D1237" s="123"/>
      <c r="E1237" s="124"/>
      <c r="F1237" s="124"/>
      <c r="G1237" s="146"/>
      <c r="H1237" s="146"/>
      <c r="I1237" s="125"/>
      <c r="J1237" s="125"/>
      <c r="K1237" s="125"/>
      <c r="L1237" s="125"/>
      <c r="M1237" s="125"/>
      <c r="N1237" s="125"/>
      <c r="O1237" s="125"/>
      <c r="P1237" s="125"/>
      <c r="Q1237" s="125"/>
      <c r="R1237" s="125"/>
      <c r="S1237" s="125"/>
      <c r="T1237" s="125"/>
      <c r="U1237" s="125"/>
      <c r="V1237" s="125"/>
      <c r="W1237" s="125"/>
      <c r="X1237" s="125"/>
      <c r="Y1237" s="126"/>
      <c r="Z1237" s="165"/>
      <c r="AA1237" s="166"/>
      <c r="AB1237" s="162"/>
      <c r="AC1237" s="166"/>
      <c r="AD1237" s="163"/>
      <c r="AE1237" s="163"/>
      <c r="AF1237" s="562"/>
    </row>
    <row r="1238" spans="1:32" ht="33" customHeight="1" x14ac:dyDescent="0.35">
      <c r="A1238" s="146"/>
      <c r="B1238" s="122"/>
      <c r="C1238" s="123"/>
      <c r="D1238" s="123"/>
      <c r="E1238" s="124"/>
      <c r="F1238" s="124"/>
      <c r="G1238" s="146"/>
      <c r="H1238" s="146"/>
      <c r="I1238" s="125"/>
      <c r="J1238" s="125"/>
      <c r="K1238" s="125"/>
      <c r="L1238" s="125"/>
      <c r="M1238" s="125"/>
      <c r="N1238" s="125"/>
      <c r="O1238" s="125"/>
      <c r="P1238" s="125"/>
      <c r="Q1238" s="125"/>
      <c r="R1238" s="125"/>
      <c r="S1238" s="125"/>
      <c r="T1238" s="125"/>
      <c r="U1238" s="125"/>
      <c r="V1238" s="125"/>
      <c r="W1238" s="125"/>
      <c r="X1238" s="125"/>
      <c r="Y1238" s="126"/>
      <c r="Z1238" s="165"/>
      <c r="AA1238" s="166"/>
      <c r="AB1238" s="162"/>
      <c r="AC1238" s="166"/>
      <c r="AD1238" s="163"/>
      <c r="AE1238" s="163"/>
      <c r="AF1238" s="562"/>
    </row>
    <row r="1239" spans="1:32" ht="33" customHeight="1" x14ac:dyDescent="0.35">
      <c r="A1239" s="146"/>
      <c r="B1239" s="122"/>
      <c r="C1239" s="123"/>
      <c r="D1239" s="123"/>
      <c r="E1239" s="124"/>
      <c r="F1239" s="124"/>
      <c r="G1239" s="146"/>
      <c r="H1239" s="146"/>
      <c r="I1239" s="125"/>
      <c r="J1239" s="125"/>
      <c r="K1239" s="125"/>
      <c r="L1239" s="125"/>
      <c r="M1239" s="125"/>
      <c r="N1239" s="125"/>
      <c r="O1239" s="125"/>
      <c r="P1239" s="125"/>
      <c r="Q1239" s="125"/>
      <c r="R1239" s="125"/>
      <c r="S1239" s="125"/>
      <c r="T1239" s="125"/>
      <c r="U1239" s="125"/>
      <c r="V1239" s="125"/>
      <c r="W1239" s="125"/>
      <c r="X1239" s="125"/>
      <c r="Y1239" s="126"/>
      <c r="Z1239" s="165"/>
      <c r="AA1239" s="166"/>
      <c r="AB1239" s="162"/>
      <c r="AC1239" s="166"/>
      <c r="AD1239" s="163"/>
      <c r="AE1239" s="163"/>
      <c r="AF1239" s="562"/>
    </row>
    <row r="1240" spans="1:32" ht="33" customHeight="1" x14ac:dyDescent="0.35">
      <c r="A1240" s="146"/>
      <c r="B1240" s="122"/>
      <c r="C1240" s="123"/>
      <c r="D1240" s="123"/>
      <c r="E1240" s="124"/>
      <c r="F1240" s="124"/>
      <c r="G1240" s="146"/>
      <c r="H1240" s="146"/>
      <c r="I1240" s="125"/>
      <c r="J1240" s="125"/>
      <c r="K1240" s="125"/>
      <c r="L1240" s="125"/>
      <c r="M1240" s="125"/>
      <c r="N1240" s="125"/>
      <c r="O1240" s="125"/>
      <c r="P1240" s="125"/>
      <c r="Q1240" s="125"/>
      <c r="R1240" s="125"/>
      <c r="S1240" s="125"/>
      <c r="T1240" s="125"/>
      <c r="U1240" s="125"/>
      <c r="V1240" s="125"/>
      <c r="W1240" s="125"/>
      <c r="X1240" s="125"/>
      <c r="Y1240" s="126"/>
      <c r="Z1240" s="165"/>
      <c r="AA1240" s="166"/>
      <c r="AB1240" s="162"/>
      <c r="AC1240" s="166"/>
      <c r="AD1240" s="163"/>
      <c r="AE1240" s="163"/>
      <c r="AF1240" s="562"/>
    </row>
    <row r="1241" spans="1:32" ht="33" customHeight="1" x14ac:dyDescent="0.35">
      <c r="A1241" s="146"/>
      <c r="B1241" s="122"/>
      <c r="C1241" s="123"/>
      <c r="D1241" s="123"/>
      <c r="E1241" s="124"/>
      <c r="F1241" s="124"/>
      <c r="G1241" s="146"/>
      <c r="H1241" s="146"/>
      <c r="I1241" s="125"/>
      <c r="J1241" s="125"/>
      <c r="K1241" s="125"/>
      <c r="L1241" s="125"/>
      <c r="M1241" s="125"/>
      <c r="N1241" s="125"/>
      <c r="O1241" s="125"/>
      <c r="P1241" s="125"/>
      <c r="Q1241" s="125"/>
      <c r="R1241" s="125"/>
      <c r="S1241" s="125"/>
      <c r="T1241" s="125"/>
      <c r="U1241" s="125"/>
      <c r="V1241" s="125"/>
      <c r="W1241" s="125"/>
      <c r="X1241" s="125"/>
      <c r="Y1241" s="126"/>
      <c r="Z1241" s="165"/>
      <c r="AA1241" s="166"/>
      <c r="AB1241" s="162"/>
      <c r="AC1241" s="166"/>
      <c r="AD1241" s="163"/>
      <c r="AE1241" s="163"/>
      <c r="AF1241" s="562"/>
    </row>
    <row r="1242" spans="1:32" ht="33" customHeight="1" x14ac:dyDescent="0.35">
      <c r="A1242" s="146"/>
      <c r="B1242" s="122"/>
      <c r="C1242" s="123"/>
      <c r="D1242" s="123"/>
      <c r="E1242" s="124"/>
      <c r="F1242" s="124"/>
      <c r="G1242" s="146"/>
      <c r="H1242" s="146"/>
      <c r="I1242" s="125"/>
      <c r="J1242" s="125"/>
      <c r="K1242" s="125"/>
      <c r="L1242" s="125"/>
      <c r="M1242" s="125"/>
      <c r="N1242" s="125"/>
      <c r="O1242" s="125"/>
      <c r="P1242" s="125"/>
      <c r="Q1242" s="125"/>
      <c r="R1242" s="125"/>
      <c r="S1242" s="125"/>
      <c r="T1242" s="125"/>
      <c r="U1242" s="125"/>
      <c r="V1242" s="125"/>
      <c r="W1242" s="125"/>
      <c r="X1242" s="125"/>
      <c r="Y1242" s="126"/>
      <c r="Z1242" s="165"/>
      <c r="AA1242" s="166"/>
      <c r="AB1242" s="162"/>
      <c r="AC1242" s="166"/>
      <c r="AD1242" s="163"/>
      <c r="AE1242" s="163"/>
      <c r="AF1242" s="562"/>
    </row>
    <row r="1243" spans="1:32" ht="33" customHeight="1" x14ac:dyDescent="0.35">
      <c r="A1243" s="146"/>
      <c r="B1243" s="122"/>
      <c r="C1243" s="123"/>
      <c r="D1243" s="123"/>
      <c r="E1243" s="124"/>
      <c r="F1243" s="124"/>
      <c r="G1243" s="146"/>
      <c r="H1243" s="146"/>
      <c r="I1243" s="125"/>
      <c r="J1243" s="125"/>
      <c r="K1243" s="125"/>
      <c r="L1243" s="125"/>
      <c r="M1243" s="125"/>
      <c r="N1243" s="125"/>
      <c r="O1243" s="125"/>
      <c r="P1243" s="125"/>
      <c r="Q1243" s="125"/>
      <c r="R1243" s="125"/>
      <c r="S1243" s="125"/>
      <c r="T1243" s="125"/>
      <c r="U1243" s="125"/>
      <c r="V1243" s="125"/>
      <c r="W1243" s="125"/>
      <c r="X1243" s="125"/>
      <c r="Y1243" s="126"/>
      <c r="Z1243" s="165"/>
      <c r="AA1243" s="166"/>
      <c r="AB1243" s="162"/>
      <c r="AC1243" s="166"/>
      <c r="AD1243" s="163"/>
      <c r="AE1243" s="163"/>
      <c r="AF1243" s="562"/>
    </row>
    <row r="1244" spans="1:32" ht="33" customHeight="1" x14ac:dyDescent="0.35">
      <c r="A1244" s="146"/>
      <c r="B1244" s="122"/>
      <c r="C1244" s="123"/>
      <c r="D1244" s="123"/>
      <c r="E1244" s="124"/>
      <c r="F1244" s="124"/>
      <c r="G1244" s="146"/>
      <c r="H1244" s="146"/>
      <c r="I1244" s="125"/>
      <c r="J1244" s="125"/>
      <c r="K1244" s="125"/>
      <c r="L1244" s="125"/>
      <c r="M1244" s="125"/>
      <c r="N1244" s="125"/>
      <c r="O1244" s="125"/>
      <c r="P1244" s="125"/>
      <c r="Q1244" s="125"/>
      <c r="R1244" s="125"/>
      <c r="S1244" s="125"/>
      <c r="T1244" s="125"/>
      <c r="U1244" s="125"/>
      <c r="V1244" s="125"/>
      <c r="W1244" s="125"/>
      <c r="X1244" s="125"/>
      <c r="Y1244" s="126"/>
      <c r="Z1244" s="165"/>
      <c r="AA1244" s="166"/>
      <c r="AB1244" s="162"/>
      <c r="AC1244" s="166"/>
      <c r="AD1244" s="163"/>
      <c r="AE1244" s="163"/>
      <c r="AF1244" s="562"/>
    </row>
    <row r="1245" spans="1:32" ht="33" customHeight="1" x14ac:dyDescent="0.35">
      <c r="A1245" s="146"/>
      <c r="B1245" s="122"/>
      <c r="C1245" s="123"/>
      <c r="D1245" s="123"/>
      <c r="E1245" s="124"/>
      <c r="F1245" s="124"/>
      <c r="G1245" s="146"/>
      <c r="H1245" s="146"/>
      <c r="I1245" s="125"/>
      <c r="J1245" s="125"/>
      <c r="K1245" s="125"/>
      <c r="L1245" s="125"/>
      <c r="M1245" s="125"/>
      <c r="N1245" s="125"/>
      <c r="O1245" s="125"/>
      <c r="P1245" s="125"/>
      <c r="Q1245" s="125"/>
      <c r="R1245" s="125"/>
      <c r="S1245" s="125"/>
      <c r="T1245" s="125"/>
      <c r="U1245" s="125"/>
      <c r="V1245" s="125"/>
      <c r="W1245" s="125"/>
      <c r="X1245" s="125"/>
      <c r="Y1245" s="126"/>
      <c r="Z1245" s="165"/>
      <c r="AA1245" s="166"/>
      <c r="AB1245" s="162"/>
      <c r="AC1245" s="166"/>
      <c r="AD1245" s="163"/>
      <c r="AE1245" s="163"/>
      <c r="AF1245" s="562"/>
    </row>
    <row r="1246" spans="1:32" ht="33" customHeight="1" x14ac:dyDescent="0.35">
      <c r="A1246" s="146"/>
      <c r="B1246" s="122"/>
      <c r="C1246" s="123"/>
      <c r="D1246" s="123"/>
      <c r="E1246" s="124"/>
      <c r="F1246" s="124"/>
      <c r="G1246" s="146"/>
      <c r="H1246" s="146"/>
      <c r="I1246" s="125"/>
      <c r="J1246" s="125"/>
      <c r="K1246" s="125"/>
      <c r="L1246" s="125"/>
      <c r="M1246" s="125"/>
      <c r="N1246" s="125"/>
      <c r="O1246" s="125"/>
      <c r="P1246" s="125"/>
      <c r="Q1246" s="125"/>
      <c r="R1246" s="125"/>
      <c r="S1246" s="125"/>
      <c r="T1246" s="125"/>
      <c r="U1246" s="125"/>
      <c r="V1246" s="125"/>
      <c r="W1246" s="125"/>
      <c r="X1246" s="125"/>
      <c r="Y1246" s="126"/>
      <c r="Z1246" s="165"/>
      <c r="AA1246" s="166"/>
      <c r="AB1246" s="162"/>
      <c r="AC1246" s="166"/>
      <c r="AD1246" s="163"/>
      <c r="AE1246" s="163"/>
      <c r="AF1246" s="562"/>
    </row>
    <row r="1247" spans="1:32" ht="33" customHeight="1" x14ac:dyDescent="0.35">
      <c r="A1247" s="146"/>
      <c r="B1247" s="122"/>
      <c r="C1247" s="123"/>
      <c r="D1247" s="123"/>
      <c r="E1247" s="124"/>
      <c r="F1247" s="124"/>
      <c r="G1247" s="146"/>
      <c r="H1247" s="146"/>
      <c r="I1247" s="125"/>
      <c r="J1247" s="125"/>
      <c r="K1247" s="125"/>
      <c r="L1247" s="125"/>
      <c r="M1247" s="125"/>
      <c r="N1247" s="125"/>
      <c r="O1247" s="125"/>
      <c r="P1247" s="125"/>
      <c r="Q1247" s="125"/>
      <c r="R1247" s="125"/>
      <c r="S1247" s="125"/>
      <c r="T1247" s="125"/>
      <c r="U1247" s="125"/>
      <c r="V1247" s="125"/>
      <c r="W1247" s="125"/>
      <c r="X1247" s="125"/>
      <c r="Y1247" s="126"/>
      <c r="Z1247" s="165"/>
      <c r="AA1247" s="166"/>
      <c r="AB1247" s="162"/>
      <c r="AC1247" s="166"/>
      <c r="AD1247" s="163"/>
      <c r="AE1247" s="163"/>
      <c r="AF1247" s="562"/>
    </row>
    <row r="1248" spans="1:32" ht="33" customHeight="1" x14ac:dyDescent="0.35">
      <c r="A1248" s="146"/>
      <c r="B1248" s="122"/>
      <c r="C1248" s="123"/>
      <c r="D1248" s="123"/>
      <c r="E1248" s="124"/>
      <c r="F1248" s="124"/>
      <c r="G1248" s="146"/>
      <c r="H1248" s="146"/>
      <c r="I1248" s="125"/>
      <c r="J1248" s="125"/>
      <c r="K1248" s="125"/>
      <c r="L1248" s="125"/>
      <c r="M1248" s="125"/>
      <c r="N1248" s="125"/>
      <c r="O1248" s="125"/>
      <c r="P1248" s="125"/>
      <c r="Q1248" s="125"/>
      <c r="R1248" s="125"/>
      <c r="S1248" s="125"/>
      <c r="T1248" s="125"/>
      <c r="U1248" s="125"/>
      <c r="V1248" s="125"/>
      <c r="W1248" s="125"/>
      <c r="X1248" s="125"/>
      <c r="Y1248" s="126"/>
      <c r="Z1248" s="165"/>
      <c r="AA1248" s="166"/>
      <c r="AB1248" s="162"/>
      <c r="AC1248" s="166"/>
      <c r="AD1248" s="163"/>
      <c r="AE1248" s="163"/>
      <c r="AF1248" s="562"/>
    </row>
    <row r="1249" spans="1:32" ht="33" customHeight="1" x14ac:dyDescent="0.35">
      <c r="A1249" s="146"/>
      <c r="B1249" s="122"/>
      <c r="C1249" s="123"/>
      <c r="D1249" s="123"/>
      <c r="E1249" s="124"/>
      <c r="F1249" s="124"/>
      <c r="G1249" s="146"/>
      <c r="H1249" s="146"/>
      <c r="I1249" s="125"/>
      <c r="J1249" s="125"/>
      <c r="K1249" s="125"/>
      <c r="L1249" s="125"/>
      <c r="M1249" s="125"/>
      <c r="N1249" s="125"/>
      <c r="O1249" s="125"/>
      <c r="P1249" s="125"/>
      <c r="Q1249" s="125"/>
      <c r="R1249" s="125"/>
      <c r="S1249" s="125"/>
      <c r="T1249" s="125"/>
      <c r="U1249" s="125"/>
      <c r="V1249" s="125"/>
      <c r="W1249" s="125"/>
      <c r="X1249" s="125"/>
      <c r="Y1249" s="126"/>
      <c r="Z1249" s="165"/>
      <c r="AA1249" s="166"/>
      <c r="AB1249" s="162"/>
      <c r="AC1249" s="166"/>
      <c r="AD1249" s="163"/>
      <c r="AE1249" s="163"/>
      <c r="AF1249" s="562"/>
    </row>
    <row r="1250" spans="1:32" ht="33" customHeight="1" x14ac:dyDescent="0.35">
      <c r="A1250" s="146"/>
      <c r="B1250" s="122"/>
      <c r="C1250" s="123"/>
      <c r="D1250" s="123"/>
      <c r="E1250" s="124"/>
      <c r="F1250" s="124"/>
      <c r="G1250" s="146"/>
      <c r="H1250" s="146"/>
      <c r="I1250" s="125"/>
      <c r="J1250" s="125"/>
      <c r="K1250" s="125"/>
      <c r="L1250" s="125"/>
      <c r="M1250" s="125"/>
      <c r="N1250" s="125"/>
      <c r="O1250" s="125"/>
      <c r="P1250" s="125"/>
      <c r="Q1250" s="125"/>
      <c r="R1250" s="125"/>
      <c r="S1250" s="125"/>
      <c r="T1250" s="125"/>
      <c r="U1250" s="125"/>
      <c r="V1250" s="125"/>
      <c r="W1250" s="125"/>
      <c r="X1250" s="125"/>
      <c r="Y1250" s="126"/>
      <c r="Z1250" s="165"/>
      <c r="AA1250" s="166"/>
      <c r="AB1250" s="162"/>
      <c r="AC1250" s="166"/>
      <c r="AD1250" s="163"/>
      <c r="AE1250" s="163"/>
      <c r="AF1250" s="562"/>
    </row>
    <row r="1251" spans="1:32" ht="33" customHeight="1" x14ac:dyDescent="0.35">
      <c r="A1251" s="146"/>
      <c r="B1251" s="122"/>
      <c r="C1251" s="123"/>
      <c r="D1251" s="123"/>
      <c r="E1251" s="124"/>
      <c r="F1251" s="124"/>
      <c r="G1251" s="146"/>
      <c r="H1251" s="146"/>
      <c r="I1251" s="125"/>
      <c r="J1251" s="125"/>
      <c r="K1251" s="125"/>
      <c r="L1251" s="125"/>
      <c r="M1251" s="125"/>
      <c r="N1251" s="125"/>
      <c r="O1251" s="125"/>
      <c r="P1251" s="125"/>
      <c r="Q1251" s="125"/>
      <c r="R1251" s="125"/>
      <c r="S1251" s="125"/>
      <c r="T1251" s="125"/>
      <c r="U1251" s="125"/>
      <c r="V1251" s="125"/>
      <c r="W1251" s="125"/>
      <c r="X1251" s="125"/>
      <c r="Y1251" s="126"/>
      <c r="Z1251" s="165"/>
      <c r="AA1251" s="166"/>
      <c r="AB1251" s="162"/>
      <c r="AC1251" s="166"/>
      <c r="AD1251" s="163"/>
      <c r="AE1251" s="163"/>
      <c r="AF1251" s="562"/>
    </row>
    <row r="1252" spans="1:32" ht="33" customHeight="1" x14ac:dyDescent="0.35">
      <c r="A1252" s="146"/>
      <c r="B1252" s="122"/>
      <c r="C1252" s="123"/>
      <c r="D1252" s="123"/>
      <c r="E1252" s="124"/>
      <c r="F1252" s="124"/>
      <c r="G1252" s="146"/>
      <c r="H1252" s="146"/>
      <c r="I1252" s="125"/>
      <c r="J1252" s="125"/>
      <c r="K1252" s="125"/>
      <c r="L1252" s="125"/>
      <c r="M1252" s="125"/>
      <c r="N1252" s="125"/>
      <c r="O1252" s="125"/>
      <c r="P1252" s="125"/>
      <c r="Q1252" s="125"/>
      <c r="R1252" s="125"/>
      <c r="S1252" s="125"/>
      <c r="T1252" s="125"/>
      <c r="U1252" s="125"/>
      <c r="V1252" s="125"/>
      <c r="W1252" s="125"/>
      <c r="X1252" s="125"/>
      <c r="Y1252" s="126"/>
      <c r="Z1252" s="165"/>
      <c r="AA1252" s="166"/>
      <c r="AB1252" s="162"/>
      <c r="AC1252" s="166"/>
      <c r="AD1252" s="163"/>
      <c r="AE1252" s="163"/>
      <c r="AF1252" s="562"/>
    </row>
    <row r="1253" spans="1:32" ht="33" customHeight="1" x14ac:dyDescent="0.35">
      <c r="A1253" s="146"/>
      <c r="B1253" s="122"/>
      <c r="C1253" s="123"/>
      <c r="D1253" s="123"/>
      <c r="E1253" s="124"/>
      <c r="F1253" s="124"/>
      <c r="G1253" s="146"/>
      <c r="H1253" s="146"/>
      <c r="I1253" s="125"/>
      <c r="J1253" s="125"/>
      <c r="K1253" s="125"/>
      <c r="L1253" s="125"/>
      <c r="M1253" s="125"/>
      <c r="N1253" s="125"/>
      <c r="O1253" s="125"/>
      <c r="P1253" s="125"/>
      <c r="Q1253" s="125"/>
      <c r="R1253" s="125"/>
      <c r="S1253" s="125"/>
      <c r="T1253" s="125"/>
      <c r="U1253" s="125"/>
      <c r="V1253" s="125"/>
      <c r="W1253" s="125"/>
      <c r="X1253" s="125"/>
      <c r="Y1253" s="126"/>
      <c r="Z1253" s="165"/>
      <c r="AA1253" s="166"/>
      <c r="AB1253" s="162"/>
      <c r="AC1253" s="166"/>
      <c r="AD1253" s="163"/>
      <c r="AE1253" s="163"/>
      <c r="AF1253" s="562"/>
    </row>
    <row r="1254" spans="1:32" ht="33" customHeight="1" x14ac:dyDescent="0.35">
      <c r="A1254" s="146"/>
      <c r="B1254" s="122"/>
      <c r="C1254" s="123"/>
      <c r="D1254" s="123"/>
      <c r="E1254" s="124"/>
      <c r="F1254" s="124"/>
      <c r="G1254" s="146"/>
      <c r="H1254" s="146"/>
      <c r="I1254" s="125"/>
      <c r="J1254" s="125"/>
      <c r="K1254" s="125"/>
      <c r="L1254" s="125"/>
      <c r="M1254" s="125"/>
      <c r="N1254" s="125"/>
      <c r="O1254" s="125"/>
      <c r="P1254" s="125"/>
      <c r="Q1254" s="125"/>
      <c r="R1254" s="125"/>
      <c r="S1254" s="125"/>
      <c r="T1254" s="125"/>
      <c r="U1254" s="125"/>
      <c r="V1254" s="125"/>
      <c r="W1254" s="125"/>
      <c r="X1254" s="125"/>
      <c r="Y1254" s="126"/>
      <c r="Z1254" s="165"/>
      <c r="AA1254" s="166"/>
      <c r="AB1254" s="162"/>
      <c r="AC1254" s="166"/>
      <c r="AD1254" s="163"/>
      <c r="AE1254" s="163"/>
      <c r="AF1254" s="562"/>
    </row>
    <row r="1255" spans="1:32" ht="33" customHeight="1" x14ac:dyDescent="0.35">
      <c r="A1255" s="146"/>
      <c r="B1255" s="122"/>
      <c r="C1255" s="123"/>
      <c r="D1255" s="123"/>
      <c r="E1255" s="124"/>
      <c r="F1255" s="124"/>
      <c r="G1255" s="146"/>
      <c r="H1255" s="146"/>
      <c r="I1255" s="125"/>
      <c r="J1255" s="125"/>
      <c r="K1255" s="125"/>
      <c r="L1255" s="125"/>
      <c r="M1255" s="125"/>
      <c r="N1255" s="125"/>
      <c r="O1255" s="125"/>
      <c r="P1255" s="125"/>
      <c r="Q1255" s="125"/>
      <c r="R1255" s="125"/>
      <c r="S1255" s="125"/>
      <c r="T1255" s="125"/>
      <c r="U1255" s="125"/>
      <c r="V1255" s="125"/>
      <c r="W1255" s="125"/>
      <c r="X1255" s="125"/>
      <c r="Y1255" s="126"/>
      <c r="Z1255" s="165"/>
      <c r="AA1255" s="166"/>
      <c r="AB1255" s="162"/>
      <c r="AC1255" s="166"/>
      <c r="AD1255" s="163"/>
      <c r="AE1255" s="163"/>
      <c r="AF1255" s="562"/>
    </row>
    <row r="1256" spans="1:32" ht="33" customHeight="1" x14ac:dyDescent="0.35">
      <c r="A1256" s="146"/>
      <c r="B1256" s="122"/>
      <c r="C1256" s="123"/>
      <c r="D1256" s="123"/>
      <c r="E1256" s="124"/>
      <c r="F1256" s="124"/>
      <c r="G1256" s="146"/>
      <c r="H1256" s="146"/>
      <c r="I1256" s="125"/>
      <c r="J1256" s="125"/>
      <c r="K1256" s="125"/>
      <c r="L1256" s="125"/>
      <c r="M1256" s="125"/>
      <c r="N1256" s="125"/>
      <c r="O1256" s="125"/>
      <c r="P1256" s="125"/>
      <c r="Q1256" s="125"/>
      <c r="R1256" s="125"/>
      <c r="S1256" s="125"/>
      <c r="T1256" s="125"/>
      <c r="U1256" s="125"/>
      <c r="V1256" s="125"/>
      <c r="W1256" s="125"/>
      <c r="X1256" s="125"/>
      <c r="Y1256" s="126"/>
      <c r="Z1256" s="165"/>
      <c r="AA1256" s="166"/>
      <c r="AB1256" s="162"/>
      <c r="AC1256" s="166"/>
      <c r="AD1256" s="163"/>
      <c r="AE1256" s="163"/>
      <c r="AF1256" s="562"/>
    </row>
    <row r="1257" spans="1:32" ht="33" customHeight="1" x14ac:dyDescent="0.35">
      <c r="A1257" s="146"/>
      <c r="B1257" s="122"/>
      <c r="C1257" s="123"/>
      <c r="D1257" s="123"/>
      <c r="E1257" s="124"/>
      <c r="F1257" s="124"/>
      <c r="G1257" s="146"/>
      <c r="H1257" s="146"/>
      <c r="I1257" s="125"/>
      <c r="J1257" s="125"/>
      <c r="K1257" s="125"/>
      <c r="L1257" s="125"/>
      <c r="M1257" s="125"/>
      <c r="N1257" s="125"/>
      <c r="O1257" s="125"/>
      <c r="P1257" s="125"/>
      <c r="Q1257" s="125"/>
      <c r="R1257" s="125"/>
      <c r="S1257" s="125"/>
      <c r="T1257" s="125"/>
      <c r="U1257" s="125"/>
      <c r="V1257" s="125"/>
      <c r="W1257" s="125"/>
      <c r="X1257" s="125"/>
      <c r="Y1257" s="126"/>
      <c r="Z1257" s="165"/>
      <c r="AA1257" s="166"/>
      <c r="AB1257" s="162"/>
      <c r="AC1257" s="166"/>
      <c r="AD1257" s="163"/>
      <c r="AE1257" s="163"/>
      <c r="AF1257" s="562"/>
    </row>
    <row r="1258" spans="1:32" ht="33" customHeight="1" x14ac:dyDescent="0.35">
      <c r="A1258" s="146"/>
      <c r="B1258" s="122"/>
      <c r="C1258" s="123"/>
      <c r="D1258" s="123"/>
      <c r="E1258" s="124"/>
      <c r="F1258" s="124"/>
      <c r="G1258" s="146"/>
      <c r="H1258" s="146"/>
      <c r="I1258" s="125"/>
      <c r="J1258" s="125"/>
      <c r="K1258" s="125"/>
      <c r="L1258" s="125"/>
      <c r="M1258" s="125"/>
      <c r="N1258" s="125"/>
      <c r="O1258" s="125"/>
      <c r="P1258" s="125"/>
      <c r="Q1258" s="125"/>
      <c r="R1258" s="125"/>
      <c r="S1258" s="125"/>
      <c r="T1258" s="125"/>
      <c r="U1258" s="125"/>
      <c r="V1258" s="125"/>
      <c r="W1258" s="125"/>
      <c r="X1258" s="125"/>
      <c r="Y1258" s="126"/>
      <c r="Z1258" s="165"/>
      <c r="AA1258" s="166"/>
      <c r="AB1258" s="162"/>
      <c r="AC1258" s="166"/>
      <c r="AD1258" s="163"/>
      <c r="AE1258" s="163"/>
      <c r="AF1258" s="562"/>
    </row>
    <row r="1259" spans="1:32" ht="33" customHeight="1" x14ac:dyDescent="0.35">
      <c r="A1259" s="146"/>
      <c r="B1259" s="122"/>
      <c r="C1259" s="123"/>
      <c r="D1259" s="123"/>
      <c r="E1259" s="124"/>
      <c r="F1259" s="124"/>
      <c r="G1259" s="146"/>
      <c r="H1259" s="146"/>
      <c r="I1259" s="125"/>
      <c r="J1259" s="125"/>
      <c r="K1259" s="125"/>
      <c r="L1259" s="125"/>
      <c r="M1259" s="125"/>
      <c r="N1259" s="125"/>
      <c r="O1259" s="125"/>
      <c r="P1259" s="125"/>
      <c r="Q1259" s="125"/>
      <c r="R1259" s="125"/>
      <c r="S1259" s="125"/>
      <c r="T1259" s="125"/>
      <c r="U1259" s="125"/>
      <c r="V1259" s="125"/>
      <c r="W1259" s="125"/>
      <c r="X1259" s="125"/>
      <c r="Y1259" s="126"/>
      <c r="Z1259" s="165"/>
      <c r="AA1259" s="166"/>
      <c r="AB1259" s="162"/>
      <c r="AC1259" s="166"/>
      <c r="AD1259" s="163"/>
      <c r="AE1259" s="163"/>
      <c r="AF1259" s="562"/>
    </row>
    <row r="1260" spans="1:32" ht="33" customHeight="1" x14ac:dyDescent="0.35">
      <c r="A1260" s="146"/>
      <c r="B1260" s="122"/>
      <c r="C1260" s="123"/>
      <c r="D1260" s="123"/>
      <c r="E1260" s="124"/>
      <c r="F1260" s="124"/>
      <c r="G1260" s="146"/>
      <c r="H1260" s="146"/>
      <c r="I1260" s="125"/>
      <c r="J1260" s="125"/>
      <c r="K1260" s="125"/>
      <c r="L1260" s="125"/>
      <c r="M1260" s="125"/>
      <c r="N1260" s="125"/>
      <c r="O1260" s="125"/>
      <c r="P1260" s="125"/>
      <c r="Q1260" s="125"/>
      <c r="R1260" s="125"/>
      <c r="S1260" s="125"/>
      <c r="T1260" s="125"/>
      <c r="U1260" s="125"/>
      <c r="V1260" s="125"/>
      <c r="W1260" s="125"/>
      <c r="X1260" s="125"/>
      <c r="Y1260" s="126"/>
      <c r="Z1260" s="165"/>
      <c r="AA1260" s="166"/>
      <c r="AB1260" s="162"/>
      <c r="AC1260" s="166"/>
      <c r="AD1260" s="163"/>
      <c r="AE1260" s="163"/>
      <c r="AF1260" s="562"/>
    </row>
    <row r="1261" spans="1:32" ht="33" customHeight="1" x14ac:dyDescent="0.35">
      <c r="A1261" s="146"/>
      <c r="B1261" s="122"/>
      <c r="C1261" s="123"/>
      <c r="D1261" s="123"/>
      <c r="E1261" s="124"/>
      <c r="F1261" s="124"/>
      <c r="G1261" s="146"/>
      <c r="H1261" s="146"/>
      <c r="I1261" s="125"/>
      <c r="J1261" s="125"/>
      <c r="K1261" s="125"/>
      <c r="L1261" s="125"/>
      <c r="M1261" s="125"/>
      <c r="N1261" s="125"/>
      <c r="O1261" s="125"/>
      <c r="P1261" s="125"/>
      <c r="Q1261" s="125"/>
      <c r="R1261" s="125"/>
      <c r="S1261" s="125"/>
      <c r="T1261" s="125"/>
      <c r="U1261" s="125"/>
      <c r="V1261" s="125"/>
      <c r="W1261" s="125"/>
      <c r="X1261" s="125"/>
      <c r="Y1261" s="126"/>
      <c r="Z1261" s="165"/>
      <c r="AA1261" s="166"/>
      <c r="AB1261" s="162"/>
      <c r="AC1261" s="166"/>
      <c r="AD1261" s="163"/>
      <c r="AE1261" s="163"/>
      <c r="AF1261" s="562"/>
    </row>
    <row r="1262" spans="1:32" ht="33" customHeight="1" x14ac:dyDescent="0.35">
      <c r="A1262" s="146"/>
      <c r="B1262" s="122"/>
      <c r="C1262" s="123"/>
      <c r="D1262" s="123"/>
      <c r="E1262" s="124"/>
      <c r="F1262" s="124"/>
      <c r="G1262" s="146"/>
      <c r="H1262" s="146"/>
      <c r="I1262" s="125"/>
      <c r="J1262" s="125"/>
      <c r="K1262" s="125"/>
      <c r="L1262" s="125"/>
      <c r="M1262" s="125"/>
      <c r="N1262" s="125"/>
      <c r="O1262" s="125"/>
      <c r="P1262" s="125"/>
      <c r="Q1262" s="125"/>
      <c r="R1262" s="125"/>
      <c r="S1262" s="125"/>
      <c r="T1262" s="125"/>
      <c r="U1262" s="125"/>
      <c r="V1262" s="125"/>
      <c r="W1262" s="125"/>
      <c r="X1262" s="125"/>
      <c r="Y1262" s="126"/>
      <c r="Z1262" s="165"/>
      <c r="AA1262" s="166"/>
      <c r="AB1262" s="162"/>
      <c r="AC1262" s="166"/>
      <c r="AD1262" s="163"/>
      <c r="AE1262" s="163"/>
      <c r="AF1262" s="562"/>
    </row>
    <row r="1263" spans="1:32" ht="33" customHeight="1" x14ac:dyDescent="0.35">
      <c r="A1263" s="146"/>
      <c r="B1263" s="122"/>
      <c r="C1263" s="123"/>
      <c r="D1263" s="123"/>
      <c r="E1263" s="124"/>
      <c r="F1263" s="124"/>
      <c r="G1263" s="146"/>
      <c r="H1263" s="146"/>
      <c r="I1263" s="125"/>
      <c r="J1263" s="125"/>
      <c r="K1263" s="125"/>
      <c r="L1263" s="125"/>
      <c r="M1263" s="125"/>
      <c r="N1263" s="125"/>
      <c r="O1263" s="125"/>
      <c r="P1263" s="125"/>
      <c r="Q1263" s="125"/>
      <c r="R1263" s="125"/>
      <c r="S1263" s="125"/>
      <c r="T1263" s="125"/>
      <c r="U1263" s="125"/>
      <c r="V1263" s="125"/>
      <c r="W1263" s="125"/>
      <c r="X1263" s="125"/>
      <c r="Y1263" s="126"/>
      <c r="Z1263" s="165"/>
      <c r="AA1263" s="166"/>
      <c r="AB1263" s="162"/>
      <c r="AC1263" s="166"/>
      <c r="AD1263" s="163"/>
      <c r="AE1263" s="163"/>
      <c r="AF1263" s="562"/>
    </row>
    <row r="1264" spans="1:32" ht="33" customHeight="1" x14ac:dyDescent="0.35">
      <c r="A1264" s="146"/>
      <c r="B1264" s="122"/>
      <c r="C1264" s="123"/>
      <c r="D1264" s="123"/>
      <c r="E1264" s="124"/>
      <c r="F1264" s="124"/>
      <c r="G1264" s="146"/>
      <c r="H1264" s="146"/>
      <c r="I1264" s="125"/>
      <c r="J1264" s="125"/>
      <c r="K1264" s="125"/>
      <c r="L1264" s="125"/>
      <c r="M1264" s="125"/>
      <c r="N1264" s="125"/>
      <c r="O1264" s="125"/>
      <c r="P1264" s="125"/>
      <c r="Q1264" s="125"/>
      <c r="R1264" s="125"/>
      <c r="S1264" s="125"/>
      <c r="T1264" s="125"/>
      <c r="U1264" s="125"/>
      <c r="V1264" s="125"/>
      <c r="W1264" s="125"/>
      <c r="X1264" s="125"/>
      <c r="Y1264" s="126"/>
      <c r="Z1264" s="165"/>
      <c r="AA1264" s="166"/>
      <c r="AB1264" s="162"/>
      <c r="AC1264" s="166"/>
      <c r="AD1264" s="163"/>
      <c r="AE1264" s="163"/>
      <c r="AF1264" s="562"/>
    </row>
    <row r="1265" spans="1:32" ht="33" customHeight="1" x14ac:dyDescent="0.35">
      <c r="A1265" s="146"/>
      <c r="B1265" s="122"/>
      <c r="C1265" s="123"/>
      <c r="D1265" s="123"/>
      <c r="E1265" s="124"/>
      <c r="F1265" s="124"/>
      <c r="G1265" s="146"/>
      <c r="H1265" s="146"/>
      <c r="I1265" s="125"/>
      <c r="J1265" s="125"/>
      <c r="K1265" s="125"/>
      <c r="L1265" s="125"/>
      <c r="M1265" s="125"/>
      <c r="N1265" s="125"/>
      <c r="O1265" s="125"/>
      <c r="P1265" s="125"/>
      <c r="Q1265" s="125"/>
      <c r="R1265" s="125"/>
      <c r="S1265" s="125"/>
      <c r="T1265" s="125"/>
      <c r="U1265" s="125"/>
      <c r="V1265" s="125"/>
      <c r="W1265" s="125"/>
      <c r="X1265" s="125"/>
      <c r="Y1265" s="126"/>
      <c r="Z1265" s="165"/>
      <c r="AA1265" s="166"/>
      <c r="AB1265" s="162"/>
      <c r="AC1265" s="166"/>
      <c r="AD1265" s="163"/>
      <c r="AE1265" s="163"/>
      <c r="AF1265" s="562"/>
    </row>
    <row r="1266" spans="1:32" ht="33" customHeight="1" x14ac:dyDescent="0.35">
      <c r="A1266" s="146"/>
      <c r="B1266" s="122"/>
      <c r="C1266" s="123"/>
      <c r="D1266" s="123"/>
      <c r="E1266" s="124"/>
      <c r="F1266" s="124"/>
      <c r="G1266" s="146"/>
      <c r="H1266" s="146"/>
      <c r="I1266" s="125"/>
      <c r="J1266" s="125"/>
      <c r="K1266" s="125"/>
      <c r="L1266" s="125"/>
      <c r="M1266" s="125"/>
      <c r="N1266" s="125"/>
      <c r="O1266" s="125"/>
      <c r="P1266" s="125"/>
      <c r="Q1266" s="125"/>
      <c r="R1266" s="125"/>
      <c r="S1266" s="125"/>
      <c r="T1266" s="125"/>
      <c r="U1266" s="125"/>
      <c r="V1266" s="125"/>
      <c r="W1266" s="125"/>
      <c r="X1266" s="125"/>
      <c r="Y1266" s="126"/>
      <c r="Z1266" s="165"/>
      <c r="AA1266" s="166"/>
      <c r="AB1266" s="162"/>
      <c r="AC1266" s="166"/>
      <c r="AD1266" s="163"/>
      <c r="AE1266" s="163"/>
      <c r="AF1266" s="562"/>
    </row>
    <row r="1267" spans="1:32" ht="33" customHeight="1" x14ac:dyDescent="0.35">
      <c r="A1267" s="146"/>
      <c r="B1267" s="122"/>
      <c r="C1267" s="123"/>
      <c r="D1267" s="123"/>
      <c r="E1267" s="124"/>
      <c r="F1267" s="124"/>
      <c r="G1267" s="146"/>
      <c r="H1267" s="146"/>
      <c r="I1267" s="125"/>
      <c r="J1267" s="125"/>
      <c r="K1267" s="125"/>
      <c r="L1267" s="125"/>
      <c r="M1267" s="125"/>
      <c r="N1267" s="125"/>
      <c r="O1267" s="125"/>
      <c r="P1267" s="125"/>
      <c r="Q1267" s="125"/>
      <c r="R1267" s="125"/>
      <c r="S1267" s="125"/>
      <c r="T1267" s="125"/>
      <c r="U1267" s="125"/>
      <c r="V1267" s="125"/>
      <c r="W1267" s="125"/>
      <c r="X1267" s="125"/>
      <c r="Y1267" s="126"/>
      <c r="Z1267" s="165"/>
      <c r="AA1267" s="166"/>
      <c r="AB1267" s="162"/>
      <c r="AC1267" s="166"/>
      <c r="AD1267" s="163"/>
      <c r="AE1267" s="163"/>
      <c r="AF1267" s="562"/>
    </row>
    <row r="1268" spans="1:32" ht="33" customHeight="1" x14ac:dyDescent="0.35">
      <c r="A1268" s="146"/>
      <c r="B1268" s="122"/>
      <c r="C1268" s="123"/>
      <c r="D1268" s="123"/>
      <c r="E1268" s="124"/>
      <c r="F1268" s="124"/>
      <c r="G1268" s="146"/>
      <c r="H1268" s="146"/>
      <c r="I1268" s="125"/>
      <c r="J1268" s="125"/>
      <c r="K1268" s="125"/>
      <c r="L1268" s="125"/>
      <c r="M1268" s="125"/>
      <c r="N1268" s="125"/>
      <c r="O1268" s="125"/>
      <c r="P1268" s="125"/>
      <c r="Q1268" s="125"/>
      <c r="R1268" s="125"/>
      <c r="S1268" s="125"/>
      <c r="T1268" s="125"/>
      <c r="U1268" s="125"/>
      <c r="V1268" s="125"/>
      <c r="W1268" s="125"/>
      <c r="X1268" s="125"/>
      <c r="Y1268" s="126"/>
      <c r="Z1268" s="165"/>
      <c r="AA1268" s="166"/>
      <c r="AB1268" s="162"/>
      <c r="AC1268" s="166"/>
      <c r="AD1268" s="163"/>
      <c r="AE1268" s="163"/>
      <c r="AF1268" s="562"/>
    </row>
    <row r="1269" spans="1:32" ht="33" customHeight="1" x14ac:dyDescent="0.35">
      <c r="A1269" s="146"/>
      <c r="B1269" s="122"/>
      <c r="C1269" s="123"/>
      <c r="D1269" s="123"/>
      <c r="E1269" s="124"/>
      <c r="F1269" s="124"/>
      <c r="G1269" s="146"/>
      <c r="H1269" s="146"/>
      <c r="I1269" s="125"/>
      <c r="J1269" s="125"/>
      <c r="K1269" s="125"/>
      <c r="L1269" s="125"/>
      <c r="M1269" s="125"/>
      <c r="N1269" s="125"/>
      <c r="O1269" s="125"/>
      <c r="P1269" s="125"/>
      <c r="Q1269" s="125"/>
      <c r="R1269" s="125"/>
      <c r="S1269" s="125"/>
      <c r="T1269" s="125"/>
      <c r="U1269" s="125"/>
      <c r="V1269" s="125"/>
      <c r="W1269" s="125"/>
      <c r="X1269" s="125"/>
      <c r="Y1269" s="126"/>
      <c r="Z1269" s="165"/>
      <c r="AA1269" s="166"/>
      <c r="AB1269" s="162"/>
      <c r="AC1269" s="166"/>
      <c r="AD1269" s="163"/>
      <c r="AE1269" s="163"/>
      <c r="AF1269" s="562"/>
    </row>
    <row r="1270" spans="1:32" ht="33" customHeight="1" x14ac:dyDescent="0.35">
      <c r="A1270" s="146"/>
      <c r="B1270" s="122"/>
      <c r="C1270" s="123"/>
      <c r="D1270" s="123"/>
      <c r="E1270" s="124"/>
      <c r="F1270" s="124"/>
      <c r="G1270" s="146"/>
      <c r="H1270" s="146"/>
      <c r="I1270" s="125"/>
      <c r="J1270" s="125"/>
      <c r="K1270" s="125"/>
      <c r="L1270" s="125"/>
      <c r="M1270" s="125"/>
      <c r="N1270" s="125"/>
      <c r="O1270" s="125"/>
      <c r="P1270" s="125"/>
      <c r="Q1270" s="125"/>
      <c r="R1270" s="125"/>
      <c r="S1270" s="125"/>
      <c r="T1270" s="125"/>
      <c r="U1270" s="125"/>
      <c r="V1270" s="125"/>
      <c r="W1270" s="125"/>
      <c r="X1270" s="125"/>
      <c r="Y1270" s="126"/>
      <c r="Z1270" s="165"/>
      <c r="AA1270" s="166"/>
      <c r="AB1270" s="162"/>
      <c r="AC1270" s="166"/>
      <c r="AD1270" s="163"/>
      <c r="AE1270" s="163"/>
      <c r="AF1270" s="562"/>
    </row>
    <row r="1271" spans="1:32" ht="33" customHeight="1" x14ac:dyDescent="0.35">
      <c r="A1271" s="146"/>
      <c r="B1271" s="122"/>
      <c r="C1271" s="123"/>
      <c r="D1271" s="123"/>
      <c r="E1271" s="124"/>
      <c r="F1271" s="124"/>
      <c r="G1271" s="146"/>
      <c r="H1271" s="146"/>
      <c r="I1271" s="125"/>
      <c r="J1271" s="125"/>
      <c r="K1271" s="125"/>
      <c r="L1271" s="125"/>
      <c r="M1271" s="125"/>
      <c r="N1271" s="125"/>
      <c r="O1271" s="125"/>
      <c r="P1271" s="125"/>
      <c r="Q1271" s="125"/>
      <c r="R1271" s="125"/>
      <c r="S1271" s="125"/>
      <c r="T1271" s="125"/>
      <c r="U1271" s="125"/>
      <c r="V1271" s="125"/>
      <c r="W1271" s="125"/>
      <c r="X1271" s="125"/>
      <c r="Y1271" s="126"/>
      <c r="Z1271" s="165"/>
      <c r="AA1271" s="166"/>
      <c r="AB1271" s="162"/>
      <c r="AC1271" s="166"/>
      <c r="AD1271" s="163"/>
      <c r="AE1271" s="163"/>
      <c r="AF1271" s="562"/>
    </row>
    <row r="1272" spans="1:32" ht="33" customHeight="1" x14ac:dyDescent="0.35">
      <c r="A1272" s="146"/>
      <c r="B1272" s="122"/>
      <c r="C1272" s="123"/>
      <c r="D1272" s="123"/>
      <c r="E1272" s="124"/>
      <c r="F1272" s="124"/>
      <c r="G1272" s="146"/>
      <c r="H1272" s="146"/>
      <c r="I1272" s="125"/>
      <c r="J1272" s="125"/>
      <c r="K1272" s="125"/>
      <c r="L1272" s="125"/>
      <c r="M1272" s="125"/>
      <c r="N1272" s="125"/>
      <c r="O1272" s="125"/>
      <c r="P1272" s="125"/>
      <c r="Q1272" s="125"/>
      <c r="R1272" s="125"/>
      <c r="S1272" s="125"/>
      <c r="T1272" s="125"/>
      <c r="U1272" s="125"/>
      <c r="V1272" s="125"/>
      <c r="W1272" s="125"/>
      <c r="X1272" s="125"/>
      <c r="Y1272" s="126"/>
      <c r="Z1272" s="165"/>
      <c r="AA1272" s="166"/>
      <c r="AB1272" s="162"/>
      <c r="AC1272" s="166"/>
      <c r="AD1272" s="163"/>
      <c r="AE1272" s="163"/>
      <c r="AF1272" s="562"/>
    </row>
    <row r="1273" spans="1:32" ht="33" customHeight="1" x14ac:dyDescent="0.35">
      <c r="A1273" s="146"/>
      <c r="B1273" s="122"/>
      <c r="C1273" s="123"/>
      <c r="D1273" s="123"/>
      <c r="E1273" s="124"/>
      <c r="F1273" s="124"/>
      <c r="G1273" s="146"/>
      <c r="H1273" s="146"/>
      <c r="I1273" s="125"/>
      <c r="J1273" s="125"/>
      <c r="K1273" s="125"/>
      <c r="L1273" s="125"/>
      <c r="M1273" s="125"/>
      <c r="N1273" s="125"/>
      <c r="O1273" s="125"/>
      <c r="P1273" s="125"/>
      <c r="Q1273" s="125"/>
      <c r="R1273" s="125"/>
      <c r="S1273" s="125"/>
      <c r="T1273" s="125"/>
      <c r="U1273" s="125"/>
      <c r="V1273" s="125"/>
      <c r="W1273" s="125"/>
      <c r="X1273" s="125"/>
      <c r="Y1273" s="126"/>
      <c r="Z1273" s="165"/>
      <c r="AA1273" s="166"/>
      <c r="AB1273" s="162"/>
      <c r="AC1273" s="166"/>
      <c r="AD1273" s="163"/>
      <c r="AE1273" s="163"/>
      <c r="AF1273" s="562"/>
    </row>
    <row r="1274" spans="1:32" ht="33" customHeight="1" x14ac:dyDescent="0.35">
      <c r="A1274" s="146"/>
      <c r="B1274" s="122"/>
      <c r="C1274" s="123"/>
      <c r="D1274" s="123"/>
      <c r="E1274" s="124"/>
      <c r="F1274" s="124"/>
      <c r="G1274" s="146"/>
      <c r="H1274" s="146"/>
      <c r="I1274" s="125"/>
      <c r="J1274" s="125"/>
      <c r="K1274" s="125"/>
      <c r="L1274" s="125"/>
      <c r="M1274" s="125"/>
      <c r="N1274" s="125"/>
      <c r="O1274" s="125"/>
      <c r="P1274" s="125"/>
      <c r="Q1274" s="125"/>
      <c r="R1274" s="125"/>
      <c r="S1274" s="125"/>
      <c r="T1274" s="125"/>
      <c r="U1274" s="125"/>
      <c r="V1274" s="125"/>
      <c r="W1274" s="125"/>
      <c r="X1274" s="125"/>
      <c r="Y1274" s="126"/>
      <c r="Z1274" s="165"/>
      <c r="AA1274" s="166"/>
      <c r="AB1274" s="162"/>
      <c r="AC1274" s="166"/>
      <c r="AD1274" s="163"/>
      <c r="AE1274" s="163"/>
      <c r="AF1274" s="562"/>
    </row>
    <row r="1275" spans="1:32" ht="33" customHeight="1" x14ac:dyDescent="0.35">
      <c r="A1275" s="146"/>
      <c r="B1275" s="122"/>
      <c r="C1275" s="123"/>
      <c r="D1275" s="123"/>
      <c r="E1275" s="124"/>
      <c r="F1275" s="124"/>
      <c r="G1275" s="146"/>
      <c r="H1275" s="146"/>
      <c r="I1275" s="125"/>
      <c r="J1275" s="125"/>
      <c r="K1275" s="125"/>
      <c r="L1275" s="125"/>
      <c r="M1275" s="125"/>
      <c r="N1275" s="125"/>
      <c r="O1275" s="125"/>
      <c r="P1275" s="125"/>
      <c r="Q1275" s="125"/>
      <c r="R1275" s="125"/>
      <c r="S1275" s="125"/>
      <c r="T1275" s="125"/>
      <c r="U1275" s="125"/>
      <c r="V1275" s="125"/>
      <c r="W1275" s="125"/>
      <c r="X1275" s="125"/>
      <c r="Y1275" s="126"/>
      <c r="Z1275" s="165"/>
      <c r="AA1275" s="166"/>
      <c r="AB1275" s="162"/>
      <c r="AC1275" s="166"/>
      <c r="AD1275" s="163"/>
      <c r="AE1275" s="163"/>
      <c r="AF1275" s="562"/>
    </row>
    <row r="1276" spans="1:32" ht="33" customHeight="1" x14ac:dyDescent="0.35">
      <c r="A1276" s="146"/>
      <c r="B1276" s="122"/>
      <c r="C1276" s="123"/>
      <c r="D1276" s="123"/>
      <c r="E1276" s="124"/>
      <c r="F1276" s="124"/>
      <c r="G1276" s="146"/>
      <c r="H1276" s="146"/>
      <c r="I1276" s="125"/>
      <c r="J1276" s="125"/>
      <c r="K1276" s="125"/>
      <c r="L1276" s="125"/>
      <c r="M1276" s="125"/>
      <c r="N1276" s="125"/>
      <c r="O1276" s="125"/>
      <c r="P1276" s="125"/>
      <c r="Q1276" s="125"/>
      <c r="R1276" s="125"/>
      <c r="S1276" s="125"/>
      <c r="T1276" s="125"/>
      <c r="U1276" s="125"/>
      <c r="V1276" s="125"/>
      <c r="W1276" s="125"/>
      <c r="X1276" s="125"/>
      <c r="Y1276" s="126"/>
      <c r="Z1276" s="165"/>
      <c r="AA1276" s="166"/>
      <c r="AB1276" s="162"/>
      <c r="AC1276" s="166"/>
      <c r="AD1276" s="163"/>
      <c r="AE1276" s="163"/>
      <c r="AF1276" s="562"/>
    </row>
    <row r="1277" spans="1:32" ht="33" customHeight="1" x14ac:dyDescent="0.35">
      <c r="A1277" s="146"/>
      <c r="B1277" s="122"/>
      <c r="C1277" s="123"/>
      <c r="D1277" s="123"/>
      <c r="E1277" s="124"/>
      <c r="F1277" s="124"/>
      <c r="G1277" s="146"/>
      <c r="H1277" s="146"/>
      <c r="I1277" s="125"/>
      <c r="J1277" s="125"/>
      <c r="K1277" s="125"/>
      <c r="L1277" s="125"/>
      <c r="M1277" s="125"/>
      <c r="N1277" s="125"/>
      <c r="O1277" s="125"/>
      <c r="P1277" s="125"/>
      <c r="Q1277" s="125"/>
      <c r="R1277" s="125"/>
      <c r="S1277" s="125"/>
      <c r="T1277" s="125"/>
      <c r="U1277" s="125"/>
      <c r="V1277" s="125"/>
      <c r="W1277" s="125"/>
      <c r="X1277" s="125"/>
      <c r="Y1277" s="126"/>
      <c r="Z1277" s="165"/>
      <c r="AA1277" s="166"/>
      <c r="AB1277" s="162"/>
      <c r="AC1277" s="166"/>
      <c r="AD1277" s="163"/>
      <c r="AE1277" s="163"/>
      <c r="AF1277" s="562"/>
    </row>
    <row r="1278" spans="1:32" ht="33" customHeight="1" x14ac:dyDescent="0.35">
      <c r="A1278" s="146"/>
      <c r="B1278" s="122"/>
      <c r="C1278" s="123"/>
      <c r="D1278" s="123"/>
      <c r="E1278" s="124"/>
      <c r="F1278" s="124"/>
      <c r="G1278" s="146"/>
      <c r="H1278" s="146"/>
      <c r="I1278" s="125"/>
      <c r="J1278" s="125"/>
      <c r="K1278" s="125"/>
      <c r="L1278" s="125"/>
      <c r="M1278" s="125"/>
      <c r="N1278" s="125"/>
      <c r="O1278" s="125"/>
      <c r="P1278" s="125"/>
      <c r="Q1278" s="125"/>
      <c r="R1278" s="125"/>
      <c r="S1278" s="125"/>
      <c r="T1278" s="125"/>
      <c r="U1278" s="125"/>
      <c r="V1278" s="125"/>
      <c r="W1278" s="125"/>
      <c r="X1278" s="125"/>
      <c r="Y1278" s="126"/>
      <c r="Z1278" s="165"/>
      <c r="AA1278" s="166"/>
      <c r="AB1278" s="162"/>
      <c r="AC1278" s="166"/>
      <c r="AD1278" s="163"/>
      <c r="AE1278" s="163"/>
      <c r="AF1278" s="562"/>
    </row>
    <row r="1279" spans="1:32" ht="33" customHeight="1" x14ac:dyDescent="0.35">
      <c r="A1279" s="146"/>
      <c r="B1279" s="122"/>
      <c r="C1279" s="123"/>
      <c r="D1279" s="123"/>
      <c r="E1279" s="124"/>
      <c r="F1279" s="124"/>
      <c r="G1279" s="146"/>
      <c r="H1279" s="146"/>
      <c r="I1279" s="125"/>
      <c r="J1279" s="125"/>
      <c r="K1279" s="125"/>
      <c r="L1279" s="125"/>
      <c r="M1279" s="125"/>
      <c r="N1279" s="125"/>
      <c r="O1279" s="125"/>
      <c r="P1279" s="125"/>
      <c r="Q1279" s="125"/>
      <c r="R1279" s="125"/>
      <c r="S1279" s="125"/>
      <c r="T1279" s="125"/>
      <c r="U1279" s="125"/>
      <c r="V1279" s="125"/>
      <c r="W1279" s="125"/>
      <c r="X1279" s="125"/>
      <c r="Y1279" s="126"/>
      <c r="Z1279" s="165"/>
      <c r="AA1279" s="166"/>
      <c r="AB1279" s="162"/>
      <c r="AC1279" s="166"/>
      <c r="AD1279" s="163"/>
      <c r="AE1279" s="163"/>
      <c r="AF1279" s="562"/>
    </row>
    <row r="1280" spans="1:32" ht="33" customHeight="1" x14ac:dyDescent="0.35">
      <c r="A1280" s="146"/>
      <c r="B1280" s="122"/>
      <c r="C1280" s="123"/>
      <c r="D1280" s="123"/>
      <c r="E1280" s="124"/>
      <c r="F1280" s="124"/>
      <c r="G1280" s="146"/>
      <c r="H1280" s="146"/>
      <c r="I1280" s="125"/>
      <c r="J1280" s="125"/>
      <c r="K1280" s="125"/>
      <c r="L1280" s="125"/>
      <c r="M1280" s="125"/>
      <c r="N1280" s="125"/>
      <c r="O1280" s="125"/>
      <c r="P1280" s="125"/>
      <c r="Q1280" s="125"/>
      <c r="R1280" s="125"/>
      <c r="S1280" s="125"/>
      <c r="T1280" s="125"/>
      <c r="U1280" s="125"/>
      <c r="V1280" s="125"/>
      <c r="W1280" s="125"/>
      <c r="X1280" s="125"/>
      <c r="Y1280" s="126"/>
      <c r="Z1280" s="165"/>
      <c r="AA1280" s="166"/>
      <c r="AB1280" s="162"/>
      <c r="AC1280" s="166"/>
      <c r="AD1280" s="163"/>
      <c r="AE1280" s="163"/>
      <c r="AF1280" s="562"/>
    </row>
    <row r="1281" spans="1:32" ht="33" customHeight="1" x14ac:dyDescent="0.35">
      <c r="A1281" s="146"/>
      <c r="B1281" s="122"/>
      <c r="C1281" s="123"/>
      <c r="D1281" s="123"/>
      <c r="E1281" s="124"/>
      <c r="F1281" s="124"/>
      <c r="G1281" s="146"/>
      <c r="H1281" s="146"/>
      <c r="I1281" s="125"/>
      <c r="J1281" s="125"/>
      <c r="K1281" s="125"/>
      <c r="L1281" s="125"/>
      <c r="M1281" s="125"/>
      <c r="N1281" s="125"/>
      <c r="O1281" s="125"/>
      <c r="P1281" s="125"/>
      <c r="Q1281" s="125"/>
      <c r="R1281" s="125"/>
      <c r="S1281" s="125"/>
      <c r="T1281" s="125"/>
      <c r="U1281" s="125"/>
      <c r="V1281" s="125"/>
      <c r="W1281" s="125"/>
      <c r="X1281" s="125"/>
      <c r="Y1281" s="126"/>
      <c r="Z1281" s="165"/>
      <c r="AA1281" s="166"/>
      <c r="AB1281" s="162"/>
      <c r="AC1281" s="166"/>
      <c r="AD1281" s="163"/>
      <c r="AE1281" s="163"/>
      <c r="AF1281" s="562"/>
    </row>
    <row r="1282" spans="1:32" ht="33" customHeight="1" x14ac:dyDescent="0.35">
      <c r="A1282" s="146"/>
      <c r="B1282" s="122"/>
      <c r="C1282" s="123"/>
      <c r="D1282" s="123"/>
      <c r="E1282" s="124"/>
      <c r="F1282" s="124"/>
      <c r="G1282" s="146"/>
      <c r="H1282" s="146"/>
      <c r="I1282" s="125"/>
      <c r="J1282" s="125"/>
      <c r="K1282" s="125"/>
      <c r="L1282" s="125"/>
      <c r="M1282" s="125"/>
      <c r="N1282" s="125"/>
      <c r="O1282" s="125"/>
      <c r="P1282" s="125"/>
      <c r="Q1282" s="125"/>
      <c r="R1282" s="125"/>
      <c r="S1282" s="125"/>
      <c r="T1282" s="125"/>
      <c r="U1282" s="125"/>
      <c r="V1282" s="125"/>
      <c r="W1282" s="125"/>
      <c r="X1282" s="125"/>
      <c r="Y1282" s="126"/>
      <c r="Z1282" s="165"/>
      <c r="AA1282" s="166"/>
      <c r="AB1282" s="162"/>
      <c r="AC1282" s="166"/>
      <c r="AD1282" s="163"/>
      <c r="AE1282" s="163"/>
      <c r="AF1282" s="562"/>
    </row>
    <row r="1283" spans="1:32" ht="33" customHeight="1" x14ac:dyDescent="0.35">
      <c r="A1283" s="146"/>
      <c r="B1283" s="122"/>
      <c r="C1283" s="123"/>
      <c r="D1283" s="123"/>
      <c r="E1283" s="124"/>
      <c r="F1283" s="124"/>
      <c r="G1283" s="146"/>
      <c r="H1283" s="146"/>
      <c r="I1283" s="125"/>
      <c r="J1283" s="125"/>
      <c r="K1283" s="125"/>
      <c r="L1283" s="125"/>
      <c r="M1283" s="125"/>
      <c r="N1283" s="125"/>
      <c r="O1283" s="125"/>
      <c r="P1283" s="125"/>
      <c r="Q1283" s="125"/>
      <c r="R1283" s="125"/>
      <c r="S1283" s="125"/>
      <c r="T1283" s="125"/>
      <c r="U1283" s="125"/>
      <c r="V1283" s="125"/>
      <c r="W1283" s="125"/>
      <c r="X1283" s="125"/>
      <c r="Y1283" s="126"/>
      <c r="Z1283" s="165"/>
      <c r="AA1283" s="166"/>
      <c r="AB1283" s="162"/>
      <c r="AC1283" s="166"/>
      <c r="AD1283" s="163"/>
      <c r="AE1283" s="163"/>
      <c r="AF1283" s="562"/>
    </row>
    <row r="1284" spans="1:32" ht="33" customHeight="1" x14ac:dyDescent="0.35">
      <c r="A1284" s="146"/>
      <c r="B1284" s="122"/>
      <c r="C1284" s="123"/>
      <c r="D1284" s="123"/>
      <c r="E1284" s="124"/>
      <c r="F1284" s="124"/>
      <c r="G1284" s="146"/>
      <c r="H1284" s="146"/>
      <c r="I1284" s="125"/>
      <c r="J1284" s="125"/>
      <c r="K1284" s="125"/>
      <c r="L1284" s="125"/>
      <c r="M1284" s="125"/>
      <c r="N1284" s="125"/>
      <c r="O1284" s="125"/>
      <c r="P1284" s="125"/>
      <c r="Q1284" s="125"/>
      <c r="R1284" s="125"/>
      <c r="S1284" s="125"/>
      <c r="T1284" s="125"/>
      <c r="U1284" s="125"/>
      <c r="V1284" s="125"/>
      <c r="W1284" s="125"/>
      <c r="X1284" s="125"/>
      <c r="Y1284" s="126"/>
      <c r="Z1284" s="165"/>
      <c r="AA1284" s="166"/>
      <c r="AB1284" s="162"/>
      <c r="AC1284" s="166"/>
      <c r="AD1284" s="163"/>
      <c r="AE1284" s="163"/>
      <c r="AF1284" s="562"/>
    </row>
    <row r="1285" spans="1:32" ht="33" customHeight="1" x14ac:dyDescent="0.35">
      <c r="A1285" s="146"/>
      <c r="B1285" s="122"/>
      <c r="C1285" s="123"/>
      <c r="D1285" s="123"/>
      <c r="E1285" s="124"/>
      <c r="F1285" s="124"/>
      <c r="G1285" s="146"/>
      <c r="H1285" s="146"/>
      <c r="I1285" s="125"/>
      <c r="J1285" s="125"/>
      <c r="K1285" s="125"/>
      <c r="L1285" s="125"/>
      <c r="M1285" s="125"/>
      <c r="N1285" s="125"/>
      <c r="O1285" s="125"/>
      <c r="P1285" s="125"/>
      <c r="Q1285" s="125"/>
      <c r="R1285" s="125"/>
      <c r="S1285" s="125"/>
      <c r="T1285" s="125"/>
      <c r="U1285" s="125"/>
      <c r="V1285" s="125"/>
      <c r="W1285" s="125"/>
      <c r="X1285" s="125"/>
      <c r="Y1285" s="126"/>
      <c r="Z1285" s="165"/>
      <c r="AA1285" s="166"/>
      <c r="AB1285" s="162"/>
      <c r="AC1285" s="166"/>
      <c r="AD1285" s="163"/>
      <c r="AE1285" s="163"/>
      <c r="AF1285" s="562"/>
    </row>
    <row r="1286" spans="1:32" ht="33" customHeight="1" x14ac:dyDescent="0.35">
      <c r="A1286" s="146"/>
      <c r="B1286" s="122"/>
      <c r="C1286" s="123"/>
      <c r="D1286" s="123"/>
      <c r="E1286" s="124"/>
      <c r="F1286" s="124"/>
      <c r="G1286" s="146"/>
      <c r="H1286" s="146"/>
      <c r="I1286" s="125"/>
      <c r="J1286" s="125"/>
      <c r="K1286" s="125"/>
      <c r="L1286" s="125"/>
      <c r="M1286" s="125"/>
      <c r="N1286" s="125"/>
      <c r="O1286" s="125"/>
      <c r="P1286" s="125"/>
      <c r="Q1286" s="125"/>
      <c r="R1286" s="125"/>
      <c r="S1286" s="125"/>
      <c r="T1286" s="125"/>
      <c r="U1286" s="125"/>
      <c r="V1286" s="125"/>
      <c r="W1286" s="125"/>
      <c r="X1286" s="125"/>
      <c r="Y1286" s="126"/>
      <c r="Z1286" s="165"/>
      <c r="AA1286" s="166"/>
      <c r="AB1286" s="162"/>
      <c r="AC1286" s="166"/>
      <c r="AD1286" s="163"/>
      <c r="AE1286" s="163"/>
      <c r="AF1286" s="562"/>
    </row>
    <row r="1287" spans="1:32" ht="33" customHeight="1" x14ac:dyDescent="0.35">
      <c r="A1287" s="146"/>
      <c r="B1287" s="122"/>
      <c r="C1287" s="123"/>
      <c r="D1287" s="123"/>
      <c r="E1287" s="124"/>
      <c r="F1287" s="124"/>
      <c r="G1287" s="146"/>
      <c r="H1287" s="146"/>
      <c r="I1287" s="125"/>
      <c r="J1287" s="125"/>
      <c r="K1287" s="125"/>
      <c r="L1287" s="125"/>
      <c r="M1287" s="125"/>
      <c r="N1287" s="125"/>
      <c r="O1287" s="125"/>
      <c r="P1287" s="125"/>
      <c r="Q1287" s="125"/>
      <c r="R1287" s="125"/>
      <c r="S1287" s="125"/>
      <c r="T1287" s="125"/>
      <c r="U1287" s="125"/>
      <c r="V1287" s="125"/>
      <c r="W1287" s="125"/>
      <c r="X1287" s="125"/>
      <c r="Y1287" s="126"/>
      <c r="Z1287" s="165"/>
      <c r="AA1287" s="166"/>
      <c r="AB1287" s="162"/>
      <c r="AC1287" s="166"/>
      <c r="AD1287" s="163"/>
      <c r="AE1287" s="163"/>
      <c r="AF1287" s="562"/>
    </row>
    <row r="1288" spans="1:32" ht="33" customHeight="1" x14ac:dyDescent="0.35">
      <c r="A1288" s="146"/>
      <c r="B1288" s="122"/>
      <c r="C1288" s="123"/>
      <c r="D1288" s="123"/>
      <c r="E1288" s="124"/>
      <c r="F1288" s="124"/>
      <c r="G1288" s="146"/>
      <c r="H1288" s="146"/>
      <c r="I1288" s="125"/>
      <c r="J1288" s="125"/>
      <c r="K1288" s="125"/>
      <c r="L1288" s="125"/>
      <c r="M1288" s="125"/>
      <c r="N1288" s="125"/>
      <c r="O1288" s="125"/>
      <c r="P1288" s="125"/>
      <c r="Q1288" s="125"/>
      <c r="R1288" s="125"/>
      <c r="S1288" s="125"/>
      <c r="T1288" s="125"/>
      <c r="U1288" s="125"/>
      <c r="V1288" s="125"/>
      <c r="W1288" s="125"/>
      <c r="X1288" s="125"/>
      <c r="Y1288" s="126"/>
      <c r="Z1288" s="165"/>
      <c r="AA1288" s="166"/>
      <c r="AB1288" s="162"/>
      <c r="AC1288" s="166"/>
      <c r="AD1288" s="163"/>
      <c r="AE1288" s="163"/>
      <c r="AF1288" s="562"/>
    </row>
    <row r="1289" spans="1:32" ht="33" customHeight="1" x14ac:dyDescent="0.35">
      <c r="A1289" s="146"/>
      <c r="B1289" s="122"/>
      <c r="C1289" s="123"/>
      <c r="D1289" s="123"/>
      <c r="E1289" s="124"/>
      <c r="F1289" s="124"/>
      <c r="G1289" s="146"/>
      <c r="H1289" s="146"/>
      <c r="I1289" s="125"/>
      <c r="J1289" s="125"/>
      <c r="K1289" s="125"/>
      <c r="L1289" s="125"/>
      <c r="M1289" s="125"/>
      <c r="N1289" s="125"/>
      <c r="O1289" s="125"/>
      <c r="P1289" s="125"/>
      <c r="Q1289" s="125"/>
      <c r="R1289" s="125"/>
      <c r="S1289" s="125"/>
      <c r="T1289" s="125"/>
      <c r="U1289" s="125"/>
      <c r="V1289" s="125"/>
      <c r="W1289" s="125"/>
      <c r="X1289" s="125"/>
      <c r="Y1289" s="126"/>
      <c r="Z1289" s="165"/>
      <c r="AA1289" s="166"/>
      <c r="AB1289" s="162"/>
      <c r="AC1289" s="166"/>
      <c r="AD1289" s="163"/>
      <c r="AE1289" s="163"/>
      <c r="AF1289" s="562"/>
    </row>
    <row r="1290" spans="1:32" ht="33" customHeight="1" x14ac:dyDescent="0.35">
      <c r="A1290" s="146"/>
      <c r="B1290" s="122"/>
      <c r="C1290" s="123"/>
      <c r="D1290" s="123"/>
      <c r="E1290" s="124"/>
      <c r="F1290" s="124"/>
      <c r="G1290" s="146"/>
      <c r="H1290" s="146"/>
      <c r="I1290" s="125"/>
      <c r="J1290" s="125"/>
      <c r="K1290" s="125"/>
      <c r="L1290" s="125"/>
      <c r="M1290" s="125"/>
      <c r="N1290" s="125"/>
      <c r="O1290" s="125"/>
      <c r="P1290" s="125"/>
      <c r="Q1290" s="125"/>
      <c r="R1290" s="125"/>
      <c r="S1290" s="125"/>
      <c r="T1290" s="125"/>
      <c r="U1290" s="125"/>
      <c r="V1290" s="125"/>
      <c r="W1290" s="125"/>
      <c r="X1290" s="125"/>
      <c r="Y1290" s="126"/>
      <c r="Z1290" s="165"/>
      <c r="AA1290" s="166"/>
      <c r="AB1290" s="162"/>
      <c r="AC1290" s="166"/>
      <c r="AD1290" s="163"/>
      <c r="AE1290" s="163"/>
      <c r="AF1290" s="562"/>
    </row>
    <row r="1291" spans="1:32" ht="33" customHeight="1" x14ac:dyDescent="0.35">
      <c r="A1291" s="146"/>
      <c r="B1291" s="122"/>
      <c r="C1291" s="123"/>
      <c r="D1291" s="123"/>
      <c r="E1291" s="124"/>
      <c r="F1291" s="124"/>
      <c r="G1291" s="146"/>
      <c r="H1291" s="146"/>
      <c r="I1291" s="125"/>
      <c r="J1291" s="125"/>
      <c r="K1291" s="125"/>
      <c r="L1291" s="125"/>
      <c r="M1291" s="125"/>
      <c r="N1291" s="125"/>
      <c r="O1291" s="125"/>
      <c r="P1291" s="125"/>
      <c r="Q1291" s="125"/>
      <c r="R1291" s="125"/>
      <c r="S1291" s="125"/>
      <c r="T1291" s="125"/>
      <c r="U1291" s="125"/>
      <c r="V1291" s="125"/>
      <c r="W1291" s="125"/>
      <c r="X1291" s="125"/>
      <c r="Y1291" s="126"/>
      <c r="Z1291" s="165"/>
      <c r="AA1291" s="166"/>
      <c r="AB1291" s="162"/>
      <c r="AC1291" s="166"/>
      <c r="AD1291" s="163"/>
      <c r="AE1291" s="163"/>
      <c r="AF1291" s="562"/>
    </row>
    <row r="1292" spans="1:32" ht="33" customHeight="1" x14ac:dyDescent="0.35">
      <c r="A1292" s="146"/>
      <c r="B1292" s="122"/>
      <c r="C1292" s="123"/>
      <c r="D1292" s="123"/>
      <c r="E1292" s="124"/>
      <c r="F1292" s="124"/>
      <c r="G1292" s="146"/>
      <c r="H1292" s="146"/>
      <c r="I1292" s="125"/>
      <c r="J1292" s="125"/>
      <c r="K1292" s="125"/>
      <c r="L1292" s="125"/>
      <c r="M1292" s="125"/>
      <c r="N1292" s="125"/>
      <c r="O1292" s="125"/>
      <c r="P1292" s="125"/>
      <c r="Q1292" s="125"/>
      <c r="R1292" s="125"/>
      <c r="S1292" s="125"/>
      <c r="T1292" s="125"/>
      <c r="U1292" s="125"/>
      <c r="V1292" s="125"/>
      <c r="W1292" s="125"/>
      <c r="X1292" s="125"/>
      <c r="Y1292" s="126"/>
      <c r="Z1292" s="165"/>
      <c r="AA1292" s="166"/>
      <c r="AB1292" s="162"/>
      <c r="AC1292" s="166"/>
      <c r="AD1292" s="163"/>
      <c r="AE1292" s="163"/>
      <c r="AF1292" s="562"/>
    </row>
    <row r="1293" spans="1:32" ht="33" customHeight="1" x14ac:dyDescent="0.35">
      <c r="A1293" s="146"/>
      <c r="B1293" s="122"/>
      <c r="C1293" s="123"/>
      <c r="D1293" s="123"/>
      <c r="E1293" s="124"/>
      <c r="F1293" s="124"/>
      <c r="G1293" s="146"/>
      <c r="H1293" s="146"/>
      <c r="I1293" s="125"/>
      <c r="J1293" s="125"/>
      <c r="K1293" s="125"/>
      <c r="L1293" s="125"/>
      <c r="M1293" s="125"/>
      <c r="N1293" s="125"/>
      <c r="O1293" s="125"/>
      <c r="P1293" s="125"/>
      <c r="Q1293" s="125"/>
      <c r="R1293" s="125"/>
      <c r="S1293" s="125"/>
      <c r="T1293" s="125"/>
      <c r="U1293" s="125"/>
      <c r="V1293" s="125"/>
      <c r="W1293" s="125"/>
      <c r="X1293" s="125"/>
      <c r="Y1293" s="126"/>
      <c r="Z1293" s="165"/>
      <c r="AA1293" s="166"/>
      <c r="AB1293" s="162"/>
      <c r="AC1293" s="166"/>
      <c r="AD1293" s="163"/>
      <c r="AE1293" s="163"/>
      <c r="AF1293" s="562"/>
    </row>
    <row r="1294" spans="1:32" ht="33" customHeight="1" x14ac:dyDescent="0.35">
      <c r="A1294" s="146"/>
      <c r="B1294" s="122"/>
      <c r="C1294" s="123"/>
      <c r="D1294" s="123"/>
      <c r="E1294" s="124"/>
      <c r="F1294" s="124"/>
      <c r="G1294" s="146"/>
      <c r="H1294" s="146"/>
      <c r="I1294" s="125"/>
      <c r="J1294" s="125"/>
      <c r="K1294" s="125"/>
      <c r="L1294" s="125"/>
      <c r="M1294" s="125"/>
      <c r="N1294" s="125"/>
      <c r="O1294" s="125"/>
      <c r="P1294" s="125"/>
      <c r="Q1294" s="125"/>
      <c r="R1294" s="125"/>
      <c r="S1294" s="125"/>
      <c r="T1294" s="125"/>
      <c r="U1294" s="125"/>
      <c r="V1294" s="125"/>
      <c r="W1294" s="125"/>
      <c r="X1294" s="125"/>
      <c r="Y1294" s="126"/>
      <c r="Z1294" s="165"/>
      <c r="AA1294" s="166"/>
      <c r="AB1294" s="162"/>
      <c r="AC1294" s="166"/>
      <c r="AD1294" s="163"/>
      <c r="AE1294" s="163"/>
      <c r="AF1294" s="562"/>
    </row>
    <row r="1295" spans="1:32" ht="33" customHeight="1" x14ac:dyDescent="0.35">
      <c r="A1295" s="146"/>
      <c r="B1295" s="122"/>
      <c r="C1295" s="123"/>
      <c r="D1295" s="123"/>
      <c r="E1295" s="124"/>
      <c r="F1295" s="124"/>
      <c r="G1295" s="146"/>
      <c r="H1295" s="146"/>
      <c r="I1295" s="125"/>
      <c r="J1295" s="125"/>
      <c r="K1295" s="125"/>
      <c r="L1295" s="125"/>
      <c r="M1295" s="125"/>
      <c r="N1295" s="125"/>
      <c r="O1295" s="125"/>
      <c r="P1295" s="125"/>
      <c r="Q1295" s="125"/>
      <c r="R1295" s="125"/>
      <c r="S1295" s="125"/>
      <c r="T1295" s="125"/>
      <c r="U1295" s="125"/>
      <c r="V1295" s="125"/>
      <c r="W1295" s="125"/>
      <c r="X1295" s="125"/>
      <c r="Y1295" s="126"/>
      <c r="Z1295" s="165"/>
      <c r="AA1295" s="166"/>
      <c r="AB1295" s="162"/>
      <c r="AC1295" s="166"/>
      <c r="AD1295" s="163"/>
      <c r="AE1295" s="163"/>
      <c r="AF1295" s="562"/>
    </row>
    <row r="1296" spans="1:32" ht="33" customHeight="1" x14ac:dyDescent="0.35">
      <c r="A1296" s="146"/>
      <c r="B1296" s="122"/>
      <c r="C1296" s="123"/>
      <c r="D1296" s="123"/>
      <c r="E1296" s="124"/>
      <c r="F1296" s="124"/>
      <c r="G1296" s="146"/>
      <c r="H1296" s="146"/>
      <c r="I1296" s="125"/>
      <c r="J1296" s="125"/>
      <c r="K1296" s="125"/>
      <c r="L1296" s="125"/>
      <c r="M1296" s="125"/>
      <c r="N1296" s="125"/>
      <c r="O1296" s="125"/>
      <c r="P1296" s="125"/>
      <c r="Q1296" s="125"/>
      <c r="R1296" s="125"/>
      <c r="S1296" s="125"/>
      <c r="T1296" s="125"/>
      <c r="U1296" s="125"/>
      <c r="V1296" s="125"/>
      <c r="W1296" s="125"/>
      <c r="X1296" s="125"/>
      <c r="Y1296" s="126"/>
      <c r="Z1296" s="165"/>
      <c r="AA1296" s="166"/>
      <c r="AB1296" s="162"/>
      <c r="AC1296" s="166"/>
      <c r="AD1296" s="163"/>
      <c r="AE1296" s="163"/>
      <c r="AF1296" s="562"/>
    </row>
    <row r="1297" spans="1:32" ht="33" customHeight="1" x14ac:dyDescent="0.35">
      <c r="A1297" s="146"/>
      <c r="B1297" s="122"/>
      <c r="C1297" s="123"/>
      <c r="D1297" s="123"/>
      <c r="E1297" s="124"/>
      <c r="F1297" s="124"/>
      <c r="G1297" s="146"/>
      <c r="H1297" s="146"/>
      <c r="I1297" s="125"/>
      <c r="J1297" s="125"/>
      <c r="K1297" s="125"/>
      <c r="L1297" s="125"/>
      <c r="M1297" s="125"/>
      <c r="N1297" s="125"/>
      <c r="O1297" s="125"/>
      <c r="P1297" s="125"/>
      <c r="Q1297" s="125"/>
      <c r="R1297" s="125"/>
      <c r="S1297" s="125"/>
      <c r="T1297" s="125"/>
      <c r="U1297" s="125"/>
      <c r="V1297" s="125"/>
      <c r="W1297" s="125"/>
      <c r="X1297" s="125"/>
      <c r="Y1297" s="126"/>
      <c r="Z1297" s="165"/>
      <c r="AA1297" s="166"/>
      <c r="AB1297" s="162"/>
      <c r="AC1297" s="166"/>
      <c r="AD1297" s="163"/>
      <c r="AE1297" s="163"/>
      <c r="AF1297" s="562"/>
    </row>
    <row r="1298" spans="1:32" ht="33" customHeight="1" x14ac:dyDescent="0.35">
      <c r="A1298" s="146"/>
      <c r="B1298" s="122"/>
      <c r="C1298" s="123"/>
      <c r="D1298" s="123"/>
      <c r="E1298" s="124"/>
      <c r="F1298" s="124"/>
      <c r="G1298" s="146"/>
      <c r="H1298" s="146"/>
      <c r="I1298" s="125"/>
      <c r="J1298" s="125"/>
      <c r="K1298" s="125"/>
      <c r="L1298" s="125"/>
      <c r="M1298" s="125"/>
      <c r="N1298" s="125"/>
      <c r="O1298" s="125"/>
      <c r="P1298" s="125"/>
      <c r="Q1298" s="125"/>
      <c r="R1298" s="125"/>
      <c r="S1298" s="125"/>
      <c r="T1298" s="125"/>
      <c r="U1298" s="125"/>
      <c r="V1298" s="125"/>
      <c r="W1298" s="125"/>
      <c r="X1298" s="125"/>
      <c r="Y1298" s="126"/>
      <c r="Z1298" s="165"/>
      <c r="AA1298" s="166"/>
      <c r="AB1298" s="162"/>
      <c r="AC1298" s="166"/>
      <c r="AD1298" s="163"/>
      <c r="AE1298" s="163"/>
      <c r="AF1298" s="562"/>
    </row>
    <row r="1299" spans="1:32" ht="33" customHeight="1" x14ac:dyDescent="0.35">
      <c r="A1299" s="146"/>
      <c r="B1299" s="122"/>
      <c r="C1299" s="123"/>
      <c r="D1299" s="123"/>
      <c r="E1299" s="124"/>
      <c r="F1299" s="124"/>
      <c r="G1299" s="146"/>
      <c r="H1299" s="146"/>
      <c r="I1299" s="125"/>
      <c r="J1299" s="125"/>
      <c r="K1299" s="125"/>
      <c r="L1299" s="125"/>
      <c r="M1299" s="125"/>
      <c r="N1299" s="125"/>
      <c r="O1299" s="125"/>
      <c r="P1299" s="125"/>
      <c r="Q1299" s="125"/>
      <c r="R1299" s="125"/>
      <c r="S1299" s="125"/>
      <c r="T1299" s="125"/>
      <c r="U1299" s="125"/>
      <c r="V1299" s="125"/>
      <c r="W1299" s="125"/>
      <c r="X1299" s="125"/>
      <c r="Y1299" s="126"/>
      <c r="Z1299" s="165"/>
      <c r="AA1299" s="166"/>
      <c r="AB1299" s="162"/>
      <c r="AC1299" s="166"/>
      <c r="AD1299" s="163"/>
      <c r="AE1299" s="163"/>
      <c r="AF1299" s="562"/>
    </row>
    <row r="1300" spans="1:32" ht="33" customHeight="1" x14ac:dyDescent="0.35">
      <c r="A1300" s="146"/>
      <c r="B1300" s="122"/>
      <c r="C1300" s="123"/>
      <c r="D1300" s="123"/>
      <c r="E1300" s="124"/>
      <c r="F1300" s="124"/>
      <c r="G1300" s="146"/>
      <c r="H1300" s="146"/>
      <c r="I1300" s="125"/>
      <c r="J1300" s="125"/>
      <c r="K1300" s="125"/>
      <c r="L1300" s="125"/>
      <c r="M1300" s="125"/>
      <c r="N1300" s="125"/>
      <c r="O1300" s="125"/>
      <c r="P1300" s="125"/>
      <c r="Q1300" s="125"/>
      <c r="R1300" s="125"/>
      <c r="S1300" s="125"/>
      <c r="T1300" s="125"/>
      <c r="U1300" s="125"/>
      <c r="V1300" s="125"/>
      <c r="W1300" s="125"/>
      <c r="X1300" s="125"/>
      <c r="Y1300" s="126"/>
      <c r="Z1300" s="165"/>
      <c r="AA1300" s="166"/>
      <c r="AB1300" s="162"/>
      <c r="AC1300" s="166"/>
      <c r="AD1300" s="163"/>
      <c r="AE1300" s="163"/>
      <c r="AF1300" s="562"/>
    </row>
    <row r="1301" spans="1:32" ht="33" customHeight="1" x14ac:dyDescent="0.35">
      <c r="A1301" s="146"/>
      <c r="B1301" s="122"/>
      <c r="C1301" s="123"/>
      <c r="D1301" s="123"/>
      <c r="E1301" s="124"/>
      <c r="F1301" s="124"/>
      <c r="G1301" s="146"/>
      <c r="H1301" s="146"/>
      <c r="I1301" s="125"/>
      <c r="J1301" s="125"/>
      <c r="K1301" s="125"/>
      <c r="L1301" s="125"/>
      <c r="M1301" s="125"/>
      <c r="N1301" s="125"/>
      <c r="O1301" s="125"/>
      <c r="P1301" s="125"/>
      <c r="Q1301" s="125"/>
      <c r="R1301" s="125"/>
      <c r="S1301" s="125"/>
      <c r="T1301" s="125"/>
      <c r="U1301" s="125"/>
      <c r="V1301" s="125"/>
      <c r="W1301" s="125"/>
      <c r="X1301" s="125"/>
      <c r="Y1301" s="126"/>
      <c r="Z1301" s="165"/>
      <c r="AA1301" s="166"/>
      <c r="AB1301" s="162"/>
      <c r="AC1301" s="166"/>
      <c r="AD1301" s="163"/>
      <c r="AE1301" s="163"/>
      <c r="AF1301" s="562"/>
    </row>
    <row r="1302" spans="1:32" ht="33" customHeight="1" x14ac:dyDescent="0.35">
      <c r="A1302" s="146"/>
      <c r="B1302" s="122"/>
      <c r="C1302" s="123"/>
      <c r="D1302" s="123"/>
      <c r="E1302" s="124"/>
      <c r="F1302" s="124"/>
      <c r="G1302" s="146"/>
      <c r="H1302" s="146"/>
      <c r="I1302" s="125"/>
      <c r="J1302" s="125"/>
      <c r="K1302" s="125"/>
      <c r="L1302" s="125"/>
      <c r="M1302" s="125"/>
      <c r="N1302" s="125"/>
      <c r="O1302" s="125"/>
      <c r="P1302" s="125"/>
      <c r="Q1302" s="125"/>
      <c r="R1302" s="125"/>
      <c r="S1302" s="125"/>
      <c r="T1302" s="125"/>
      <c r="U1302" s="125"/>
      <c r="V1302" s="125"/>
      <c r="W1302" s="125"/>
      <c r="X1302" s="125"/>
      <c r="Y1302" s="126"/>
      <c r="Z1302" s="165"/>
      <c r="AA1302" s="166"/>
      <c r="AB1302" s="162"/>
      <c r="AC1302" s="166"/>
      <c r="AD1302" s="163"/>
      <c r="AE1302" s="163"/>
      <c r="AF1302" s="562"/>
    </row>
    <row r="1303" spans="1:32" ht="33" customHeight="1" x14ac:dyDescent="0.35">
      <c r="A1303" s="146"/>
      <c r="B1303" s="122"/>
      <c r="C1303" s="123"/>
      <c r="D1303" s="123"/>
      <c r="E1303" s="124"/>
      <c r="F1303" s="124"/>
      <c r="G1303" s="146"/>
      <c r="H1303" s="146"/>
      <c r="I1303" s="125"/>
      <c r="J1303" s="125"/>
      <c r="K1303" s="125"/>
      <c r="L1303" s="125"/>
      <c r="M1303" s="125"/>
      <c r="N1303" s="125"/>
      <c r="O1303" s="125"/>
      <c r="P1303" s="125"/>
      <c r="Q1303" s="125"/>
      <c r="R1303" s="125"/>
      <c r="S1303" s="125"/>
      <c r="T1303" s="125"/>
      <c r="U1303" s="125"/>
      <c r="V1303" s="125"/>
      <c r="W1303" s="125"/>
      <c r="X1303" s="125"/>
      <c r="Y1303" s="126"/>
      <c r="Z1303" s="165"/>
      <c r="AA1303" s="166"/>
      <c r="AB1303" s="162"/>
      <c r="AC1303" s="166"/>
      <c r="AD1303" s="163"/>
      <c r="AE1303" s="163"/>
      <c r="AF1303" s="562"/>
    </row>
    <row r="1304" spans="1:32" ht="33" customHeight="1" x14ac:dyDescent="0.35">
      <c r="A1304" s="146"/>
      <c r="B1304" s="122"/>
      <c r="C1304" s="123"/>
      <c r="D1304" s="123"/>
      <c r="E1304" s="124"/>
      <c r="F1304" s="124"/>
      <c r="G1304" s="146"/>
      <c r="H1304" s="146"/>
      <c r="I1304" s="125"/>
      <c r="J1304" s="125"/>
      <c r="K1304" s="125"/>
      <c r="L1304" s="125"/>
      <c r="M1304" s="125"/>
      <c r="N1304" s="125"/>
      <c r="O1304" s="125"/>
      <c r="P1304" s="125"/>
      <c r="Q1304" s="125"/>
      <c r="R1304" s="125"/>
      <c r="S1304" s="125"/>
      <c r="T1304" s="125"/>
      <c r="U1304" s="125"/>
      <c r="V1304" s="125"/>
      <c r="W1304" s="125"/>
      <c r="X1304" s="125"/>
      <c r="Y1304" s="126"/>
      <c r="Z1304" s="165"/>
      <c r="AA1304" s="166"/>
      <c r="AB1304" s="162"/>
      <c r="AC1304" s="166"/>
      <c r="AD1304" s="163"/>
      <c r="AE1304" s="163"/>
      <c r="AF1304" s="562"/>
    </row>
    <row r="1305" spans="1:32" ht="33" customHeight="1" x14ac:dyDescent="0.35">
      <c r="A1305" s="146"/>
      <c r="B1305" s="122"/>
      <c r="C1305" s="123"/>
      <c r="D1305" s="123"/>
      <c r="E1305" s="124"/>
      <c r="F1305" s="124"/>
      <c r="G1305" s="146"/>
      <c r="H1305" s="146"/>
      <c r="I1305" s="125"/>
      <c r="J1305" s="125"/>
      <c r="K1305" s="125"/>
      <c r="L1305" s="125"/>
      <c r="M1305" s="125"/>
      <c r="N1305" s="125"/>
      <c r="O1305" s="125"/>
      <c r="P1305" s="125"/>
      <c r="Q1305" s="125"/>
      <c r="R1305" s="125"/>
      <c r="S1305" s="125"/>
      <c r="T1305" s="125"/>
      <c r="U1305" s="125"/>
      <c r="V1305" s="125"/>
      <c r="W1305" s="125"/>
      <c r="X1305" s="125"/>
      <c r="Y1305" s="126"/>
      <c r="Z1305" s="165"/>
      <c r="AA1305" s="166"/>
      <c r="AB1305" s="162"/>
      <c r="AC1305" s="166"/>
      <c r="AD1305" s="163"/>
      <c r="AE1305" s="163"/>
      <c r="AF1305" s="562"/>
    </row>
    <row r="1306" spans="1:32" ht="33" customHeight="1" x14ac:dyDescent="0.35">
      <c r="A1306" s="146"/>
      <c r="B1306" s="122"/>
      <c r="C1306" s="123"/>
      <c r="D1306" s="123"/>
      <c r="E1306" s="124"/>
      <c r="F1306" s="124"/>
      <c r="G1306" s="146"/>
      <c r="H1306" s="146"/>
      <c r="I1306" s="125"/>
      <c r="J1306" s="125"/>
      <c r="K1306" s="125"/>
      <c r="L1306" s="125"/>
      <c r="M1306" s="125"/>
      <c r="N1306" s="125"/>
      <c r="O1306" s="125"/>
      <c r="P1306" s="125"/>
      <c r="Q1306" s="125"/>
      <c r="R1306" s="125"/>
      <c r="S1306" s="125"/>
      <c r="T1306" s="125"/>
      <c r="U1306" s="125"/>
      <c r="V1306" s="125"/>
      <c r="W1306" s="125"/>
      <c r="X1306" s="125"/>
      <c r="Y1306" s="126"/>
      <c r="Z1306" s="165"/>
      <c r="AA1306" s="166"/>
      <c r="AB1306" s="162"/>
      <c r="AC1306" s="166"/>
      <c r="AD1306" s="163"/>
      <c r="AE1306" s="163"/>
      <c r="AF1306" s="562"/>
    </row>
    <row r="1307" spans="1:32" ht="33" customHeight="1" x14ac:dyDescent="0.35">
      <c r="A1307" s="146"/>
      <c r="B1307" s="122"/>
      <c r="C1307" s="123"/>
      <c r="D1307" s="123"/>
      <c r="E1307" s="124"/>
      <c r="F1307" s="124"/>
      <c r="G1307" s="146"/>
      <c r="H1307" s="146"/>
      <c r="I1307" s="125"/>
      <c r="J1307" s="125"/>
      <c r="K1307" s="125"/>
      <c r="L1307" s="125"/>
      <c r="M1307" s="125"/>
      <c r="N1307" s="125"/>
      <c r="O1307" s="125"/>
      <c r="P1307" s="125"/>
      <c r="Q1307" s="125"/>
      <c r="R1307" s="125"/>
      <c r="S1307" s="125"/>
      <c r="T1307" s="125"/>
      <c r="U1307" s="125"/>
      <c r="V1307" s="125"/>
      <c r="W1307" s="125"/>
      <c r="X1307" s="125"/>
      <c r="Y1307" s="126"/>
      <c r="Z1307" s="165"/>
      <c r="AA1307" s="166"/>
      <c r="AB1307" s="162"/>
      <c r="AC1307" s="166"/>
      <c r="AD1307" s="163"/>
      <c r="AE1307" s="163"/>
      <c r="AF1307" s="562"/>
    </row>
    <row r="1308" spans="1:32" ht="33" customHeight="1" x14ac:dyDescent="0.35">
      <c r="A1308" s="146"/>
      <c r="B1308" s="122"/>
      <c r="C1308" s="123"/>
      <c r="D1308" s="123"/>
      <c r="E1308" s="124"/>
      <c r="F1308" s="124"/>
      <c r="G1308" s="146"/>
      <c r="H1308" s="146"/>
      <c r="I1308" s="125"/>
      <c r="J1308" s="125"/>
      <c r="K1308" s="125"/>
      <c r="L1308" s="125"/>
      <c r="M1308" s="125"/>
      <c r="N1308" s="125"/>
      <c r="O1308" s="125"/>
      <c r="P1308" s="125"/>
      <c r="Q1308" s="125"/>
      <c r="R1308" s="125"/>
      <c r="S1308" s="125"/>
      <c r="T1308" s="125"/>
      <c r="U1308" s="125"/>
      <c r="V1308" s="125"/>
      <c r="W1308" s="125"/>
      <c r="X1308" s="125"/>
      <c r="Y1308" s="126"/>
      <c r="Z1308" s="165"/>
      <c r="AA1308" s="166"/>
      <c r="AB1308" s="162"/>
      <c r="AC1308" s="166"/>
      <c r="AD1308" s="163"/>
      <c r="AE1308" s="163"/>
      <c r="AF1308" s="562"/>
    </row>
    <row r="1309" spans="1:32" ht="33" customHeight="1" x14ac:dyDescent="0.35">
      <c r="A1309" s="146"/>
      <c r="B1309" s="122"/>
      <c r="C1309" s="123"/>
      <c r="D1309" s="123"/>
      <c r="E1309" s="124"/>
      <c r="F1309" s="124"/>
      <c r="G1309" s="146"/>
      <c r="H1309" s="146"/>
      <c r="I1309" s="125"/>
      <c r="J1309" s="125"/>
      <c r="K1309" s="125"/>
      <c r="L1309" s="125"/>
      <c r="M1309" s="125"/>
      <c r="N1309" s="125"/>
      <c r="O1309" s="125"/>
      <c r="P1309" s="125"/>
      <c r="Q1309" s="125"/>
      <c r="R1309" s="125"/>
      <c r="S1309" s="125"/>
      <c r="T1309" s="125"/>
      <c r="U1309" s="125"/>
      <c r="V1309" s="125"/>
      <c r="W1309" s="125"/>
      <c r="X1309" s="125"/>
      <c r="Y1309" s="126"/>
      <c r="Z1309" s="165"/>
      <c r="AA1309" s="166"/>
      <c r="AB1309" s="162"/>
      <c r="AC1309" s="166"/>
      <c r="AD1309" s="163"/>
      <c r="AE1309" s="163"/>
      <c r="AF1309" s="562"/>
    </row>
    <row r="1310" spans="1:32" ht="33" customHeight="1" x14ac:dyDescent="0.35">
      <c r="A1310" s="146"/>
      <c r="B1310" s="122"/>
      <c r="C1310" s="123"/>
      <c r="D1310" s="123"/>
      <c r="E1310" s="124"/>
      <c r="F1310" s="124"/>
      <c r="G1310" s="146"/>
      <c r="H1310" s="146"/>
      <c r="I1310" s="125"/>
      <c r="J1310" s="125"/>
      <c r="K1310" s="125"/>
      <c r="L1310" s="125"/>
      <c r="M1310" s="125"/>
      <c r="N1310" s="125"/>
      <c r="O1310" s="125"/>
      <c r="P1310" s="125"/>
      <c r="Q1310" s="125"/>
      <c r="R1310" s="125"/>
      <c r="S1310" s="125"/>
      <c r="T1310" s="125"/>
      <c r="U1310" s="125"/>
      <c r="V1310" s="125"/>
      <c r="W1310" s="125"/>
      <c r="X1310" s="125"/>
      <c r="Y1310" s="126"/>
      <c r="Z1310" s="165"/>
      <c r="AA1310" s="166"/>
      <c r="AB1310" s="162"/>
      <c r="AC1310" s="166"/>
      <c r="AD1310" s="163"/>
      <c r="AE1310" s="163"/>
      <c r="AF1310" s="562"/>
    </row>
    <row r="1311" spans="1:32" ht="33" customHeight="1" x14ac:dyDescent="0.35">
      <c r="A1311" s="146"/>
      <c r="B1311" s="122"/>
      <c r="C1311" s="123"/>
      <c r="D1311" s="123"/>
      <c r="E1311" s="124"/>
      <c r="F1311" s="124"/>
      <c r="G1311" s="146"/>
      <c r="H1311" s="146"/>
      <c r="I1311" s="125"/>
      <c r="J1311" s="125"/>
      <c r="K1311" s="125"/>
      <c r="L1311" s="125"/>
      <c r="M1311" s="125"/>
      <c r="N1311" s="125"/>
      <c r="O1311" s="125"/>
      <c r="P1311" s="125"/>
      <c r="Q1311" s="125"/>
      <c r="R1311" s="125"/>
      <c r="S1311" s="125"/>
      <c r="T1311" s="125"/>
      <c r="U1311" s="125"/>
      <c r="V1311" s="125"/>
      <c r="W1311" s="125"/>
      <c r="X1311" s="125"/>
      <c r="Y1311" s="126"/>
      <c r="Z1311" s="165"/>
      <c r="AA1311" s="166"/>
      <c r="AB1311" s="162"/>
      <c r="AC1311" s="166"/>
      <c r="AD1311" s="163"/>
      <c r="AE1311" s="163"/>
      <c r="AF1311" s="562"/>
    </row>
    <row r="1312" spans="1:32" ht="33" customHeight="1" x14ac:dyDescent="0.35">
      <c r="A1312" s="146"/>
      <c r="B1312" s="122"/>
      <c r="C1312" s="123"/>
      <c r="D1312" s="123"/>
      <c r="E1312" s="124"/>
      <c r="F1312" s="124"/>
      <c r="G1312" s="146"/>
      <c r="H1312" s="146"/>
      <c r="I1312" s="125"/>
      <c r="J1312" s="125"/>
      <c r="K1312" s="125"/>
      <c r="L1312" s="125"/>
      <c r="M1312" s="125"/>
      <c r="N1312" s="125"/>
      <c r="O1312" s="125"/>
      <c r="P1312" s="125"/>
      <c r="Q1312" s="125"/>
      <c r="R1312" s="125"/>
      <c r="S1312" s="125"/>
      <c r="T1312" s="125"/>
      <c r="U1312" s="125"/>
      <c r="V1312" s="125"/>
      <c r="W1312" s="125"/>
      <c r="X1312" s="125"/>
      <c r="Y1312" s="126"/>
      <c r="Z1312" s="165"/>
      <c r="AA1312" s="166"/>
      <c r="AB1312" s="162"/>
      <c r="AC1312" s="166"/>
      <c r="AD1312" s="163"/>
      <c r="AE1312" s="163"/>
      <c r="AF1312" s="562"/>
    </row>
    <row r="1313" spans="1:32" ht="33" customHeight="1" x14ac:dyDescent="0.35">
      <c r="A1313" s="146"/>
      <c r="B1313" s="122"/>
      <c r="C1313" s="123"/>
      <c r="D1313" s="123"/>
      <c r="E1313" s="124"/>
      <c r="F1313" s="124"/>
      <c r="G1313" s="146"/>
      <c r="H1313" s="146"/>
      <c r="I1313" s="125"/>
      <c r="J1313" s="125"/>
      <c r="K1313" s="125"/>
      <c r="L1313" s="125"/>
      <c r="M1313" s="125"/>
      <c r="N1313" s="125"/>
      <c r="O1313" s="125"/>
      <c r="P1313" s="125"/>
      <c r="Q1313" s="125"/>
      <c r="R1313" s="125"/>
      <c r="S1313" s="125"/>
      <c r="T1313" s="125"/>
      <c r="U1313" s="125"/>
      <c r="V1313" s="125"/>
      <c r="W1313" s="125"/>
      <c r="X1313" s="125"/>
      <c r="Y1313" s="126"/>
      <c r="Z1313" s="165"/>
      <c r="AA1313" s="166"/>
      <c r="AB1313" s="162"/>
      <c r="AC1313" s="166"/>
      <c r="AD1313" s="163"/>
      <c r="AE1313" s="163"/>
      <c r="AF1313" s="562"/>
    </row>
    <row r="1314" spans="1:32" ht="33" customHeight="1" x14ac:dyDescent="0.35">
      <c r="A1314" s="146"/>
      <c r="B1314" s="122"/>
      <c r="C1314" s="123"/>
      <c r="D1314" s="123"/>
      <c r="E1314" s="124"/>
      <c r="F1314" s="124"/>
      <c r="G1314" s="146"/>
      <c r="H1314" s="146"/>
      <c r="I1314" s="125"/>
      <c r="J1314" s="125"/>
      <c r="K1314" s="125"/>
      <c r="L1314" s="125"/>
      <c r="M1314" s="125"/>
      <c r="N1314" s="125"/>
      <c r="O1314" s="125"/>
      <c r="P1314" s="125"/>
      <c r="Q1314" s="125"/>
      <c r="R1314" s="125"/>
      <c r="S1314" s="125"/>
      <c r="T1314" s="125"/>
      <c r="U1314" s="125"/>
      <c r="V1314" s="125"/>
      <c r="W1314" s="125"/>
      <c r="X1314" s="125"/>
      <c r="Y1314" s="126"/>
      <c r="Z1314" s="165"/>
      <c r="AA1314" s="166"/>
      <c r="AB1314" s="162"/>
      <c r="AC1314" s="166"/>
      <c r="AD1314" s="163"/>
      <c r="AE1314" s="163"/>
      <c r="AF1314" s="562"/>
    </row>
    <row r="1315" spans="1:32" ht="33" customHeight="1" x14ac:dyDescent="0.35">
      <c r="A1315" s="146"/>
      <c r="B1315" s="122"/>
      <c r="C1315" s="123"/>
      <c r="D1315" s="123"/>
      <c r="E1315" s="124"/>
      <c r="F1315" s="124"/>
      <c r="G1315" s="146"/>
      <c r="H1315" s="146"/>
      <c r="I1315" s="125"/>
      <c r="J1315" s="125"/>
      <c r="K1315" s="125"/>
      <c r="L1315" s="125"/>
      <c r="M1315" s="125"/>
      <c r="N1315" s="125"/>
      <c r="O1315" s="125"/>
      <c r="P1315" s="125"/>
      <c r="Q1315" s="125"/>
      <c r="R1315" s="125"/>
      <c r="S1315" s="125"/>
      <c r="T1315" s="125"/>
      <c r="U1315" s="125"/>
      <c r="V1315" s="125"/>
      <c r="W1315" s="125"/>
      <c r="X1315" s="125"/>
      <c r="Y1315" s="126"/>
      <c r="Z1315" s="165"/>
      <c r="AA1315" s="166"/>
      <c r="AB1315" s="162"/>
      <c r="AC1315" s="166"/>
      <c r="AD1315" s="163"/>
      <c r="AE1315" s="163"/>
      <c r="AF1315" s="562"/>
    </row>
    <row r="1316" spans="1:32" ht="33" customHeight="1" x14ac:dyDescent="0.35">
      <c r="A1316" s="146"/>
      <c r="B1316" s="122"/>
      <c r="C1316" s="123"/>
      <c r="D1316" s="123"/>
      <c r="E1316" s="124"/>
      <c r="F1316" s="124"/>
      <c r="G1316" s="146"/>
      <c r="H1316" s="146"/>
      <c r="I1316" s="125"/>
      <c r="J1316" s="125"/>
      <c r="K1316" s="125"/>
      <c r="L1316" s="125"/>
      <c r="M1316" s="125"/>
      <c r="N1316" s="125"/>
      <c r="O1316" s="125"/>
      <c r="P1316" s="125"/>
      <c r="Q1316" s="125"/>
      <c r="R1316" s="125"/>
      <c r="S1316" s="125"/>
      <c r="T1316" s="125"/>
      <c r="U1316" s="125"/>
      <c r="V1316" s="125"/>
      <c r="W1316" s="125"/>
      <c r="X1316" s="125"/>
      <c r="Y1316" s="126"/>
      <c r="Z1316" s="165"/>
      <c r="AA1316" s="166"/>
      <c r="AB1316" s="162"/>
      <c r="AC1316" s="166"/>
      <c r="AD1316" s="163"/>
      <c r="AE1316" s="163"/>
      <c r="AF1316" s="562"/>
    </row>
    <row r="1317" spans="1:32" ht="33" customHeight="1" x14ac:dyDescent="0.35">
      <c r="A1317" s="146"/>
      <c r="B1317" s="122"/>
      <c r="C1317" s="123"/>
      <c r="D1317" s="123"/>
      <c r="E1317" s="124"/>
      <c r="F1317" s="124"/>
      <c r="G1317" s="146"/>
      <c r="H1317" s="146"/>
      <c r="I1317" s="125"/>
      <c r="J1317" s="125"/>
      <c r="K1317" s="125"/>
      <c r="L1317" s="125"/>
      <c r="M1317" s="125"/>
      <c r="N1317" s="125"/>
      <c r="O1317" s="125"/>
      <c r="P1317" s="125"/>
      <c r="Q1317" s="125"/>
      <c r="R1317" s="125"/>
      <c r="S1317" s="125"/>
      <c r="T1317" s="125"/>
      <c r="U1317" s="125"/>
      <c r="V1317" s="125"/>
      <c r="W1317" s="125"/>
      <c r="X1317" s="125"/>
      <c r="Y1317" s="126"/>
      <c r="Z1317" s="165"/>
      <c r="AA1317" s="166"/>
      <c r="AB1317" s="162"/>
      <c r="AC1317" s="166"/>
      <c r="AD1317" s="163"/>
      <c r="AE1317" s="163"/>
      <c r="AF1317" s="562"/>
    </row>
    <row r="1318" spans="1:32" ht="33" customHeight="1" x14ac:dyDescent="0.35">
      <c r="A1318" s="146"/>
      <c r="B1318" s="122"/>
      <c r="C1318" s="123"/>
      <c r="D1318" s="123"/>
      <c r="E1318" s="124"/>
      <c r="F1318" s="124"/>
      <c r="G1318" s="146"/>
      <c r="H1318" s="146"/>
      <c r="I1318" s="125"/>
      <c r="J1318" s="125"/>
      <c r="K1318" s="125"/>
      <c r="L1318" s="125"/>
      <c r="M1318" s="125"/>
      <c r="N1318" s="125"/>
      <c r="O1318" s="125"/>
      <c r="P1318" s="125"/>
      <c r="Q1318" s="125"/>
      <c r="R1318" s="125"/>
      <c r="S1318" s="125"/>
      <c r="T1318" s="125"/>
      <c r="U1318" s="125"/>
      <c r="V1318" s="125"/>
      <c r="W1318" s="125"/>
      <c r="X1318" s="125"/>
      <c r="Y1318" s="126"/>
      <c r="Z1318" s="165"/>
      <c r="AA1318" s="166"/>
      <c r="AB1318" s="162"/>
      <c r="AC1318" s="166"/>
      <c r="AD1318" s="163"/>
      <c r="AE1318" s="163"/>
      <c r="AF1318" s="562"/>
    </row>
    <row r="1319" spans="1:32" ht="33" customHeight="1" x14ac:dyDescent="0.35">
      <c r="A1319" s="146"/>
      <c r="B1319" s="122"/>
      <c r="C1319" s="123"/>
      <c r="D1319" s="123"/>
      <c r="E1319" s="124"/>
      <c r="F1319" s="124"/>
      <c r="G1319" s="146"/>
      <c r="H1319" s="146"/>
      <c r="I1319" s="125"/>
      <c r="J1319" s="125"/>
      <c r="K1319" s="125"/>
      <c r="L1319" s="125"/>
      <c r="M1319" s="125"/>
      <c r="N1319" s="125"/>
      <c r="O1319" s="125"/>
      <c r="P1319" s="125"/>
      <c r="Q1319" s="125"/>
      <c r="R1319" s="125"/>
      <c r="S1319" s="125"/>
      <c r="T1319" s="125"/>
      <c r="U1319" s="125"/>
      <c r="V1319" s="125"/>
      <c r="W1319" s="125"/>
      <c r="X1319" s="125"/>
      <c r="Y1319" s="126"/>
      <c r="Z1319" s="165"/>
      <c r="AA1319" s="166"/>
      <c r="AB1319" s="162"/>
      <c r="AC1319" s="166"/>
      <c r="AD1319" s="163"/>
      <c r="AE1319" s="163"/>
      <c r="AF1319" s="562"/>
    </row>
    <row r="1320" spans="1:32" ht="33" customHeight="1" x14ac:dyDescent="0.35">
      <c r="A1320" s="146"/>
      <c r="B1320" s="122"/>
      <c r="C1320" s="123"/>
      <c r="D1320" s="123"/>
      <c r="E1320" s="124"/>
      <c r="F1320" s="124"/>
      <c r="G1320" s="146"/>
      <c r="H1320" s="146"/>
      <c r="I1320" s="125"/>
      <c r="J1320" s="125"/>
      <c r="K1320" s="125"/>
      <c r="L1320" s="125"/>
      <c r="M1320" s="125"/>
      <c r="N1320" s="125"/>
      <c r="O1320" s="125"/>
      <c r="P1320" s="125"/>
      <c r="Q1320" s="125"/>
      <c r="R1320" s="125"/>
      <c r="S1320" s="125"/>
      <c r="T1320" s="125"/>
      <c r="U1320" s="125"/>
      <c r="V1320" s="125"/>
      <c r="W1320" s="125"/>
      <c r="X1320" s="125"/>
      <c r="Y1320" s="126"/>
      <c r="Z1320" s="165"/>
      <c r="AA1320" s="166"/>
      <c r="AB1320" s="162"/>
      <c r="AC1320" s="166"/>
      <c r="AD1320" s="163"/>
      <c r="AE1320" s="163"/>
      <c r="AF1320" s="562"/>
    </row>
    <row r="1321" spans="1:32" ht="33" customHeight="1" x14ac:dyDescent="0.35">
      <c r="A1321" s="146"/>
      <c r="B1321" s="122"/>
      <c r="C1321" s="123"/>
      <c r="D1321" s="123"/>
      <c r="E1321" s="124"/>
      <c r="F1321" s="124"/>
      <c r="G1321" s="146"/>
      <c r="H1321" s="146"/>
      <c r="I1321" s="125"/>
      <c r="J1321" s="125"/>
      <c r="K1321" s="125"/>
      <c r="L1321" s="125"/>
      <c r="M1321" s="125"/>
      <c r="N1321" s="125"/>
      <c r="O1321" s="125"/>
      <c r="P1321" s="125"/>
      <c r="Q1321" s="125"/>
      <c r="R1321" s="125"/>
      <c r="S1321" s="125"/>
      <c r="T1321" s="125"/>
      <c r="U1321" s="125"/>
      <c r="V1321" s="125"/>
      <c r="W1321" s="125"/>
      <c r="X1321" s="125"/>
      <c r="Y1321" s="126"/>
      <c r="Z1321" s="165"/>
      <c r="AA1321" s="166"/>
      <c r="AB1321" s="162"/>
      <c r="AC1321" s="166"/>
      <c r="AD1321" s="163"/>
      <c r="AE1321" s="163"/>
      <c r="AF1321" s="562"/>
    </row>
    <row r="1322" spans="1:32" ht="33" customHeight="1" x14ac:dyDescent="0.35">
      <c r="A1322" s="146"/>
      <c r="B1322" s="122"/>
      <c r="C1322" s="123"/>
      <c r="D1322" s="123"/>
      <c r="E1322" s="124"/>
      <c r="F1322" s="124"/>
      <c r="G1322" s="146"/>
      <c r="H1322" s="146"/>
      <c r="I1322" s="125"/>
      <c r="J1322" s="125"/>
      <c r="K1322" s="125"/>
      <c r="L1322" s="125"/>
      <c r="M1322" s="125"/>
      <c r="N1322" s="125"/>
      <c r="O1322" s="125"/>
      <c r="P1322" s="125"/>
      <c r="Q1322" s="125"/>
      <c r="R1322" s="125"/>
      <c r="S1322" s="125"/>
      <c r="T1322" s="125"/>
      <c r="U1322" s="125"/>
      <c r="V1322" s="125"/>
      <c r="W1322" s="125"/>
      <c r="X1322" s="125"/>
      <c r="Y1322" s="126"/>
      <c r="Z1322" s="165"/>
      <c r="AA1322" s="166"/>
      <c r="AB1322" s="162"/>
      <c r="AC1322" s="166"/>
      <c r="AD1322" s="163"/>
      <c r="AE1322" s="163"/>
      <c r="AF1322" s="562"/>
    </row>
    <row r="1323" spans="1:32" ht="33" customHeight="1" x14ac:dyDescent="0.35">
      <c r="A1323" s="146"/>
      <c r="B1323" s="122"/>
      <c r="C1323" s="123"/>
      <c r="D1323" s="123"/>
      <c r="E1323" s="124"/>
      <c r="F1323" s="124"/>
      <c r="G1323" s="146"/>
      <c r="H1323" s="146"/>
      <c r="I1323" s="125"/>
      <c r="J1323" s="125"/>
      <c r="K1323" s="125"/>
      <c r="L1323" s="125"/>
      <c r="M1323" s="125"/>
      <c r="N1323" s="125"/>
      <c r="O1323" s="125"/>
      <c r="P1323" s="125"/>
      <c r="Q1323" s="125"/>
      <c r="R1323" s="125"/>
      <c r="S1323" s="125"/>
      <c r="T1323" s="125"/>
      <c r="U1323" s="125"/>
      <c r="V1323" s="125"/>
      <c r="W1323" s="125"/>
      <c r="X1323" s="125"/>
      <c r="Y1323" s="126"/>
      <c r="Z1323" s="165"/>
      <c r="AA1323" s="166"/>
      <c r="AB1323" s="162"/>
      <c r="AC1323" s="166"/>
      <c r="AD1323" s="163"/>
      <c r="AE1323" s="163"/>
      <c r="AF1323" s="562"/>
    </row>
    <row r="1324" spans="1:32" ht="33" customHeight="1" x14ac:dyDescent="0.35">
      <c r="A1324" s="146"/>
      <c r="B1324" s="122"/>
      <c r="C1324" s="123"/>
      <c r="D1324" s="123"/>
      <c r="E1324" s="124"/>
      <c r="F1324" s="124"/>
      <c r="G1324" s="146"/>
      <c r="H1324" s="146"/>
      <c r="I1324" s="125"/>
      <c r="J1324" s="125"/>
      <c r="K1324" s="125"/>
      <c r="L1324" s="125"/>
      <c r="M1324" s="125"/>
      <c r="N1324" s="125"/>
      <c r="O1324" s="125"/>
      <c r="P1324" s="125"/>
      <c r="Q1324" s="125"/>
      <c r="R1324" s="125"/>
      <c r="S1324" s="125"/>
      <c r="T1324" s="125"/>
      <c r="U1324" s="125"/>
      <c r="V1324" s="125"/>
      <c r="W1324" s="125"/>
      <c r="X1324" s="125"/>
      <c r="Y1324" s="126"/>
      <c r="Z1324" s="165"/>
      <c r="AA1324" s="166"/>
      <c r="AB1324" s="162"/>
      <c r="AC1324" s="166"/>
      <c r="AD1324" s="163"/>
      <c r="AE1324" s="163"/>
      <c r="AF1324" s="562"/>
    </row>
    <row r="1325" spans="1:32" ht="33" customHeight="1" x14ac:dyDescent="0.35">
      <c r="A1325" s="146"/>
      <c r="B1325" s="122"/>
      <c r="C1325" s="123"/>
      <c r="D1325" s="123"/>
      <c r="E1325" s="124"/>
      <c r="F1325" s="124"/>
      <c r="G1325" s="146"/>
      <c r="H1325" s="146"/>
      <c r="I1325" s="125"/>
      <c r="J1325" s="125"/>
      <c r="K1325" s="125"/>
      <c r="L1325" s="125"/>
      <c r="M1325" s="125"/>
      <c r="N1325" s="125"/>
      <c r="O1325" s="125"/>
      <c r="P1325" s="125"/>
      <c r="Q1325" s="125"/>
      <c r="R1325" s="125"/>
      <c r="S1325" s="125"/>
      <c r="T1325" s="125"/>
      <c r="U1325" s="125"/>
      <c r="V1325" s="125"/>
      <c r="W1325" s="125"/>
      <c r="X1325" s="125"/>
      <c r="Y1325" s="126"/>
      <c r="Z1325" s="165"/>
      <c r="AA1325" s="166"/>
      <c r="AB1325" s="162"/>
      <c r="AC1325" s="166"/>
      <c r="AD1325" s="163"/>
      <c r="AE1325" s="163"/>
      <c r="AF1325" s="562"/>
    </row>
    <row r="1326" spans="1:32" ht="33" customHeight="1" x14ac:dyDescent="0.35">
      <c r="A1326" s="146"/>
      <c r="B1326" s="122"/>
      <c r="C1326" s="123"/>
      <c r="D1326" s="123"/>
      <c r="E1326" s="124"/>
      <c r="F1326" s="124"/>
      <c r="G1326" s="146"/>
      <c r="H1326" s="146"/>
      <c r="I1326" s="125"/>
      <c r="J1326" s="125"/>
      <c r="K1326" s="125"/>
      <c r="L1326" s="125"/>
      <c r="M1326" s="125"/>
      <c r="N1326" s="125"/>
      <c r="O1326" s="125"/>
      <c r="P1326" s="125"/>
      <c r="Q1326" s="125"/>
      <c r="R1326" s="125"/>
      <c r="S1326" s="125"/>
      <c r="T1326" s="125"/>
      <c r="U1326" s="125"/>
      <c r="V1326" s="125"/>
      <c r="W1326" s="125"/>
      <c r="X1326" s="125"/>
      <c r="Y1326" s="126"/>
      <c r="Z1326" s="165"/>
      <c r="AA1326" s="166"/>
      <c r="AB1326" s="162"/>
      <c r="AC1326" s="166"/>
      <c r="AD1326" s="163"/>
      <c r="AE1326" s="163"/>
      <c r="AF1326" s="562"/>
    </row>
    <row r="1327" spans="1:32" ht="33" customHeight="1" x14ac:dyDescent="0.35">
      <c r="A1327" s="146"/>
      <c r="B1327" s="122"/>
      <c r="C1327" s="123"/>
      <c r="D1327" s="123"/>
      <c r="E1327" s="124"/>
      <c r="F1327" s="124"/>
      <c r="G1327" s="146"/>
      <c r="H1327" s="146"/>
      <c r="I1327" s="125"/>
      <c r="J1327" s="125"/>
      <c r="K1327" s="125"/>
      <c r="L1327" s="125"/>
      <c r="M1327" s="125"/>
      <c r="N1327" s="125"/>
      <c r="O1327" s="125"/>
      <c r="P1327" s="125"/>
      <c r="Q1327" s="125"/>
      <c r="R1327" s="125"/>
      <c r="S1327" s="125"/>
      <c r="T1327" s="125"/>
      <c r="U1327" s="125"/>
      <c r="V1327" s="125"/>
      <c r="W1327" s="125"/>
      <c r="X1327" s="125"/>
      <c r="Y1327" s="126"/>
      <c r="Z1327" s="165"/>
      <c r="AA1327" s="166"/>
      <c r="AB1327" s="162"/>
      <c r="AC1327" s="166"/>
      <c r="AD1327" s="163"/>
      <c r="AE1327" s="163"/>
      <c r="AF1327" s="562"/>
    </row>
    <row r="1328" spans="1:32" ht="33" customHeight="1" x14ac:dyDescent="0.35">
      <c r="A1328" s="146"/>
      <c r="B1328" s="122"/>
      <c r="C1328" s="123"/>
      <c r="D1328" s="123"/>
      <c r="E1328" s="124"/>
      <c r="F1328" s="124"/>
      <c r="G1328" s="146"/>
      <c r="H1328" s="146"/>
      <c r="I1328" s="125"/>
      <c r="J1328" s="125"/>
      <c r="K1328" s="125"/>
      <c r="L1328" s="125"/>
      <c r="M1328" s="125"/>
      <c r="N1328" s="125"/>
      <c r="O1328" s="125"/>
      <c r="P1328" s="125"/>
      <c r="Q1328" s="125"/>
      <c r="R1328" s="125"/>
      <c r="S1328" s="125"/>
      <c r="T1328" s="125"/>
      <c r="U1328" s="125"/>
      <c r="V1328" s="125"/>
      <c r="W1328" s="125"/>
      <c r="X1328" s="125"/>
      <c r="Y1328" s="126"/>
      <c r="Z1328" s="165"/>
      <c r="AA1328" s="166"/>
      <c r="AB1328" s="162"/>
      <c r="AC1328" s="166"/>
      <c r="AD1328" s="163"/>
      <c r="AE1328" s="163"/>
      <c r="AF1328" s="562"/>
    </row>
    <row r="1329" spans="1:32" ht="33" customHeight="1" x14ac:dyDescent="0.35">
      <c r="A1329" s="146"/>
      <c r="B1329" s="122"/>
      <c r="C1329" s="123"/>
      <c r="D1329" s="123"/>
      <c r="E1329" s="124"/>
      <c r="F1329" s="124"/>
      <c r="G1329" s="146"/>
      <c r="H1329" s="146"/>
      <c r="I1329" s="125"/>
      <c r="J1329" s="125"/>
      <c r="K1329" s="125"/>
      <c r="L1329" s="125"/>
      <c r="M1329" s="125"/>
      <c r="N1329" s="125"/>
      <c r="O1329" s="125"/>
      <c r="P1329" s="125"/>
      <c r="Q1329" s="125"/>
      <c r="R1329" s="125"/>
      <c r="S1329" s="125"/>
      <c r="T1329" s="125"/>
      <c r="U1329" s="125"/>
      <c r="V1329" s="125"/>
      <c r="W1329" s="125"/>
      <c r="X1329" s="125"/>
      <c r="Y1329" s="126"/>
      <c r="Z1329" s="165"/>
      <c r="AA1329" s="166"/>
      <c r="AB1329" s="162"/>
      <c r="AC1329" s="166"/>
      <c r="AD1329" s="163"/>
      <c r="AE1329" s="163"/>
      <c r="AF1329" s="562"/>
    </row>
    <row r="1330" spans="1:32" ht="33" customHeight="1" x14ac:dyDescent="0.35">
      <c r="A1330" s="146"/>
      <c r="B1330" s="122"/>
      <c r="C1330" s="123"/>
      <c r="D1330" s="123"/>
      <c r="E1330" s="124"/>
      <c r="F1330" s="124"/>
      <c r="G1330" s="146"/>
      <c r="H1330" s="146"/>
      <c r="I1330" s="125"/>
      <c r="J1330" s="125"/>
      <c r="K1330" s="125"/>
      <c r="L1330" s="125"/>
      <c r="M1330" s="125"/>
      <c r="N1330" s="125"/>
      <c r="O1330" s="125"/>
      <c r="P1330" s="125"/>
      <c r="Q1330" s="125"/>
      <c r="R1330" s="125"/>
      <c r="S1330" s="125"/>
      <c r="T1330" s="125"/>
      <c r="U1330" s="125"/>
      <c r="V1330" s="125"/>
      <c r="W1330" s="125"/>
      <c r="X1330" s="125"/>
      <c r="Y1330" s="126"/>
      <c r="Z1330" s="165"/>
      <c r="AA1330" s="166"/>
      <c r="AB1330" s="162"/>
      <c r="AC1330" s="166"/>
      <c r="AD1330" s="163"/>
      <c r="AE1330" s="163"/>
      <c r="AF1330" s="562"/>
    </row>
    <row r="1331" spans="1:32" ht="33" customHeight="1" x14ac:dyDescent="0.35">
      <c r="A1331" s="146"/>
      <c r="B1331" s="122"/>
      <c r="C1331" s="123"/>
      <c r="D1331" s="123"/>
      <c r="E1331" s="124"/>
      <c r="F1331" s="124"/>
      <c r="G1331" s="146"/>
      <c r="H1331" s="146"/>
      <c r="I1331" s="125"/>
      <c r="J1331" s="125"/>
      <c r="K1331" s="125"/>
      <c r="L1331" s="125"/>
      <c r="M1331" s="125"/>
      <c r="N1331" s="125"/>
      <c r="O1331" s="125"/>
      <c r="P1331" s="125"/>
      <c r="Q1331" s="125"/>
      <c r="R1331" s="125"/>
      <c r="S1331" s="125"/>
      <c r="T1331" s="125"/>
      <c r="U1331" s="125"/>
      <c r="V1331" s="125"/>
      <c r="W1331" s="125"/>
      <c r="X1331" s="125"/>
      <c r="Y1331" s="126"/>
      <c r="Z1331" s="165"/>
      <c r="AA1331" s="166"/>
      <c r="AB1331" s="162"/>
      <c r="AC1331" s="166"/>
      <c r="AD1331" s="163"/>
      <c r="AE1331" s="163"/>
      <c r="AF1331" s="562"/>
    </row>
    <row r="1332" spans="1:32" ht="33" customHeight="1" x14ac:dyDescent="0.35">
      <c r="A1332" s="146"/>
      <c r="B1332" s="122"/>
      <c r="C1332" s="123"/>
      <c r="D1332" s="123"/>
      <c r="E1332" s="124"/>
      <c r="F1332" s="124"/>
      <c r="G1332" s="146"/>
      <c r="H1332" s="146"/>
      <c r="I1332" s="125"/>
      <c r="J1332" s="125"/>
      <c r="K1332" s="125"/>
      <c r="L1332" s="125"/>
      <c r="M1332" s="125"/>
      <c r="N1332" s="125"/>
      <c r="O1332" s="125"/>
      <c r="P1332" s="125"/>
      <c r="Q1332" s="125"/>
      <c r="R1332" s="125"/>
      <c r="S1332" s="125"/>
      <c r="T1332" s="125"/>
      <c r="U1332" s="125"/>
      <c r="V1332" s="125"/>
      <c r="W1332" s="125"/>
      <c r="X1332" s="125"/>
      <c r="Y1332" s="126"/>
      <c r="Z1332" s="165"/>
      <c r="AA1332" s="166"/>
      <c r="AB1332" s="162"/>
      <c r="AC1332" s="166"/>
      <c r="AD1332" s="163"/>
      <c r="AE1332" s="163"/>
      <c r="AF1332" s="562"/>
    </row>
    <row r="1333" spans="1:32" ht="33" customHeight="1" x14ac:dyDescent="0.35">
      <c r="A1333" s="146"/>
      <c r="B1333" s="122"/>
      <c r="C1333" s="123"/>
      <c r="D1333" s="123"/>
      <c r="E1333" s="124"/>
      <c r="F1333" s="124"/>
      <c r="G1333" s="146"/>
      <c r="H1333" s="146"/>
      <c r="I1333" s="125"/>
      <c r="J1333" s="125"/>
      <c r="K1333" s="125"/>
      <c r="L1333" s="125"/>
      <c r="M1333" s="125"/>
      <c r="N1333" s="125"/>
      <c r="O1333" s="125"/>
      <c r="P1333" s="125"/>
      <c r="Q1333" s="125"/>
      <c r="R1333" s="125"/>
      <c r="S1333" s="125"/>
      <c r="T1333" s="125"/>
      <c r="U1333" s="125"/>
      <c r="V1333" s="125"/>
      <c r="W1333" s="125"/>
      <c r="X1333" s="125"/>
      <c r="Y1333" s="126"/>
      <c r="Z1333" s="165"/>
      <c r="AA1333" s="166"/>
      <c r="AB1333" s="162"/>
      <c r="AC1333" s="166"/>
      <c r="AD1333" s="163"/>
      <c r="AE1333" s="163"/>
      <c r="AF1333" s="562"/>
    </row>
    <row r="1334" spans="1:32" ht="33" customHeight="1" x14ac:dyDescent="0.35">
      <c r="A1334" s="146"/>
      <c r="B1334" s="122"/>
      <c r="C1334" s="123"/>
      <c r="D1334" s="123"/>
      <c r="E1334" s="124"/>
      <c r="F1334" s="124"/>
      <c r="G1334" s="146"/>
      <c r="H1334" s="146"/>
      <c r="I1334" s="125"/>
      <c r="J1334" s="125"/>
      <c r="K1334" s="125"/>
      <c r="L1334" s="125"/>
      <c r="M1334" s="125"/>
      <c r="N1334" s="125"/>
      <c r="O1334" s="125"/>
      <c r="P1334" s="125"/>
      <c r="Q1334" s="125"/>
      <c r="R1334" s="125"/>
      <c r="S1334" s="125"/>
      <c r="T1334" s="125"/>
      <c r="U1334" s="125"/>
      <c r="V1334" s="125"/>
      <c r="W1334" s="125"/>
      <c r="X1334" s="125"/>
      <c r="Y1334" s="126"/>
      <c r="Z1334" s="165"/>
      <c r="AA1334" s="166"/>
      <c r="AB1334" s="162"/>
      <c r="AC1334" s="166"/>
      <c r="AD1334" s="163"/>
      <c r="AE1334" s="163"/>
      <c r="AF1334" s="562"/>
    </row>
    <row r="1335" spans="1:32" ht="33" customHeight="1" x14ac:dyDescent="0.35">
      <c r="A1335" s="146"/>
      <c r="B1335" s="122"/>
      <c r="C1335" s="123"/>
      <c r="D1335" s="123"/>
      <c r="E1335" s="124"/>
      <c r="F1335" s="124"/>
      <c r="G1335" s="146"/>
      <c r="H1335" s="146"/>
      <c r="I1335" s="125"/>
      <c r="J1335" s="125"/>
      <c r="K1335" s="125"/>
      <c r="L1335" s="125"/>
      <c r="M1335" s="125"/>
      <c r="N1335" s="125"/>
      <c r="O1335" s="125"/>
      <c r="P1335" s="125"/>
      <c r="Q1335" s="125"/>
      <c r="R1335" s="125"/>
      <c r="S1335" s="125"/>
      <c r="T1335" s="125"/>
      <c r="U1335" s="125"/>
      <c r="V1335" s="125"/>
      <c r="W1335" s="125"/>
      <c r="X1335" s="125"/>
      <c r="Y1335" s="126"/>
      <c r="Z1335" s="165"/>
      <c r="AA1335" s="166"/>
      <c r="AB1335" s="162"/>
      <c r="AC1335" s="166"/>
      <c r="AD1335" s="163"/>
      <c r="AE1335" s="163"/>
      <c r="AF1335" s="562"/>
    </row>
    <row r="1336" spans="1:32" ht="33" customHeight="1" x14ac:dyDescent="0.35">
      <c r="A1336" s="146"/>
      <c r="B1336" s="122"/>
      <c r="C1336" s="123"/>
      <c r="D1336" s="123"/>
      <c r="E1336" s="124"/>
      <c r="F1336" s="124"/>
      <c r="G1336" s="146"/>
      <c r="H1336" s="146"/>
      <c r="I1336" s="125"/>
      <c r="J1336" s="125"/>
      <c r="K1336" s="125"/>
      <c r="L1336" s="125"/>
      <c r="M1336" s="125"/>
      <c r="N1336" s="125"/>
      <c r="O1336" s="125"/>
      <c r="P1336" s="125"/>
      <c r="Q1336" s="125"/>
      <c r="R1336" s="125"/>
      <c r="S1336" s="125"/>
      <c r="T1336" s="125"/>
      <c r="U1336" s="125"/>
      <c r="V1336" s="125"/>
      <c r="W1336" s="125"/>
      <c r="X1336" s="125"/>
      <c r="Y1336" s="126"/>
      <c r="Z1336" s="165"/>
      <c r="AA1336" s="166"/>
      <c r="AB1336" s="162"/>
      <c r="AC1336" s="166"/>
      <c r="AD1336" s="163"/>
      <c r="AE1336" s="163"/>
      <c r="AF1336" s="562"/>
    </row>
    <row r="1337" spans="1:32" ht="33" customHeight="1" x14ac:dyDescent="0.35">
      <c r="A1337" s="146"/>
      <c r="B1337" s="122"/>
      <c r="C1337" s="123"/>
      <c r="D1337" s="123"/>
      <c r="E1337" s="124"/>
      <c r="F1337" s="124"/>
      <c r="G1337" s="146"/>
      <c r="H1337" s="146"/>
      <c r="I1337" s="125"/>
      <c r="J1337" s="125"/>
      <c r="K1337" s="125"/>
      <c r="L1337" s="125"/>
      <c r="M1337" s="125"/>
      <c r="N1337" s="125"/>
      <c r="O1337" s="125"/>
      <c r="P1337" s="125"/>
      <c r="Q1337" s="125"/>
      <c r="R1337" s="125"/>
      <c r="S1337" s="125"/>
      <c r="T1337" s="125"/>
      <c r="U1337" s="125"/>
      <c r="V1337" s="125"/>
      <c r="W1337" s="125"/>
      <c r="X1337" s="125"/>
      <c r="Y1337" s="126"/>
      <c r="Z1337" s="165"/>
      <c r="AA1337" s="166"/>
      <c r="AB1337" s="162"/>
      <c r="AC1337" s="166"/>
      <c r="AD1337" s="163"/>
      <c r="AE1337" s="163"/>
      <c r="AF1337" s="562"/>
    </row>
    <row r="1338" spans="1:32" ht="33" customHeight="1" x14ac:dyDescent="0.35">
      <c r="A1338" s="146"/>
      <c r="B1338" s="122"/>
      <c r="C1338" s="123"/>
      <c r="D1338" s="123"/>
      <c r="E1338" s="124"/>
      <c r="F1338" s="124"/>
      <c r="G1338" s="146"/>
      <c r="H1338" s="146"/>
      <c r="I1338" s="125"/>
      <c r="J1338" s="125"/>
      <c r="K1338" s="125"/>
      <c r="L1338" s="125"/>
      <c r="M1338" s="125"/>
      <c r="N1338" s="125"/>
      <c r="O1338" s="125"/>
      <c r="P1338" s="125"/>
      <c r="Q1338" s="125"/>
      <c r="R1338" s="125"/>
      <c r="S1338" s="125"/>
      <c r="T1338" s="125"/>
      <c r="U1338" s="125"/>
      <c r="V1338" s="125"/>
      <c r="W1338" s="125"/>
      <c r="X1338" s="125"/>
      <c r="Y1338" s="126"/>
      <c r="Z1338" s="165"/>
      <c r="AA1338" s="166"/>
      <c r="AB1338" s="162"/>
      <c r="AC1338" s="166"/>
      <c r="AD1338" s="163"/>
      <c r="AE1338" s="163"/>
      <c r="AF1338" s="562"/>
    </row>
    <row r="1339" spans="1:32" ht="33" customHeight="1" x14ac:dyDescent="0.35">
      <c r="A1339" s="146"/>
      <c r="B1339" s="122"/>
      <c r="C1339" s="123"/>
      <c r="D1339" s="123"/>
      <c r="E1339" s="124"/>
      <c r="F1339" s="124"/>
      <c r="G1339" s="146"/>
      <c r="H1339" s="146"/>
      <c r="I1339" s="125"/>
      <c r="J1339" s="125"/>
      <c r="K1339" s="125"/>
      <c r="L1339" s="125"/>
      <c r="M1339" s="125"/>
      <c r="N1339" s="125"/>
      <c r="O1339" s="125"/>
      <c r="P1339" s="125"/>
      <c r="Q1339" s="125"/>
      <c r="R1339" s="125"/>
      <c r="S1339" s="125"/>
      <c r="T1339" s="125"/>
      <c r="U1339" s="125"/>
      <c r="V1339" s="125"/>
      <c r="W1339" s="125"/>
      <c r="X1339" s="125"/>
      <c r="Y1339" s="126"/>
      <c r="Z1339" s="165"/>
      <c r="AA1339" s="166"/>
      <c r="AB1339" s="162"/>
      <c r="AC1339" s="166"/>
      <c r="AD1339" s="163"/>
      <c r="AE1339" s="163"/>
      <c r="AF1339" s="562"/>
    </row>
    <row r="1340" spans="1:32" ht="33" customHeight="1" x14ac:dyDescent="0.35">
      <c r="A1340" s="146"/>
      <c r="B1340" s="122"/>
      <c r="C1340" s="123"/>
      <c r="D1340" s="123"/>
      <c r="E1340" s="124"/>
      <c r="F1340" s="124"/>
      <c r="G1340" s="146"/>
      <c r="H1340" s="146"/>
      <c r="I1340" s="125"/>
      <c r="J1340" s="125"/>
      <c r="K1340" s="125"/>
      <c r="L1340" s="125"/>
      <c r="M1340" s="125"/>
      <c r="N1340" s="125"/>
      <c r="O1340" s="125"/>
      <c r="P1340" s="125"/>
      <c r="Q1340" s="125"/>
      <c r="R1340" s="125"/>
      <c r="S1340" s="125"/>
      <c r="T1340" s="125"/>
      <c r="U1340" s="125"/>
      <c r="V1340" s="125"/>
      <c r="W1340" s="125"/>
      <c r="X1340" s="125"/>
      <c r="Y1340" s="126"/>
      <c r="Z1340" s="165"/>
      <c r="AA1340" s="166"/>
      <c r="AB1340" s="162"/>
      <c r="AC1340" s="166"/>
      <c r="AD1340" s="163"/>
      <c r="AE1340" s="163"/>
      <c r="AF1340" s="562"/>
    </row>
    <row r="1341" spans="1:32" ht="33" customHeight="1" x14ac:dyDescent="0.35">
      <c r="A1341" s="146"/>
      <c r="B1341" s="122"/>
      <c r="C1341" s="123"/>
      <c r="D1341" s="123"/>
      <c r="E1341" s="124"/>
      <c r="F1341" s="124"/>
      <c r="G1341" s="146"/>
      <c r="H1341" s="146"/>
      <c r="I1341" s="125"/>
      <c r="J1341" s="125"/>
      <c r="K1341" s="125"/>
      <c r="L1341" s="125"/>
      <c r="M1341" s="125"/>
      <c r="N1341" s="125"/>
      <c r="O1341" s="125"/>
      <c r="P1341" s="125"/>
      <c r="Q1341" s="125"/>
      <c r="R1341" s="125"/>
      <c r="S1341" s="125"/>
      <c r="T1341" s="125"/>
      <c r="U1341" s="125"/>
      <c r="V1341" s="125"/>
      <c r="W1341" s="125"/>
      <c r="X1341" s="125"/>
      <c r="Y1341" s="126"/>
      <c r="Z1341" s="165"/>
      <c r="AA1341" s="166"/>
      <c r="AB1341" s="162"/>
      <c r="AC1341" s="166"/>
      <c r="AD1341" s="163"/>
      <c r="AE1341" s="163"/>
      <c r="AF1341" s="562"/>
    </row>
    <row r="1342" spans="1:32" ht="33" customHeight="1" x14ac:dyDescent="0.35">
      <c r="A1342" s="146"/>
      <c r="B1342" s="122"/>
      <c r="C1342" s="123"/>
      <c r="D1342" s="123"/>
      <c r="E1342" s="124"/>
      <c r="F1342" s="124"/>
      <c r="G1342" s="146"/>
      <c r="H1342" s="146"/>
      <c r="I1342" s="125"/>
      <c r="J1342" s="125"/>
      <c r="K1342" s="125"/>
      <c r="L1342" s="125"/>
      <c r="M1342" s="125"/>
      <c r="N1342" s="125"/>
      <c r="O1342" s="125"/>
      <c r="P1342" s="125"/>
      <c r="Q1342" s="125"/>
      <c r="R1342" s="125"/>
      <c r="S1342" s="125"/>
      <c r="T1342" s="125"/>
      <c r="U1342" s="125"/>
      <c r="V1342" s="125"/>
      <c r="W1342" s="125"/>
      <c r="X1342" s="125"/>
      <c r="Y1342" s="126"/>
      <c r="Z1342" s="165"/>
      <c r="AA1342" s="166"/>
      <c r="AB1342" s="162"/>
      <c r="AC1342" s="166"/>
      <c r="AD1342" s="163"/>
      <c r="AE1342" s="163"/>
      <c r="AF1342" s="562"/>
    </row>
    <row r="1343" spans="1:32" ht="33" customHeight="1" x14ac:dyDescent="0.35">
      <c r="A1343" s="146"/>
      <c r="B1343" s="122"/>
      <c r="C1343" s="123"/>
      <c r="D1343" s="123"/>
      <c r="E1343" s="124"/>
      <c r="F1343" s="124"/>
      <c r="G1343" s="146"/>
      <c r="H1343" s="146"/>
      <c r="I1343" s="125"/>
      <c r="J1343" s="125"/>
      <c r="K1343" s="125"/>
      <c r="L1343" s="125"/>
      <c r="M1343" s="125"/>
      <c r="N1343" s="125"/>
      <c r="O1343" s="125"/>
      <c r="P1343" s="125"/>
      <c r="Q1343" s="125"/>
      <c r="R1343" s="125"/>
      <c r="S1343" s="125"/>
      <c r="T1343" s="125"/>
      <c r="U1343" s="125"/>
      <c r="V1343" s="125"/>
      <c r="W1343" s="125"/>
      <c r="X1343" s="125"/>
      <c r="Y1343" s="126"/>
      <c r="Z1343" s="165"/>
      <c r="AA1343" s="166"/>
      <c r="AB1343" s="162"/>
      <c r="AC1343" s="166"/>
      <c r="AD1343" s="163"/>
      <c r="AE1343" s="163"/>
      <c r="AF1343" s="562"/>
    </row>
    <row r="1344" spans="1:32" ht="33" customHeight="1" x14ac:dyDescent="0.35">
      <c r="A1344" s="146"/>
      <c r="B1344" s="122"/>
      <c r="C1344" s="123"/>
      <c r="D1344" s="123"/>
      <c r="E1344" s="124"/>
      <c r="F1344" s="124"/>
      <c r="G1344" s="146"/>
      <c r="H1344" s="146"/>
      <c r="I1344" s="125"/>
      <c r="J1344" s="125"/>
      <c r="K1344" s="125"/>
      <c r="L1344" s="125"/>
      <c r="M1344" s="125"/>
      <c r="N1344" s="125"/>
      <c r="O1344" s="125"/>
      <c r="P1344" s="125"/>
      <c r="Q1344" s="125"/>
      <c r="R1344" s="125"/>
      <c r="S1344" s="125"/>
      <c r="T1344" s="125"/>
      <c r="U1344" s="125"/>
      <c r="V1344" s="125"/>
      <c r="W1344" s="125"/>
      <c r="X1344" s="125"/>
      <c r="Y1344" s="126"/>
      <c r="Z1344" s="165"/>
      <c r="AA1344" s="166"/>
      <c r="AB1344" s="162"/>
      <c r="AC1344" s="166"/>
      <c r="AD1344" s="163"/>
      <c r="AE1344" s="163"/>
      <c r="AF1344" s="562"/>
    </row>
    <row r="1345" spans="1:32" ht="33" customHeight="1" x14ac:dyDescent="0.35">
      <c r="A1345" s="146"/>
      <c r="B1345" s="122"/>
      <c r="C1345" s="123"/>
      <c r="D1345" s="123"/>
      <c r="E1345" s="124"/>
      <c r="F1345" s="124"/>
      <c r="G1345" s="146"/>
      <c r="H1345" s="146"/>
      <c r="I1345" s="125"/>
      <c r="J1345" s="125"/>
      <c r="K1345" s="125"/>
      <c r="L1345" s="125"/>
      <c r="M1345" s="125"/>
      <c r="N1345" s="125"/>
      <c r="O1345" s="125"/>
      <c r="P1345" s="125"/>
      <c r="Q1345" s="125"/>
      <c r="R1345" s="125"/>
      <c r="S1345" s="125"/>
      <c r="T1345" s="125"/>
      <c r="U1345" s="125"/>
      <c r="V1345" s="125"/>
      <c r="W1345" s="125"/>
      <c r="X1345" s="125"/>
      <c r="Y1345" s="126"/>
      <c r="Z1345" s="165"/>
      <c r="AA1345" s="166"/>
      <c r="AB1345" s="162"/>
      <c r="AC1345" s="166"/>
      <c r="AD1345" s="163"/>
      <c r="AE1345" s="163"/>
      <c r="AF1345" s="562"/>
    </row>
    <row r="1346" spans="1:32" ht="33" customHeight="1" x14ac:dyDescent="0.35">
      <c r="A1346" s="146"/>
      <c r="B1346" s="122"/>
      <c r="C1346" s="123"/>
      <c r="D1346" s="123"/>
      <c r="E1346" s="124"/>
      <c r="F1346" s="124"/>
      <c r="G1346" s="146"/>
      <c r="H1346" s="146"/>
      <c r="I1346" s="125"/>
      <c r="J1346" s="125"/>
      <c r="K1346" s="125"/>
      <c r="L1346" s="125"/>
      <c r="M1346" s="125"/>
      <c r="N1346" s="125"/>
      <c r="O1346" s="125"/>
      <c r="P1346" s="125"/>
      <c r="Q1346" s="125"/>
      <c r="R1346" s="125"/>
      <c r="S1346" s="125"/>
      <c r="T1346" s="125"/>
      <c r="U1346" s="125"/>
      <c r="V1346" s="125"/>
      <c r="W1346" s="125"/>
      <c r="X1346" s="125"/>
      <c r="Y1346" s="126"/>
      <c r="Z1346" s="165"/>
      <c r="AA1346" s="166"/>
      <c r="AB1346" s="162"/>
      <c r="AC1346" s="166"/>
      <c r="AD1346" s="163"/>
      <c r="AE1346" s="163"/>
      <c r="AF1346" s="562"/>
    </row>
    <row r="1347" spans="1:32" ht="33" customHeight="1" x14ac:dyDescent="0.35">
      <c r="A1347" s="146"/>
      <c r="B1347" s="122"/>
      <c r="C1347" s="123"/>
      <c r="D1347" s="123"/>
      <c r="E1347" s="124"/>
      <c r="F1347" s="124"/>
      <c r="G1347" s="146"/>
      <c r="H1347" s="146"/>
      <c r="I1347" s="125"/>
      <c r="J1347" s="125"/>
      <c r="K1347" s="125"/>
      <c r="L1347" s="125"/>
      <c r="M1347" s="125"/>
      <c r="N1347" s="125"/>
      <c r="O1347" s="125"/>
      <c r="P1347" s="125"/>
      <c r="Q1347" s="125"/>
      <c r="R1347" s="125"/>
      <c r="S1347" s="125"/>
      <c r="T1347" s="125"/>
      <c r="U1347" s="125"/>
      <c r="V1347" s="125"/>
      <c r="W1347" s="125"/>
      <c r="X1347" s="125"/>
      <c r="Y1347" s="126"/>
      <c r="Z1347" s="165"/>
      <c r="AA1347" s="166"/>
      <c r="AB1347" s="162"/>
      <c r="AC1347" s="166"/>
      <c r="AD1347" s="163"/>
      <c r="AE1347" s="163"/>
      <c r="AF1347" s="562"/>
    </row>
    <row r="1348" spans="1:32" ht="33" customHeight="1" x14ac:dyDescent="0.35">
      <c r="A1348" s="146"/>
      <c r="B1348" s="122"/>
      <c r="C1348" s="123"/>
      <c r="D1348" s="123"/>
      <c r="E1348" s="124"/>
      <c r="F1348" s="124"/>
      <c r="G1348" s="146"/>
      <c r="H1348" s="146"/>
      <c r="I1348" s="125"/>
      <c r="J1348" s="125"/>
      <c r="K1348" s="125"/>
      <c r="L1348" s="125"/>
      <c r="M1348" s="125"/>
      <c r="N1348" s="125"/>
      <c r="O1348" s="125"/>
      <c r="P1348" s="125"/>
      <c r="Q1348" s="125"/>
      <c r="R1348" s="125"/>
      <c r="S1348" s="125"/>
      <c r="T1348" s="125"/>
      <c r="U1348" s="125"/>
      <c r="V1348" s="125"/>
      <c r="W1348" s="125"/>
      <c r="X1348" s="125"/>
      <c r="Y1348" s="126"/>
      <c r="Z1348" s="165"/>
      <c r="AA1348" s="166"/>
      <c r="AB1348" s="162"/>
      <c r="AC1348" s="166"/>
      <c r="AD1348" s="163"/>
      <c r="AE1348" s="163"/>
      <c r="AF1348" s="562"/>
    </row>
    <row r="1349" spans="1:32" ht="33" customHeight="1" x14ac:dyDescent="0.35">
      <c r="A1349" s="146"/>
      <c r="B1349" s="122"/>
      <c r="C1349" s="123"/>
      <c r="D1349" s="123"/>
      <c r="E1349" s="124"/>
      <c r="F1349" s="124"/>
      <c r="G1349" s="146"/>
      <c r="H1349" s="146"/>
      <c r="I1349" s="125"/>
      <c r="J1349" s="125"/>
      <c r="K1349" s="125"/>
      <c r="L1349" s="125"/>
      <c r="M1349" s="125"/>
      <c r="N1349" s="125"/>
      <c r="O1349" s="125"/>
      <c r="P1349" s="125"/>
      <c r="Q1349" s="125"/>
      <c r="R1349" s="125"/>
      <c r="S1349" s="125"/>
      <c r="T1349" s="125"/>
      <c r="U1349" s="125"/>
      <c r="V1349" s="125"/>
      <c r="W1349" s="125"/>
      <c r="X1349" s="125"/>
      <c r="Y1349" s="126"/>
      <c r="Z1349" s="165"/>
      <c r="AA1349" s="166"/>
      <c r="AB1349" s="162"/>
      <c r="AC1349" s="166"/>
      <c r="AD1349" s="163"/>
      <c r="AE1349" s="163"/>
      <c r="AF1349" s="562"/>
    </row>
    <row r="1350" spans="1:32" ht="33" customHeight="1" x14ac:dyDescent="0.35">
      <c r="A1350" s="146"/>
      <c r="B1350" s="122"/>
      <c r="C1350" s="123"/>
      <c r="D1350" s="123"/>
      <c r="E1350" s="124"/>
      <c r="F1350" s="124"/>
      <c r="G1350" s="146"/>
      <c r="H1350" s="146"/>
      <c r="I1350" s="125"/>
      <c r="J1350" s="125"/>
      <c r="K1350" s="125"/>
      <c r="L1350" s="125"/>
      <c r="M1350" s="125"/>
      <c r="N1350" s="125"/>
      <c r="O1350" s="125"/>
      <c r="P1350" s="125"/>
      <c r="Q1350" s="125"/>
      <c r="R1350" s="125"/>
      <c r="S1350" s="125"/>
      <c r="T1350" s="125"/>
      <c r="U1350" s="125"/>
      <c r="V1350" s="125"/>
      <c r="W1350" s="125"/>
      <c r="X1350" s="125"/>
      <c r="Y1350" s="126"/>
      <c r="Z1350" s="165"/>
      <c r="AA1350" s="166"/>
      <c r="AB1350" s="162"/>
      <c r="AC1350" s="166"/>
      <c r="AD1350" s="163"/>
      <c r="AE1350" s="163"/>
      <c r="AF1350" s="562"/>
    </row>
    <row r="1351" spans="1:32" ht="33" customHeight="1" x14ac:dyDescent="0.35">
      <c r="A1351" s="146"/>
      <c r="B1351" s="122"/>
      <c r="C1351" s="123"/>
      <c r="D1351" s="123"/>
      <c r="E1351" s="124"/>
      <c r="F1351" s="124"/>
      <c r="G1351" s="146"/>
      <c r="H1351" s="146"/>
      <c r="I1351" s="125"/>
      <c r="J1351" s="125"/>
      <c r="K1351" s="125"/>
      <c r="L1351" s="125"/>
      <c r="M1351" s="125"/>
      <c r="N1351" s="125"/>
      <c r="O1351" s="125"/>
      <c r="P1351" s="125"/>
      <c r="Q1351" s="125"/>
      <c r="R1351" s="125"/>
      <c r="S1351" s="125"/>
      <c r="T1351" s="125"/>
      <c r="U1351" s="125"/>
      <c r="V1351" s="125"/>
      <c r="W1351" s="125"/>
      <c r="X1351" s="125"/>
      <c r="Y1351" s="126"/>
      <c r="Z1351" s="165"/>
      <c r="AA1351" s="166"/>
      <c r="AB1351" s="162"/>
      <c r="AC1351" s="166"/>
      <c r="AD1351" s="163"/>
      <c r="AE1351" s="163"/>
      <c r="AF1351" s="562"/>
    </row>
    <row r="1352" spans="1:32" ht="33" customHeight="1" x14ac:dyDescent="0.35">
      <c r="A1352" s="146"/>
      <c r="B1352" s="122"/>
      <c r="C1352" s="123"/>
      <c r="D1352" s="123"/>
      <c r="E1352" s="124"/>
      <c r="F1352" s="124"/>
      <c r="G1352" s="146"/>
      <c r="H1352" s="146"/>
      <c r="I1352" s="125"/>
      <c r="J1352" s="125"/>
      <c r="K1352" s="125"/>
      <c r="L1352" s="125"/>
      <c r="M1352" s="125"/>
      <c r="N1352" s="125"/>
      <c r="O1352" s="125"/>
      <c r="P1352" s="125"/>
      <c r="Q1352" s="125"/>
      <c r="R1352" s="125"/>
      <c r="S1352" s="125"/>
      <c r="T1352" s="125"/>
      <c r="U1352" s="125"/>
      <c r="V1352" s="125"/>
      <c r="W1352" s="125"/>
      <c r="X1352" s="125"/>
      <c r="Y1352" s="126"/>
      <c r="Z1352" s="165"/>
      <c r="AA1352" s="166"/>
      <c r="AB1352" s="162"/>
      <c r="AC1352" s="166"/>
      <c r="AD1352" s="163"/>
      <c r="AE1352" s="163"/>
      <c r="AF1352" s="562"/>
    </row>
    <row r="1353" spans="1:32" ht="33" customHeight="1" x14ac:dyDescent="0.35">
      <c r="A1353" s="146"/>
      <c r="B1353" s="122"/>
      <c r="C1353" s="123"/>
      <c r="D1353" s="123"/>
      <c r="E1353" s="124"/>
      <c r="F1353" s="124"/>
      <c r="G1353" s="146"/>
      <c r="H1353" s="146"/>
      <c r="I1353" s="125"/>
      <c r="J1353" s="125"/>
      <c r="K1353" s="125"/>
      <c r="L1353" s="125"/>
      <c r="M1353" s="125"/>
      <c r="N1353" s="125"/>
      <c r="O1353" s="125"/>
      <c r="P1353" s="125"/>
      <c r="Q1353" s="125"/>
      <c r="R1353" s="125"/>
      <c r="S1353" s="125"/>
      <c r="T1353" s="125"/>
      <c r="U1353" s="125"/>
      <c r="V1353" s="125"/>
      <c r="W1353" s="125"/>
      <c r="X1353" s="125"/>
      <c r="Y1353" s="126"/>
      <c r="Z1353" s="165"/>
      <c r="AA1353" s="166"/>
      <c r="AB1353" s="162"/>
      <c r="AC1353" s="166"/>
      <c r="AD1353" s="163"/>
      <c r="AE1353" s="163"/>
      <c r="AF1353" s="562"/>
    </row>
    <row r="1354" spans="1:32" ht="33" customHeight="1" x14ac:dyDescent="0.35">
      <c r="A1354" s="146"/>
      <c r="B1354" s="122"/>
      <c r="C1354" s="123"/>
      <c r="D1354" s="123"/>
      <c r="E1354" s="124"/>
      <c r="F1354" s="124"/>
      <c r="G1354" s="146"/>
      <c r="H1354" s="146"/>
      <c r="I1354" s="125"/>
      <c r="J1354" s="125"/>
      <c r="K1354" s="125"/>
      <c r="L1354" s="125"/>
      <c r="M1354" s="125"/>
      <c r="N1354" s="125"/>
      <c r="O1354" s="125"/>
      <c r="P1354" s="125"/>
      <c r="Q1354" s="125"/>
      <c r="R1354" s="125"/>
      <c r="S1354" s="125"/>
      <c r="T1354" s="125"/>
      <c r="U1354" s="125"/>
      <c r="V1354" s="125"/>
      <c r="W1354" s="125"/>
      <c r="X1354" s="125"/>
      <c r="Y1354" s="126"/>
      <c r="Z1354" s="165"/>
      <c r="AA1354" s="166"/>
      <c r="AB1354" s="162"/>
      <c r="AC1354" s="166"/>
      <c r="AD1354" s="163"/>
      <c r="AE1354" s="163"/>
      <c r="AF1354" s="562"/>
    </row>
    <row r="1355" spans="1:32" ht="33" customHeight="1" x14ac:dyDescent="0.35">
      <c r="A1355" s="146"/>
      <c r="B1355" s="122"/>
      <c r="C1355" s="123"/>
      <c r="D1355" s="123"/>
      <c r="E1355" s="124"/>
      <c r="F1355" s="124"/>
      <c r="G1355" s="146"/>
      <c r="H1355" s="146"/>
      <c r="I1355" s="125"/>
      <c r="J1355" s="125"/>
      <c r="K1355" s="125"/>
      <c r="L1355" s="125"/>
      <c r="M1355" s="125"/>
      <c r="N1355" s="125"/>
      <c r="O1355" s="125"/>
      <c r="P1355" s="125"/>
      <c r="Q1355" s="125"/>
      <c r="R1355" s="125"/>
      <c r="S1355" s="125"/>
      <c r="T1355" s="125"/>
      <c r="U1355" s="125"/>
      <c r="V1355" s="125"/>
      <c r="W1355" s="125"/>
      <c r="X1355" s="125"/>
      <c r="Y1355" s="126"/>
      <c r="Z1355" s="165"/>
      <c r="AA1355" s="166"/>
      <c r="AB1355" s="162"/>
      <c r="AC1355" s="166"/>
      <c r="AD1355" s="163"/>
      <c r="AE1355" s="163"/>
      <c r="AF1355" s="562"/>
    </row>
    <row r="1356" spans="1:32" ht="33" customHeight="1" x14ac:dyDescent="0.35">
      <c r="A1356" s="146"/>
      <c r="B1356" s="122"/>
      <c r="C1356" s="123"/>
      <c r="D1356" s="123"/>
      <c r="E1356" s="124"/>
      <c r="F1356" s="124"/>
      <c r="G1356" s="146"/>
      <c r="H1356" s="146"/>
      <c r="I1356" s="125"/>
      <c r="J1356" s="125"/>
      <c r="K1356" s="125"/>
      <c r="L1356" s="125"/>
      <c r="M1356" s="125"/>
      <c r="N1356" s="125"/>
      <c r="O1356" s="125"/>
      <c r="P1356" s="125"/>
      <c r="Q1356" s="125"/>
      <c r="R1356" s="125"/>
      <c r="S1356" s="125"/>
      <c r="T1356" s="125"/>
      <c r="U1356" s="125"/>
      <c r="V1356" s="125"/>
      <c r="W1356" s="125"/>
      <c r="X1356" s="125"/>
      <c r="Y1356" s="126"/>
      <c r="Z1356" s="165"/>
      <c r="AA1356" s="166"/>
      <c r="AB1356" s="162"/>
      <c r="AC1356" s="166"/>
      <c r="AD1356" s="163"/>
      <c r="AE1356" s="163"/>
      <c r="AF1356" s="562"/>
    </row>
    <row r="1357" spans="1:32" ht="33" customHeight="1" x14ac:dyDescent="0.35">
      <c r="A1357" s="146"/>
      <c r="B1357" s="122"/>
      <c r="C1357" s="123"/>
      <c r="D1357" s="123"/>
      <c r="E1357" s="124"/>
      <c r="F1357" s="124"/>
      <c r="G1357" s="146"/>
      <c r="H1357" s="146"/>
      <c r="I1357" s="125"/>
      <c r="J1357" s="125"/>
      <c r="K1357" s="125"/>
      <c r="L1357" s="125"/>
      <c r="M1357" s="125"/>
      <c r="N1357" s="125"/>
      <c r="O1357" s="125"/>
      <c r="P1357" s="125"/>
      <c r="Q1357" s="125"/>
      <c r="R1357" s="125"/>
      <c r="S1357" s="125"/>
      <c r="T1357" s="125"/>
      <c r="U1357" s="125"/>
      <c r="V1357" s="125"/>
      <c r="W1357" s="125"/>
      <c r="X1357" s="125"/>
      <c r="Y1357" s="126"/>
      <c r="Z1357" s="165"/>
      <c r="AA1357" s="166"/>
      <c r="AB1357" s="162"/>
      <c r="AC1357" s="166"/>
      <c r="AD1357" s="163"/>
      <c r="AE1357" s="163"/>
      <c r="AF1357" s="562"/>
    </row>
    <row r="1358" spans="1:32" ht="33" customHeight="1" x14ac:dyDescent="0.35">
      <c r="A1358" s="146"/>
      <c r="B1358" s="122"/>
      <c r="C1358" s="123"/>
      <c r="D1358" s="123"/>
      <c r="E1358" s="124"/>
      <c r="F1358" s="124"/>
      <c r="G1358" s="146"/>
      <c r="H1358" s="146"/>
      <c r="I1358" s="125"/>
      <c r="J1358" s="125"/>
      <c r="K1358" s="125"/>
      <c r="L1358" s="125"/>
      <c r="M1358" s="125"/>
      <c r="N1358" s="125"/>
      <c r="O1358" s="125"/>
      <c r="P1358" s="125"/>
      <c r="Q1358" s="125"/>
      <c r="R1358" s="125"/>
      <c r="S1358" s="125"/>
      <c r="T1358" s="125"/>
      <c r="U1358" s="125"/>
      <c r="V1358" s="125"/>
      <c r="W1358" s="125"/>
      <c r="X1358" s="125"/>
      <c r="Y1358" s="126"/>
      <c r="Z1358" s="165"/>
      <c r="AA1358" s="166"/>
      <c r="AB1358" s="162"/>
      <c r="AC1358" s="166"/>
      <c r="AD1358" s="163"/>
      <c r="AE1358" s="163"/>
      <c r="AF1358" s="562"/>
    </row>
    <row r="1359" spans="1:32" ht="33" customHeight="1" x14ac:dyDescent="0.35">
      <c r="A1359" s="146"/>
      <c r="B1359" s="122"/>
      <c r="C1359" s="123"/>
      <c r="D1359" s="123"/>
      <c r="E1359" s="124"/>
      <c r="F1359" s="124"/>
      <c r="G1359" s="146"/>
      <c r="H1359" s="146"/>
      <c r="I1359" s="125"/>
      <c r="J1359" s="125"/>
      <c r="K1359" s="125"/>
      <c r="L1359" s="125"/>
      <c r="M1359" s="125"/>
      <c r="N1359" s="125"/>
      <c r="O1359" s="125"/>
      <c r="P1359" s="125"/>
      <c r="Q1359" s="125"/>
      <c r="R1359" s="125"/>
      <c r="S1359" s="125"/>
      <c r="T1359" s="125"/>
      <c r="U1359" s="125"/>
      <c r="V1359" s="125"/>
      <c r="W1359" s="125"/>
      <c r="X1359" s="125"/>
      <c r="Y1359" s="126"/>
      <c r="Z1359" s="165"/>
      <c r="AA1359" s="166"/>
      <c r="AB1359" s="162"/>
      <c r="AC1359" s="166"/>
      <c r="AD1359" s="163"/>
      <c r="AE1359" s="163"/>
      <c r="AF1359" s="562"/>
    </row>
    <row r="1360" spans="1:32" ht="33" customHeight="1" x14ac:dyDescent="0.35">
      <c r="A1360" s="146"/>
      <c r="B1360" s="122"/>
      <c r="C1360" s="123"/>
      <c r="D1360" s="123"/>
      <c r="E1360" s="124"/>
      <c r="F1360" s="124"/>
      <c r="G1360" s="146"/>
      <c r="H1360" s="146"/>
      <c r="I1360" s="125"/>
      <c r="J1360" s="125"/>
      <c r="K1360" s="125"/>
      <c r="L1360" s="125"/>
      <c r="M1360" s="125"/>
      <c r="N1360" s="125"/>
      <c r="O1360" s="125"/>
      <c r="P1360" s="125"/>
      <c r="Q1360" s="125"/>
      <c r="R1360" s="125"/>
      <c r="S1360" s="125"/>
      <c r="T1360" s="125"/>
      <c r="U1360" s="125"/>
      <c r="V1360" s="125"/>
      <c r="W1360" s="125"/>
      <c r="X1360" s="125"/>
      <c r="Y1360" s="126"/>
      <c r="Z1360" s="165"/>
      <c r="AA1360" s="166"/>
      <c r="AB1360" s="162"/>
      <c r="AC1360" s="166"/>
      <c r="AD1360" s="163"/>
      <c r="AE1360" s="163"/>
      <c r="AF1360" s="562"/>
    </row>
    <row r="1361" spans="1:32" ht="33" customHeight="1" x14ac:dyDescent="0.35">
      <c r="A1361" s="146"/>
      <c r="B1361" s="122"/>
      <c r="C1361" s="123"/>
      <c r="D1361" s="123"/>
      <c r="E1361" s="124"/>
      <c r="F1361" s="124"/>
      <c r="G1361" s="146"/>
      <c r="H1361" s="146"/>
      <c r="I1361" s="125"/>
      <c r="J1361" s="125"/>
      <c r="K1361" s="125"/>
      <c r="L1361" s="125"/>
      <c r="M1361" s="125"/>
      <c r="N1361" s="125"/>
      <c r="O1361" s="125"/>
      <c r="P1361" s="125"/>
      <c r="Q1361" s="125"/>
      <c r="R1361" s="125"/>
      <c r="S1361" s="125"/>
      <c r="T1361" s="125"/>
      <c r="U1361" s="125"/>
      <c r="V1361" s="125"/>
      <c r="W1361" s="125"/>
      <c r="X1361" s="125"/>
      <c r="Y1361" s="126"/>
      <c r="Z1361" s="165"/>
      <c r="AA1361" s="166"/>
      <c r="AB1361" s="162"/>
      <c r="AC1361" s="166"/>
      <c r="AD1361" s="163"/>
      <c r="AE1361" s="163"/>
      <c r="AF1361" s="562"/>
    </row>
    <row r="1362" spans="1:32" ht="33" customHeight="1" x14ac:dyDescent="0.35">
      <c r="A1362" s="146"/>
      <c r="B1362" s="122"/>
      <c r="C1362" s="123"/>
      <c r="D1362" s="123"/>
      <c r="E1362" s="124"/>
      <c r="F1362" s="124"/>
      <c r="G1362" s="146"/>
      <c r="H1362" s="146"/>
      <c r="I1362" s="125"/>
      <c r="J1362" s="125"/>
      <c r="K1362" s="125"/>
      <c r="L1362" s="125"/>
      <c r="M1362" s="125"/>
      <c r="N1362" s="125"/>
      <c r="O1362" s="125"/>
      <c r="P1362" s="125"/>
      <c r="Q1362" s="125"/>
      <c r="R1362" s="125"/>
      <c r="S1362" s="125"/>
      <c r="T1362" s="125"/>
      <c r="U1362" s="125"/>
      <c r="V1362" s="125"/>
      <c r="W1362" s="125"/>
      <c r="X1362" s="125"/>
      <c r="Y1362" s="126"/>
      <c r="Z1362" s="165"/>
      <c r="AA1362" s="166"/>
      <c r="AB1362" s="162"/>
      <c r="AC1362" s="166"/>
      <c r="AD1362" s="163"/>
      <c r="AE1362" s="163"/>
      <c r="AF1362" s="562"/>
    </row>
    <row r="1363" spans="1:32" ht="33" customHeight="1" x14ac:dyDescent="0.35">
      <c r="A1363" s="146"/>
      <c r="B1363" s="122"/>
      <c r="C1363" s="123"/>
      <c r="D1363" s="123"/>
      <c r="E1363" s="124"/>
      <c r="F1363" s="124"/>
      <c r="G1363" s="146"/>
      <c r="H1363" s="146"/>
      <c r="I1363" s="125"/>
      <c r="J1363" s="125"/>
      <c r="K1363" s="125"/>
      <c r="L1363" s="125"/>
      <c r="M1363" s="125"/>
      <c r="N1363" s="125"/>
      <c r="O1363" s="125"/>
      <c r="P1363" s="125"/>
      <c r="Q1363" s="125"/>
      <c r="R1363" s="125"/>
      <c r="S1363" s="125"/>
      <c r="T1363" s="125"/>
      <c r="U1363" s="125"/>
      <c r="V1363" s="125"/>
      <c r="W1363" s="125"/>
      <c r="X1363" s="125"/>
      <c r="Y1363" s="126"/>
      <c r="Z1363" s="165"/>
      <c r="AA1363" s="166"/>
      <c r="AB1363" s="162"/>
      <c r="AC1363" s="166"/>
      <c r="AD1363" s="163"/>
      <c r="AE1363" s="163"/>
      <c r="AF1363" s="562"/>
    </row>
    <row r="1364" spans="1:32" ht="33" customHeight="1" x14ac:dyDescent="0.35">
      <c r="A1364" s="146"/>
      <c r="B1364" s="122"/>
      <c r="C1364" s="123"/>
      <c r="D1364" s="123"/>
      <c r="E1364" s="124"/>
      <c r="F1364" s="124"/>
      <c r="G1364" s="146"/>
      <c r="H1364" s="146"/>
      <c r="I1364" s="125"/>
      <c r="J1364" s="125"/>
      <c r="K1364" s="125"/>
      <c r="L1364" s="125"/>
      <c r="M1364" s="125"/>
      <c r="N1364" s="125"/>
      <c r="O1364" s="125"/>
      <c r="P1364" s="125"/>
      <c r="Q1364" s="125"/>
      <c r="R1364" s="125"/>
      <c r="S1364" s="125"/>
      <c r="T1364" s="125"/>
      <c r="U1364" s="125"/>
      <c r="V1364" s="125"/>
      <c r="W1364" s="125"/>
      <c r="X1364" s="125"/>
      <c r="Y1364" s="126"/>
      <c r="Z1364" s="165"/>
      <c r="AA1364" s="166"/>
      <c r="AB1364" s="162"/>
      <c r="AC1364" s="166"/>
      <c r="AD1364" s="163"/>
      <c r="AE1364" s="163"/>
      <c r="AF1364" s="562"/>
    </row>
    <row r="1365" spans="1:32" ht="33" customHeight="1" x14ac:dyDescent="0.35">
      <c r="A1365" s="146"/>
      <c r="B1365" s="122"/>
      <c r="C1365" s="123"/>
      <c r="D1365" s="123"/>
      <c r="E1365" s="124"/>
      <c r="F1365" s="124"/>
      <c r="G1365" s="146"/>
      <c r="H1365" s="146"/>
      <c r="I1365" s="125"/>
      <c r="J1365" s="125"/>
      <c r="K1365" s="125"/>
      <c r="L1365" s="125"/>
      <c r="M1365" s="125"/>
      <c r="N1365" s="125"/>
      <c r="O1365" s="125"/>
      <c r="P1365" s="125"/>
      <c r="Q1365" s="125"/>
      <c r="R1365" s="125"/>
      <c r="S1365" s="125"/>
      <c r="T1365" s="125"/>
      <c r="U1365" s="125"/>
      <c r="V1365" s="125"/>
      <c r="W1365" s="125"/>
      <c r="X1365" s="125"/>
      <c r="Y1365" s="126"/>
      <c r="Z1365" s="165"/>
      <c r="AA1365" s="166"/>
      <c r="AB1365" s="162"/>
      <c r="AC1365" s="166"/>
      <c r="AD1365" s="163"/>
      <c r="AE1365" s="163"/>
      <c r="AF1365" s="562"/>
    </row>
    <row r="1366" spans="1:32" ht="33" customHeight="1" x14ac:dyDescent="0.35">
      <c r="A1366" s="146"/>
      <c r="B1366" s="122"/>
      <c r="C1366" s="123"/>
      <c r="D1366" s="123"/>
      <c r="E1366" s="124"/>
      <c r="F1366" s="124"/>
      <c r="G1366" s="146"/>
      <c r="H1366" s="146"/>
      <c r="I1366" s="125"/>
      <c r="J1366" s="125"/>
      <c r="K1366" s="125"/>
      <c r="L1366" s="125"/>
      <c r="M1366" s="125"/>
      <c r="N1366" s="125"/>
      <c r="O1366" s="125"/>
      <c r="P1366" s="125"/>
      <c r="Q1366" s="125"/>
      <c r="R1366" s="125"/>
      <c r="S1366" s="125"/>
      <c r="T1366" s="125"/>
      <c r="U1366" s="125"/>
      <c r="V1366" s="125"/>
      <c r="W1366" s="125"/>
      <c r="X1366" s="125"/>
      <c r="Y1366" s="126"/>
      <c r="Z1366" s="165"/>
      <c r="AA1366" s="166"/>
      <c r="AB1366" s="162"/>
      <c r="AC1366" s="166"/>
      <c r="AD1366" s="163"/>
      <c r="AE1366" s="163"/>
      <c r="AF1366" s="562"/>
    </row>
    <row r="1367" spans="1:32" ht="33" customHeight="1" x14ac:dyDescent="0.35">
      <c r="A1367" s="146"/>
      <c r="B1367" s="122"/>
      <c r="C1367" s="123"/>
      <c r="D1367" s="123"/>
      <c r="E1367" s="124"/>
      <c r="F1367" s="124"/>
      <c r="G1367" s="146"/>
      <c r="H1367" s="146"/>
      <c r="I1367" s="125"/>
      <c r="J1367" s="125"/>
      <c r="K1367" s="125"/>
      <c r="L1367" s="125"/>
      <c r="M1367" s="125"/>
      <c r="N1367" s="125"/>
      <c r="O1367" s="125"/>
      <c r="P1367" s="125"/>
      <c r="Q1367" s="125"/>
      <c r="R1367" s="125"/>
      <c r="S1367" s="125"/>
      <c r="T1367" s="125"/>
      <c r="U1367" s="125"/>
      <c r="V1367" s="125"/>
      <c r="W1367" s="125"/>
      <c r="X1367" s="125"/>
      <c r="Y1367" s="126"/>
      <c r="Z1367" s="165"/>
      <c r="AA1367" s="166"/>
      <c r="AB1367" s="162"/>
      <c r="AC1367" s="166"/>
      <c r="AD1367" s="163"/>
      <c r="AE1367" s="163"/>
      <c r="AF1367" s="562"/>
    </row>
    <row r="1368" spans="1:32" ht="33" customHeight="1" x14ac:dyDescent="0.35">
      <c r="A1368" s="146"/>
      <c r="B1368" s="122"/>
      <c r="C1368" s="123"/>
      <c r="D1368" s="123"/>
      <c r="E1368" s="124"/>
      <c r="F1368" s="124"/>
      <c r="G1368" s="146"/>
      <c r="H1368" s="146"/>
      <c r="I1368" s="125"/>
      <c r="J1368" s="125"/>
      <c r="K1368" s="125"/>
      <c r="L1368" s="125"/>
      <c r="M1368" s="125"/>
      <c r="N1368" s="125"/>
      <c r="O1368" s="125"/>
      <c r="P1368" s="125"/>
      <c r="Q1368" s="125"/>
      <c r="R1368" s="125"/>
      <c r="S1368" s="125"/>
      <c r="T1368" s="125"/>
      <c r="U1368" s="125"/>
      <c r="V1368" s="125"/>
      <c r="W1368" s="125"/>
      <c r="X1368" s="125"/>
      <c r="Y1368" s="126"/>
      <c r="Z1368" s="165"/>
      <c r="AA1368" s="166"/>
      <c r="AB1368" s="162"/>
      <c r="AC1368" s="166"/>
      <c r="AD1368" s="163"/>
      <c r="AE1368" s="163"/>
      <c r="AF1368" s="562"/>
    </row>
    <row r="1369" spans="1:32" ht="33" customHeight="1" x14ac:dyDescent="0.35">
      <c r="A1369" s="146"/>
      <c r="B1369" s="122"/>
      <c r="C1369" s="123"/>
      <c r="D1369" s="123"/>
      <c r="E1369" s="124"/>
      <c r="F1369" s="124"/>
      <c r="G1369" s="146"/>
      <c r="H1369" s="146"/>
      <c r="I1369" s="125"/>
      <c r="J1369" s="125"/>
      <c r="K1369" s="125"/>
      <c r="L1369" s="125"/>
      <c r="M1369" s="125"/>
      <c r="N1369" s="125"/>
      <c r="O1369" s="125"/>
      <c r="P1369" s="125"/>
      <c r="Q1369" s="125"/>
      <c r="R1369" s="125"/>
      <c r="S1369" s="125"/>
      <c r="T1369" s="125"/>
      <c r="U1369" s="125"/>
      <c r="V1369" s="125"/>
      <c r="W1369" s="125"/>
      <c r="X1369" s="125"/>
      <c r="Y1369" s="126"/>
      <c r="Z1369" s="165"/>
      <c r="AA1369" s="166"/>
      <c r="AB1369" s="162"/>
      <c r="AC1369" s="166"/>
      <c r="AD1369" s="163"/>
      <c r="AE1369" s="163"/>
      <c r="AF1369" s="562"/>
    </row>
    <row r="1370" spans="1:32" ht="33" customHeight="1" x14ac:dyDescent="0.35">
      <c r="A1370" s="146"/>
      <c r="B1370" s="122"/>
      <c r="C1370" s="123"/>
      <c r="D1370" s="123"/>
      <c r="E1370" s="124"/>
      <c r="F1370" s="124"/>
      <c r="G1370" s="146"/>
      <c r="H1370" s="146"/>
      <c r="I1370" s="125"/>
      <c r="J1370" s="125"/>
      <c r="K1370" s="125"/>
      <c r="L1370" s="125"/>
      <c r="M1370" s="125"/>
      <c r="N1370" s="125"/>
      <c r="O1370" s="125"/>
      <c r="P1370" s="125"/>
      <c r="Q1370" s="125"/>
      <c r="R1370" s="125"/>
      <c r="S1370" s="125"/>
      <c r="T1370" s="125"/>
      <c r="U1370" s="125"/>
      <c r="V1370" s="125"/>
      <c r="W1370" s="125"/>
      <c r="X1370" s="125"/>
      <c r="Y1370" s="126"/>
      <c r="Z1370" s="165"/>
      <c r="AA1370" s="166"/>
      <c r="AB1370" s="162"/>
      <c r="AC1370" s="166"/>
      <c r="AD1370" s="163"/>
      <c r="AE1370" s="163"/>
      <c r="AF1370" s="562"/>
    </row>
    <row r="1371" spans="1:32" ht="33" customHeight="1" x14ac:dyDescent="0.35">
      <c r="A1371" s="146"/>
      <c r="B1371" s="122"/>
      <c r="C1371" s="123"/>
      <c r="D1371" s="123"/>
      <c r="E1371" s="124"/>
      <c r="F1371" s="124"/>
      <c r="G1371" s="146"/>
      <c r="H1371" s="146"/>
      <c r="I1371" s="125"/>
      <c r="J1371" s="125"/>
      <c r="K1371" s="125"/>
      <c r="L1371" s="125"/>
      <c r="M1371" s="125"/>
      <c r="N1371" s="125"/>
      <c r="O1371" s="125"/>
      <c r="P1371" s="125"/>
      <c r="Q1371" s="125"/>
      <c r="R1371" s="125"/>
      <c r="S1371" s="125"/>
      <c r="T1371" s="125"/>
      <c r="U1371" s="125"/>
      <c r="V1371" s="125"/>
      <c r="W1371" s="125"/>
      <c r="X1371" s="125"/>
      <c r="Y1371" s="126"/>
      <c r="Z1371" s="165"/>
      <c r="AA1371" s="166"/>
      <c r="AB1371" s="162"/>
      <c r="AC1371" s="166"/>
      <c r="AD1371" s="163"/>
      <c r="AE1371" s="163"/>
      <c r="AF1371" s="562"/>
    </row>
    <row r="1372" spans="1:32" ht="33" customHeight="1" x14ac:dyDescent="0.35">
      <c r="A1372" s="146"/>
      <c r="B1372" s="122"/>
      <c r="C1372" s="123"/>
      <c r="D1372" s="123"/>
      <c r="E1372" s="124"/>
      <c r="F1372" s="124"/>
      <c r="G1372" s="146"/>
      <c r="H1372" s="146"/>
      <c r="I1372" s="125"/>
      <c r="J1372" s="125"/>
      <c r="K1372" s="125"/>
      <c r="L1372" s="125"/>
      <c r="M1372" s="125"/>
      <c r="N1372" s="125"/>
      <c r="O1372" s="125"/>
      <c r="P1372" s="125"/>
      <c r="Q1372" s="125"/>
      <c r="R1372" s="125"/>
      <c r="S1372" s="125"/>
      <c r="T1372" s="125"/>
      <c r="U1372" s="125"/>
      <c r="V1372" s="125"/>
      <c r="W1372" s="125"/>
      <c r="X1372" s="125"/>
      <c r="Y1372" s="126"/>
      <c r="Z1372" s="165"/>
      <c r="AA1372" s="166"/>
      <c r="AB1372" s="162"/>
      <c r="AC1372" s="166"/>
      <c r="AD1372" s="163"/>
      <c r="AE1372" s="163"/>
      <c r="AF1372" s="562"/>
    </row>
    <row r="1373" spans="1:32" ht="33" customHeight="1" x14ac:dyDescent="0.35">
      <c r="A1373" s="146"/>
      <c r="B1373" s="122"/>
      <c r="C1373" s="123"/>
      <c r="D1373" s="123"/>
      <c r="E1373" s="124"/>
      <c r="F1373" s="124"/>
      <c r="G1373" s="146"/>
      <c r="H1373" s="146"/>
      <c r="I1373" s="125"/>
      <c r="J1373" s="125"/>
      <c r="K1373" s="125"/>
      <c r="L1373" s="125"/>
      <c r="M1373" s="125"/>
      <c r="N1373" s="125"/>
      <c r="O1373" s="125"/>
      <c r="P1373" s="125"/>
      <c r="Q1373" s="125"/>
      <c r="R1373" s="125"/>
      <c r="S1373" s="125"/>
      <c r="T1373" s="125"/>
      <c r="U1373" s="125"/>
      <c r="V1373" s="125"/>
      <c r="W1373" s="125"/>
      <c r="X1373" s="125"/>
      <c r="Y1373" s="126"/>
      <c r="Z1373" s="165"/>
      <c r="AA1373" s="166"/>
      <c r="AB1373" s="162"/>
      <c r="AC1373" s="166"/>
      <c r="AD1373" s="163"/>
      <c r="AE1373" s="163"/>
      <c r="AF1373" s="562"/>
    </row>
    <row r="1374" spans="1:32" ht="33" customHeight="1" x14ac:dyDescent="0.35">
      <c r="A1374" s="146"/>
      <c r="B1374" s="122"/>
      <c r="C1374" s="123"/>
      <c r="D1374" s="123"/>
      <c r="E1374" s="124"/>
      <c r="F1374" s="124"/>
      <c r="G1374" s="146"/>
      <c r="H1374" s="146"/>
      <c r="I1374" s="125"/>
      <c r="J1374" s="125"/>
      <c r="K1374" s="125"/>
      <c r="L1374" s="125"/>
      <c r="M1374" s="125"/>
      <c r="N1374" s="125"/>
      <c r="O1374" s="125"/>
      <c r="P1374" s="125"/>
      <c r="Q1374" s="125"/>
      <c r="R1374" s="125"/>
      <c r="S1374" s="125"/>
      <c r="T1374" s="125"/>
      <c r="U1374" s="125"/>
      <c r="V1374" s="125"/>
      <c r="W1374" s="125"/>
      <c r="X1374" s="125"/>
      <c r="Y1374" s="126"/>
      <c r="Z1374" s="165"/>
      <c r="AA1374" s="166"/>
      <c r="AB1374" s="162"/>
      <c r="AC1374" s="166"/>
      <c r="AD1374" s="163"/>
      <c r="AE1374" s="163"/>
      <c r="AF1374" s="562"/>
    </row>
    <row r="1375" spans="1:32" ht="33" customHeight="1" x14ac:dyDescent="0.35">
      <c r="A1375" s="146"/>
      <c r="B1375" s="122"/>
      <c r="C1375" s="123"/>
      <c r="D1375" s="123"/>
      <c r="E1375" s="124"/>
      <c r="F1375" s="124"/>
      <c r="G1375" s="146"/>
      <c r="H1375" s="146"/>
      <c r="I1375" s="125"/>
      <c r="J1375" s="125"/>
      <c r="K1375" s="125"/>
      <c r="L1375" s="125"/>
      <c r="M1375" s="125"/>
      <c r="N1375" s="125"/>
      <c r="O1375" s="125"/>
      <c r="P1375" s="125"/>
      <c r="Q1375" s="125"/>
      <c r="R1375" s="125"/>
      <c r="S1375" s="125"/>
      <c r="T1375" s="125"/>
      <c r="U1375" s="125"/>
      <c r="V1375" s="125"/>
      <c r="W1375" s="125"/>
      <c r="X1375" s="125"/>
      <c r="Y1375" s="126"/>
      <c r="Z1375" s="165"/>
      <c r="AA1375" s="166"/>
      <c r="AB1375" s="162"/>
      <c r="AC1375" s="166"/>
      <c r="AD1375" s="163"/>
      <c r="AE1375" s="163"/>
      <c r="AF1375" s="562"/>
    </row>
    <row r="1376" spans="1:32" ht="33" customHeight="1" x14ac:dyDescent="0.35">
      <c r="A1376" s="146"/>
      <c r="B1376" s="122"/>
      <c r="C1376" s="123"/>
      <c r="D1376" s="123"/>
      <c r="E1376" s="124"/>
      <c r="F1376" s="124"/>
      <c r="G1376" s="146"/>
      <c r="H1376" s="146"/>
      <c r="I1376" s="125"/>
      <c r="J1376" s="125"/>
      <c r="K1376" s="125"/>
      <c r="L1376" s="125"/>
      <c r="M1376" s="125"/>
      <c r="N1376" s="125"/>
      <c r="O1376" s="125"/>
      <c r="P1376" s="125"/>
      <c r="Q1376" s="125"/>
      <c r="R1376" s="125"/>
      <c r="S1376" s="125"/>
      <c r="T1376" s="125"/>
      <c r="U1376" s="125"/>
      <c r="V1376" s="125"/>
      <c r="W1376" s="125"/>
      <c r="X1376" s="125"/>
      <c r="Y1376" s="126"/>
      <c r="Z1376" s="165"/>
      <c r="AA1376" s="166"/>
      <c r="AB1376" s="162"/>
      <c r="AC1376" s="166"/>
      <c r="AD1376" s="163"/>
      <c r="AE1376" s="163"/>
      <c r="AF1376" s="562"/>
    </row>
    <row r="1377" spans="1:32" ht="33" customHeight="1" x14ac:dyDescent="0.35">
      <c r="A1377" s="146"/>
      <c r="B1377" s="122"/>
      <c r="C1377" s="123"/>
      <c r="D1377" s="123"/>
      <c r="E1377" s="124"/>
      <c r="F1377" s="124"/>
      <c r="G1377" s="146"/>
      <c r="H1377" s="146"/>
      <c r="I1377" s="125"/>
      <c r="J1377" s="125"/>
      <c r="K1377" s="125"/>
      <c r="L1377" s="125"/>
      <c r="M1377" s="125"/>
      <c r="N1377" s="125"/>
      <c r="O1377" s="125"/>
      <c r="P1377" s="125"/>
      <c r="Q1377" s="125"/>
      <c r="R1377" s="125"/>
      <c r="S1377" s="125"/>
      <c r="T1377" s="125"/>
      <c r="U1377" s="125"/>
      <c r="V1377" s="125"/>
      <c r="W1377" s="125"/>
      <c r="X1377" s="125"/>
      <c r="Y1377" s="126"/>
      <c r="Z1377" s="165"/>
      <c r="AA1377" s="166"/>
      <c r="AB1377" s="162"/>
      <c r="AC1377" s="166"/>
      <c r="AD1377" s="163"/>
      <c r="AE1377" s="163"/>
      <c r="AF1377" s="562"/>
    </row>
    <row r="1378" spans="1:32" ht="33" customHeight="1" x14ac:dyDescent="0.35">
      <c r="A1378" s="146"/>
      <c r="B1378" s="122"/>
      <c r="C1378" s="123"/>
      <c r="D1378" s="123"/>
      <c r="E1378" s="124"/>
      <c r="F1378" s="124"/>
      <c r="G1378" s="146"/>
      <c r="H1378" s="146"/>
      <c r="I1378" s="125"/>
      <c r="J1378" s="125"/>
      <c r="K1378" s="125"/>
      <c r="L1378" s="125"/>
      <c r="M1378" s="125"/>
      <c r="N1378" s="125"/>
      <c r="O1378" s="125"/>
      <c r="P1378" s="125"/>
      <c r="Q1378" s="125"/>
      <c r="R1378" s="125"/>
      <c r="S1378" s="125"/>
      <c r="T1378" s="125"/>
      <c r="U1378" s="125"/>
      <c r="V1378" s="125"/>
      <c r="W1378" s="125"/>
      <c r="X1378" s="125"/>
      <c r="Y1378" s="126"/>
      <c r="Z1378" s="165"/>
      <c r="AA1378" s="166"/>
      <c r="AB1378" s="162"/>
      <c r="AC1378" s="166"/>
      <c r="AD1378" s="163"/>
      <c r="AE1378" s="163"/>
      <c r="AF1378" s="562"/>
    </row>
    <row r="1379" spans="1:32" ht="33" customHeight="1" x14ac:dyDescent="0.35">
      <c r="A1379" s="146"/>
      <c r="B1379" s="122"/>
      <c r="C1379" s="123"/>
      <c r="D1379" s="123"/>
      <c r="E1379" s="124"/>
      <c r="F1379" s="124"/>
      <c r="G1379" s="146"/>
      <c r="H1379" s="146"/>
      <c r="I1379" s="125"/>
      <c r="J1379" s="125"/>
      <c r="K1379" s="125"/>
      <c r="L1379" s="125"/>
      <c r="M1379" s="125"/>
      <c r="N1379" s="125"/>
      <c r="O1379" s="125"/>
      <c r="P1379" s="125"/>
      <c r="Q1379" s="125"/>
      <c r="R1379" s="125"/>
      <c r="S1379" s="125"/>
      <c r="T1379" s="125"/>
      <c r="U1379" s="125"/>
      <c r="V1379" s="125"/>
      <c r="W1379" s="125"/>
      <c r="X1379" s="125"/>
      <c r="Y1379" s="126"/>
      <c r="Z1379" s="165"/>
      <c r="AA1379" s="166"/>
      <c r="AB1379" s="162"/>
      <c r="AC1379" s="166"/>
      <c r="AD1379" s="163"/>
      <c r="AE1379" s="163"/>
      <c r="AF1379" s="562"/>
    </row>
    <row r="1380" spans="1:32" ht="33" customHeight="1" x14ac:dyDescent="0.35">
      <c r="A1380" s="146"/>
      <c r="B1380" s="122"/>
      <c r="C1380" s="123"/>
      <c r="D1380" s="123"/>
      <c r="E1380" s="124"/>
      <c r="F1380" s="124"/>
      <c r="G1380" s="146"/>
      <c r="H1380" s="146"/>
      <c r="I1380" s="125"/>
      <c r="J1380" s="125"/>
      <c r="K1380" s="125"/>
      <c r="L1380" s="125"/>
      <c r="M1380" s="125"/>
      <c r="N1380" s="125"/>
      <c r="O1380" s="125"/>
      <c r="P1380" s="125"/>
      <c r="Q1380" s="125"/>
      <c r="R1380" s="125"/>
      <c r="S1380" s="125"/>
      <c r="T1380" s="125"/>
      <c r="U1380" s="125"/>
      <c r="V1380" s="125"/>
      <c r="W1380" s="125"/>
      <c r="X1380" s="125"/>
      <c r="Y1380" s="126"/>
      <c r="Z1380" s="165"/>
      <c r="AA1380" s="166"/>
      <c r="AB1380" s="162"/>
      <c r="AC1380" s="166"/>
      <c r="AD1380" s="163"/>
      <c r="AE1380" s="163"/>
      <c r="AF1380" s="562"/>
    </row>
    <row r="1381" spans="1:32" ht="33" customHeight="1" x14ac:dyDescent="0.35">
      <c r="A1381" s="146"/>
      <c r="B1381" s="122"/>
      <c r="C1381" s="123"/>
      <c r="D1381" s="123"/>
      <c r="E1381" s="124"/>
      <c r="F1381" s="124"/>
      <c r="G1381" s="146"/>
      <c r="H1381" s="146"/>
      <c r="I1381" s="125"/>
      <c r="J1381" s="125"/>
      <c r="K1381" s="125"/>
      <c r="L1381" s="125"/>
      <c r="M1381" s="125"/>
      <c r="N1381" s="125"/>
      <c r="O1381" s="125"/>
      <c r="P1381" s="125"/>
      <c r="Q1381" s="125"/>
      <c r="R1381" s="125"/>
      <c r="S1381" s="125"/>
      <c r="T1381" s="125"/>
      <c r="U1381" s="125"/>
      <c r="V1381" s="125"/>
      <c r="W1381" s="125"/>
      <c r="X1381" s="125"/>
      <c r="Y1381" s="126"/>
      <c r="Z1381" s="165"/>
      <c r="AA1381" s="166"/>
      <c r="AB1381" s="162"/>
      <c r="AC1381" s="166"/>
      <c r="AD1381" s="163"/>
      <c r="AE1381" s="163"/>
      <c r="AF1381" s="562"/>
    </row>
    <row r="1382" spans="1:32" ht="33" customHeight="1" x14ac:dyDescent="0.35">
      <c r="A1382" s="146"/>
      <c r="B1382" s="122"/>
      <c r="C1382" s="123"/>
      <c r="D1382" s="123"/>
      <c r="E1382" s="124"/>
      <c r="F1382" s="124"/>
      <c r="G1382" s="146"/>
      <c r="H1382" s="146"/>
      <c r="I1382" s="125"/>
      <c r="J1382" s="125"/>
      <c r="K1382" s="125"/>
      <c r="L1382" s="125"/>
      <c r="M1382" s="125"/>
      <c r="N1382" s="125"/>
      <c r="O1382" s="125"/>
      <c r="P1382" s="125"/>
      <c r="Q1382" s="125"/>
      <c r="R1382" s="125"/>
      <c r="S1382" s="125"/>
      <c r="T1382" s="125"/>
      <c r="U1382" s="125"/>
      <c r="V1382" s="125"/>
      <c r="W1382" s="125"/>
      <c r="X1382" s="125"/>
      <c r="Y1382" s="126"/>
      <c r="Z1382" s="165"/>
      <c r="AA1382" s="166"/>
      <c r="AB1382" s="162"/>
      <c r="AC1382" s="166"/>
      <c r="AD1382" s="163"/>
      <c r="AE1382" s="163"/>
      <c r="AF1382" s="562"/>
    </row>
    <row r="1383" spans="1:32" ht="33" customHeight="1" x14ac:dyDescent="0.35">
      <c r="A1383" s="146"/>
      <c r="B1383" s="122"/>
      <c r="C1383" s="123"/>
      <c r="D1383" s="123"/>
      <c r="E1383" s="124"/>
      <c r="F1383" s="124"/>
      <c r="G1383" s="146"/>
      <c r="H1383" s="146"/>
      <c r="I1383" s="125"/>
      <c r="J1383" s="125"/>
      <c r="K1383" s="125"/>
      <c r="L1383" s="125"/>
      <c r="M1383" s="125"/>
      <c r="N1383" s="125"/>
      <c r="O1383" s="125"/>
      <c r="P1383" s="125"/>
      <c r="Q1383" s="125"/>
      <c r="R1383" s="125"/>
      <c r="S1383" s="125"/>
      <c r="T1383" s="125"/>
      <c r="U1383" s="125"/>
      <c r="V1383" s="125"/>
      <c r="W1383" s="125"/>
      <c r="X1383" s="125"/>
      <c r="Y1383" s="126"/>
      <c r="Z1383" s="165"/>
      <c r="AA1383" s="166"/>
      <c r="AB1383" s="162"/>
      <c r="AC1383" s="166"/>
      <c r="AD1383" s="163"/>
      <c r="AE1383" s="163"/>
      <c r="AF1383" s="562"/>
    </row>
    <row r="1384" spans="1:32" ht="33" customHeight="1" x14ac:dyDescent="0.35">
      <c r="A1384" s="146"/>
      <c r="B1384" s="122"/>
      <c r="C1384" s="123"/>
      <c r="D1384" s="123"/>
      <c r="E1384" s="124"/>
      <c r="F1384" s="124"/>
      <c r="G1384" s="146"/>
      <c r="H1384" s="146"/>
      <c r="I1384" s="125"/>
      <c r="J1384" s="125"/>
      <c r="K1384" s="125"/>
      <c r="L1384" s="125"/>
      <c r="M1384" s="125"/>
      <c r="N1384" s="125"/>
      <c r="O1384" s="125"/>
      <c r="P1384" s="125"/>
      <c r="Q1384" s="125"/>
      <c r="R1384" s="125"/>
      <c r="S1384" s="125"/>
      <c r="T1384" s="125"/>
      <c r="U1384" s="125"/>
      <c r="V1384" s="125"/>
      <c r="W1384" s="125"/>
      <c r="X1384" s="125"/>
      <c r="Y1384" s="126"/>
      <c r="Z1384" s="165"/>
      <c r="AA1384" s="166"/>
      <c r="AB1384" s="162"/>
      <c r="AC1384" s="166"/>
      <c r="AD1384" s="163"/>
      <c r="AE1384" s="163"/>
      <c r="AF1384" s="562"/>
    </row>
    <row r="1385" spans="1:32" ht="33" customHeight="1" x14ac:dyDescent="0.35">
      <c r="A1385" s="146"/>
      <c r="B1385" s="122"/>
      <c r="C1385" s="123"/>
      <c r="D1385" s="123"/>
      <c r="E1385" s="124"/>
      <c r="F1385" s="124"/>
      <c r="G1385" s="146"/>
      <c r="H1385" s="146"/>
      <c r="I1385" s="125"/>
      <c r="J1385" s="125"/>
      <c r="K1385" s="125"/>
      <c r="L1385" s="125"/>
      <c r="M1385" s="125"/>
      <c r="N1385" s="125"/>
      <c r="O1385" s="125"/>
      <c r="P1385" s="125"/>
      <c r="Q1385" s="125"/>
      <c r="R1385" s="125"/>
      <c r="S1385" s="125"/>
      <c r="T1385" s="125"/>
      <c r="U1385" s="125"/>
      <c r="V1385" s="125"/>
      <c r="W1385" s="125"/>
      <c r="X1385" s="125"/>
      <c r="Y1385" s="126"/>
      <c r="Z1385" s="165"/>
      <c r="AA1385" s="166"/>
      <c r="AB1385" s="162"/>
      <c r="AC1385" s="166"/>
      <c r="AD1385" s="163"/>
      <c r="AE1385" s="163"/>
      <c r="AF1385" s="562"/>
    </row>
    <row r="1386" spans="1:32" ht="33" customHeight="1" x14ac:dyDescent="0.35">
      <c r="A1386" s="146"/>
      <c r="B1386" s="122"/>
      <c r="C1386" s="123"/>
      <c r="D1386" s="123"/>
      <c r="E1386" s="124"/>
      <c r="F1386" s="124"/>
      <c r="G1386" s="146"/>
      <c r="H1386" s="146"/>
      <c r="I1386" s="125"/>
      <c r="J1386" s="125"/>
      <c r="K1386" s="125"/>
      <c r="L1386" s="125"/>
      <c r="M1386" s="125"/>
      <c r="N1386" s="125"/>
      <c r="O1386" s="125"/>
      <c r="P1386" s="125"/>
      <c r="Q1386" s="125"/>
      <c r="R1386" s="125"/>
      <c r="S1386" s="125"/>
      <c r="T1386" s="125"/>
      <c r="U1386" s="125"/>
      <c r="V1386" s="125"/>
      <c r="W1386" s="125"/>
      <c r="X1386" s="125"/>
      <c r="Y1386" s="126"/>
      <c r="Z1386" s="165"/>
      <c r="AA1386" s="166"/>
      <c r="AB1386" s="162"/>
      <c r="AC1386" s="166"/>
      <c r="AD1386" s="163"/>
      <c r="AE1386" s="163"/>
      <c r="AF1386" s="562"/>
    </row>
    <row r="1387" spans="1:32" ht="33" customHeight="1" x14ac:dyDescent="0.35">
      <c r="A1387" s="146"/>
      <c r="B1387" s="122"/>
      <c r="C1387" s="123"/>
      <c r="D1387" s="123"/>
      <c r="E1387" s="124"/>
      <c r="F1387" s="124"/>
      <c r="G1387" s="146"/>
      <c r="H1387" s="146"/>
      <c r="I1387" s="125"/>
      <c r="J1387" s="125"/>
      <c r="K1387" s="125"/>
      <c r="L1387" s="125"/>
      <c r="M1387" s="125"/>
      <c r="N1387" s="125"/>
      <c r="O1387" s="125"/>
      <c r="P1387" s="125"/>
      <c r="Q1387" s="125"/>
      <c r="R1387" s="125"/>
      <c r="S1387" s="125"/>
      <c r="T1387" s="125"/>
      <c r="U1387" s="125"/>
      <c r="V1387" s="125"/>
      <c r="W1387" s="125"/>
      <c r="X1387" s="125"/>
      <c r="Y1387" s="126"/>
      <c r="Z1387" s="165"/>
      <c r="AA1387" s="166"/>
      <c r="AB1387" s="162"/>
      <c r="AC1387" s="166"/>
      <c r="AD1387" s="163"/>
      <c r="AE1387" s="163"/>
      <c r="AF1387" s="562"/>
    </row>
    <row r="1388" spans="1:32" ht="33" customHeight="1" x14ac:dyDescent="0.35">
      <c r="A1388" s="146"/>
      <c r="B1388" s="122"/>
      <c r="C1388" s="123"/>
      <c r="D1388" s="123"/>
      <c r="E1388" s="124"/>
      <c r="F1388" s="124"/>
      <c r="G1388" s="146"/>
      <c r="H1388" s="146"/>
      <c r="I1388" s="125"/>
      <c r="J1388" s="125"/>
      <c r="K1388" s="125"/>
      <c r="L1388" s="125"/>
      <c r="M1388" s="125"/>
      <c r="N1388" s="125"/>
      <c r="O1388" s="125"/>
      <c r="P1388" s="125"/>
      <c r="Q1388" s="125"/>
      <c r="R1388" s="125"/>
      <c r="S1388" s="125"/>
      <c r="T1388" s="125"/>
      <c r="U1388" s="125"/>
      <c r="V1388" s="125"/>
      <c r="W1388" s="125"/>
      <c r="X1388" s="125"/>
      <c r="Y1388" s="126"/>
      <c r="Z1388" s="165"/>
      <c r="AA1388" s="166"/>
      <c r="AB1388" s="162"/>
      <c r="AC1388" s="166"/>
      <c r="AD1388" s="163"/>
      <c r="AE1388" s="163"/>
      <c r="AF1388" s="562"/>
    </row>
    <row r="1389" spans="1:32" ht="33" customHeight="1" x14ac:dyDescent="0.35">
      <c r="A1389" s="146"/>
      <c r="B1389" s="122"/>
      <c r="C1389" s="123"/>
      <c r="D1389" s="123"/>
      <c r="E1389" s="124"/>
      <c r="F1389" s="124"/>
      <c r="G1389" s="146"/>
      <c r="H1389" s="146"/>
      <c r="I1389" s="125"/>
      <c r="J1389" s="125"/>
      <c r="K1389" s="125"/>
      <c r="L1389" s="125"/>
      <c r="M1389" s="125"/>
      <c r="N1389" s="125"/>
      <c r="O1389" s="125"/>
      <c r="P1389" s="125"/>
      <c r="Q1389" s="125"/>
      <c r="R1389" s="125"/>
      <c r="S1389" s="125"/>
      <c r="T1389" s="125"/>
      <c r="U1389" s="125"/>
      <c r="V1389" s="125"/>
      <c r="W1389" s="125"/>
      <c r="X1389" s="125"/>
      <c r="Y1389" s="126"/>
      <c r="Z1389" s="165"/>
      <c r="AA1389" s="166"/>
      <c r="AB1389" s="162"/>
      <c r="AC1389" s="166"/>
      <c r="AD1389" s="163"/>
      <c r="AE1389" s="163"/>
      <c r="AF1389" s="562"/>
    </row>
    <row r="1390" spans="1:32" ht="33" customHeight="1" x14ac:dyDescent="0.35">
      <c r="A1390" s="146"/>
      <c r="B1390" s="122"/>
      <c r="C1390" s="123"/>
      <c r="D1390" s="123"/>
      <c r="E1390" s="124"/>
      <c r="F1390" s="124"/>
      <c r="G1390" s="146"/>
      <c r="H1390" s="146"/>
      <c r="I1390" s="125"/>
      <c r="J1390" s="125"/>
      <c r="K1390" s="125"/>
      <c r="L1390" s="125"/>
      <c r="M1390" s="125"/>
      <c r="N1390" s="125"/>
      <c r="O1390" s="125"/>
      <c r="P1390" s="125"/>
      <c r="Q1390" s="125"/>
      <c r="R1390" s="125"/>
      <c r="S1390" s="125"/>
      <c r="T1390" s="125"/>
      <c r="U1390" s="125"/>
      <c r="V1390" s="125"/>
      <c r="W1390" s="125"/>
      <c r="X1390" s="125"/>
      <c r="Y1390" s="126"/>
      <c r="Z1390" s="165"/>
      <c r="AA1390" s="166"/>
      <c r="AB1390" s="162"/>
      <c r="AC1390" s="166"/>
      <c r="AD1390" s="163"/>
      <c r="AE1390" s="163"/>
      <c r="AF1390" s="562"/>
    </row>
    <row r="1391" spans="1:32" ht="33" customHeight="1" x14ac:dyDescent="0.35">
      <c r="A1391" s="146"/>
      <c r="B1391" s="122"/>
      <c r="C1391" s="123"/>
      <c r="D1391" s="123"/>
      <c r="E1391" s="124"/>
      <c r="F1391" s="124"/>
      <c r="G1391" s="146"/>
      <c r="H1391" s="146"/>
      <c r="I1391" s="125"/>
      <c r="J1391" s="125"/>
      <c r="K1391" s="125"/>
      <c r="L1391" s="125"/>
      <c r="M1391" s="125"/>
      <c r="N1391" s="125"/>
      <c r="O1391" s="125"/>
      <c r="P1391" s="125"/>
      <c r="Q1391" s="125"/>
      <c r="R1391" s="125"/>
      <c r="S1391" s="125"/>
      <c r="T1391" s="125"/>
      <c r="U1391" s="125"/>
      <c r="V1391" s="125"/>
      <c r="W1391" s="125"/>
      <c r="X1391" s="125"/>
      <c r="Y1391" s="126"/>
      <c r="Z1391" s="165"/>
      <c r="AA1391" s="166"/>
      <c r="AB1391" s="162"/>
      <c r="AC1391" s="166"/>
      <c r="AD1391" s="163"/>
      <c r="AE1391" s="163"/>
      <c r="AF1391" s="562"/>
    </row>
    <row r="1392" spans="1:32" ht="33" customHeight="1" x14ac:dyDescent="0.35">
      <c r="A1392" s="146"/>
      <c r="B1392" s="122"/>
      <c r="C1392" s="123"/>
      <c r="D1392" s="123"/>
      <c r="E1392" s="124"/>
      <c r="F1392" s="124"/>
      <c r="G1392" s="146"/>
      <c r="H1392" s="146"/>
      <c r="I1392" s="125"/>
      <c r="J1392" s="125"/>
      <c r="K1392" s="125"/>
      <c r="L1392" s="125"/>
      <c r="M1392" s="125"/>
      <c r="N1392" s="125"/>
      <c r="O1392" s="125"/>
      <c r="P1392" s="125"/>
      <c r="Q1392" s="125"/>
      <c r="R1392" s="125"/>
      <c r="S1392" s="125"/>
      <c r="T1392" s="125"/>
      <c r="U1392" s="125"/>
      <c r="V1392" s="125"/>
      <c r="W1392" s="125"/>
      <c r="X1392" s="125"/>
      <c r="Y1392" s="126"/>
      <c r="Z1392" s="165"/>
      <c r="AA1392" s="166"/>
      <c r="AB1392" s="162"/>
      <c r="AC1392" s="166"/>
      <c r="AD1392" s="163"/>
      <c r="AE1392" s="163"/>
      <c r="AF1392" s="562"/>
    </row>
    <row r="1393" spans="1:32" ht="33" customHeight="1" x14ac:dyDescent="0.35">
      <c r="A1393" s="146"/>
      <c r="B1393" s="122"/>
      <c r="C1393" s="123"/>
      <c r="D1393" s="123"/>
      <c r="E1393" s="124"/>
      <c r="F1393" s="124"/>
      <c r="G1393" s="146"/>
      <c r="H1393" s="146"/>
      <c r="I1393" s="125"/>
      <c r="J1393" s="125"/>
      <c r="K1393" s="125"/>
      <c r="L1393" s="125"/>
      <c r="M1393" s="125"/>
      <c r="N1393" s="125"/>
      <c r="O1393" s="125"/>
      <c r="P1393" s="125"/>
      <c r="Q1393" s="125"/>
      <c r="R1393" s="125"/>
      <c r="S1393" s="125"/>
      <c r="T1393" s="125"/>
      <c r="U1393" s="125"/>
      <c r="V1393" s="125"/>
      <c r="W1393" s="125"/>
      <c r="X1393" s="125"/>
      <c r="Y1393" s="126"/>
      <c r="Z1393" s="165"/>
      <c r="AA1393" s="166"/>
      <c r="AB1393" s="162"/>
      <c r="AC1393" s="166"/>
      <c r="AD1393" s="163"/>
      <c r="AE1393" s="163"/>
      <c r="AF1393" s="562"/>
    </row>
    <row r="1394" spans="1:32" ht="33" customHeight="1" x14ac:dyDescent="0.35">
      <c r="A1394" s="146"/>
      <c r="B1394" s="122"/>
      <c r="C1394" s="123"/>
      <c r="D1394" s="123"/>
      <c r="E1394" s="124"/>
      <c r="F1394" s="124"/>
      <c r="G1394" s="146"/>
      <c r="H1394" s="146"/>
      <c r="I1394" s="125"/>
      <c r="J1394" s="125"/>
      <c r="K1394" s="125"/>
      <c r="L1394" s="125"/>
      <c r="M1394" s="125"/>
      <c r="N1394" s="125"/>
      <c r="O1394" s="125"/>
      <c r="P1394" s="125"/>
      <c r="Q1394" s="125"/>
      <c r="R1394" s="125"/>
      <c r="S1394" s="125"/>
      <c r="T1394" s="125"/>
      <c r="U1394" s="125"/>
      <c r="V1394" s="125"/>
      <c r="W1394" s="125"/>
      <c r="X1394" s="125"/>
      <c r="Y1394" s="126"/>
      <c r="Z1394" s="165"/>
      <c r="AA1394" s="166"/>
      <c r="AB1394" s="162"/>
      <c r="AC1394" s="166"/>
      <c r="AD1394" s="163"/>
      <c r="AE1394" s="163"/>
      <c r="AF1394" s="562"/>
    </row>
    <row r="1395" spans="1:32" ht="33" customHeight="1" x14ac:dyDescent="0.35">
      <c r="A1395" s="146"/>
      <c r="B1395" s="122"/>
      <c r="C1395" s="123"/>
      <c r="D1395" s="123"/>
      <c r="E1395" s="124"/>
      <c r="F1395" s="124"/>
      <c r="G1395" s="146"/>
      <c r="H1395" s="146"/>
      <c r="I1395" s="125"/>
      <c r="J1395" s="125"/>
      <c r="K1395" s="125"/>
      <c r="L1395" s="125"/>
      <c r="M1395" s="125"/>
      <c r="N1395" s="125"/>
      <c r="O1395" s="125"/>
      <c r="P1395" s="125"/>
      <c r="Q1395" s="125"/>
      <c r="R1395" s="125"/>
      <c r="S1395" s="125"/>
      <c r="T1395" s="125"/>
      <c r="U1395" s="125"/>
      <c r="V1395" s="125"/>
      <c r="W1395" s="125"/>
      <c r="X1395" s="125"/>
      <c r="Y1395" s="126"/>
      <c r="Z1395" s="165"/>
      <c r="AA1395" s="166"/>
      <c r="AB1395" s="162"/>
      <c r="AC1395" s="166"/>
      <c r="AD1395" s="163"/>
      <c r="AE1395" s="163"/>
      <c r="AF1395" s="562"/>
    </row>
    <row r="1396" spans="1:32" ht="33" customHeight="1" x14ac:dyDescent="0.35">
      <c r="A1396" s="146"/>
      <c r="B1396" s="122"/>
      <c r="C1396" s="123"/>
      <c r="D1396" s="123"/>
      <c r="E1396" s="124"/>
      <c r="F1396" s="124"/>
      <c r="G1396" s="146"/>
      <c r="H1396" s="146"/>
      <c r="I1396" s="125"/>
      <c r="J1396" s="125"/>
      <c r="K1396" s="125"/>
      <c r="L1396" s="125"/>
      <c r="M1396" s="125"/>
      <c r="N1396" s="125"/>
      <c r="O1396" s="125"/>
      <c r="P1396" s="125"/>
      <c r="Q1396" s="125"/>
      <c r="R1396" s="125"/>
      <c r="S1396" s="125"/>
      <c r="T1396" s="125"/>
      <c r="U1396" s="125"/>
      <c r="V1396" s="125"/>
      <c r="W1396" s="125"/>
      <c r="X1396" s="125"/>
      <c r="Y1396" s="126"/>
      <c r="Z1396" s="165"/>
      <c r="AA1396" s="166"/>
      <c r="AB1396" s="162"/>
      <c r="AC1396" s="166"/>
      <c r="AD1396" s="163"/>
      <c r="AE1396" s="163"/>
      <c r="AF1396" s="562"/>
    </row>
    <row r="1397" spans="1:32" ht="33" customHeight="1" x14ac:dyDescent="0.35">
      <c r="A1397" s="146"/>
      <c r="B1397" s="122"/>
      <c r="C1397" s="123"/>
      <c r="D1397" s="123"/>
      <c r="E1397" s="124"/>
      <c r="F1397" s="124"/>
      <c r="G1397" s="146"/>
      <c r="H1397" s="146"/>
      <c r="I1397" s="125"/>
      <c r="J1397" s="125"/>
      <c r="K1397" s="125"/>
      <c r="L1397" s="125"/>
      <c r="M1397" s="125"/>
      <c r="N1397" s="125"/>
      <c r="O1397" s="125"/>
      <c r="P1397" s="125"/>
      <c r="Q1397" s="125"/>
      <c r="R1397" s="125"/>
      <c r="S1397" s="125"/>
      <c r="T1397" s="125"/>
      <c r="U1397" s="125"/>
      <c r="V1397" s="125"/>
      <c r="W1397" s="125"/>
      <c r="X1397" s="125"/>
      <c r="Y1397" s="126"/>
      <c r="Z1397" s="165"/>
      <c r="AA1397" s="166"/>
      <c r="AB1397" s="162"/>
      <c r="AC1397" s="166"/>
      <c r="AD1397" s="163"/>
      <c r="AE1397" s="163"/>
      <c r="AF1397" s="562"/>
    </row>
    <row r="1398" spans="1:32" ht="33" customHeight="1" x14ac:dyDescent="0.35">
      <c r="A1398" s="146"/>
      <c r="B1398" s="122"/>
      <c r="C1398" s="123"/>
      <c r="D1398" s="123"/>
      <c r="E1398" s="124"/>
      <c r="F1398" s="124"/>
      <c r="G1398" s="146"/>
      <c r="H1398" s="146"/>
      <c r="I1398" s="125"/>
      <c r="J1398" s="125"/>
      <c r="K1398" s="125"/>
      <c r="L1398" s="125"/>
      <c r="M1398" s="125"/>
      <c r="N1398" s="125"/>
      <c r="O1398" s="125"/>
      <c r="P1398" s="125"/>
      <c r="Q1398" s="125"/>
      <c r="R1398" s="125"/>
      <c r="S1398" s="125"/>
      <c r="T1398" s="125"/>
      <c r="U1398" s="125"/>
      <c r="V1398" s="125"/>
      <c r="W1398" s="125"/>
      <c r="X1398" s="125"/>
      <c r="Y1398" s="126"/>
      <c r="Z1398" s="165"/>
      <c r="AA1398" s="166"/>
      <c r="AB1398" s="162"/>
      <c r="AC1398" s="166"/>
      <c r="AD1398" s="163"/>
      <c r="AE1398" s="163"/>
      <c r="AF1398" s="562"/>
    </row>
    <row r="1399" spans="1:32" ht="33" customHeight="1" x14ac:dyDescent="0.35">
      <c r="A1399" s="146"/>
      <c r="B1399" s="122"/>
      <c r="C1399" s="123"/>
      <c r="D1399" s="123"/>
      <c r="E1399" s="124"/>
      <c r="F1399" s="124"/>
      <c r="G1399" s="146"/>
      <c r="H1399" s="146"/>
      <c r="I1399" s="125"/>
      <c r="J1399" s="125"/>
      <c r="K1399" s="125"/>
      <c r="L1399" s="125"/>
      <c r="M1399" s="125"/>
      <c r="N1399" s="125"/>
      <c r="O1399" s="125"/>
      <c r="P1399" s="125"/>
      <c r="Q1399" s="125"/>
      <c r="R1399" s="125"/>
      <c r="S1399" s="125"/>
      <c r="T1399" s="125"/>
      <c r="U1399" s="125"/>
      <c r="V1399" s="125"/>
      <c r="W1399" s="125"/>
      <c r="X1399" s="125"/>
      <c r="Y1399" s="126"/>
      <c r="Z1399" s="165"/>
      <c r="AA1399" s="166"/>
      <c r="AB1399" s="162"/>
      <c r="AC1399" s="166"/>
      <c r="AD1399" s="163"/>
      <c r="AE1399" s="163"/>
      <c r="AF1399" s="562"/>
    </row>
    <row r="1400" spans="1:32" ht="33" customHeight="1" x14ac:dyDescent="0.35">
      <c r="A1400" s="146"/>
      <c r="B1400" s="122"/>
      <c r="C1400" s="123"/>
      <c r="D1400" s="123"/>
      <c r="E1400" s="124"/>
      <c r="F1400" s="124"/>
      <c r="G1400" s="146"/>
      <c r="H1400" s="146"/>
      <c r="I1400" s="125"/>
      <c r="J1400" s="125"/>
      <c r="K1400" s="125"/>
      <c r="L1400" s="125"/>
      <c r="M1400" s="125"/>
      <c r="N1400" s="125"/>
      <c r="O1400" s="125"/>
      <c r="P1400" s="125"/>
      <c r="Q1400" s="125"/>
      <c r="R1400" s="125"/>
      <c r="S1400" s="125"/>
      <c r="T1400" s="125"/>
      <c r="U1400" s="125"/>
      <c r="V1400" s="125"/>
      <c r="W1400" s="125"/>
      <c r="X1400" s="125"/>
      <c r="Y1400" s="126"/>
      <c r="Z1400" s="165"/>
      <c r="AA1400" s="166"/>
      <c r="AB1400" s="162"/>
      <c r="AC1400" s="166"/>
      <c r="AD1400" s="163"/>
      <c r="AE1400" s="163"/>
      <c r="AF1400" s="562"/>
    </row>
    <row r="1401" spans="1:32" ht="33" customHeight="1" x14ac:dyDescent="0.35">
      <c r="A1401" s="146"/>
      <c r="B1401" s="122"/>
      <c r="C1401" s="123"/>
      <c r="D1401" s="123"/>
      <c r="E1401" s="124"/>
      <c r="F1401" s="124"/>
      <c r="G1401" s="146"/>
      <c r="H1401" s="146"/>
      <c r="I1401" s="125"/>
      <c r="J1401" s="125"/>
      <c r="K1401" s="125"/>
      <c r="L1401" s="125"/>
      <c r="M1401" s="125"/>
      <c r="N1401" s="125"/>
      <c r="O1401" s="125"/>
      <c r="P1401" s="125"/>
      <c r="Q1401" s="125"/>
      <c r="R1401" s="125"/>
      <c r="S1401" s="125"/>
      <c r="T1401" s="125"/>
      <c r="U1401" s="125"/>
      <c r="V1401" s="125"/>
      <c r="W1401" s="125"/>
      <c r="X1401" s="125"/>
      <c r="Y1401" s="126"/>
      <c r="Z1401" s="165"/>
      <c r="AA1401" s="166"/>
      <c r="AB1401" s="162"/>
      <c r="AC1401" s="166"/>
      <c r="AD1401" s="163"/>
      <c r="AE1401" s="163"/>
      <c r="AF1401" s="562"/>
    </row>
    <row r="1402" spans="1:32" ht="33" customHeight="1" x14ac:dyDescent="0.35">
      <c r="A1402" s="146"/>
      <c r="B1402" s="122"/>
      <c r="C1402" s="123"/>
      <c r="D1402" s="123"/>
      <c r="E1402" s="124"/>
      <c r="F1402" s="124"/>
      <c r="G1402" s="146"/>
      <c r="H1402" s="146"/>
      <c r="I1402" s="125"/>
      <c r="J1402" s="125"/>
      <c r="K1402" s="125"/>
      <c r="L1402" s="125"/>
      <c r="M1402" s="125"/>
      <c r="N1402" s="125"/>
      <c r="O1402" s="125"/>
      <c r="P1402" s="125"/>
      <c r="Q1402" s="125"/>
      <c r="R1402" s="125"/>
      <c r="S1402" s="125"/>
      <c r="T1402" s="125"/>
      <c r="U1402" s="125"/>
      <c r="V1402" s="125"/>
      <c r="W1402" s="125"/>
      <c r="X1402" s="125"/>
      <c r="Y1402" s="126"/>
      <c r="Z1402" s="165"/>
      <c r="AA1402" s="166"/>
      <c r="AB1402" s="162"/>
      <c r="AC1402" s="166"/>
      <c r="AD1402" s="163"/>
      <c r="AE1402" s="163"/>
      <c r="AF1402" s="562"/>
    </row>
    <row r="1403" spans="1:32" ht="33" customHeight="1" x14ac:dyDescent="0.35">
      <c r="A1403" s="146"/>
      <c r="B1403" s="122"/>
      <c r="C1403" s="123"/>
      <c r="D1403" s="123"/>
      <c r="E1403" s="124"/>
      <c r="F1403" s="124"/>
      <c r="G1403" s="146"/>
      <c r="H1403" s="146"/>
      <c r="I1403" s="125"/>
      <c r="J1403" s="125"/>
      <c r="K1403" s="125"/>
      <c r="L1403" s="125"/>
      <c r="M1403" s="125"/>
      <c r="N1403" s="125"/>
      <c r="O1403" s="125"/>
      <c r="P1403" s="125"/>
      <c r="Q1403" s="125"/>
      <c r="R1403" s="125"/>
      <c r="S1403" s="125"/>
      <c r="T1403" s="125"/>
      <c r="U1403" s="125"/>
      <c r="V1403" s="125"/>
      <c r="W1403" s="125"/>
      <c r="X1403" s="125"/>
      <c r="Y1403" s="126"/>
      <c r="Z1403" s="165"/>
      <c r="AA1403" s="166"/>
      <c r="AB1403" s="162"/>
      <c r="AC1403" s="166"/>
      <c r="AD1403" s="163"/>
      <c r="AE1403" s="163"/>
      <c r="AF1403" s="562"/>
    </row>
    <row r="1404" spans="1:32" ht="33" customHeight="1" x14ac:dyDescent="0.35">
      <c r="A1404" s="146"/>
      <c r="B1404" s="122"/>
      <c r="C1404" s="123"/>
      <c r="D1404" s="123"/>
      <c r="E1404" s="124"/>
      <c r="F1404" s="124"/>
      <c r="G1404" s="146"/>
      <c r="H1404" s="146"/>
      <c r="I1404" s="125"/>
      <c r="J1404" s="125"/>
      <c r="K1404" s="125"/>
      <c r="L1404" s="125"/>
      <c r="M1404" s="125"/>
      <c r="N1404" s="125"/>
      <c r="O1404" s="125"/>
      <c r="P1404" s="125"/>
      <c r="Q1404" s="125"/>
      <c r="R1404" s="125"/>
      <c r="S1404" s="125"/>
      <c r="T1404" s="125"/>
      <c r="U1404" s="125"/>
      <c r="V1404" s="125"/>
      <c r="W1404" s="125"/>
      <c r="X1404" s="125"/>
      <c r="Y1404" s="126"/>
      <c r="Z1404" s="165"/>
      <c r="AA1404" s="166"/>
      <c r="AB1404" s="162"/>
      <c r="AC1404" s="166"/>
      <c r="AD1404" s="163"/>
      <c r="AE1404" s="163"/>
      <c r="AF1404" s="562"/>
    </row>
    <row r="1405" spans="1:32" ht="33" customHeight="1" x14ac:dyDescent="0.35">
      <c r="A1405" s="146"/>
      <c r="B1405" s="122"/>
      <c r="C1405" s="123"/>
      <c r="D1405" s="123"/>
      <c r="E1405" s="124"/>
      <c r="F1405" s="124"/>
      <c r="G1405" s="146"/>
      <c r="H1405" s="146"/>
      <c r="I1405" s="125"/>
      <c r="J1405" s="125"/>
      <c r="K1405" s="125"/>
      <c r="L1405" s="125"/>
      <c r="M1405" s="125"/>
      <c r="N1405" s="125"/>
      <c r="O1405" s="125"/>
      <c r="P1405" s="125"/>
      <c r="Q1405" s="125"/>
      <c r="R1405" s="125"/>
      <c r="S1405" s="125"/>
      <c r="T1405" s="125"/>
      <c r="U1405" s="125"/>
      <c r="V1405" s="125"/>
      <c r="W1405" s="125"/>
      <c r="X1405" s="125"/>
      <c r="Y1405" s="126"/>
      <c r="Z1405" s="165"/>
      <c r="AA1405" s="166"/>
      <c r="AB1405" s="162"/>
      <c r="AC1405" s="166"/>
      <c r="AD1405" s="163"/>
      <c r="AE1405" s="163"/>
      <c r="AF1405" s="562"/>
    </row>
    <row r="1406" spans="1:32" ht="33" customHeight="1" x14ac:dyDescent="0.35">
      <c r="A1406" s="146"/>
      <c r="B1406" s="122"/>
      <c r="C1406" s="123"/>
      <c r="D1406" s="123"/>
      <c r="E1406" s="124"/>
      <c r="F1406" s="124"/>
      <c r="G1406" s="146"/>
      <c r="H1406" s="146"/>
      <c r="I1406" s="125"/>
      <c r="J1406" s="125"/>
      <c r="K1406" s="125"/>
      <c r="L1406" s="125"/>
      <c r="M1406" s="125"/>
      <c r="N1406" s="125"/>
      <c r="O1406" s="125"/>
      <c r="P1406" s="125"/>
      <c r="Q1406" s="125"/>
      <c r="R1406" s="125"/>
      <c r="S1406" s="125"/>
      <c r="T1406" s="125"/>
      <c r="U1406" s="125"/>
      <c r="V1406" s="125"/>
      <c r="W1406" s="125"/>
      <c r="X1406" s="125"/>
      <c r="Y1406" s="126"/>
      <c r="Z1406" s="165"/>
      <c r="AA1406" s="166"/>
      <c r="AB1406" s="162"/>
      <c r="AC1406" s="166"/>
      <c r="AD1406" s="163"/>
      <c r="AE1406" s="163"/>
      <c r="AF1406" s="562"/>
    </row>
    <row r="1407" spans="1:32" ht="33" customHeight="1" x14ac:dyDescent="0.35">
      <c r="A1407" s="146"/>
      <c r="B1407" s="122"/>
      <c r="C1407" s="123"/>
      <c r="D1407" s="123"/>
      <c r="E1407" s="124"/>
      <c r="F1407" s="124"/>
      <c r="G1407" s="146"/>
      <c r="H1407" s="146"/>
      <c r="I1407" s="125"/>
      <c r="J1407" s="125"/>
      <c r="K1407" s="125"/>
      <c r="L1407" s="125"/>
      <c r="M1407" s="125"/>
      <c r="N1407" s="125"/>
      <c r="O1407" s="125"/>
      <c r="P1407" s="125"/>
      <c r="Q1407" s="125"/>
      <c r="R1407" s="125"/>
      <c r="S1407" s="125"/>
      <c r="T1407" s="125"/>
      <c r="U1407" s="125"/>
      <c r="V1407" s="125"/>
      <c r="W1407" s="125"/>
      <c r="X1407" s="125"/>
      <c r="Y1407" s="126"/>
      <c r="Z1407" s="165"/>
      <c r="AA1407" s="166"/>
      <c r="AB1407" s="162"/>
      <c r="AC1407" s="166"/>
      <c r="AD1407" s="163"/>
      <c r="AE1407" s="163"/>
      <c r="AF1407" s="562"/>
    </row>
    <row r="1408" spans="1:32" ht="33" customHeight="1" x14ac:dyDescent="0.35">
      <c r="A1408" s="146"/>
      <c r="B1408" s="122"/>
      <c r="C1408" s="123"/>
      <c r="D1408" s="123"/>
      <c r="E1408" s="124"/>
      <c r="F1408" s="124"/>
      <c r="G1408" s="146"/>
      <c r="H1408" s="146"/>
      <c r="I1408" s="125"/>
      <c r="J1408" s="125"/>
      <c r="K1408" s="125"/>
      <c r="L1408" s="125"/>
      <c r="M1408" s="125"/>
      <c r="N1408" s="125"/>
      <c r="O1408" s="125"/>
      <c r="P1408" s="125"/>
      <c r="Q1408" s="125"/>
      <c r="R1408" s="125"/>
      <c r="S1408" s="125"/>
      <c r="T1408" s="125"/>
      <c r="U1408" s="125"/>
      <c r="V1408" s="125"/>
      <c r="W1408" s="125"/>
      <c r="X1408" s="125"/>
      <c r="Y1408" s="126"/>
      <c r="Z1408" s="165"/>
      <c r="AA1408" s="166"/>
      <c r="AB1408" s="162"/>
      <c r="AC1408" s="166"/>
      <c r="AD1408" s="163"/>
      <c r="AE1408" s="163"/>
      <c r="AF1408" s="562"/>
    </row>
    <row r="1409" spans="1:32" ht="33" customHeight="1" x14ac:dyDescent="0.35">
      <c r="A1409" s="146"/>
      <c r="B1409" s="122"/>
      <c r="C1409" s="123"/>
      <c r="D1409" s="123"/>
      <c r="E1409" s="124"/>
      <c r="F1409" s="124"/>
      <c r="G1409" s="146"/>
      <c r="H1409" s="146"/>
      <c r="I1409" s="125"/>
      <c r="J1409" s="125"/>
      <c r="K1409" s="125"/>
      <c r="L1409" s="125"/>
      <c r="M1409" s="125"/>
      <c r="N1409" s="125"/>
      <c r="O1409" s="125"/>
      <c r="P1409" s="125"/>
      <c r="Q1409" s="125"/>
      <c r="R1409" s="125"/>
      <c r="S1409" s="125"/>
      <c r="T1409" s="125"/>
      <c r="U1409" s="125"/>
      <c r="V1409" s="125"/>
      <c r="W1409" s="125"/>
      <c r="X1409" s="125"/>
      <c r="Y1409" s="126"/>
      <c r="Z1409" s="165"/>
      <c r="AA1409" s="166"/>
      <c r="AB1409" s="162"/>
      <c r="AC1409" s="166"/>
      <c r="AD1409" s="163"/>
      <c r="AE1409" s="163"/>
      <c r="AF1409" s="562"/>
    </row>
    <row r="1410" spans="1:32" ht="33" customHeight="1" x14ac:dyDescent="0.35">
      <c r="A1410" s="146"/>
      <c r="B1410" s="122"/>
      <c r="C1410" s="123"/>
      <c r="D1410" s="123"/>
      <c r="E1410" s="124"/>
      <c r="F1410" s="124"/>
      <c r="G1410" s="146"/>
      <c r="H1410" s="146"/>
      <c r="I1410" s="125"/>
      <c r="J1410" s="125"/>
      <c r="K1410" s="125"/>
      <c r="L1410" s="125"/>
      <c r="M1410" s="125"/>
      <c r="N1410" s="125"/>
      <c r="O1410" s="125"/>
      <c r="P1410" s="125"/>
      <c r="Q1410" s="125"/>
      <c r="R1410" s="125"/>
      <c r="S1410" s="125"/>
      <c r="T1410" s="125"/>
      <c r="U1410" s="125"/>
      <c r="V1410" s="125"/>
      <c r="W1410" s="125"/>
      <c r="X1410" s="125"/>
      <c r="Y1410" s="126"/>
      <c r="Z1410" s="165"/>
      <c r="AA1410" s="166"/>
      <c r="AB1410" s="162"/>
      <c r="AC1410" s="166"/>
      <c r="AD1410" s="163"/>
      <c r="AE1410" s="163"/>
      <c r="AF1410" s="562"/>
    </row>
    <row r="1411" spans="1:32" ht="33" customHeight="1" x14ac:dyDescent="0.35">
      <c r="A1411" s="146"/>
      <c r="B1411" s="122"/>
      <c r="C1411" s="123"/>
      <c r="D1411" s="123"/>
      <c r="E1411" s="124"/>
      <c r="F1411" s="124"/>
      <c r="G1411" s="146"/>
      <c r="H1411" s="146"/>
      <c r="I1411" s="125"/>
      <c r="J1411" s="125"/>
      <c r="K1411" s="125"/>
      <c r="L1411" s="125"/>
      <c r="M1411" s="125"/>
      <c r="N1411" s="125"/>
      <c r="O1411" s="125"/>
      <c r="P1411" s="125"/>
      <c r="Q1411" s="125"/>
      <c r="R1411" s="125"/>
      <c r="S1411" s="125"/>
      <c r="T1411" s="125"/>
      <c r="U1411" s="125"/>
      <c r="V1411" s="125"/>
      <c r="W1411" s="125"/>
      <c r="X1411" s="125"/>
      <c r="Y1411" s="126"/>
      <c r="Z1411" s="165"/>
      <c r="AA1411" s="166"/>
      <c r="AB1411" s="162"/>
      <c r="AC1411" s="166"/>
      <c r="AD1411" s="163"/>
      <c r="AE1411" s="163"/>
      <c r="AF1411" s="562"/>
    </row>
    <row r="1412" spans="1:32" ht="33" customHeight="1" x14ac:dyDescent="0.35">
      <c r="A1412" s="146"/>
      <c r="B1412" s="122"/>
      <c r="C1412" s="123"/>
      <c r="D1412" s="123"/>
      <c r="E1412" s="124"/>
      <c r="F1412" s="124"/>
      <c r="G1412" s="146"/>
      <c r="H1412" s="146"/>
      <c r="I1412" s="125"/>
      <c r="J1412" s="125"/>
      <c r="K1412" s="125"/>
      <c r="L1412" s="125"/>
      <c r="M1412" s="125"/>
      <c r="N1412" s="125"/>
      <c r="O1412" s="125"/>
      <c r="P1412" s="125"/>
      <c r="Q1412" s="125"/>
      <c r="R1412" s="125"/>
      <c r="S1412" s="125"/>
      <c r="T1412" s="125"/>
      <c r="U1412" s="125"/>
      <c r="V1412" s="125"/>
      <c r="W1412" s="125"/>
      <c r="X1412" s="125"/>
      <c r="Y1412" s="126"/>
      <c r="Z1412" s="165"/>
      <c r="AA1412" s="166"/>
      <c r="AB1412" s="162"/>
      <c r="AC1412" s="166"/>
      <c r="AD1412" s="163"/>
      <c r="AE1412" s="163"/>
      <c r="AF1412" s="562"/>
    </row>
    <row r="1413" spans="1:32" ht="33" customHeight="1" x14ac:dyDescent="0.35">
      <c r="A1413" s="146"/>
      <c r="B1413" s="122"/>
      <c r="C1413" s="123"/>
      <c r="D1413" s="123"/>
      <c r="E1413" s="124"/>
      <c r="F1413" s="124"/>
      <c r="G1413" s="146"/>
      <c r="H1413" s="146"/>
      <c r="I1413" s="125"/>
      <c r="J1413" s="125"/>
      <c r="K1413" s="125"/>
      <c r="L1413" s="125"/>
      <c r="M1413" s="125"/>
      <c r="N1413" s="125"/>
      <c r="O1413" s="125"/>
      <c r="P1413" s="125"/>
      <c r="Q1413" s="125"/>
      <c r="R1413" s="125"/>
      <c r="S1413" s="125"/>
      <c r="T1413" s="125"/>
      <c r="U1413" s="125"/>
      <c r="V1413" s="125"/>
      <c r="W1413" s="125"/>
      <c r="X1413" s="125"/>
      <c r="Y1413" s="126"/>
      <c r="Z1413" s="165"/>
      <c r="AA1413" s="166"/>
      <c r="AB1413" s="162"/>
      <c r="AC1413" s="166"/>
      <c r="AD1413" s="163"/>
      <c r="AE1413" s="163"/>
      <c r="AF1413" s="562"/>
    </row>
    <row r="1414" spans="1:32" ht="33" customHeight="1" x14ac:dyDescent="0.35">
      <c r="A1414" s="146"/>
      <c r="B1414" s="122"/>
      <c r="C1414" s="123"/>
      <c r="D1414" s="123"/>
      <c r="E1414" s="124"/>
      <c r="F1414" s="124"/>
      <c r="G1414" s="146"/>
      <c r="H1414" s="146"/>
      <c r="I1414" s="125"/>
      <c r="J1414" s="125"/>
      <c r="K1414" s="125"/>
      <c r="L1414" s="125"/>
      <c r="M1414" s="125"/>
      <c r="N1414" s="125"/>
      <c r="O1414" s="125"/>
      <c r="P1414" s="125"/>
      <c r="Q1414" s="125"/>
      <c r="R1414" s="125"/>
      <c r="S1414" s="125"/>
      <c r="T1414" s="125"/>
      <c r="U1414" s="125"/>
      <c r="V1414" s="125"/>
      <c r="W1414" s="125"/>
      <c r="X1414" s="125"/>
      <c r="Y1414" s="126"/>
      <c r="Z1414" s="165"/>
      <c r="AA1414" s="166"/>
      <c r="AB1414" s="162"/>
      <c r="AC1414" s="166"/>
      <c r="AD1414" s="163"/>
      <c r="AE1414" s="163"/>
      <c r="AF1414" s="562"/>
    </row>
    <row r="1415" spans="1:32" ht="33" customHeight="1" x14ac:dyDescent="0.35">
      <c r="A1415" s="146"/>
      <c r="B1415" s="122"/>
      <c r="C1415" s="123"/>
      <c r="D1415" s="123"/>
      <c r="E1415" s="124"/>
      <c r="F1415" s="124"/>
      <c r="G1415" s="146"/>
      <c r="H1415" s="146"/>
      <c r="I1415" s="125"/>
      <c r="J1415" s="125"/>
      <c r="K1415" s="125"/>
      <c r="L1415" s="125"/>
      <c r="M1415" s="125"/>
      <c r="N1415" s="125"/>
      <c r="O1415" s="125"/>
      <c r="P1415" s="125"/>
      <c r="Q1415" s="125"/>
      <c r="R1415" s="125"/>
      <c r="S1415" s="125"/>
      <c r="T1415" s="125"/>
      <c r="U1415" s="125"/>
      <c r="V1415" s="125"/>
      <c r="W1415" s="125"/>
      <c r="X1415" s="125"/>
      <c r="Y1415" s="126"/>
      <c r="Z1415" s="165"/>
      <c r="AA1415" s="166"/>
      <c r="AB1415" s="162"/>
      <c r="AC1415" s="166"/>
      <c r="AD1415" s="163"/>
      <c r="AE1415" s="163"/>
      <c r="AF1415" s="562"/>
    </row>
    <row r="1416" spans="1:32" ht="33" customHeight="1" x14ac:dyDescent="0.35">
      <c r="A1416" s="146"/>
      <c r="B1416" s="122"/>
      <c r="C1416" s="123"/>
      <c r="D1416" s="123"/>
      <c r="E1416" s="124"/>
      <c r="F1416" s="124"/>
      <c r="G1416" s="146"/>
      <c r="H1416" s="146"/>
      <c r="I1416" s="125"/>
      <c r="J1416" s="125"/>
      <c r="K1416" s="125"/>
      <c r="L1416" s="125"/>
      <c r="M1416" s="125"/>
      <c r="N1416" s="125"/>
      <c r="O1416" s="125"/>
      <c r="P1416" s="125"/>
      <c r="Q1416" s="125"/>
      <c r="R1416" s="125"/>
      <c r="S1416" s="125"/>
      <c r="T1416" s="125"/>
      <c r="U1416" s="125"/>
      <c r="V1416" s="125"/>
      <c r="W1416" s="125"/>
      <c r="X1416" s="125"/>
      <c r="Y1416" s="126"/>
      <c r="Z1416" s="165"/>
      <c r="AA1416" s="166"/>
      <c r="AB1416" s="162"/>
      <c r="AC1416" s="166"/>
      <c r="AD1416" s="163"/>
      <c r="AE1416" s="163"/>
      <c r="AF1416" s="562"/>
    </row>
    <row r="1417" spans="1:32" ht="33" customHeight="1" x14ac:dyDescent="0.35">
      <c r="A1417" s="146"/>
      <c r="B1417" s="122"/>
      <c r="C1417" s="123"/>
      <c r="D1417" s="123"/>
      <c r="E1417" s="124"/>
      <c r="F1417" s="124"/>
      <c r="G1417" s="146"/>
      <c r="H1417" s="146"/>
      <c r="I1417" s="125"/>
      <c r="J1417" s="125"/>
      <c r="K1417" s="125"/>
      <c r="L1417" s="125"/>
      <c r="M1417" s="125"/>
      <c r="N1417" s="125"/>
      <c r="O1417" s="125"/>
      <c r="P1417" s="125"/>
      <c r="Q1417" s="125"/>
      <c r="R1417" s="125"/>
      <c r="S1417" s="125"/>
      <c r="T1417" s="125"/>
      <c r="U1417" s="125"/>
      <c r="V1417" s="125"/>
      <c r="W1417" s="125"/>
      <c r="X1417" s="125"/>
      <c r="Y1417" s="126"/>
      <c r="Z1417" s="165"/>
      <c r="AA1417" s="166"/>
      <c r="AB1417" s="162"/>
      <c r="AC1417" s="166"/>
      <c r="AD1417" s="163"/>
      <c r="AE1417" s="163"/>
      <c r="AF1417" s="562"/>
    </row>
    <row r="1418" spans="1:32" ht="33" customHeight="1" x14ac:dyDescent="0.35">
      <c r="A1418" s="146"/>
      <c r="B1418" s="122"/>
      <c r="C1418" s="123"/>
      <c r="D1418" s="123"/>
      <c r="E1418" s="124"/>
      <c r="F1418" s="124"/>
      <c r="G1418" s="146"/>
      <c r="H1418" s="146"/>
      <c r="I1418" s="125"/>
      <c r="J1418" s="125"/>
      <c r="K1418" s="125"/>
      <c r="L1418" s="125"/>
      <c r="M1418" s="125"/>
      <c r="N1418" s="125"/>
      <c r="O1418" s="125"/>
      <c r="P1418" s="125"/>
      <c r="Q1418" s="125"/>
      <c r="R1418" s="125"/>
      <c r="S1418" s="125"/>
      <c r="T1418" s="125"/>
      <c r="U1418" s="125"/>
      <c r="V1418" s="125"/>
      <c r="W1418" s="125"/>
      <c r="X1418" s="125"/>
      <c r="Y1418" s="126"/>
      <c r="Z1418" s="165"/>
      <c r="AA1418" s="166"/>
      <c r="AB1418" s="162"/>
      <c r="AC1418" s="166"/>
      <c r="AD1418" s="163"/>
      <c r="AE1418" s="163"/>
      <c r="AF1418" s="562"/>
    </row>
    <row r="1419" spans="1:32" ht="33" customHeight="1" x14ac:dyDescent="0.35">
      <c r="A1419" s="146"/>
      <c r="B1419" s="122"/>
      <c r="C1419" s="123"/>
      <c r="D1419" s="123"/>
      <c r="E1419" s="124"/>
      <c r="F1419" s="124"/>
      <c r="G1419" s="146"/>
      <c r="H1419" s="146"/>
      <c r="I1419" s="125"/>
      <c r="J1419" s="125"/>
      <c r="K1419" s="125"/>
      <c r="L1419" s="125"/>
      <c r="M1419" s="125"/>
      <c r="N1419" s="125"/>
      <c r="O1419" s="125"/>
      <c r="P1419" s="125"/>
      <c r="Q1419" s="125"/>
      <c r="R1419" s="125"/>
      <c r="S1419" s="125"/>
      <c r="T1419" s="125"/>
      <c r="U1419" s="125"/>
      <c r="V1419" s="125"/>
      <c r="W1419" s="125"/>
      <c r="X1419" s="125"/>
      <c r="Y1419" s="126"/>
      <c r="Z1419" s="165"/>
      <c r="AA1419" s="166"/>
      <c r="AB1419" s="162"/>
      <c r="AC1419" s="166"/>
      <c r="AD1419" s="163"/>
      <c r="AE1419" s="163"/>
      <c r="AF1419" s="562"/>
    </row>
    <row r="1420" spans="1:32" ht="33" customHeight="1" x14ac:dyDescent="0.35">
      <c r="A1420" s="146"/>
      <c r="B1420" s="122"/>
      <c r="C1420" s="123"/>
      <c r="D1420" s="123"/>
      <c r="E1420" s="124"/>
      <c r="F1420" s="124"/>
      <c r="G1420" s="146"/>
      <c r="H1420" s="146"/>
      <c r="I1420" s="125"/>
      <c r="J1420" s="125"/>
      <c r="K1420" s="125"/>
      <c r="L1420" s="125"/>
      <c r="M1420" s="125"/>
      <c r="N1420" s="125"/>
      <c r="O1420" s="125"/>
      <c r="P1420" s="125"/>
      <c r="Q1420" s="125"/>
      <c r="R1420" s="125"/>
      <c r="S1420" s="125"/>
      <c r="T1420" s="125"/>
      <c r="U1420" s="125"/>
      <c r="V1420" s="125"/>
      <c r="W1420" s="125"/>
      <c r="X1420" s="125"/>
      <c r="Y1420" s="126"/>
      <c r="Z1420" s="165"/>
      <c r="AA1420" s="166"/>
      <c r="AB1420" s="162"/>
      <c r="AC1420" s="166"/>
      <c r="AD1420" s="163"/>
      <c r="AE1420" s="163"/>
      <c r="AF1420" s="562"/>
    </row>
    <row r="1421" spans="1:32" ht="33" customHeight="1" x14ac:dyDescent="0.35">
      <c r="A1421" s="146"/>
      <c r="B1421" s="122"/>
      <c r="C1421" s="123"/>
      <c r="D1421" s="123"/>
      <c r="E1421" s="124"/>
      <c r="F1421" s="124"/>
      <c r="G1421" s="146"/>
      <c r="H1421" s="146"/>
      <c r="I1421" s="125"/>
      <c r="J1421" s="125"/>
      <c r="K1421" s="125"/>
      <c r="L1421" s="125"/>
      <c r="M1421" s="125"/>
      <c r="N1421" s="125"/>
      <c r="O1421" s="125"/>
      <c r="P1421" s="125"/>
      <c r="Q1421" s="125"/>
      <c r="R1421" s="125"/>
      <c r="S1421" s="125"/>
      <c r="T1421" s="125"/>
      <c r="U1421" s="125"/>
      <c r="V1421" s="125"/>
      <c r="W1421" s="125"/>
      <c r="X1421" s="125"/>
      <c r="Y1421" s="126"/>
      <c r="Z1421" s="165"/>
      <c r="AA1421" s="166"/>
      <c r="AB1421" s="162"/>
      <c r="AC1421" s="166"/>
      <c r="AD1421" s="163"/>
      <c r="AE1421" s="163"/>
      <c r="AF1421" s="562"/>
    </row>
    <row r="1422" spans="1:32" ht="33" customHeight="1" x14ac:dyDescent="0.35">
      <c r="A1422" s="146"/>
      <c r="B1422" s="122"/>
      <c r="C1422" s="123"/>
      <c r="D1422" s="123"/>
      <c r="E1422" s="124"/>
      <c r="F1422" s="124"/>
      <c r="G1422" s="146"/>
      <c r="H1422" s="146"/>
      <c r="I1422" s="125"/>
      <c r="J1422" s="125"/>
      <c r="K1422" s="125"/>
      <c r="L1422" s="125"/>
      <c r="M1422" s="125"/>
      <c r="N1422" s="125"/>
      <c r="O1422" s="125"/>
      <c r="P1422" s="125"/>
      <c r="Q1422" s="125"/>
      <c r="R1422" s="125"/>
      <c r="S1422" s="125"/>
      <c r="T1422" s="125"/>
      <c r="U1422" s="125"/>
      <c r="V1422" s="125"/>
      <c r="W1422" s="125"/>
      <c r="X1422" s="125"/>
      <c r="Y1422" s="126"/>
      <c r="Z1422" s="165"/>
      <c r="AA1422" s="166"/>
      <c r="AB1422" s="162"/>
      <c r="AC1422" s="166"/>
      <c r="AD1422" s="163"/>
      <c r="AE1422" s="163"/>
      <c r="AF1422" s="562"/>
    </row>
    <row r="1423" spans="1:32" ht="33" customHeight="1" x14ac:dyDescent="0.35">
      <c r="A1423" s="146"/>
      <c r="B1423" s="122"/>
      <c r="C1423" s="123"/>
      <c r="D1423" s="123"/>
      <c r="E1423" s="124"/>
      <c r="F1423" s="124"/>
      <c r="G1423" s="146"/>
      <c r="H1423" s="146"/>
      <c r="I1423" s="125"/>
      <c r="J1423" s="125"/>
      <c r="K1423" s="125"/>
      <c r="L1423" s="125"/>
      <c r="M1423" s="125"/>
      <c r="N1423" s="125"/>
      <c r="O1423" s="125"/>
      <c r="P1423" s="125"/>
      <c r="Q1423" s="125"/>
      <c r="R1423" s="125"/>
      <c r="S1423" s="125"/>
      <c r="T1423" s="125"/>
      <c r="U1423" s="125"/>
      <c r="V1423" s="125"/>
      <c r="W1423" s="125"/>
      <c r="X1423" s="125"/>
      <c r="Y1423" s="126"/>
      <c r="Z1423" s="165"/>
      <c r="AA1423" s="166"/>
      <c r="AB1423" s="162"/>
      <c r="AC1423" s="166"/>
      <c r="AD1423" s="163"/>
      <c r="AE1423" s="163"/>
      <c r="AF1423" s="562"/>
    </row>
    <row r="1424" spans="1:32" ht="33" customHeight="1" x14ac:dyDescent="0.35">
      <c r="A1424" s="146"/>
      <c r="B1424" s="122"/>
      <c r="C1424" s="123"/>
      <c r="D1424" s="123"/>
      <c r="E1424" s="124"/>
      <c r="F1424" s="124"/>
      <c r="G1424" s="146"/>
      <c r="H1424" s="146"/>
      <c r="I1424" s="125"/>
      <c r="J1424" s="125"/>
      <c r="K1424" s="125"/>
      <c r="L1424" s="125"/>
      <c r="M1424" s="125"/>
      <c r="N1424" s="125"/>
      <c r="O1424" s="125"/>
      <c r="P1424" s="125"/>
      <c r="Q1424" s="125"/>
      <c r="R1424" s="125"/>
      <c r="S1424" s="125"/>
      <c r="T1424" s="125"/>
      <c r="U1424" s="125"/>
      <c r="V1424" s="125"/>
      <c r="W1424" s="125"/>
      <c r="X1424" s="125"/>
      <c r="Y1424" s="126"/>
      <c r="Z1424" s="165"/>
      <c r="AA1424" s="166"/>
      <c r="AB1424" s="162"/>
      <c r="AC1424" s="166"/>
      <c r="AD1424" s="163"/>
      <c r="AE1424" s="163"/>
      <c r="AF1424" s="562"/>
    </row>
    <row r="1425" spans="1:32" ht="33" customHeight="1" x14ac:dyDescent="0.35">
      <c r="A1425" s="146"/>
      <c r="B1425" s="122"/>
      <c r="C1425" s="123"/>
      <c r="D1425" s="123"/>
      <c r="E1425" s="124"/>
      <c r="F1425" s="124"/>
      <c r="G1425" s="146"/>
      <c r="H1425" s="146"/>
      <c r="I1425" s="125"/>
      <c r="J1425" s="125"/>
      <c r="K1425" s="125"/>
      <c r="L1425" s="125"/>
      <c r="M1425" s="125"/>
      <c r="N1425" s="125"/>
      <c r="O1425" s="125"/>
      <c r="P1425" s="125"/>
      <c r="Q1425" s="125"/>
      <c r="R1425" s="125"/>
      <c r="S1425" s="125"/>
      <c r="T1425" s="125"/>
      <c r="U1425" s="125"/>
      <c r="V1425" s="125"/>
      <c r="W1425" s="125"/>
      <c r="X1425" s="125"/>
      <c r="Y1425" s="126"/>
      <c r="Z1425" s="165"/>
      <c r="AA1425" s="166"/>
      <c r="AB1425" s="162"/>
      <c r="AC1425" s="166"/>
      <c r="AD1425" s="163"/>
      <c r="AE1425" s="163"/>
      <c r="AF1425" s="562"/>
    </row>
    <row r="1426" spans="1:32" ht="33" customHeight="1" x14ac:dyDescent="0.35">
      <c r="A1426" s="146"/>
      <c r="B1426" s="122"/>
      <c r="C1426" s="123"/>
      <c r="D1426" s="123"/>
      <c r="E1426" s="124"/>
      <c r="F1426" s="124"/>
      <c r="G1426" s="146"/>
      <c r="H1426" s="146"/>
      <c r="I1426" s="125"/>
      <c r="J1426" s="125"/>
      <c r="K1426" s="125"/>
      <c r="L1426" s="125"/>
      <c r="M1426" s="125"/>
      <c r="N1426" s="125"/>
      <c r="O1426" s="125"/>
      <c r="P1426" s="125"/>
      <c r="Q1426" s="125"/>
      <c r="R1426" s="125"/>
      <c r="S1426" s="125"/>
      <c r="T1426" s="125"/>
      <c r="U1426" s="125"/>
      <c r="V1426" s="125"/>
      <c r="W1426" s="125"/>
      <c r="X1426" s="125"/>
      <c r="Y1426" s="126"/>
      <c r="Z1426" s="165"/>
      <c r="AA1426" s="166"/>
      <c r="AB1426" s="162"/>
      <c r="AC1426" s="166"/>
      <c r="AD1426" s="163"/>
      <c r="AE1426" s="163"/>
      <c r="AF1426" s="562"/>
    </row>
    <row r="1427" spans="1:32" ht="33" customHeight="1" x14ac:dyDescent="0.35">
      <c r="A1427" s="146"/>
      <c r="B1427" s="122"/>
      <c r="C1427" s="123"/>
      <c r="D1427" s="123"/>
      <c r="E1427" s="124"/>
      <c r="F1427" s="124"/>
      <c r="G1427" s="146"/>
      <c r="H1427" s="146"/>
      <c r="I1427" s="125"/>
      <c r="J1427" s="125"/>
      <c r="K1427" s="125"/>
      <c r="L1427" s="125"/>
      <c r="M1427" s="125"/>
      <c r="N1427" s="125"/>
      <c r="O1427" s="125"/>
      <c r="P1427" s="125"/>
      <c r="Q1427" s="125"/>
      <c r="R1427" s="125"/>
      <c r="S1427" s="125"/>
      <c r="T1427" s="125"/>
      <c r="U1427" s="125"/>
      <c r="V1427" s="125"/>
      <c r="W1427" s="125"/>
      <c r="X1427" s="125"/>
      <c r="Y1427" s="126"/>
      <c r="Z1427" s="165"/>
      <c r="AA1427" s="166"/>
      <c r="AB1427" s="162"/>
      <c r="AC1427" s="166"/>
      <c r="AD1427" s="163"/>
      <c r="AE1427" s="163"/>
      <c r="AF1427" s="562"/>
    </row>
    <row r="1428" spans="1:32" ht="33" customHeight="1" x14ac:dyDescent="0.35">
      <c r="A1428" s="146"/>
      <c r="B1428" s="122"/>
      <c r="C1428" s="123"/>
      <c r="D1428" s="123"/>
      <c r="E1428" s="124"/>
      <c r="F1428" s="124"/>
      <c r="G1428" s="146"/>
      <c r="H1428" s="146"/>
      <c r="I1428" s="125"/>
      <c r="J1428" s="125"/>
      <c r="K1428" s="125"/>
      <c r="L1428" s="125"/>
      <c r="M1428" s="125"/>
      <c r="N1428" s="125"/>
      <c r="O1428" s="125"/>
      <c r="P1428" s="125"/>
      <c r="Q1428" s="125"/>
      <c r="R1428" s="125"/>
      <c r="S1428" s="125"/>
      <c r="T1428" s="125"/>
      <c r="U1428" s="125"/>
      <c r="V1428" s="125"/>
      <c r="W1428" s="125"/>
      <c r="X1428" s="125"/>
      <c r="Y1428" s="126"/>
      <c r="Z1428" s="165"/>
      <c r="AA1428" s="166"/>
      <c r="AB1428" s="162"/>
      <c r="AC1428" s="166"/>
      <c r="AD1428" s="163"/>
      <c r="AE1428" s="163"/>
      <c r="AF1428" s="562"/>
    </row>
    <row r="1429" spans="1:32" ht="33" customHeight="1" x14ac:dyDescent="0.35">
      <c r="A1429" s="146"/>
      <c r="B1429" s="122"/>
      <c r="C1429" s="123"/>
      <c r="D1429" s="123"/>
      <c r="E1429" s="124"/>
      <c r="F1429" s="124"/>
      <c r="G1429" s="146"/>
      <c r="H1429" s="146"/>
      <c r="I1429" s="125"/>
      <c r="J1429" s="125"/>
      <c r="K1429" s="125"/>
      <c r="L1429" s="125"/>
      <c r="M1429" s="125"/>
      <c r="N1429" s="125"/>
      <c r="O1429" s="125"/>
      <c r="P1429" s="125"/>
      <c r="Q1429" s="125"/>
      <c r="R1429" s="125"/>
      <c r="S1429" s="125"/>
      <c r="T1429" s="125"/>
      <c r="U1429" s="125"/>
      <c r="V1429" s="125"/>
      <c r="W1429" s="125"/>
      <c r="X1429" s="125"/>
      <c r="Y1429" s="126"/>
      <c r="Z1429" s="165"/>
      <c r="AA1429" s="166"/>
      <c r="AB1429" s="162"/>
      <c r="AC1429" s="166"/>
      <c r="AD1429" s="163"/>
      <c r="AE1429" s="163"/>
      <c r="AF1429" s="562"/>
    </row>
    <row r="1430" spans="1:32" ht="33" customHeight="1" x14ac:dyDescent="0.35">
      <c r="A1430" s="146"/>
      <c r="B1430" s="122"/>
      <c r="C1430" s="123"/>
      <c r="D1430" s="123"/>
      <c r="E1430" s="124"/>
      <c r="F1430" s="124"/>
      <c r="G1430" s="146"/>
      <c r="H1430" s="146"/>
      <c r="I1430" s="125"/>
      <c r="J1430" s="125"/>
      <c r="K1430" s="125"/>
      <c r="L1430" s="125"/>
      <c r="M1430" s="125"/>
      <c r="N1430" s="125"/>
      <c r="O1430" s="125"/>
      <c r="P1430" s="125"/>
      <c r="Q1430" s="125"/>
      <c r="R1430" s="125"/>
      <c r="S1430" s="125"/>
      <c r="T1430" s="125"/>
      <c r="U1430" s="125"/>
      <c r="V1430" s="125"/>
      <c r="W1430" s="125"/>
      <c r="X1430" s="125"/>
      <c r="Y1430" s="126"/>
      <c r="Z1430" s="165"/>
      <c r="AA1430" s="166"/>
      <c r="AB1430" s="162"/>
      <c r="AC1430" s="166"/>
      <c r="AD1430" s="163"/>
      <c r="AE1430" s="163"/>
      <c r="AF1430" s="562"/>
    </row>
    <row r="1431" spans="1:32" ht="33" customHeight="1" x14ac:dyDescent="0.35">
      <c r="A1431" s="146"/>
      <c r="B1431" s="122"/>
      <c r="C1431" s="123"/>
      <c r="D1431" s="123"/>
      <c r="E1431" s="124"/>
      <c r="F1431" s="124"/>
      <c r="G1431" s="146"/>
      <c r="H1431" s="146"/>
      <c r="I1431" s="125"/>
      <c r="J1431" s="125"/>
      <c r="K1431" s="125"/>
      <c r="L1431" s="125"/>
      <c r="M1431" s="125"/>
      <c r="N1431" s="125"/>
      <c r="O1431" s="125"/>
      <c r="P1431" s="125"/>
      <c r="Q1431" s="125"/>
      <c r="R1431" s="125"/>
      <c r="S1431" s="125"/>
      <c r="T1431" s="125"/>
      <c r="U1431" s="125"/>
      <c r="V1431" s="125"/>
      <c r="W1431" s="125"/>
      <c r="X1431" s="125"/>
      <c r="Y1431" s="126"/>
      <c r="Z1431" s="165"/>
      <c r="AA1431" s="166"/>
      <c r="AB1431" s="162"/>
      <c r="AC1431" s="166"/>
      <c r="AD1431" s="163"/>
      <c r="AE1431" s="163"/>
      <c r="AF1431" s="562"/>
    </row>
    <row r="1432" spans="1:32" ht="33" customHeight="1" x14ac:dyDescent="0.35">
      <c r="A1432" s="146"/>
      <c r="B1432" s="122"/>
      <c r="C1432" s="123"/>
      <c r="D1432" s="123"/>
      <c r="E1432" s="124"/>
      <c r="F1432" s="124"/>
      <c r="G1432" s="146"/>
      <c r="H1432" s="146"/>
      <c r="I1432" s="125"/>
      <c r="J1432" s="125"/>
      <c r="K1432" s="125"/>
      <c r="L1432" s="125"/>
      <c r="M1432" s="125"/>
      <c r="N1432" s="125"/>
      <c r="O1432" s="125"/>
      <c r="P1432" s="125"/>
      <c r="Q1432" s="125"/>
      <c r="R1432" s="125"/>
      <c r="S1432" s="125"/>
      <c r="T1432" s="125"/>
      <c r="U1432" s="125"/>
      <c r="V1432" s="125"/>
      <c r="W1432" s="125"/>
      <c r="X1432" s="125"/>
      <c r="Y1432" s="126"/>
      <c r="Z1432" s="165"/>
      <c r="AA1432" s="166"/>
      <c r="AB1432" s="162"/>
      <c r="AC1432" s="166"/>
      <c r="AD1432" s="163"/>
      <c r="AE1432" s="163"/>
      <c r="AF1432" s="562"/>
    </row>
    <row r="1433" spans="1:32" ht="33" customHeight="1" x14ac:dyDescent="0.35">
      <c r="A1433" s="146"/>
      <c r="B1433" s="122"/>
      <c r="C1433" s="123"/>
      <c r="D1433" s="123"/>
      <c r="E1433" s="124"/>
      <c r="F1433" s="124"/>
      <c r="G1433" s="146"/>
      <c r="H1433" s="146"/>
      <c r="I1433" s="125"/>
      <c r="J1433" s="125"/>
      <c r="K1433" s="125"/>
      <c r="L1433" s="125"/>
      <c r="M1433" s="125"/>
      <c r="N1433" s="125"/>
      <c r="O1433" s="125"/>
      <c r="P1433" s="125"/>
      <c r="Q1433" s="125"/>
      <c r="R1433" s="125"/>
      <c r="S1433" s="125"/>
      <c r="T1433" s="125"/>
      <c r="U1433" s="125"/>
      <c r="V1433" s="125"/>
      <c r="W1433" s="125"/>
      <c r="X1433" s="125"/>
      <c r="Y1433" s="126"/>
      <c r="Z1433" s="165"/>
      <c r="AA1433" s="166"/>
      <c r="AB1433" s="162"/>
      <c r="AC1433" s="166"/>
      <c r="AD1433" s="163"/>
      <c r="AE1433" s="163"/>
      <c r="AF1433" s="562"/>
    </row>
    <row r="1434" spans="1:32" ht="33" customHeight="1" x14ac:dyDescent="0.35">
      <c r="A1434" s="146"/>
      <c r="B1434" s="122"/>
      <c r="C1434" s="123"/>
      <c r="D1434" s="123"/>
      <c r="E1434" s="124"/>
      <c r="F1434" s="124"/>
      <c r="G1434" s="146"/>
      <c r="H1434" s="146"/>
      <c r="I1434" s="125"/>
      <c r="J1434" s="125"/>
      <c r="K1434" s="125"/>
      <c r="L1434" s="125"/>
      <c r="M1434" s="125"/>
      <c r="N1434" s="125"/>
      <c r="O1434" s="125"/>
      <c r="P1434" s="125"/>
      <c r="Q1434" s="125"/>
      <c r="R1434" s="125"/>
      <c r="S1434" s="125"/>
      <c r="T1434" s="125"/>
      <c r="U1434" s="125"/>
      <c r="V1434" s="125"/>
      <c r="W1434" s="125"/>
      <c r="X1434" s="125"/>
      <c r="Y1434" s="126"/>
      <c r="Z1434" s="165"/>
      <c r="AA1434" s="166"/>
      <c r="AB1434" s="162"/>
      <c r="AC1434" s="166"/>
      <c r="AD1434" s="163"/>
      <c r="AE1434" s="163"/>
      <c r="AF1434" s="562"/>
    </row>
    <row r="1435" spans="1:32" ht="33" customHeight="1" x14ac:dyDescent="0.35">
      <c r="A1435" s="146"/>
      <c r="B1435" s="122"/>
      <c r="C1435" s="123"/>
      <c r="D1435" s="123"/>
      <c r="E1435" s="124"/>
      <c r="F1435" s="124"/>
      <c r="G1435" s="146"/>
      <c r="H1435" s="146"/>
      <c r="I1435" s="125"/>
      <c r="J1435" s="125"/>
      <c r="K1435" s="125"/>
      <c r="L1435" s="125"/>
      <c r="M1435" s="125"/>
      <c r="N1435" s="125"/>
      <c r="O1435" s="125"/>
      <c r="P1435" s="125"/>
      <c r="Q1435" s="125"/>
      <c r="R1435" s="125"/>
      <c r="S1435" s="125"/>
      <c r="T1435" s="125"/>
      <c r="U1435" s="125"/>
      <c r="V1435" s="125"/>
      <c r="W1435" s="125"/>
      <c r="X1435" s="125"/>
      <c r="Y1435" s="126"/>
      <c r="Z1435" s="165"/>
      <c r="AA1435" s="166"/>
      <c r="AB1435" s="162"/>
      <c r="AC1435" s="166"/>
      <c r="AD1435" s="163"/>
      <c r="AE1435" s="163"/>
      <c r="AF1435" s="562"/>
    </row>
    <row r="1436" spans="1:32" ht="33" customHeight="1" x14ac:dyDescent="0.35">
      <c r="A1436" s="146"/>
      <c r="B1436" s="122"/>
      <c r="C1436" s="123"/>
      <c r="D1436" s="123"/>
      <c r="E1436" s="124"/>
      <c r="F1436" s="124"/>
      <c r="G1436" s="146"/>
      <c r="H1436" s="146"/>
      <c r="I1436" s="125"/>
      <c r="J1436" s="125"/>
      <c r="K1436" s="125"/>
      <c r="L1436" s="125"/>
      <c r="M1436" s="125"/>
      <c r="N1436" s="125"/>
      <c r="O1436" s="125"/>
      <c r="P1436" s="125"/>
      <c r="Q1436" s="125"/>
      <c r="R1436" s="125"/>
      <c r="S1436" s="125"/>
      <c r="T1436" s="125"/>
      <c r="U1436" s="125"/>
      <c r="V1436" s="125"/>
      <c r="W1436" s="125"/>
      <c r="X1436" s="125"/>
      <c r="Y1436" s="126"/>
      <c r="Z1436" s="165"/>
      <c r="AA1436" s="166"/>
      <c r="AB1436" s="162"/>
      <c r="AC1436" s="166"/>
      <c r="AD1436" s="163"/>
      <c r="AE1436" s="163"/>
      <c r="AF1436" s="562"/>
    </row>
    <row r="1437" spans="1:32" ht="33" customHeight="1" x14ac:dyDescent="0.35">
      <c r="A1437" s="146"/>
      <c r="B1437" s="122"/>
      <c r="C1437" s="123"/>
      <c r="D1437" s="123"/>
      <c r="E1437" s="124"/>
      <c r="F1437" s="124"/>
      <c r="G1437" s="146"/>
      <c r="H1437" s="146"/>
      <c r="I1437" s="125"/>
      <c r="J1437" s="125"/>
      <c r="K1437" s="125"/>
      <c r="L1437" s="125"/>
      <c r="M1437" s="125"/>
      <c r="N1437" s="125"/>
      <c r="O1437" s="125"/>
      <c r="P1437" s="125"/>
      <c r="Q1437" s="125"/>
      <c r="R1437" s="125"/>
      <c r="S1437" s="125"/>
      <c r="T1437" s="125"/>
      <c r="U1437" s="125"/>
      <c r="V1437" s="125"/>
      <c r="W1437" s="125"/>
      <c r="X1437" s="125"/>
      <c r="Y1437" s="126"/>
      <c r="Z1437" s="165"/>
      <c r="AA1437" s="166"/>
      <c r="AB1437" s="162"/>
      <c r="AC1437" s="166"/>
      <c r="AD1437" s="163"/>
      <c r="AE1437" s="163"/>
      <c r="AF1437" s="562"/>
    </row>
    <row r="1438" spans="1:32" ht="33" customHeight="1" x14ac:dyDescent="0.35">
      <c r="A1438" s="146"/>
      <c r="B1438" s="122"/>
      <c r="C1438" s="123"/>
      <c r="D1438" s="123"/>
      <c r="E1438" s="124"/>
      <c r="F1438" s="124"/>
      <c r="G1438" s="146"/>
      <c r="H1438" s="146"/>
      <c r="I1438" s="125"/>
      <c r="J1438" s="125"/>
      <c r="K1438" s="125"/>
      <c r="L1438" s="125"/>
      <c r="M1438" s="125"/>
      <c r="N1438" s="125"/>
      <c r="O1438" s="125"/>
      <c r="P1438" s="125"/>
      <c r="Q1438" s="125"/>
      <c r="R1438" s="125"/>
      <c r="S1438" s="125"/>
      <c r="T1438" s="125"/>
      <c r="U1438" s="125"/>
      <c r="V1438" s="125"/>
      <c r="W1438" s="125"/>
      <c r="X1438" s="125"/>
      <c r="Y1438" s="126"/>
      <c r="Z1438" s="165"/>
      <c r="AA1438" s="166"/>
      <c r="AB1438" s="162"/>
      <c r="AC1438" s="166"/>
      <c r="AD1438" s="163"/>
      <c r="AE1438" s="163"/>
      <c r="AF1438" s="562"/>
    </row>
    <row r="1439" spans="1:32" ht="33" customHeight="1" x14ac:dyDescent="0.35">
      <c r="A1439" s="146"/>
      <c r="B1439" s="122"/>
      <c r="C1439" s="123"/>
      <c r="D1439" s="123"/>
      <c r="E1439" s="124"/>
      <c r="F1439" s="124"/>
      <c r="G1439" s="146"/>
      <c r="H1439" s="146"/>
      <c r="I1439" s="125"/>
      <c r="J1439" s="125"/>
      <c r="K1439" s="125"/>
      <c r="L1439" s="125"/>
      <c r="M1439" s="125"/>
      <c r="N1439" s="125"/>
      <c r="O1439" s="125"/>
      <c r="P1439" s="125"/>
      <c r="Q1439" s="125"/>
      <c r="R1439" s="125"/>
      <c r="S1439" s="125"/>
      <c r="T1439" s="125"/>
      <c r="U1439" s="125"/>
      <c r="V1439" s="125"/>
      <c r="W1439" s="125"/>
      <c r="X1439" s="125"/>
      <c r="Y1439" s="126"/>
      <c r="Z1439" s="165"/>
      <c r="AA1439" s="166"/>
      <c r="AB1439" s="162"/>
      <c r="AC1439" s="166"/>
      <c r="AD1439" s="163"/>
      <c r="AE1439" s="163"/>
      <c r="AF1439" s="562"/>
    </row>
    <row r="1440" spans="1:32" ht="33" customHeight="1" x14ac:dyDescent="0.35">
      <c r="A1440" s="146"/>
      <c r="B1440" s="122"/>
      <c r="C1440" s="123"/>
      <c r="D1440" s="123"/>
      <c r="E1440" s="124"/>
      <c r="F1440" s="124"/>
      <c r="G1440" s="146"/>
      <c r="H1440" s="146"/>
      <c r="I1440" s="125"/>
      <c r="J1440" s="125"/>
      <c r="K1440" s="125"/>
      <c r="L1440" s="125"/>
      <c r="M1440" s="125"/>
      <c r="N1440" s="125"/>
      <c r="O1440" s="125"/>
      <c r="P1440" s="125"/>
      <c r="Q1440" s="125"/>
      <c r="R1440" s="125"/>
      <c r="S1440" s="125"/>
      <c r="T1440" s="125"/>
      <c r="U1440" s="125"/>
      <c r="V1440" s="125"/>
      <c r="W1440" s="125"/>
      <c r="X1440" s="125"/>
      <c r="Y1440" s="126"/>
      <c r="Z1440" s="165"/>
      <c r="AA1440" s="166"/>
      <c r="AB1440" s="162"/>
      <c r="AC1440" s="166"/>
      <c r="AD1440" s="163"/>
      <c r="AE1440" s="163"/>
      <c r="AF1440" s="562"/>
    </row>
    <row r="1441" spans="1:32" ht="33" customHeight="1" x14ac:dyDescent="0.35">
      <c r="A1441" s="146"/>
      <c r="B1441" s="122"/>
      <c r="C1441" s="123"/>
      <c r="D1441" s="123"/>
      <c r="E1441" s="124"/>
      <c r="F1441" s="124"/>
      <c r="G1441" s="146"/>
      <c r="H1441" s="146"/>
      <c r="I1441" s="125"/>
      <c r="J1441" s="125"/>
      <c r="K1441" s="125"/>
      <c r="L1441" s="125"/>
      <c r="M1441" s="125"/>
      <c r="N1441" s="125"/>
      <c r="O1441" s="125"/>
      <c r="P1441" s="125"/>
      <c r="Q1441" s="125"/>
      <c r="R1441" s="125"/>
      <c r="S1441" s="125"/>
      <c r="T1441" s="125"/>
      <c r="U1441" s="125"/>
      <c r="V1441" s="125"/>
      <c r="W1441" s="125"/>
      <c r="X1441" s="125"/>
      <c r="Y1441" s="126"/>
      <c r="Z1441" s="165"/>
      <c r="AA1441" s="166"/>
      <c r="AB1441" s="162"/>
      <c r="AC1441" s="166"/>
      <c r="AD1441" s="163"/>
      <c r="AE1441" s="163"/>
      <c r="AF1441" s="562"/>
    </row>
    <row r="1442" spans="1:32" ht="33" customHeight="1" x14ac:dyDescent="0.35">
      <c r="A1442" s="146"/>
      <c r="B1442" s="122"/>
      <c r="C1442" s="123"/>
      <c r="D1442" s="123"/>
      <c r="E1442" s="124"/>
      <c r="F1442" s="124"/>
      <c r="G1442" s="146"/>
      <c r="H1442" s="146"/>
      <c r="I1442" s="125"/>
      <c r="J1442" s="125"/>
      <c r="K1442" s="125"/>
      <c r="L1442" s="125"/>
      <c r="M1442" s="125"/>
      <c r="N1442" s="125"/>
      <c r="O1442" s="125"/>
      <c r="P1442" s="125"/>
      <c r="Q1442" s="125"/>
      <c r="R1442" s="125"/>
      <c r="S1442" s="125"/>
      <c r="T1442" s="125"/>
      <c r="U1442" s="125"/>
      <c r="V1442" s="125"/>
      <c r="W1442" s="125"/>
      <c r="X1442" s="125"/>
      <c r="Y1442" s="126"/>
      <c r="Z1442" s="165"/>
      <c r="AA1442" s="166"/>
      <c r="AB1442" s="162"/>
      <c r="AC1442" s="166"/>
      <c r="AD1442" s="163"/>
      <c r="AE1442" s="163"/>
      <c r="AF1442" s="562"/>
    </row>
    <row r="1443" spans="1:32" ht="33" customHeight="1" x14ac:dyDescent="0.35">
      <c r="A1443" s="146"/>
      <c r="B1443" s="122"/>
      <c r="C1443" s="123"/>
      <c r="D1443" s="123"/>
      <c r="E1443" s="124"/>
      <c r="F1443" s="124"/>
      <c r="G1443" s="146"/>
      <c r="H1443" s="146"/>
      <c r="I1443" s="125"/>
      <c r="J1443" s="125"/>
      <c r="K1443" s="125"/>
      <c r="L1443" s="125"/>
      <c r="M1443" s="125"/>
      <c r="N1443" s="125"/>
      <c r="O1443" s="125"/>
      <c r="P1443" s="125"/>
      <c r="Q1443" s="125"/>
      <c r="R1443" s="125"/>
      <c r="S1443" s="125"/>
      <c r="T1443" s="125"/>
      <c r="U1443" s="125"/>
      <c r="V1443" s="125"/>
      <c r="W1443" s="125"/>
      <c r="X1443" s="125"/>
      <c r="Y1443" s="126"/>
      <c r="Z1443" s="165"/>
      <c r="AA1443" s="166"/>
      <c r="AB1443" s="162"/>
      <c r="AC1443" s="166"/>
      <c r="AD1443" s="163"/>
      <c r="AE1443" s="163"/>
      <c r="AF1443" s="562"/>
    </row>
    <row r="1444" spans="1:32" ht="33" customHeight="1" x14ac:dyDescent="0.35">
      <c r="A1444" s="146"/>
      <c r="B1444" s="122"/>
      <c r="C1444" s="123"/>
      <c r="D1444" s="123"/>
      <c r="E1444" s="124"/>
      <c r="F1444" s="124"/>
      <c r="G1444" s="146"/>
      <c r="H1444" s="146"/>
      <c r="I1444" s="125"/>
      <c r="J1444" s="125"/>
      <c r="K1444" s="125"/>
      <c r="L1444" s="125"/>
      <c r="M1444" s="125"/>
      <c r="N1444" s="125"/>
      <c r="O1444" s="125"/>
      <c r="P1444" s="125"/>
      <c r="Q1444" s="125"/>
      <c r="R1444" s="125"/>
      <c r="S1444" s="125"/>
      <c r="T1444" s="125"/>
      <c r="U1444" s="125"/>
      <c r="V1444" s="125"/>
      <c r="W1444" s="125"/>
      <c r="X1444" s="125"/>
      <c r="Y1444" s="126"/>
      <c r="Z1444" s="165"/>
      <c r="AA1444" s="166"/>
      <c r="AB1444" s="162"/>
      <c r="AC1444" s="166"/>
      <c r="AD1444" s="163"/>
      <c r="AE1444" s="163"/>
      <c r="AF1444" s="562"/>
    </row>
    <row r="1445" spans="1:32" ht="33" customHeight="1" x14ac:dyDescent="0.35">
      <c r="A1445" s="146"/>
      <c r="B1445" s="122"/>
      <c r="C1445" s="123"/>
      <c r="D1445" s="123"/>
      <c r="E1445" s="124"/>
      <c r="F1445" s="124"/>
      <c r="G1445" s="146"/>
      <c r="H1445" s="146"/>
      <c r="I1445" s="125"/>
      <c r="J1445" s="125"/>
      <c r="K1445" s="125"/>
      <c r="L1445" s="125"/>
      <c r="M1445" s="125"/>
      <c r="N1445" s="125"/>
      <c r="O1445" s="125"/>
      <c r="P1445" s="125"/>
      <c r="Q1445" s="125"/>
      <c r="R1445" s="125"/>
      <c r="S1445" s="125"/>
      <c r="T1445" s="125"/>
      <c r="U1445" s="125"/>
      <c r="V1445" s="125"/>
      <c r="W1445" s="125"/>
      <c r="X1445" s="125"/>
      <c r="Y1445" s="126"/>
      <c r="Z1445" s="165"/>
      <c r="AA1445" s="166"/>
      <c r="AB1445" s="162"/>
      <c r="AC1445" s="166"/>
      <c r="AD1445" s="163"/>
      <c r="AE1445" s="163"/>
      <c r="AF1445" s="562"/>
    </row>
    <row r="1446" spans="1:32" ht="33" customHeight="1" x14ac:dyDescent="0.35">
      <c r="A1446" s="146"/>
      <c r="B1446" s="122"/>
      <c r="C1446" s="123"/>
      <c r="D1446" s="123"/>
      <c r="E1446" s="124"/>
      <c r="F1446" s="124"/>
      <c r="G1446" s="146"/>
      <c r="H1446" s="146"/>
      <c r="I1446" s="125"/>
      <c r="J1446" s="125"/>
      <c r="K1446" s="125"/>
      <c r="L1446" s="125"/>
      <c r="M1446" s="125"/>
      <c r="N1446" s="125"/>
      <c r="O1446" s="125"/>
      <c r="P1446" s="125"/>
      <c r="Q1446" s="125"/>
      <c r="R1446" s="125"/>
      <c r="S1446" s="125"/>
      <c r="T1446" s="125"/>
      <c r="U1446" s="125"/>
      <c r="V1446" s="125"/>
      <c r="W1446" s="125"/>
      <c r="X1446" s="125"/>
      <c r="Y1446" s="126"/>
      <c r="Z1446" s="165"/>
      <c r="AA1446" s="166"/>
      <c r="AB1446" s="162"/>
      <c r="AC1446" s="166"/>
      <c r="AD1446" s="163"/>
      <c r="AE1446" s="163"/>
      <c r="AF1446" s="562"/>
    </row>
    <row r="1447" spans="1:32" ht="33" customHeight="1" x14ac:dyDescent="0.35">
      <c r="A1447" s="146"/>
      <c r="B1447" s="122"/>
      <c r="C1447" s="123"/>
      <c r="D1447" s="123"/>
      <c r="E1447" s="124"/>
      <c r="F1447" s="124"/>
      <c r="G1447" s="146"/>
      <c r="H1447" s="146"/>
      <c r="I1447" s="125"/>
      <c r="J1447" s="125"/>
      <c r="K1447" s="125"/>
      <c r="L1447" s="125"/>
      <c r="M1447" s="125"/>
      <c r="N1447" s="125"/>
      <c r="O1447" s="125"/>
      <c r="P1447" s="125"/>
      <c r="Q1447" s="125"/>
      <c r="R1447" s="125"/>
      <c r="S1447" s="125"/>
      <c r="T1447" s="125"/>
      <c r="U1447" s="125"/>
      <c r="V1447" s="125"/>
      <c r="W1447" s="125"/>
      <c r="X1447" s="125"/>
      <c r="Y1447" s="126"/>
      <c r="Z1447" s="165"/>
      <c r="AA1447" s="166"/>
      <c r="AB1447" s="162"/>
      <c r="AC1447" s="166"/>
      <c r="AD1447" s="163"/>
      <c r="AE1447" s="163"/>
      <c r="AF1447" s="562"/>
    </row>
    <row r="1448" spans="1:32" ht="33" customHeight="1" x14ac:dyDescent="0.35">
      <c r="A1448" s="146"/>
      <c r="B1448" s="122"/>
      <c r="C1448" s="123"/>
      <c r="D1448" s="123"/>
      <c r="E1448" s="124"/>
      <c r="F1448" s="124"/>
      <c r="G1448" s="146"/>
      <c r="H1448" s="146"/>
      <c r="I1448" s="125"/>
      <c r="J1448" s="125"/>
      <c r="K1448" s="125"/>
      <c r="L1448" s="125"/>
      <c r="M1448" s="125"/>
      <c r="N1448" s="125"/>
      <c r="O1448" s="125"/>
      <c r="P1448" s="125"/>
      <c r="Q1448" s="125"/>
      <c r="R1448" s="125"/>
      <c r="S1448" s="125"/>
      <c r="T1448" s="125"/>
      <c r="U1448" s="125"/>
      <c r="V1448" s="125"/>
      <c r="W1448" s="125"/>
      <c r="X1448" s="125"/>
      <c r="Y1448" s="126"/>
      <c r="Z1448" s="165"/>
      <c r="AA1448" s="166"/>
      <c r="AB1448" s="162"/>
      <c r="AC1448" s="166"/>
      <c r="AD1448" s="163"/>
      <c r="AE1448" s="163"/>
      <c r="AF1448" s="562"/>
    </row>
    <row r="1449" spans="1:32" ht="33" customHeight="1" x14ac:dyDescent="0.35">
      <c r="A1449" s="146"/>
      <c r="B1449" s="122"/>
      <c r="C1449" s="123"/>
      <c r="D1449" s="123"/>
      <c r="E1449" s="124"/>
      <c r="F1449" s="124"/>
      <c r="G1449" s="146"/>
      <c r="H1449" s="146"/>
      <c r="I1449" s="125"/>
      <c r="J1449" s="125"/>
      <c r="K1449" s="125"/>
      <c r="L1449" s="125"/>
      <c r="M1449" s="125"/>
      <c r="N1449" s="125"/>
      <c r="O1449" s="125"/>
      <c r="P1449" s="125"/>
      <c r="Q1449" s="125"/>
      <c r="R1449" s="125"/>
      <c r="S1449" s="125"/>
      <c r="T1449" s="125"/>
      <c r="U1449" s="125"/>
      <c r="V1449" s="125"/>
      <c r="W1449" s="125"/>
      <c r="X1449" s="125"/>
      <c r="Y1449" s="126"/>
      <c r="Z1449" s="165"/>
      <c r="AA1449" s="166"/>
      <c r="AB1449" s="162"/>
      <c r="AC1449" s="166"/>
      <c r="AD1449" s="163"/>
      <c r="AE1449" s="163"/>
      <c r="AF1449" s="562"/>
    </row>
    <row r="1450" spans="1:32" ht="33" customHeight="1" x14ac:dyDescent="0.35">
      <c r="A1450" s="146"/>
      <c r="B1450" s="122"/>
      <c r="C1450" s="123"/>
      <c r="D1450" s="123"/>
      <c r="E1450" s="124"/>
      <c r="F1450" s="124"/>
      <c r="G1450" s="146"/>
      <c r="H1450" s="146"/>
      <c r="I1450" s="125"/>
      <c r="J1450" s="125"/>
      <c r="K1450" s="125"/>
      <c r="L1450" s="125"/>
      <c r="M1450" s="125"/>
      <c r="N1450" s="125"/>
      <c r="O1450" s="125"/>
      <c r="P1450" s="125"/>
      <c r="Q1450" s="125"/>
      <c r="R1450" s="125"/>
      <c r="S1450" s="125"/>
      <c r="T1450" s="125"/>
      <c r="U1450" s="125"/>
      <c r="V1450" s="125"/>
      <c r="W1450" s="125"/>
      <c r="X1450" s="125"/>
      <c r="Y1450" s="126"/>
      <c r="Z1450" s="165"/>
      <c r="AA1450" s="166"/>
      <c r="AB1450" s="162"/>
      <c r="AC1450" s="166"/>
      <c r="AD1450" s="163"/>
      <c r="AE1450" s="163"/>
      <c r="AF1450" s="562"/>
    </row>
    <row r="1451" spans="1:32" ht="33" customHeight="1" x14ac:dyDescent="0.35">
      <c r="A1451" s="146"/>
      <c r="B1451" s="122"/>
      <c r="C1451" s="123"/>
      <c r="D1451" s="123"/>
      <c r="E1451" s="124"/>
      <c r="F1451" s="124"/>
      <c r="G1451" s="146"/>
      <c r="H1451" s="146"/>
      <c r="I1451" s="125"/>
      <c r="J1451" s="125"/>
      <c r="K1451" s="125"/>
      <c r="L1451" s="125"/>
      <c r="M1451" s="125"/>
      <c r="N1451" s="125"/>
      <c r="O1451" s="125"/>
      <c r="P1451" s="125"/>
      <c r="Q1451" s="125"/>
      <c r="R1451" s="125"/>
      <c r="S1451" s="125"/>
      <c r="T1451" s="125"/>
      <c r="U1451" s="125"/>
      <c r="V1451" s="125"/>
      <c r="W1451" s="125"/>
      <c r="X1451" s="125"/>
      <c r="Y1451" s="126"/>
      <c r="Z1451" s="165"/>
      <c r="AA1451" s="166"/>
      <c r="AB1451" s="162"/>
      <c r="AC1451" s="166"/>
      <c r="AD1451" s="163"/>
      <c r="AE1451" s="163"/>
      <c r="AF1451" s="562"/>
    </row>
    <row r="1452" spans="1:32" ht="33" customHeight="1" x14ac:dyDescent="0.35">
      <c r="A1452" s="146"/>
      <c r="B1452" s="122"/>
      <c r="C1452" s="123"/>
      <c r="D1452" s="123"/>
      <c r="E1452" s="124"/>
      <c r="F1452" s="124"/>
      <c r="G1452" s="146"/>
      <c r="H1452" s="146"/>
      <c r="I1452" s="125"/>
      <c r="J1452" s="125"/>
      <c r="K1452" s="125"/>
      <c r="L1452" s="125"/>
      <c r="M1452" s="125"/>
      <c r="N1452" s="125"/>
      <c r="O1452" s="125"/>
      <c r="P1452" s="125"/>
      <c r="Q1452" s="125"/>
      <c r="R1452" s="125"/>
      <c r="S1452" s="125"/>
      <c r="T1452" s="125"/>
      <c r="U1452" s="125"/>
      <c r="V1452" s="125"/>
      <c r="W1452" s="125"/>
      <c r="X1452" s="125"/>
      <c r="Y1452" s="126"/>
      <c r="Z1452" s="165"/>
      <c r="AA1452" s="166"/>
      <c r="AB1452" s="162"/>
      <c r="AC1452" s="166"/>
      <c r="AD1452" s="163"/>
      <c r="AE1452" s="163"/>
      <c r="AF1452" s="562"/>
    </row>
    <row r="1453" spans="1:32" ht="33" customHeight="1" x14ac:dyDescent="0.35">
      <c r="A1453" s="146"/>
      <c r="B1453" s="122"/>
      <c r="C1453" s="123"/>
      <c r="D1453" s="123"/>
      <c r="E1453" s="124"/>
      <c r="F1453" s="124"/>
      <c r="G1453" s="146"/>
      <c r="H1453" s="146"/>
      <c r="I1453" s="125"/>
      <c r="J1453" s="125"/>
      <c r="K1453" s="125"/>
      <c r="L1453" s="125"/>
      <c r="M1453" s="125"/>
      <c r="N1453" s="125"/>
      <c r="O1453" s="125"/>
      <c r="P1453" s="125"/>
      <c r="Q1453" s="125"/>
      <c r="R1453" s="125"/>
      <c r="S1453" s="125"/>
      <c r="T1453" s="125"/>
      <c r="U1453" s="125"/>
      <c r="V1453" s="125"/>
      <c r="W1453" s="125"/>
      <c r="X1453" s="125"/>
      <c r="Y1453" s="126"/>
      <c r="Z1453" s="165"/>
      <c r="AA1453" s="166"/>
      <c r="AB1453" s="162"/>
      <c r="AC1453" s="166"/>
      <c r="AD1453" s="163"/>
      <c r="AE1453" s="163"/>
      <c r="AF1453" s="562"/>
    </row>
    <row r="1454" spans="1:32" ht="33" customHeight="1" x14ac:dyDescent="0.35">
      <c r="A1454" s="146"/>
      <c r="B1454" s="122"/>
      <c r="C1454" s="123"/>
      <c r="D1454" s="123"/>
      <c r="E1454" s="124"/>
      <c r="F1454" s="124"/>
      <c r="G1454" s="146"/>
      <c r="H1454" s="146"/>
      <c r="I1454" s="125"/>
      <c r="J1454" s="125"/>
      <c r="K1454" s="125"/>
      <c r="L1454" s="125"/>
      <c r="M1454" s="125"/>
      <c r="N1454" s="125"/>
      <c r="O1454" s="125"/>
      <c r="P1454" s="125"/>
      <c r="Q1454" s="125"/>
      <c r="R1454" s="125"/>
      <c r="S1454" s="125"/>
      <c r="T1454" s="125"/>
      <c r="U1454" s="125"/>
      <c r="V1454" s="125"/>
      <c r="W1454" s="125"/>
      <c r="X1454" s="125"/>
      <c r="Y1454" s="126"/>
      <c r="Z1454" s="165"/>
      <c r="AA1454" s="166"/>
      <c r="AB1454" s="162"/>
      <c r="AC1454" s="166"/>
      <c r="AD1454" s="163"/>
      <c r="AE1454" s="163"/>
      <c r="AF1454" s="562"/>
    </row>
    <row r="1455" spans="1:32" ht="33" customHeight="1" x14ac:dyDescent="0.35">
      <c r="A1455" s="146"/>
      <c r="B1455" s="122"/>
      <c r="C1455" s="123"/>
      <c r="D1455" s="123"/>
      <c r="E1455" s="124"/>
      <c r="F1455" s="124"/>
      <c r="G1455" s="146"/>
      <c r="H1455" s="146"/>
      <c r="I1455" s="125"/>
      <c r="J1455" s="125"/>
      <c r="K1455" s="125"/>
      <c r="L1455" s="125"/>
      <c r="M1455" s="125"/>
      <c r="N1455" s="125"/>
      <c r="O1455" s="125"/>
      <c r="P1455" s="125"/>
      <c r="Q1455" s="125"/>
      <c r="R1455" s="125"/>
      <c r="S1455" s="125"/>
      <c r="T1455" s="125"/>
      <c r="U1455" s="125"/>
      <c r="V1455" s="125"/>
      <c r="W1455" s="125"/>
      <c r="X1455" s="125"/>
      <c r="Y1455" s="126"/>
      <c r="Z1455" s="165"/>
      <c r="AA1455" s="166"/>
      <c r="AB1455" s="162"/>
      <c r="AC1455" s="166"/>
      <c r="AD1455" s="163"/>
      <c r="AE1455" s="163"/>
      <c r="AF1455" s="562"/>
    </row>
    <row r="1456" spans="1:32" ht="33" customHeight="1" x14ac:dyDescent="0.35">
      <c r="A1456" s="146"/>
      <c r="B1456" s="122"/>
      <c r="C1456" s="123"/>
      <c r="D1456" s="123"/>
      <c r="E1456" s="124"/>
      <c r="F1456" s="124"/>
      <c r="G1456" s="146"/>
      <c r="H1456" s="146"/>
      <c r="I1456" s="125"/>
      <c r="J1456" s="125"/>
      <c r="K1456" s="125"/>
      <c r="L1456" s="125"/>
      <c r="M1456" s="125"/>
      <c r="N1456" s="125"/>
      <c r="O1456" s="125"/>
      <c r="P1456" s="125"/>
      <c r="Q1456" s="125"/>
      <c r="R1456" s="125"/>
      <c r="S1456" s="125"/>
      <c r="T1456" s="125"/>
      <c r="U1456" s="125"/>
      <c r="V1456" s="125"/>
      <c r="W1456" s="125"/>
      <c r="X1456" s="125"/>
      <c r="Y1456" s="126"/>
      <c r="Z1456" s="165"/>
      <c r="AA1456" s="166"/>
      <c r="AB1456" s="162"/>
      <c r="AC1456" s="166"/>
      <c r="AD1456" s="163"/>
      <c r="AE1456" s="163"/>
      <c r="AF1456" s="562"/>
    </row>
    <row r="1457" spans="1:32" ht="33" customHeight="1" x14ac:dyDescent="0.35">
      <c r="A1457" s="146"/>
      <c r="B1457" s="122"/>
      <c r="C1457" s="123"/>
      <c r="D1457" s="123"/>
      <c r="E1457" s="124"/>
      <c r="F1457" s="124"/>
      <c r="G1457" s="146"/>
      <c r="H1457" s="146"/>
      <c r="I1457" s="125"/>
      <c r="J1457" s="125"/>
      <c r="K1457" s="125"/>
      <c r="L1457" s="125"/>
      <c r="M1457" s="125"/>
      <c r="N1457" s="125"/>
      <c r="O1457" s="125"/>
      <c r="P1457" s="125"/>
      <c r="Q1457" s="125"/>
      <c r="R1457" s="125"/>
      <c r="S1457" s="125"/>
      <c r="T1457" s="125"/>
      <c r="U1457" s="125"/>
      <c r="V1457" s="125"/>
      <c r="W1457" s="125"/>
      <c r="X1457" s="125"/>
      <c r="Y1457" s="126"/>
      <c r="Z1457" s="165"/>
      <c r="AA1457" s="166"/>
      <c r="AB1457" s="162"/>
      <c r="AC1457" s="166"/>
      <c r="AD1457" s="163"/>
      <c r="AE1457" s="163"/>
      <c r="AF1457" s="562"/>
    </row>
    <row r="1458" spans="1:32" ht="33" customHeight="1" x14ac:dyDescent="0.35">
      <c r="A1458" s="146"/>
      <c r="B1458" s="122"/>
      <c r="C1458" s="123"/>
      <c r="D1458" s="123"/>
      <c r="E1458" s="124"/>
      <c r="F1458" s="124"/>
      <c r="G1458" s="146"/>
      <c r="H1458" s="146"/>
      <c r="I1458" s="125"/>
      <c r="J1458" s="125"/>
      <c r="K1458" s="125"/>
      <c r="L1458" s="125"/>
      <c r="M1458" s="125"/>
      <c r="N1458" s="125"/>
      <c r="O1458" s="125"/>
      <c r="P1458" s="125"/>
      <c r="Q1458" s="125"/>
      <c r="R1458" s="125"/>
      <c r="S1458" s="125"/>
      <c r="T1458" s="125"/>
      <c r="U1458" s="125"/>
      <c r="V1458" s="125"/>
      <c r="W1458" s="125"/>
      <c r="X1458" s="125"/>
      <c r="Y1458" s="126"/>
      <c r="Z1458" s="165"/>
      <c r="AA1458" s="166"/>
      <c r="AB1458" s="162"/>
      <c r="AC1458" s="166"/>
      <c r="AD1458" s="163"/>
      <c r="AE1458" s="163"/>
      <c r="AF1458" s="562"/>
    </row>
    <row r="1459" spans="1:32" ht="33" customHeight="1" x14ac:dyDescent="0.35">
      <c r="A1459" s="146"/>
      <c r="B1459" s="122"/>
      <c r="C1459" s="123"/>
      <c r="D1459" s="123"/>
      <c r="E1459" s="124"/>
      <c r="F1459" s="124"/>
      <c r="G1459" s="146"/>
      <c r="H1459" s="146"/>
      <c r="I1459" s="125"/>
      <c r="J1459" s="125"/>
      <c r="K1459" s="125"/>
      <c r="L1459" s="125"/>
      <c r="M1459" s="125"/>
      <c r="N1459" s="125"/>
      <c r="O1459" s="125"/>
      <c r="P1459" s="125"/>
      <c r="Q1459" s="125"/>
      <c r="R1459" s="125"/>
      <c r="S1459" s="125"/>
      <c r="T1459" s="125"/>
      <c r="U1459" s="125"/>
      <c r="V1459" s="125"/>
      <c r="W1459" s="125"/>
      <c r="X1459" s="125"/>
      <c r="Y1459" s="126"/>
      <c r="Z1459" s="165"/>
      <c r="AA1459" s="166"/>
      <c r="AB1459" s="162"/>
      <c r="AC1459" s="166"/>
      <c r="AD1459" s="163"/>
      <c r="AE1459" s="163"/>
      <c r="AF1459" s="562"/>
    </row>
    <row r="1460" spans="1:32" ht="33" customHeight="1" x14ac:dyDescent="0.35">
      <c r="A1460" s="146"/>
      <c r="B1460" s="122"/>
      <c r="C1460" s="123"/>
      <c r="D1460" s="123"/>
      <c r="E1460" s="124"/>
      <c r="F1460" s="124"/>
      <c r="G1460" s="146"/>
      <c r="H1460" s="146"/>
      <c r="I1460" s="125"/>
      <c r="J1460" s="125"/>
      <c r="K1460" s="125"/>
      <c r="L1460" s="125"/>
      <c r="M1460" s="125"/>
      <c r="N1460" s="125"/>
      <c r="O1460" s="125"/>
      <c r="P1460" s="125"/>
      <c r="Q1460" s="125"/>
      <c r="R1460" s="125"/>
      <c r="S1460" s="125"/>
      <c r="T1460" s="125"/>
      <c r="U1460" s="125"/>
      <c r="V1460" s="125"/>
      <c r="W1460" s="125"/>
      <c r="X1460" s="125"/>
      <c r="Y1460" s="126"/>
      <c r="Z1460" s="165"/>
      <c r="AA1460" s="166"/>
      <c r="AB1460" s="162"/>
      <c r="AC1460" s="166"/>
      <c r="AD1460" s="163"/>
      <c r="AE1460" s="163"/>
      <c r="AF1460" s="562"/>
    </row>
    <row r="1461" spans="1:32" ht="33" customHeight="1" x14ac:dyDescent="0.35">
      <c r="A1461" s="146"/>
      <c r="B1461" s="122"/>
      <c r="C1461" s="123"/>
      <c r="D1461" s="123"/>
      <c r="E1461" s="124"/>
      <c r="F1461" s="124"/>
      <c r="G1461" s="146"/>
      <c r="H1461" s="146"/>
      <c r="I1461" s="125"/>
      <c r="J1461" s="125"/>
      <c r="K1461" s="125"/>
      <c r="L1461" s="125"/>
      <c r="M1461" s="125"/>
      <c r="N1461" s="125"/>
      <c r="O1461" s="125"/>
      <c r="P1461" s="125"/>
      <c r="Q1461" s="125"/>
      <c r="R1461" s="125"/>
      <c r="S1461" s="125"/>
      <c r="T1461" s="125"/>
      <c r="U1461" s="125"/>
      <c r="V1461" s="125"/>
      <c r="W1461" s="125"/>
      <c r="X1461" s="125"/>
      <c r="Y1461" s="126"/>
      <c r="Z1461" s="165"/>
      <c r="AA1461" s="166"/>
      <c r="AB1461" s="162"/>
      <c r="AC1461" s="166"/>
      <c r="AD1461" s="163"/>
      <c r="AE1461" s="163"/>
      <c r="AF1461" s="562"/>
    </row>
    <row r="1462" spans="1:32" ht="33" customHeight="1" x14ac:dyDescent="0.35">
      <c r="A1462" s="146"/>
      <c r="B1462" s="122"/>
      <c r="C1462" s="123"/>
      <c r="D1462" s="123"/>
      <c r="E1462" s="124"/>
      <c r="F1462" s="124"/>
      <c r="G1462" s="146"/>
      <c r="H1462" s="146"/>
      <c r="I1462" s="125"/>
      <c r="J1462" s="125"/>
      <c r="K1462" s="125"/>
      <c r="L1462" s="125"/>
      <c r="M1462" s="125"/>
      <c r="N1462" s="125"/>
      <c r="O1462" s="125"/>
      <c r="P1462" s="125"/>
      <c r="Q1462" s="125"/>
      <c r="R1462" s="125"/>
      <c r="S1462" s="125"/>
      <c r="T1462" s="125"/>
      <c r="U1462" s="125"/>
      <c r="V1462" s="125"/>
      <c r="W1462" s="125"/>
      <c r="X1462" s="125"/>
      <c r="Y1462" s="126"/>
      <c r="Z1462" s="165"/>
      <c r="AA1462" s="166"/>
      <c r="AB1462" s="162"/>
      <c r="AC1462" s="166"/>
      <c r="AD1462" s="163"/>
      <c r="AE1462" s="163"/>
      <c r="AF1462" s="562"/>
    </row>
    <row r="1463" spans="1:32" ht="33" customHeight="1" x14ac:dyDescent="0.35">
      <c r="A1463" s="146"/>
      <c r="B1463" s="122"/>
      <c r="C1463" s="123"/>
      <c r="D1463" s="123"/>
      <c r="E1463" s="124"/>
      <c r="F1463" s="124"/>
      <c r="G1463" s="146"/>
      <c r="H1463" s="146"/>
      <c r="I1463" s="125"/>
      <c r="J1463" s="125"/>
      <c r="K1463" s="125"/>
      <c r="L1463" s="125"/>
      <c r="M1463" s="125"/>
      <c r="N1463" s="125"/>
      <c r="O1463" s="125"/>
      <c r="P1463" s="125"/>
      <c r="Q1463" s="125"/>
      <c r="R1463" s="125"/>
      <c r="S1463" s="125"/>
      <c r="T1463" s="125"/>
      <c r="U1463" s="125"/>
      <c r="V1463" s="125"/>
      <c r="W1463" s="125"/>
      <c r="X1463" s="125"/>
      <c r="Y1463" s="126"/>
      <c r="Z1463" s="165"/>
      <c r="AA1463" s="166"/>
      <c r="AB1463" s="162"/>
      <c r="AC1463" s="166"/>
      <c r="AD1463" s="163"/>
      <c r="AE1463" s="163"/>
      <c r="AF1463" s="562"/>
    </row>
    <row r="1464" spans="1:32" ht="33" customHeight="1" x14ac:dyDescent="0.35">
      <c r="A1464" s="146"/>
      <c r="B1464" s="122"/>
      <c r="C1464" s="123"/>
      <c r="D1464" s="123"/>
      <c r="E1464" s="124"/>
      <c r="F1464" s="124"/>
      <c r="G1464" s="146"/>
      <c r="H1464" s="146"/>
      <c r="I1464" s="125"/>
      <c r="J1464" s="125"/>
      <c r="K1464" s="125"/>
      <c r="L1464" s="125"/>
      <c r="M1464" s="125"/>
      <c r="N1464" s="125"/>
      <c r="O1464" s="125"/>
      <c r="P1464" s="125"/>
      <c r="Q1464" s="125"/>
      <c r="R1464" s="125"/>
      <c r="S1464" s="125"/>
      <c r="T1464" s="125"/>
      <c r="U1464" s="125"/>
      <c r="V1464" s="125"/>
      <c r="W1464" s="125"/>
      <c r="X1464" s="125"/>
      <c r="Y1464" s="126"/>
      <c r="Z1464" s="165"/>
      <c r="AA1464" s="166"/>
      <c r="AB1464" s="162"/>
      <c r="AC1464" s="166"/>
      <c r="AD1464" s="163"/>
      <c r="AE1464" s="163"/>
      <c r="AF1464" s="562"/>
    </row>
    <row r="1465" spans="1:32" ht="33" customHeight="1" x14ac:dyDescent="0.35">
      <c r="A1465" s="146"/>
      <c r="B1465" s="122"/>
      <c r="C1465" s="123"/>
      <c r="D1465" s="123"/>
      <c r="E1465" s="124"/>
      <c r="F1465" s="124"/>
      <c r="G1465" s="146"/>
      <c r="H1465" s="146"/>
      <c r="I1465" s="125"/>
      <c r="J1465" s="125"/>
      <c r="K1465" s="125"/>
      <c r="L1465" s="125"/>
      <c r="M1465" s="125"/>
      <c r="N1465" s="125"/>
      <c r="O1465" s="125"/>
      <c r="P1465" s="125"/>
      <c r="Q1465" s="125"/>
      <c r="R1465" s="125"/>
      <c r="S1465" s="125"/>
      <c r="T1465" s="125"/>
      <c r="U1465" s="125"/>
      <c r="V1465" s="125"/>
      <c r="W1465" s="125"/>
      <c r="X1465" s="125"/>
      <c r="Y1465" s="126"/>
      <c r="Z1465" s="165"/>
      <c r="AA1465" s="166"/>
      <c r="AB1465" s="162"/>
      <c r="AC1465" s="166"/>
      <c r="AD1465" s="163"/>
      <c r="AE1465" s="163"/>
      <c r="AF1465" s="562"/>
    </row>
    <row r="1466" spans="1:32" ht="33" customHeight="1" x14ac:dyDescent="0.35">
      <c r="A1466" s="146"/>
      <c r="B1466" s="122"/>
      <c r="C1466" s="123"/>
      <c r="D1466" s="123"/>
      <c r="E1466" s="124"/>
      <c r="F1466" s="124"/>
      <c r="G1466" s="146"/>
      <c r="H1466" s="146"/>
      <c r="I1466" s="125"/>
      <c r="J1466" s="125"/>
      <c r="K1466" s="125"/>
      <c r="L1466" s="125"/>
      <c r="M1466" s="125"/>
      <c r="N1466" s="125"/>
      <c r="O1466" s="125"/>
      <c r="P1466" s="125"/>
      <c r="Q1466" s="125"/>
      <c r="R1466" s="125"/>
      <c r="S1466" s="125"/>
      <c r="T1466" s="125"/>
      <c r="U1466" s="125"/>
      <c r="V1466" s="125"/>
      <c r="W1466" s="125"/>
      <c r="X1466" s="125"/>
      <c r="Y1466" s="126"/>
      <c r="Z1466" s="165"/>
      <c r="AA1466" s="166"/>
      <c r="AB1466" s="162"/>
      <c r="AC1466" s="166"/>
      <c r="AD1466" s="163"/>
      <c r="AE1466" s="163"/>
      <c r="AF1466" s="562"/>
    </row>
    <row r="1467" spans="1:32" ht="33" customHeight="1" x14ac:dyDescent="0.35">
      <c r="A1467" s="146"/>
      <c r="B1467" s="122"/>
      <c r="C1467" s="123"/>
      <c r="D1467" s="123"/>
      <c r="E1467" s="124"/>
      <c r="F1467" s="124"/>
      <c r="G1467" s="146"/>
      <c r="H1467" s="146"/>
      <c r="I1467" s="125"/>
      <c r="J1467" s="125"/>
      <c r="K1467" s="125"/>
      <c r="L1467" s="125"/>
      <c r="M1467" s="125"/>
      <c r="N1467" s="125"/>
      <c r="O1467" s="125"/>
      <c r="P1467" s="125"/>
      <c r="Q1467" s="125"/>
      <c r="R1467" s="125"/>
      <c r="S1467" s="125"/>
      <c r="T1467" s="125"/>
      <c r="U1467" s="125"/>
      <c r="V1467" s="125"/>
      <c r="W1467" s="125"/>
      <c r="X1467" s="125"/>
      <c r="Y1467" s="126"/>
      <c r="Z1467" s="165"/>
      <c r="AA1467" s="166"/>
      <c r="AB1467" s="162"/>
      <c r="AC1467" s="166"/>
      <c r="AD1467" s="163"/>
      <c r="AE1467" s="163"/>
      <c r="AF1467" s="562"/>
    </row>
    <row r="1468" spans="1:32" ht="33" customHeight="1" x14ac:dyDescent="0.35">
      <c r="A1468" s="146"/>
      <c r="B1468" s="122"/>
      <c r="C1468" s="123"/>
      <c r="D1468" s="123"/>
      <c r="E1468" s="124"/>
      <c r="F1468" s="124"/>
      <c r="G1468" s="146"/>
      <c r="H1468" s="146"/>
      <c r="I1468" s="125"/>
      <c r="J1468" s="125"/>
      <c r="K1468" s="125"/>
      <c r="L1468" s="125"/>
      <c r="M1468" s="125"/>
      <c r="N1468" s="125"/>
      <c r="O1468" s="125"/>
      <c r="P1468" s="125"/>
      <c r="Q1468" s="125"/>
      <c r="R1468" s="125"/>
      <c r="S1468" s="125"/>
      <c r="T1468" s="125"/>
      <c r="U1468" s="125"/>
      <c r="V1468" s="125"/>
      <c r="W1468" s="125"/>
      <c r="X1468" s="125"/>
      <c r="Y1468" s="126"/>
      <c r="Z1468" s="165"/>
      <c r="AA1468" s="166"/>
      <c r="AB1468" s="162"/>
      <c r="AC1468" s="166"/>
      <c r="AD1468" s="163"/>
      <c r="AE1468" s="163"/>
      <c r="AF1468" s="562"/>
    </row>
    <row r="1469" spans="1:32" ht="33" customHeight="1" x14ac:dyDescent="0.35">
      <c r="A1469" s="146"/>
      <c r="B1469" s="122"/>
      <c r="C1469" s="123"/>
      <c r="D1469" s="123"/>
      <c r="E1469" s="124"/>
      <c r="F1469" s="124"/>
      <c r="G1469" s="146"/>
      <c r="H1469" s="146"/>
      <c r="I1469" s="125"/>
      <c r="J1469" s="125"/>
      <c r="K1469" s="125"/>
      <c r="L1469" s="125"/>
      <c r="M1469" s="125"/>
      <c r="N1469" s="125"/>
      <c r="O1469" s="125"/>
      <c r="P1469" s="125"/>
      <c r="Q1469" s="125"/>
      <c r="R1469" s="125"/>
      <c r="S1469" s="125"/>
      <c r="T1469" s="125"/>
      <c r="U1469" s="125"/>
      <c r="V1469" s="125"/>
      <c r="W1469" s="125"/>
      <c r="X1469" s="125"/>
      <c r="Y1469" s="126"/>
      <c r="Z1469" s="165"/>
      <c r="AA1469" s="166"/>
      <c r="AB1469" s="162"/>
      <c r="AC1469" s="166"/>
      <c r="AD1469" s="163"/>
      <c r="AE1469" s="163"/>
      <c r="AF1469" s="562"/>
    </row>
    <row r="1470" spans="1:32" ht="33" customHeight="1" x14ac:dyDescent="0.35">
      <c r="A1470" s="146"/>
      <c r="B1470" s="122"/>
      <c r="C1470" s="123"/>
      <c r="D1470" s="123"/>
      <c r="E1470" s="124"/>
      <c r="F1470" s="124"/>
      <c r="G1470" s="146"/>
      <c r="H1470" s="146"/>
      <c r="I1470" s="125"/>
      <c r="J1470" s="125"/>
      <c r="K1470" s="125"/>
      <c r="L1470" s="125"/>
      <c r="M1470" s="125"/>
      <c r="N1470" s="125"/>
      <c r="O1470" s="125"/>
      <c r="P1470" s="125"/>
      <c r="Q1470" s="125"/>
      <c r="R1470" s="125"/>
      <c r="S1470" s="125"/>
      <c r="T1470" s="125"/>
      <c r="U1470" s="125"/>
      <c r="V1470" s="125"/>
      <c r="W1470" s="125"/>
      <c r="X1470" s="125"/>
      <c r="Y1470" s="126"/>
      <c r="Z1470" s="165"/>
      <c r="AA1470" s="166"/>
      <c r="AB1470" s="162"/>
      <c r="AC1470" s="166"/>
      <c r="AD1470" s="163"/>
      <c r="AE1470" s="163"/>
      <c r="AF1470" s="562"/>
    </row>
    <row r="1471" spans="1:32" ht="33" customHeight="1" x14ac:dyDescent="0.35">
      <c r="A1471" s="146"/>
      <c r="B1471" s="122"/>
      <c r="C1471" s="123"/>
      <c r="D1471" s="123"/>
      <c r="E1471" s="124"/>
      <c r="F1471" s="124"/>
      <c r="G1471" s="146"/>
      <c r="H1471" s="146"/>
      <c r="I1471" s="125"/>
      <c r="J1471" s="125"/>
      <c r="K1471" s="125"/>
      <c r="L1471" s="125"/>
      <c r="M1471" s="125"/>
      <c r="N1471" s="125"/>
      <c r="O1471" s="125"/>
      <c r="P1471" s="125"/>
      <c r="Q1471" s="125"/>
      <c r="R1471" s="125"/>
      <c r="S1471" s="125"/>
      <c r="T1471" s="125"/>
      <c r="U1471" s="125"/>
      <c r="V1471" s="125"/>
      <c r="W1471" s="125"/>
      <c r="X1471" s="125"/>
      <c r="Y1471" s="126"/>
      <c r="Z1471" s="165"/>
      <c r="AA1471" s="166"/>
      <c r="AB1471" s="162"/>
      <c r="AC1471" s="166"/>
      <c r="AD1471" s="163"/>
      <c r="AE1471" s="163"/>
      <c r="AF1471" s="562"/>
    </row>
    <row r="1472" spans="1:32" ht="33" customHeight="1" x14ac:dyDescent="0.35">
      <c r="A1472" s="146"/>
      <c r="B1472" s="122"/>
      <c r="C1472" s="123"/>
      <c r="D1472" s="123"/>
      <c r="E1472" s="124"/>
      <c r="F1472" s="124"/>
      <c r="G1472" s="146"/>
      <c r="H1472" s="146"/>
      <c r="I1472" s="125"/>
      <c r="J1472" s="125"/>
      <c r="K1472" s="125"/>
      <c r="L1472" s="125"/>
      <c r="M1472" s="125"/>
      <c r="N1472" s="125"/>
      <c r="O1472" s="125"/>
      <c r="P1472" s="125"/>
      <c r="Q1472" s="125"/>
      <c r="R1472" s="125"/>
      <c r="S1472" s="125"/>
      <c r="T1472" s="125"/>
      <c r="U1472" s="125"/>
      <c r="V1472" s="125"/>
      <c r="W1472" s="125"/>
      <c r="X1472" s="125"/>
      <c r="Y1472" s="126"/>
      <c r="Z1472" s="165"/>
      <c r="AA1472" s="166"/>
      <c r="AB1472" s="162"/>
      <c r="AC1472" s="166"/>
      <c r="AD1472" s="163"/>
      <c r="AE1472" s="163"/>
      <c r="AF1472" s="562"/>
    </row>
    <row r="1473" spans="1:32" ht="33" customHeight="1" x14ac:dyDescent="0.35">
      <c r="A1473" s="146"/>
      <c r="B1473" s="122"/>
      <c r="C1473" s="123"/>
      <c r="D1473" s="123"/>
      <c r="E1473" s="124"/>
      <c r="F1473" s="124"/>
      <c r="G1473" s="146"/>
      <c r="H1473" s="146"/>
      <c r="I1473" s="125"/>
      <c r="J1473" s="125"/>
      <c r="K1473" s="125"/>
      <c r="L1473" s="125"/>
      <c r="M1473" s="125"/>
      <c r="N1473" s="125"/>
      <c r="O1473" s="125"/>
      <c r="P1473" s="125"/>
      <c r="Q1473" s="125"/>
      <c r="R1473" s="125"/>
      <c r="S1473" s="125"/>
      <c r="T1473" s="125"/>
      <c r="U1473" s="125"/>
      <c r="V1473" s="125"/>
      <c r="W1473" s="125"/>
      <c r="X1473" s="125"/>
      <c r="Y1473" s="126"/>
      <c r="Z1473" s="165"/>
      <c r="AA1473" s="166"/>
      <c r="AB1473" s="162"/>
      <c r="AC1473" s="166"/>
      <c r="AD1473" s="163"/>
      <c r="AE1473" s="163"/>
      <c r="AF1473" s="562"/>
    </row>
    <row r="1474" spans="1:32" ht="33" customHeight="1" x14ac:dyDescent="0.35">
      <c r="A1474" s="146"/>
      <c r="B1474" s="122"/>
      <c r="C1474" s="123"/>
      <c r="D1474" s="123"/>
      <c r="E1474" s="124"/>
      <c r="F1474" s="124"/>
      <c r="G1474" s="146"/>
      <c r="H1474" s="146"/>
      <c r="I1474" s="125"/>
      <c r="J1474" s="125"/>
      <c r="K1474" s="125"/>
      <c r="L1474" s="125"/>
      <c r="M1474" s="125"/>
      <c r="N1474" s="125"/>
      <c r="O1474" s="125"/>
      <c r="P1474" s="125"/>
      <c r="Q1474" s="125"/>
      <c r="R1474" s="125"/>
      <c r="S1474" s="125"/>
      <c r="T1474" s="125"/>
      <c r="U1474" s="125"/>
      <c r="V1474" s="125"/>
      <c r="W1474" s="125"/>
      <c r="X1474" s="125"/>
      <c r="Y1474" s="126"/>
      <c r="Z1474" s="165"/>
      <c r="AA1474" s="166"/>
      <c r="AB1474" s="162"/>
      <c r="AC1474" s="166"/>
      <c r="AD1474" s="163"/>
      <c r="AE1474" s="163"/>
      <c r="AF1474" s="562"/>
    </row>
    <row r="1475" spans="1:32" ht="33" customHeight="1" x14ac:dyDescent="0.35">
      <c r="A1475" s="146"/>
      <c r="B1475" s="122"/>
      <c r="C1475" s="123"/>
      <c r="D1475" s="123"/>
      <c r="E1475" s="124"/>
      <c r="F1475" s="124"/>
      <c r="G1475" s="146"/>
      <c r="H1475" s="146"/>
      <c r="I1475" s="125"/>
      <c r="J1475" s="125"/>
      <c r="K1475" s="125"/>
      <c r="L1475" s="125"/>
      <c r="M1475" s="125"/>
      <c r="N1475" s="125"/>
      <c r="O1475" s="125"/>
      <c r="P1475" s="125"/>
      <c r="Q1475" s="125"/>
      <c r="R1475" s="125"/>
      <c r="S1475" s="125"/>
      <c r="T1475" s="125"/>
      <c r="U1475" s="125"/>
      <c r="V1475" s="125"/>
      <c r="W1475" s="125"/>
      <c r="X1475" s="125"/>
      <c r="Y1475" s="126"/>
      <c r="Z1475" s="165"/>
      <c r="AA1475" s="166"/>
      <c r="AB1475" s="162"/>
      <c r="AC1475" s="166"/>
      <c r="AD1475" s="163"/>
      <c r="AE1475" s="163"/>
      <c r="AF1475" s="562"/>
    </row>
    <row r="1476" spans="1:32" ht="33" customHeight="1" x14ac:dyDescent="0.35">
      <c r="A1476" s="146"/>
      <c r="B1476" s="122"/>
      <c r="C1476" s="123"/>
      <c r="D1476" s="123"/>
      <c r="E1476" s="124"/>
      <c r="F1476" s="124"/>
      <c r="G1476" s="146"/>
      <c r="H1476" s="146"/>
      <c r="I1476" s="125"/>
      <c r="J1476" s="125"/>
      <c r="K1476" s="125"/>
      <c r="L1476" s="125"/>
      <c r="M1476" s="125"/>
      <c r="N1476" s="125"/>
      <c r="O1476" s="125"/>
      <c r="P1476" s="125"/>
      <c r="Q1476" s="125"/>
      <c r="R1476" s="125"/>
      <c r="S1476" s="125"/>
      <c r="T1476" s="125"/>
      <c r="U1476" s="125"/>
      <c r="V1476" s="125"/>
      <c r="W1476" s="125"/>
      <c r="X1476" s="125"/>
      <c r="Y1476" s="126"/>
      <c r="Z1476" s="165"/>
      <c r="AA1476" s="166"/>
      <c r="AB1476" s="162"/>
      <c r="AC1476" s="166"/>
      <c r="AD1476" s="163"/>
      <c r="AE1476" s="163"/>
      <c r="AF1476" s="562"/>
    </row>
    <row r="1477" spans="1:32" ht="33" customHeight="1" x14ac:dyDescent="0.35">
      <c r="A1477" s="146"/>
      <c r="B1477" s="122"/>
      <c r="C1477" s="123"/>
      <c r="D1477" s="123"/>
      <c r="E1477" s="124"/>
      <c r="F1477" s="124"/>
      <c r="G1477" s="146"/>
      <c r="H1477" s="146"/>
      <c r="I1477" s="125"/>
      <c r="J1477" s="125"/>
      <c r="K1477" s="125"/>
      <c r="L1477" s="125"/>
      <c r="M1477" s="125"/>
      <c r="N1477" s="125"/>
      <c r="O1477" s="125"/>
      <c r="P1477" s="125"/>
      <c r="Q1477" s="125"/>
      <c r="R1477" s="125"/>
      <c r="S1477" s="125"/>
      <c r="T1477" s="125"/>
      <c r="U1477" s="125"/>
      <c r="V1477" s="125"/>
      <c r="W1477" s="125"/>
      <c r="X1477" s="125"/>
      <c r="Y1477" s="126"/>
      <c r="Z1477" s="165"/>
      <c r="AA1477" s="166"/>
      <c r="AB1477" s="162"/>
      <c r="AC1477" s="166"/>
      <c r="AD1477" s="163"/>
      <c r="AE1477" s="163"/>
      <c r="AF1477" s="562"/>
    </row>
    <row r="1478" spans="1:32" ht="33" customHeight="1" x14ac:dyDescent="0.35">
      <c r="A1478" s="146"/>
      <c r="B1478" s="122"/>
      <c r="C1478" s="123"/>
      <c r="D1478" s="123"/>
      <c r="E1478" s="124"/>
      <c r="F1478" s="124"/>
      <c r="G1478" s="146"/>
      <c r="H1478" s="146"/>
      <c r="I1478" s="125"/>
      <c r="J1478" s="125"/>
      <c r="K1478" s="125"/>
      <c r="L1478" s="125"/>
      <c r="M1478" s="125"/>
      <c r="N1478" s="125"/>
      <c r="O1478" s="125"/>
      <c r="P1478" s="125"/>
      <c r="Q1478" s="125"/>
      <c r="R1478" s="125"/>
      <c r="S1478" s="125"/>
      <c r="T1478" s="125"/>
      <c r="U1478" s="125"/>
      <c r="V1478" s="125"/>
      <c r="W1478" s="125"/>
      <c r="X1478" s="125"/>
      <c r="Y1478" s="126"/>
      <c r="Z1478" s="165"/>
      <c r="AA1478" s="166"/>
      <c r="AB1478" s="162"/>
      <c r="AC1478" s="166"/>
      <c r="AD1478" s="163"/>
      <c r="AE1478" s="163"/>
      <c r="AF1478" s="562"/>
    </row>
    <row r="1479" spans="1:32" ht="33" customHeight="1" x14ac:dyDescent="0.35">
      <c r="A1479" s="146"/>
      <c r="B1479" s="122"/>
      <c r="C1479" s="123"/>
      <c r="D1479" s="123"/>
      <c r="E1479" s="124"/>
      <c r="F1479" s="124"/>
      <c r="G1479" s="146"/>
      <c r="H1479" s="146"/>
      <c r="I1479" s="125"/>
      <c r="J1479" s="125"/>
      <c r="K1479" s="125"/>
      <c r="L1479" s="125"/>
      <c r="M1479" s="125"/>
      <c r="N1479" s="125"/>
      <c r="O1479" s="125"/>
      <c r="P1479" s="125"/>
      <c r="Q1479" s="125"/>
      <c r="R1479" s="125"/>
      <c r="S1479" s="125"/>
      <c r="T1479" s="125"/>
      <c r="U1479" s="125"/>
      <c r="V1479" s="125"/>
      <c r="W1479" s="125"/>
      <c r="X1479" s="125"/>
      <c r="Y1479" s="126"/>
      <c r="Z1479" s="165"/>
      <c r="AA1479" s="166"/>
      <c r="AB1479" s="162"/>
      <c r="AC1479" s="166"/>
      <c r="AD1479" s="163"/>
      <c r="AE1479" s="163"/>
      <c r="AF1479" s="562"/>
    </row>
    <row r="1480" spans="1:32" ht="33" customHeight="1" x14ac:dyDescent="0.35">
      <c r="A1480" s="146"/>
      <c r="B1480" s="122"/>
      <c r="C1480" s="123"/>
      <c r="D1480" s="123"/>
      <c r="E1480" s="124"/>
      <c r="F1480" s="124"/>
      <c r="G1480" s="146"/>
      <c r="H1480" s="146"/>
      <c r="I1480" s="125"/>
      <c r="J1480" s="125"/>
      <c r="K1480" s="125"/>
      <c r="L1480" s="125"/>
      <c r="M1480" s="125"/>
      <c r="N1480" s="125"/>
      <c r="O1480" s="125"/>
      <c r="P1480" s="125"/>
      <c r="Q1480" s="125"/>
      <c r="R1480" s="125"/>
      <c r="S1480" s="125"/>
      <c r="T1480" s="125"/>
      <c r="U1480" s="125"/>
      <c r="V1480" s="125"/>
      <c r="W1480" s="125"/>
      <c r="X1480" s="125"/>
      <c r="Y1480" s="126"/>
      <c r="Z1480" s="165"/>
      <c r="AA1480" s="166"/>
      <c r="AB1480" s="162"/>
      <c r="AC1480" s="166"/>
      <c r="AD1480" s="163"/>
      <c r="AE1480" s="163"/>
      <c r="AF1480" s="562"/>
    </row>
    <row r="1481" spans="1:32" ht="33" customHeight="1" x14ac:dyDescent="0.35">
      <c r="A1481" s="146"/>
      <c r="B1481" s="122"/>
      <c r="C1481" s="123"/>
      <c r="D1481" s="123"/>
      <c r="E1481" s="124"/>
      <c r="F1481" s="124"/>
      <c r="G1481" s="146"/>
      <c r="H1481" s="146"/>
      <c r="I1481" s="125"/>
      <c r="J1481" s="125"/>
      <c r="K1481" s="125"/>
      <c r="L1481" s="125"/>
      <c r="M1481" s="125"/>
      <c r="N1481" s="125"/>
      <c r="O1481" s="125"/>
      <c r="P1481" s="125"/>
      <c r="Q1481" s="125"/>
      <c r="R1481" s="125"/>
      <c r="S1481" s="125"/>
      <c r="T1481" s="125"/>
      <c r="U1481" s="125"/>
      <c r="V1481" s="125"/>
      <c r="W1481" s="125"/>
      <c r="X1481" s="125"/>
      <c r="Y1481" s="126"/>
      <c r="Z1481" s="165"/>
      <c r="AA1481" s="166"/>
      <c r="AB1481" s="162"/>
      <c r="AC1481" s="166"/>
      <c r="AD1481" s="163"/>
      <c r="AE1481" s="163"/>
      <c r="AF1481" s="562"/>
    </row>
    <row r="1482" spans="1:32" ht="33" customHeight="1" x14ac:dyDescent="0.35">
      <c r="A1482" s="146"/>
      <c r="B1482" s="122"/>
      <c r="C1482" s="123"/>
      <c r="D1482" s="123"/>
      <c r="E1482" s="124"/>
      <c r="F1482" s="124"/>
      <c r="G1482" s="146"/>
      <c r="H1482" s="146"/>
      <c r="I1482" s="125"/>
      <c r="J1482" s="125"/>
      <c r="K1482" s="125"/>
      <c r="L1482" s="125"/>
      <c r="M1482" s="125"/>
      <c r="N1482" s="125"/>
      <c r="O1482" s="125"/>
      <c r="P1482" s="125"/>
      <c r="Q1482" s="125"/>
      <c r="R1482" s="125"/>
      <c r="S1482" s="125"/>
      <c r="T1482" s="125"/>
      <c r="U1482" s="125"/>
      <c r="V1482" s="125"/>
      <c r="W1482" s="125"/>
      <c r="X1482" s="125"/>
      <c r="Y1482" s="126"/>
      <c r="Z1482" s="165"/>
      <c r="AA1482" s="166"/>
      <c r="AB1482" s="162"/>
      <c r="AC1482" s="166"/>
      <c r="AD1482" s="163"/>
      <c r="AE1482" s="163"/>
      <c r="AF1482" s="562"/>
    </row>
    <row r="1483" spans="1:32" ht="33" customHeight="1" x14ac:dyDescent="0.35">
      <c r="A1483" s="146"/>
      <c r="B1483" s="122"/>
      <c r="C1483" s="123"/>
      <c r="D1483" s="123"/>
      <c r="E1483" s="124"/>
      <c r="F1483" s="124"/>
      <c r="G1483" s="146"/>
      <c r="H1483" s="146"/>
      <c r="I1483" s="125"/>
      <c r="J1483" s="125"/>
      <c r="K1483" s="125"/>
      <c r="L1483" s="125"/>
      <c r="M1483" s="125"/>
      <c r="N1483" s="125"/>
      <c r="O1483" s="125"/>
      <c r="P1483" s="125"/>
      <c r="Q1483" s="125"/>
      <c r="R1483" s="125"/>
      <c r="S1483" s="125"/>
      <c r="T1483" s="125"/>
      <c r="U1483" s="125"/>
      <c r="V1483" s="125"/>
      <c r="W1483" s="125"/>
      <c r="X1483" s="125"/>
      <c r="Y1483" s="126"/>
      <c r="Z1483" s="165"/>
      <c r="AA1483" s="166"/>
      <c r="AB1483" s="162"/>
      <c r="AC1483" s="166"/>
      <c r="AD1483" s="163"/>
      <c r="AE1483" s="163"/>
      <c r="AF1483" s="562"/>
    </row>
    <row r="1484" spans="1:32" ht="33" customHeight="1" x14ac:dyDescent="0.35">
      <c r="A1484" s="146"/>
      <c r="B1484" s="122"/>
      <c r="C1484" s="123"/>
      <c r="D1484" s="123"/>
      <c r="E1484" s="124"/>
      <c r="F1484" s="124"/>
      <c r="G1484" s="146"/>
      <c r="H1484" s="146"/>
      <c r="I1484" s="125"/>
      <c r="J1484" s="125"/>
      <c r="K1484" s="125"/>
      <c r="L1484" s="125"/>
      <c r="M1484" s="125"/>
      <c r="N1484" s="125"/>
      <c r="O1484" s="125"/>
      <c r="P1484" s="125"/>
      <c r="Q1484" s="125"/>
      <c r="R1484" s="125"/>
      <c r="S1484" s="125"/>
      <c r="T1484" s="125"/>
      <c r="U1484" s="125"/>
      <c r="V1484" s="125"/>
      <c r="W1484" s="125"/>
      <c r="X1484" s="125"/>
      <c r="Y1484" s="126"/>
      <c r="Z1484" s="165"/>
      <c r="AA1484" s="166"/>
      <c r="AB1484" s="162"/>
      <c r="AC1484" s="166"/>
      <c r="AD1484" s="163"/>
      <c r="AE1484" s="163"/>
      <c r="AF1484" s="562"/>
    </row>
    <row r="1485" spans="1:32" ht="33" customHeight="1" x14ac:dyDescent="0.35">
      <c r="A1485" s="146"/>
      <c r="B1485" s="122"/>
      <c r="C1485" s="123"/>
      <c r="D1485" s="123"/>
      <c r="E1485" s="124"/>
      <c r="F1485" s="124"/>
      <c r="G1485" s="146"/>
      <c r="H1485" s="146"/>
      <c r="I1485" s="125"/>
      <c r="J1485" s="125"/>
      <c r="K1485" s="125"/>
      <c r="L1485" s="125"/>
      <c r="M1485" s="125"/>
      <c r="N1485" s="125"/>
      <c r="O1485" s="125"/>
      <c r="P1485" s="125"/>
      <c r="Q1485" s="125"/>
      <c r="R1485" s="125"/>
      <c r="S1485" s="125"/>
      <c r="T1485" s="125"/>
      <c r="U1485" s="125"/>
      <c r="V1485" s="125"/>
      <c r="W1485" s="125"/>
      <c r="X1485" s="125"/>
      <c r="Y1485" s="126"/>
      <c r="Z1485" s="165"/>
      <c r="AA1485" s="166"/>
      <c r="AB1485" s="162"/>
      <c r="AC1485" s="166"/>
      <c r="AD1485" s="163"/>
      <c r="AE1485" s="163"/>
      <c r="AF1485" s="562"/>
    </row>
    <row r="1486" spans="1:32" ht="33" customHeight="1" x14ac:dyDescent="0.35">
      <c r="A1486" s="146"/>
      <c r="B1486" s="122"/>
      <c r="C1486" s="123"/>
      <c r="D1486" s="123"/>
      <c r="E1486" s="124"/>
      <c r="F1486" s="124"/>
      <c r="G1486" s="146"/>
      <c r="H1486" s="146"/>
      <c r="I1486" s="125"/>
      <c r="J1486" s="125"/>
      <c r="K1486" s="125"/>
      <c r="L1486" s="125"/>
      <c r="M1486" s="125"/>
      <c r="N1486" s="125"/>
      <c r="O1486" s="125"/>
      <c r="P1486" s="125"/>
      <c r="Q1486" s="125"/>
      <c r="R1486" s="125"/>
      <c r="S1486" s="125"/>
      <c r="T1486" s="125"/>
      <c r="U1486" s="125"/>
      <c r="V1486" s="125"/>
      <c r="W1486" s="125"/>
      <c r="X1486" s="125"/>
      <c r="Y1486" s="126"/>
      <c r="Z1486" s="165"/>
      <c r="AA1486" s="166"/>
      <c r="AB1486" s="162"/>
      <c r="AC1486" s="166"/>
      <c r="AD1486" s="163"/>
      <c r="AE1486" s="163"/>
      <c r="AF1486" s="562"/>
    </row>
    <row r="1487" spans="1:32" ht="33" customHeight="1" x14ac:dyDescent="0.35">
      <c r="A1487" s="146"/>
      <c r="B1487" s="122"/>
      <c r="C1487" s="123"/>
      <c r="D1487" s="123"/>
      <c r="E1487" s="124"/>
      <c r="F1487" s="124"/>
      <c r="G1487" s="146"/>
      <c r="H1487" s="146"/>
      <c r="I1487" s="125"/>
      <c r="J1487" s="125"/>
      <c r="K1487" s="125"/>
      <c r="L1487" s="125"/>
      <c r="M1487" s="125"/>
      <c r="N1487" s="125"/>
      <c r="O1487" s="125"/>
      <c r="P1487" s="125"/>
      <c r="Q1487" s="125"/>
      <c r="R1487" s="125"/>
      <c r="S1487" s="125"/>
      <c r="T1487" s="125"/>
      <c r="U1487" s="125"/>
      <c r="V1487" s="125"/>
      <c r="W1487" s="125"/>
      <c r="X1487" s="125"/>
      <c r="Y1487" s="126"/>
      <c r="Z1487" s="165"/>
      <c r="AA1487" s="166"/>
      <c r="AB1487" s="162"/>
      <c r="AC1487" s="166"/>
      <c r="AD1487" s="163"/>
      <c r="AE1487" s="163"/>
      <c r="AF1487" s="562"/>
    </row>
    <row r="1488" spans="1:32" ht="33" customHeight="1" x14ac:dyDescent="0.35">
      <c r="A1488" s="146"/>
      <c r="B1488" s="122"/>
      <c r="C1488" s="123"/>
      <c r="D1488" s="123"/>
      <c r="E1488" s="124"/>
      <c r="F1488" s="124"/>
      <c r="G1488" s="146"/>
      <c r="H1488" s="146"/>
      <c r="I1488" s="125"/>
      <c r="J1488" s="125"/>
      <c r="K1488" s="125"/>
      <c r="L1488" s="125"/>
      <c r="M1488" s="125"/>
      <c r="N1488" s="125"/>
      <c r="O1488" s="125"/>
      <c r="P1488" s="125"/>
      <c r="Q1488" s="125"/>
      <c r="R1488" s="125"/>
      <c r="S1488" s="125"/>
      <c r="T1488" s="125"/>
      <c r="U1488" s="125"/>
      <c r="V1488" s="125"/>
      <c r="W1488" s="125"/>
      <c r="X1488" s="125"/>
      <c r="Y1488" s="126"/>
      <c r="Z1488" s="165"/>
      <c r="AA1488" s="166"/>
      <c r="AB1488" s="162"/>
      <c r="AC1488" s="166"/>
      <c r="AD1488" s="163"/>
      <c r="AE1488" s="163"/>
      <c r="AF1488" s="562"/>
    </row>
    <row r="1489" spans="1:32" ht="33" customHeight="1" x14ac:dyDescent="0.35">
      <c r="A1489" s="146"/>
      <c r="B1489" s="122"/>
      <c r="C1489" s="123"/>
      <c r="D1489" s="123"/>
      <c r="E1489" s="124"/>
      <c r="F1489" s="124"/>
      <c r="G1489" s="146"/>
      <c r="H1489" s="146"/>
      <c r="I1489" s="125"/>
      <c r="J1489" s="125"/>
      <c r="K1489" s="125"/>
      <c r="L1489" s="125"/>
      <c r="M1489" s="125"/>
      <c r="N1489" s="125"/>
      <c r="O1489" s="125"/>
      <c r="P1489" s="125"/>
      <c r="Q1489" s="125"/>
      <c r="R1489" s="125"/>
      <c r="S1489" s="125"/>
      <c r="T1489" s="125"/>
      <c r="U1489" s="125"/>
      <c r="V1489" s="125"/>
      <c r="W1489" s="125"/>
      <c r="X1489" s="125"/>
      <c r="Y1489" s="126"/>
      <c r="Z1489" s="165"/>
      <c r="AA1489" s="166"/>
      <c r="AB1489" s="162"/>
      <c r="AC1489" s="166"/>
      <c r="AD1489" s="163"/>
      <c r="AE1489" s="163"/>
      <c r="AF1489" s="562"/>
    </row>
    <row r="1490" spans="1:32" ht="33" customHeight="1" x14ac:dyDescent="0.35">
      <c r="A1490" s="146"/>
      <c r="B1490" s="122"/>
      <c r="C1490" s="123"/>
      <c r="D1490" s="123"/>
      <c r="E1490" s="124"/>
      <c r="F1490" s="124"/>
      <c r="G1490" s="146"/>
      <c r="H1490" s="146"/>
      <c r="I1490" s="125"/>
      <c r="J1490" s="125"/>
      <c r="K1490" s="125"/>
      <c r="L1490" s="125"/>
      <c r="M1490" s="125"/>
      <c r="N1490" s="125"/>
      <c r="O1490" s="125"/>
      <c r="P1490" s="125"/>
      <c r="Q1490" s="125"/>
      <c r="R1490" s="125"/>
      <c r="S1490" s="125"/>
      <c r="T1490" s="125"/>
      <c r="U1490" s="125"/>
      <c r="V1490" s="125"/>
      <c r="W1490" s="125"/>
      <c r="X1490" s="125"/>
      <c r="Y1490" s="126"/>
      <c r="Z1490" s="165"/>
      <c r="AA1490" s="166"/>
      <c r="AB1490" s="162"/>
      <c r="AC1490" s="166"/>
      <c r="AD1490" s="163"/>
      <c r="AE1490" s="163"/>
      <c r="AF1490" s="562"/>
    </row>
    <row r="1491" spans="1:32" ht="33" customHeight="1" x14ac:dyDescent="0.35">
      <c r="A1491" s="146"/>
      <c r="B1491" s="122"/>
      <c r="C1491" s="123"/>
      <c r="D1491" s="123"/>
      <c r="E1491" s="124"/>
      <c r="F1491" s="124"/>
      <c r="G1491" s="146"/>
      <c r="H1491" s="146"/>
      <c r="I1491" s="125"/>
      <c r="J1491" s="125"/>
      <c r="K1491" s="125"/>
      <c r="L1491" s="125"/>
      <c r="M1491" s="125"/>
      <c r="N1491" s="125"/>
      <c r="O1491" s="125"/>
      <c r="P1491" s="125"/>
      <c r="Q1491" s="125"/>
      <c r="R1491" s="125"/>
      <c r="S1491" s="125"/>
      <c r="T1491" s="125"/>
      <c r="U1491" s="125"/>
      <c r="V1491" s="125"/>
      <c r="W1491" s="125"/>
      <c r="X1491" s="125"/>
      <c r="Y1491" s="126"/>
      <c r="Z1491" s="165"/>
      <c r="AA1491" s="166"/>
      <c r="AB1491" s="162"/>
      <c r="AC1491" s="166"/>
      <c r="AD1491" s="163"/>
      <c r="AE1491" s="163"/>
      <c r="AF1491" s="562"/>
    </row>
    <row r="1492" spans="1:32" ht="33" customHeight="1" x14ac:dyDescent="0.35">
      <c r="A1492" s="146"/>
      <c r="B1492" s="122"/>
      <c r="C1492" s="123"/>
      <c r="D1492" s="123"/>
      <c r="E1492" s="124"/>
      <c r="F1492" s="124"/>
      <c r="G1492" s="146"/>
      <c r="H1492" s="146"/>
      <c r="I1492" s="125"/>
      <c r="J1492" s="125"/>
      <c r="K1492" s="125"/>
      <c r="L1492" s="125"/>
      <c r="M1492" s="125"/>
      <c r="N1492" s="125"/>
      <c r="O1492" s="125"/>
      <c r="P1492" s="125"/>
      <c r="Q1492" s="125"/>
      <c r="R1492" s="125"/>
      <c r="S1492" s="125"/>
      <c r="T1492" s="125"/>
      <c r="U1492" s="125"/>
      <c r="V1492" s="125"/>
      <c r="W1492" s="125"/>
      <c r="X1492" s="125"/>
      <c r="Y1492" s="126"/>
      <c r="Z1492" s="165"/>
      <c r="AA1492" s="166"/>
      <c r="AB1492" s="162"/>
      <c r="AC1492" s="166"/>
      <c r="AD1492" s="163"/>
      <c r="AE1492" s="163"/>
      <c r="AF1492" s="562"/>
    </row>
    <row r="1493" spans="1:32" ht="33" customHeight="1" x14ac:dyDescent="0.35">
      <c r="A1493" s="146"/>
      <c r="B1493" s="122"/>
      <c r="C1493" s="123"/>
      <c r="D1493" s="123"/>
      <c r="E1493" s="124"/>
      <c r="F1493" s="124"/>
      <c r="G1493" s="146"/>
      <c r="H1493" s="146"/>
      <c r="I1493" s="125"/>
      <c r="J1493" s="125"/>
      <c r="K1493" s="125"/>
      <c r="L1493" s="125"/>
      <c r="M1493" s="125"/>
      <c r="N1493" s="125"/>
      <c r="O1493" s="125"/>
      <c r="P1493" s="125"/>
      <c r="Q1493" s="125"/>
      <c r="R1493" s="125"/>
      <c r="S1493" s="125"/>
      <c r="T1493" s="125"/>
      <c r="U1493" s="125"/>
      <c r="V1493" s="125"/>
      <c r="W1493" s="125"/>
      <c r="X1493" s="125"/>
      <c r="Y1493" s="126"/>
      <c r="Z1493" s="165"/>
      <c r="AA1493" s="166"/>
      <c r="AB1493" s="162"/>
      <c r="AC1493" s="166"/>
      <c r="AD1493" s="163"/>
      <c r="AE1493" s="163"/>
      <c r="AF1493" s="562"/>
    </row>
    <row r="1494" spans="1:32" ht="33" customHeight="1" x14ac:dyDescent="0.35">
      <c r="A1494" s="146"/>
      <c r="B1494" s="122"/>
      <c r="C1494" s="123"/>
      <c r="D1494" s="123"/>
      <c r="E1494" s="124"/>
      <c r="F1494" s="124"/>
      <c r="G1494" s="146"/>
      <c r="H1494" s="146"/>
      <c r="I1494" s="125"/>
      <c r="J1494" s="125"/>
      <c r="K1494" s="125"/>
      <c r="L1494" s="125"/>
      <c r="M1494" s="125"/>
      <c r="N1494" s="125"/>
      <c r="O1494" s="125"/>
      <c r="P1494" s="125"/>
      <c r="Q1494" s="125"/>
      <c r="R1494" s="125"/>
      <c r="S1494" s="125"/>
      <c r="T1494" s="125"/>
      <c r="U1494" s="125"/>
      <c r="V1494" s="125"/>
      <c r="W1494" s="125"/>
      <c r="X1494" s="125"/>
      <c r="Y1494" s="126"/>
      <c r="Z1494" s="165"/>
      <c r="AA1494" s="166"/>
      <c r="AB1494" s="162"/>
      <c r="AC1494" s="166"/>
      <c r="AD1494" s="163"/>
      <c r="AE1494" s="163"/>
      <c r="AF1494" s="562"/>
    </row>
    <row r="1495" spans="1:32" ht="33" customHeight="1" x14ac:dyDescent="0.35">
      <c r="A1495" s="146"/>
      <c r="B1495" s="122"/>
      <c r="C1495" s="123"/>
      <c r="D1495" s="123"/>
      <c r="E1495" s="124"/>
      <c r="F1495" s="124"/>
      <c r="G1495" s="146"/>
      <c r="H1495" s="146"/>
      <c r="I1495" s="125"/>
      <c r="J1495" s="125"/>
      <c r="K1495" s="125"/>
      <c r="L1495" s="125"/>
      <c r="M1495" s="125"/>
      <c r="N1495" s="125"/>
      <c r="O1495" s="125"/>
      <c r="P1495" s="125"/>
      <c r="Q1495" s="125"/>
      <c r="R1495" s="125"/>
      <c r="S1495" s="125"/>
      <c r="T1495" s="125"/>
      <c r="U1495" s="125"/>
      <c r="V1495" s="125"/>
      <c r="W1495" s="125"/>
      <c r="X1495" s="125"/>
      <c r="Y1495" s="126"/>
      <c r="Z1495" s="165"/>
      <c r="AA1495" s="166"/>
      <c r="AB1495" s="162"/>
      <c r="AC1495" s="166"/>
      <c r="AD1495" s="163"/>
      <c r="AE1495" s="163"/>
      <c r="AF1495" s="562"/>
    </row>
    <row r="1496" spans="1:32" ht="33" customHeight="1" x14ac:dyDescent="0.35">
      <c r="A1496" s="146"/>
      <c r="B1496" s="122"/>
      <c r="C1496" s="123"/>
      <c r="D1496" s="123"/>
      <c r="E1496" s="124"/>
      <c r="F1496" s="124"/>
      <c r="G1496" s="146"/>
      <c r="H1496" s="146"/>
      <c r="I1496" s="125"/>
      <c r="J1496" s="125"/>
      <c r="K1496" s="125"/>
      <c r="L1496" s="125"/>
      <c r="M1496" s="125"/>
      <c r="N1496" s="125"/>
      <c r="O1496" s="125"/>
      <c r="P1496" s="125"/>
      <c r="Q1496" s="125"/>
      <c r="R1496" s="125"/>
      <c r="S1496" s="125"/>
      <c r="T1496" s="125"/>
      <c r="U1496" s="125"/>
      <c r="V1496" s="125"/>
      <c r="W1496" s="125"/>
      <c r="X1496" s="125"/>
      <c r="Y1496" s="126"/>
      <c r="Z1496" s="165"/>
      <c r="AA1496" s="166"/>
      <c r="AB1496" s="162"/>
      <c r="AC1496" s="166"/>
      <c r="AD1496" s="163"/>
      <c r="AE1496" s="163"/>
      <c r="AF1496" s="562"/>
    </row>
    <row r="1497" spans="1:32" ht="33" customHeight="1" x14ac:dyDescent="0.35">
      <c r="A1497" s="146"/>
      <c r="B1497" s="122"/>
      <c r="C1497" s="123"/>
      <c r="D1497" s="123"/>
      <c r="E1497" s="124"/>
      <c r="F1497" s="124"/>
      <c r="G1497" s="146"/>
      <c r="H1497" s="146"/>
      <c r="I1497" s="125"/>
      <c r="J1497" s="125"/>
      <c r="K1497" s="125"/>
      <c r="L1497" s="125"/>
      <c r="M1497" s="125"/>
      <c r="N1497" s="125"/>
      <c r="O1497" s="125"/>
      <c r="P1497" s="125"/>
      <c r="Q1497" s="125"/>
      <c r="R1497" s="125"/>
      <c r="S1497" s="125"/>
      <c r="T1497" s="125"/>
      <c r="U1497" s="125"/>
      <c r="V1497" s="125"/>
      <c r="W1497" s="125"/>
      <c r="X1497" s="125"/>
      <c r="Y1497" s="126"/>
      <c r="Z1497" s="165"/>
      <c r="AA1497" s="166"/>
      <c r="AB1497" s="162"/>
      <c r="AC1497" s="166"/>
      <c r="AD1497" s="163"/>
      <c r="AE1497" s="163"/>
      <c r="AF1497" s="562"/>
    </row>
    <row r="1498" spans="1:32" ht="33" customHeight="1" x14ac:dyDescent="0.35">
      <c r="A1498" s="146"/>
      <c r="B1498" s="122"/>
      <c r="C1498" s="123"/>
      <c r="D1498" s="123"/>
      <c r="E1498" s="124"/>
      <c r="F1498" s="124"/>
      <c r="G1498" s="146"/>
      <c r="H1498" s="146"/>
      <c r="I1498" s="125"/>
      <c r="J1498" s="125"/>
      <c r="K1498" s="125"/>
      <c r="L1498" s="125"/>
      <c r="M1498" s="125"/>
      <c r="N1498" s="125"/>
      <c r="O1498" s="125"/>
      <c r="P1498" s="125"/>
      <c r="Q1498" s="125"/>
      <c r="R1498" s="125"/>
      <c r="S1498" s="125"/>
      <c r="T1498" s="125"/>
      <c r="U1498" s="125"/>
      <c r="V1498" s="125"/>
      <c r="W1498" s="125"/>
      <c r="X1498" s="125"/>
      <c r="Y1498" s="126"/>
      <c r="Z1498" s="165"/>
      <c r="AA1498" s="166"/>
      <c r="AB1498" s="162"/>
      <c r="AC1498" s="166"/>
      <c r="AD1498" s="163"/>
      <c r="AE1498" s="163"/>
      <c r="AF1498" s="562"/>
    </row>
    <row r="1499" spans="1:32" ht="33" customHeight="1" x14ac:dyDescent="0.35">
      <c r="A1499" s="146"/>
      <c r="B1499" s="122"/>
      <c r="C1499" s="123"/>
      <c r="D1499" s="123"/>
      <c r="E1499" s="124"/>
      <c r="F1499" s="124"/>
      <c r="G1499" s="146"/>
      <c r="H1499" s="146"/>
      <c r="I1499" s="125"/>
      <c r="J1499" s="125"/>
      <c r="K1499" s="125"/>
      <c r="L1499" s="125"/>
      <c r="M1499" s="125"/>
      <c r="N1499" s="125"/>
      <c r="O1499" s="125"/>
      <c r="P1499" s="125"/>
      <c r="Q1499" s="125"/>
      <c r="R1499" s="125"/>
      <c r="S1499" s="125"/>
      <c r="T1499" s="125"/>
      <c r="U1499" s="125"/>
      <c r="V1499" s="125"/>
      <c r="W1499" s="125"/>
      <c r="X1499" s="125"/>
      <c r="Y1499" s="126"/>
      <c r="Z1499" s="165"/>
      <c r="AA1499" s="166"/>
      <c r="AB1499" s="162"/>
      <c r="AC1499" s="166"/>
      <c r="AD1499" s="163"/>
      <c r="AE1499" s="163"/>
      <c r="AF1499" s="562"/>
    </row>
    <row r="1500" spans="1:32" ht="33" customHeight="1" x14ac:dyDescent="0.35">
      <c r="A1500" s="146"/>
      <c r="B1500" s="122"/>
      <c r="C1500" s="123"/>
      <c r="D1500" s="123"/>
      <c r="E1500" s="124"/>
      <c r="F1500" s="124"/>
      <c r="G1500" s="146"/>
      <c r="H1500" s="146"/>
      <c r="I1500" s="125"/>
      <c r="J1500" s="125"/>
      <c r="K1500" s="125"/>
      <c r="L1500" s="125"/>
      <c r="M1500" s="125"/>
      <c r="N1500" s="125"/>
      <c r="O1500" s="125"/>
      <c r="P1500" s="125"/>
      <c r="Q1500" s="125"/>
      <c r="R1500" s="125"/>
      <c r="S1500" s="125"/>
      <c r="T1500" s="125"/>
      <c r="U1500" s="125"/>
      <c r="V1500" s="125"/>
      <c r="W1500" s="125"/>
      <c r="X1500" s="125"/>
      <c r="Y1500" s="126"/>
      <c r="Z1500" s="165"/>
      <c r="AA1500" s="166"/>
      <c r="AB1500" s="162"/>
      <c r="AC1500" s="166"/>
      <c r="AD1500" s="163"/>
      <c r="AE1500" s="163"/>
      <c r="AF1500" s="562"/>
    </row>
    <row r="1501" spans="1:32" ht="33" customHeight="1" x14ac:dyDescent="0.35">
      <c r="A1501" s="146"/>
      <c r="B1501" s="122"/>
      <c r="C1501" s="123"/>
      <c r="D1501" s="123"/>
      <c r="E1501" s="124"/>
      <c r="F1501" s="124"/>
      <c r="G1501" s="146"/>
      <c r="H1501" s="146"/>
      <c r="I1501" s="125"/>
      <c r="J1501" s="125"/>
      <c r="K1501" s="125"/>
      <c r="L1501" s="125"/>
      <c r="M1501" s="125"/>
      <c r="N1501" s="125"/>
      <c r="O1501" s="125"/>
      <c r="P1501" s="125"/>
      <c r="Q1501" s="125"/>
      <c r="R1501" s="125"/>
      <c r="S1501" s="125"/>
      <c r="T1501" s="125"/>
      <c r="U1501" s="125"/>
      <c r="V1501" s="125"/>
      <c r="W1501" s="125"/>
      <c r="X1501" s="125"/>
      <c r="Y1501" s="126"/>
      <c r="Z1501" s="165"/>
      <c r="AA1501" s="166"/>
      <c r="AB1501" s="162"/>
      <c r="AC1501" s="166"/>
      <c r="AD1501" s="163"/>
      <c r="AE1501" s="163"/>
      <c r="AF1501" s="562"/>
    </row>
    <row r="1502" spans="1:32" ht="33" customHeight="1" x14ac:dyDescent="0.35">
      <c r="A1502" s="146"/>
      <c r="B1502" s="122"/>
      <c r="C1502" s="123"/>
      <c r="D1502" s="123"/>
      <c r="E1502" s="124"/>
      <c r="F1502" s="124"/>
      <c r="G1502" s="146"/>
      <c r="H1502" s="146"/>
      <c r="I1502" s="125"/>
      <c r="J1502" s="125"/>
      <c r="K1502" s="125"/>
      <c r="L1502" s="125"/>
      <c r="M1502" s="125"/>
      <c r="N1502" s="125"/>
      <c r="O1502" s="125"/>
      <c r="P1502" s="125"/>
      <c r="Q1502" s="125"/>
      <c r="R1502" s="125"/>
      <c r="S1502" s="125"/>
      <c r="T1502" s="125"/>
      <c r="U1502" s="125"/>
      <c r="V1502" s="125"/>
      <c r="W1502" s="125"/>
      <c r="X1502" s="125"/>
      <c r="Y1502" s="126"/>
      <c r="Z1502" s="165"/>
      <c r="AA1502" s="166"/>
      <c r="AB1502" s="162"/>
      <c r="AC1502" s="166"/>
      <c r="AD1502" s="163"/>
      <c r="AE1502" s="163"/>
      <c r="AF1502" s="562"/>
    </row>
    <row r="1503" spans="1:32" ht="33" customHeight="1" x14ac:dyDescent="0.35">
      <c r="A1503" s="146"/>
      <c r="B1503" s="122"/>
      <c r="C1503" s="123"/>
      <c r="D1503" s="123"/>
      <c r="E1503" s="124"/>
      <c r="F1503" s="124"/>
      <c r="G1503" s="146"/>
      <c r="H1503" s="146"/>
      <c r="I1503" s="125"/>
      <c r="J1503" s="125"/>
      <c r="K1503" s="125"/>
      <c r="L1503" s="125"/>
      <c r="M1503" s="125"/>
      <c r="N1503" s="125"/>
      <c r="O1503" s="125"/>
      <c r="P1503" s="125"/>
      <c r="Q1503" s="125"/>
      <c r="R1503" s="125"/>
      <c r="S1503" s="125"/>
      <c r="T1503" s="125"/>
      <c r="U1503" s="125"/>
      <c r="V1503" s="125"/>
      <c r="W1503" s="125"/>
      <c r="X1503" s="125"/>
      <c r="Y1503" s="126"/>
      <c r="Z1503" s="165"/>
      <c r="AA1503" s="166"/>
      <c r="AB1503" s="162"/>
      <c r="AC1503" s="166"/>
      <c r="AD1503" s="163"/>
      <c r="AE1503" s="163"/>
      <c r="AF1503" s="562"/>
    </row>
    <row r="1504" spans="1:32" ht="33" customHeight="1" x14ac:dyDescent="0.35">
      <c r="A1504" s="146"/>
      <c r="B1504" s="122"/>
      <c r="C1504" s="123"/>
      <c r="D1504" s="123"/>
      <c r="E1504" s="124"/>
      <c r="F1504" s="124"/>
      <c r="G1504" s="146"/>
      <c r="H1504" s="146"/>
      <c r="I1504" s="125"/>
      <c r="J1504" s="125"/>
      <c r="K1504" s="125"/>
      <c r="L1504" s="125"/>
      <c r="M1504" s="125"/>
      <c r="N1504" s="125"/>
      <c r="O1504" s="125"/>
      <c r="P1504" s="125"/>
      <c r="Q1504" s="125"/>
      <c r="R1504" s="125"/>
      <c r="S1504" s="125"/>
      <c r="T1504" s="125"/>
      <c r="U1504" s="125"/>
      <c r="V1504" s="125"/>
      <c r="W1504" s="125"/>
      <c r="X1504" s="125"/>
      <c r="Y1504" s="126"/>
      <c r="Z1504" s="165"/>
      <c r="AA1504" s="166"/>
      <c r="AB1504" s="162"/>
      <c r="AC1504" s="166"/>
      <c r="AD1504" s="163"/>
      <c r="AE1504" s="163"/>
      <c r="AF1504" s="562"/>
    </row>
    <row r="1505" spans="1:32" ht="33" customHeight="1" x14ac:dyDescent="0.35">
      <c r="A1505" s="146"/>
      <c r="B1505" s="122"/>
      <c r="C1505" s="123"/>
      <c r="D1505" s="123"/>
      <c r="E1505" s="124"/>
      <c r="F1505" s="124"/>
      <c r="G1505" s="146"/>
      <c r="H1505" s="146"/>
      <c r="I1505" s="125"/>
      <c r="J1505" s="125"/>
      <c r="K1505" s="125"/>
      <c r="L1505" s="125"/>
      <c r="M1505" s="125"/>
      <c r="N1505" s="125"/>
      <c r="O1505" s="125"/>
      <c r="P1505" s="125"/>
      <c r="Q1505" s="125"/>
      <c r="R1505" s="125"/>
      <c r="S1505" s="125"/>
      <c r="T1505" s="125"/>
      <c r="U1505" s="125"/>
      <c r="V1505" s="125"/>
      <c r="W1505" s="125"/>
      <c r="X1505" s="125"/>
      <c r="Y1505" s="126"/>
      <c r="Z1505" s="165"/>
      <c r="AA1505" s="166"/>
      <c r="AB1505" s="162"/>
      <c r="AC1505" s="166"/>
      <c r="AD1505" s="163"/>
      <c r="AE1505" s="163"/>
      <c r="AF1505" s="562"/>
    </row>
    <row r="1506" spans="1:32" ht="33" customHeight="1" x14ac:dyDescent="0.35">
      <c r="A1506" s="146"/>
      <c r="B1506" s="122"/>
      <c r="C1506" s="123"/>
      <c r="D1506" s="123"/>
      <c r="E1506" s="124"/>
      <c r="F1506" s="124"/>
      <c r="G1506" s="146"/>
      <c r="H1506" s="146"/>
      <c r="I1506" s="125"/>
      <c r="J1506" s="125"/>
      <c r="K1506" s="125"/>
      <c r="L1506" s="125"/>
      <c r="M1506" s="125"/>
      <c r="N1506" s="125"/>
      <c r="O1506" s="125"/>
      <c r="P1506" s="125"/>
      <c r="Q1506" s="125"/>
      <c r="R1506" s="125"/>
      <c r="S1506" s="125"/>
      <c r="T1506" s="125"/>
      <c r="U1506" s="125"/>
      <c r="V1506" s="125"/>
      <c r="W1506" s="125"/>
      <c r="X1506" s="125"/>
      <c r="Y1506" s="126"/>
      <c r="Z1506" s="165"/>
      <c r="AA1506" s="166"/>
      <c r="AB1506" s="162"/>
      <c r="AC1506" s="166"/>
      <c r="AD1506" s="163"/>
      <c r="AE1506" s="163"/>
      <c r="AF1506" s="562"/>
    </row>
    <row r="1507" spans="1:32" ht="33" customHeight="1" x14ac:dyDescent="0.35">
      <c r="A1507" s="146"/>
      <c r="B1507" s="122"/>
      <c r="C1507" s="123"/>
      <c r="D1507" s="123"/>
      <c r="E1507" s="124"/>
      <c r="F1507" s="124"/>
      <c r="G1507" s="146"/>
      <c r="H1507" s="146"/>
      <c r="I1507" s="125"/>
      <c r="J1507" s="125"/>
      <c r="K1507" s="125"/>
      <c r="L1507" s="125"/>
      <c r="M1507" s="125"/>
      <c r="N1507" s="125"/>
      <c r="O1507" s="125"/>
      <c r="P1507" s="125"/>
      <c r="Q1507" s="125"/>
      <c r="R1507" s="125"/>
      <c r="S1507" s="125"/>
      <c r="T1507" s="125"/>
      <c r="U1507" s="125"/>
      <c r="V1507" s="125"/>
      <c r="W1507" s="125"/>
      <c r="X1507" s="125"/>
      <c r="Y1507" s="126"/>
      <c r="Z1507" s="165"/>
      <c r="AA1507" s="166"/>
      <c r="AB1507" s="162"/>
      <c r="AC1507" s="166"/>
      <c r="AD1507" s="163"/>
      <c r="AE1507" s="163"/>
      <c r="AF1507" s="562"/>
    </row>
    <row r="1508" spans="1:32" ht="33" customHeight="1" x14ac:dyDescent="0.35">
      <c r="A1508" s="146"/>
      <c r="B1508" s="122"/>
      <c r="C1508" s="123"/>
      <c r="D1508" s="123"/>
      <c r="E1508" s="124"/>
      <c r="F1508" s="124"/>
      <c r="G1508" s="146"/>
      <c r="H1508" s="146"/>
      <c r="I1508" s="125"/>
      <c r="J1508" s="125"/>
      <c r="K1508" s="125"/>
      <c r="L1508" s="125"/>
      <c r="M1508" s="125"/>
      <c r="N1508" s="125"/>
      <c r="O1508" s="125"/>
      <c r="P1508" s="125"/>
      <c r="Q1508" s="125"/>
      <c r="R1508" s="125"/>
      <c r="S1508" s="125"/>
      <c r="T1508" s="125"/>
      <c r="U1508" s="125"/>
      <c r="V1508" s="125"/>
      <c r="W1508" s="125"/>
      <c r="X1508" s="125"/>
      <c r="Y1508" s="126"/>
      <c r="Z1508" s="165"/>
      <c r="AA1508" s="166"/>
      <c r="AB1508" s="162"/>
      <c r="AC1508" s="166"/>
      <c r="AD1508" s="163"/>
      <c r="AE1508" s="163"/>
      <c r="AF1508" s="562"/>
    </row>
    <row r="1509" spans="1:32" ht="33" customHeight="1" x14ac:dyDescent="0.35">
      <c r="A1509" s="146"/>
      <c r="B1509" s="122"/>
      <c r="C1509" s="123"/>
      <c r="D1509" s="123"/>
      <c r="E1509" s="124"/>
      <c r="F1509" s="124"/>
      <c r="G1509" s="146"/>
      <c r="H1509" s="146"/>
      <c r="I1509" s="125"/>
      <c r="J1509" s="125"/>
      <c r="K1509" s="125"/>
      <c r="L1509" s="125"/>
      <c r="M1509" s="125"/>
      <c r="N1509" s="125"/>
      <c r="O1509" s="125"/>
      <c r="P1509" s="125"/>
      <c r="Q1509" s="125"/>
      <c r="R1509" s="125"/>
      <c r="S1509" s="125"/>
      <c r="T1509" s="125"/>
      <c r="U1509" s="125"/>
      <c r="V1509" s="125"/>
      <c r="W1509" s="125"/>
      <c r="X1509" s="125"/>
      <c r="Y1509" s="126"/>
      <c r="Z1509" s="165"/>
      <c r="AA1509" s="166"/>
      <c r="AB1509" s="162"/>
      <c r="AC1509" s="166"/>
      <c r="AD1509" s="163"/>
      <c r="AE1509" s="163"/>
      <c r="AF1509" s="562"/>
    </row>
    <row r="1510" spans="1:32" ht="33" customHeight="1" x14ac:dyDescent="0.35">
      <c r="A1510" s="146"/>
      <c r="B1510" s="122"/>
      <c r="C1510" s="123"/>
      <c r="D1510" s="123"/>
      <c r="E1510" s="124"/>
      <c r="F1510" s="124"/>
      <c r="G1510" s="146"/>
      <c r="H1510" s="146"/>
      <c r="I1510" s="125"/>
      <c r="J1510" s="125"/>
      <c r="K1510" s="125"/>
      <c r="L1510" s="125"/>
      <c r="M1510" s="125"/>
      <c r="N1510" s="125"/>
      <c r="O1510" s="125"/>
      <c r="P1510" s="125"/>
      <c r="Q1510" s="125"/>
      <c r="R1510" s="125"/>
      <c r="S1510" s="125"/>
      <c r="T1510" s="125"/>
      <c r="U1510" s="125"/>
      <c r="V1510" s="125"/>
      <c r="W1510" s="125"/>
      <c r="X1510" s="125"/>
      <c r="Y1510" s="126"/>
      <c r="Z1510" s="165"/>
      <c r="AA1510" s="166"/>
      <c r="AB1510" s="162"/>
      <c r="AC1510" s="166"/>
      <c r="AD1510" s="163"/>
      <c r="AE1510" s="163"/>
      <c r="AF1510" s="562"/>
    </row>
    <row r="1511" spans="1:32" ht="33" customHeight="1" x14ac:dyDescent="0.35">
      <c r="A1511" s="146"/>
      <c r="B1511" s="122"/>
      <c r="C1511" s="123"/>
      <c r="D1511" s="123"/>
      <c r="E1511" s="124"/>
      <c r="F1511" s="124"/>
      <c r="G1511" s="146"/>
      <c r="H1511" s="146"/>
      <c r="I1511" s="125"/>
      <c r="J1511" s="125"/>
      <c r="K1511" s="125"/>
      <c r="L1511" s="125"/>
      <c r="M1511" s="125"/>
      <c r="N1511" s="125"/>
      <c r="O1511" s="125"/>
      <c r="P1511" s="125"/>
      <c r="Q1511" s="125"/>
      <c r="R1511" s="125"/>
      <c r="S1511" s="125"/>
      <c r="T1511" s="125"/>
      <c r="U1511" s="125"/>
      <c r="V1511" s="125"/>
      <c r="W1511" s="125"/>
      <c r="X1511" s="125"/>
      <c r="Y1511" s="126"/>
      <c r="Z1511" s="165"/>
      <c r="AA1511" s="166"/>
      <c r="AB1511" s="162"/>
      <c r="AC1511" s="166"/>
      <c r="AD1511" s="163"/>
      <c r="AE1511" s="163"/>
      <c r="AF1511" s="562"/>
    </row>
    <row r="1512" spans="1:32" ht="33" customHeight="1" x14ac:dyDescent="0.35">
      <c r="A1512" s="146"/>
      <c r="B1512" s="122"/>
      <c r="C1512" s="123"/>
      <c r="D1512" s="123"/>
      <c r="E1512" s="124"/>
      <c r="F1512" s="124"/>
      <c r="G1512" s="146"/>
      <c r="H1512" s="146"/>
      <c r="I1512" s="125"/>
      <c r="J1512" s="125"/>
      <c r="K1512" s="125"/>
      <c r="L1512" s="125"/>
      <c r="M1512" s="125"/>
      <c r="N1512" s="125"/>
      <c r="O1512" s="125"/>
      <c r="P1512" s="125"/>
      <c r="Q1512" s="125"/>
      <c r="R1512" s="125"/>
      <c r="S1512" s="125"/>
      <c r="T1512" s="125"/>
      <c r="U1512" s="125"/>
      <c r="V1512" s="125"/>
      <c r="W1512" s="125"/>
      <c r="X1512" s="125"/>
      <c r="Y1512" s="126"/>
      <c r="Z1512" s="165"/>
      <c r="AA1512" s="166"/>
      <c r="AB1512" s="162"/>
      <c r="AC1512" s="166"/>
      <c r="AD1512" s="163"/>
      <c r="AE1512" s="163"/>
      <c r="AF1512" s="562"/>
    </row>
    <row r="1513" spans="1:32" ht="33" customHeight="1" x14ac:dyDescent="0.35">
      <c r="A1513" s="146"/>
      <c r="B1513" s="122"/>
      <c r="C1513" s="123"/>
      <c r="D1513" s="123"/>
      <c r="E1513" s="124"/>
      <c r="F1513" s="124"/>
      <c r="G1513" s="146"/>
      <c r="H1513" s="146"/>
      <c r="I1513" s="125"/>
      <c r="J1513" s="125"/>
      <c r="K1513" s="125"/>
      <c r="L1513" s="125"/>
      <c r="M1513" s="125"/>
      <c r="N1513" s="125"/>
      <c r="O1513" s="125"/>
      <c r="P1513" s="125"/>
      <c r="Q1513" s="125"/>
      <c r="R1513" s="125"/>
      <c r="S1513" s="125"/>
      <c r="T1513" s="125"/>
      <c r="U1513" s="125"/>
      <c r="V1513" s="125"/>
      <c r="W1513" s="125"/>
      <c r="X1513" s="125"/>
      <c r="Y1513" s="126"/>
      <c r="Z1513" s="165"/>
      <c r="AA1513" s="166"/>
      <c r="AB1513" s="162"/>
      <c r="AC1513" s="166"/>
      <c r="AD1513" s="163"/>
      <c r="AE1513" s="163"/>
      <c r="AF1513" s="562"/>
    </row>
    <row r="1514" spans="1:32" ht="33" customHeight="1" x14ac:dyDescent="0.35">
      <c r="A1514" s="146"/>
      <c r="B1514" s="122"/>
      <c r="C1514" s="123"/>
      <c r="D1514" s="123"/>
      <c r="E1514" s="124"/>
      <c r="F1514" s="124"/>
      <c r="G1514" s="146"/>
      <c r="H1514" s="146"/>
      <c r="I1514" s="125"/>
      <c r="J1514" s="125"/>
      <c r="K1514" s="125"/>
      <c r="L1514" s="125"/>
      <c r="M1514" s="125"/>
      <c r="N1514" s="125"/>
      <c r="O1514" s="125"/>
      <c r="P1514" s="125"/>
      <c r="Q1514" s="125"/>
      <c r="R1514" s="125"/>
      <c r="S1514" s="125"/>
      <c r="T1514" s="125"/>
      <c r="U1514" s="125"/>
      <c r="V1514" s="125"/>
      <c r="W1514" s="125"/>
      <c r="X1514" s="125"/>
      <c r="Y1514" s="126"/>
      <c r="Z1514" s="165"/>
      <c r="AA1514" s="166"/>
      <c r="AB1514" s="162"/>
      <c r="AC1514" s="166"/>
      <c r="AD1514" s="163"/>
      <c r="AE1514" s="163"/>
      <c r="AF1514" s="562"/>
    </row>
    <row r="1515" spans="1:32" ht="33" customHeight="1" x14ac:dyDescent="0.35">
      <c r="A1515" s="146"/>
      <c r="B1515" s="122"/>
      <c r="C1515" s="123"/>
      <c r="D1515" s="123"/>
      <c r="E1515" s="124"/>
      <c r="F1515" s="124"/>
      <c r="G1515" s="146"/>
      <c r="H1515" s="146"/>
      <c r="I1515" s="125"/>
      <c r="J1515" s="125"/>
      <c r="K1515" s="125"/>
      <c r="L1515" s="125"/>
      <c r="M1515" s="125"/>
      <c r="N1515" s="125"/>
      <c r="O1515" s="125"/>
      <c r="P1515" s="125"/>
      <c r="Q1515" s="125"/>
      <c r="R1515" s="125"/>
      <c r="S1515" s="125"/>
      <c r="T1515" s="125"/>
      <c r="U1515" s="125"/>
      <c r="V1515" s="125"/>
      <c r="W1515" s="125"/>
      <c r="X1515" s="125"/>
      <c r="Y1515" s="126"/>
      <c r="Z1515" s="165"/>
      <c r="AA1515" s="166"/>
      <c r="AB1515" s="162"/>
      <c r="AC1515" s="166"/>
      <c r="AD1515" s="163"/>
      <c r="AE1515" s="163"/>
      <c r="AF1515" s="562"/>
    </row>
    <row r="1516" spans="1:32" ht="33" customHeight="1" x14ac:dyDescent="0.35">
      <c r="A1516" s="146"/>
      <c r="B1516" s="122"/>
      <c r="C1516" s="123"/>
      <c r="D1516" s="123"/>
      <c r="E1516" s="124"/>
      <c r="F1516" s="124"/>
      <c r="G1516" s="146"/>
      <c r="H1516" s="146"/>
      <c r="I1516" s="125"/>
      <c r="J1516" s="125"/>
      <c r="K1516" s="125"/>
      <c r="L1516" s="125"/>
      <c r="M1516" s="125"/>
      <c r="N1516" s="125"/>
      <c r="O1516" s="125"/>
      <c r="P1516" s="125"/>
      <c r="Q1516" s="125"/>
      <c r="R1516" s="125"/>
      <c r="S1516" s="125"/>
      <c r="T1516" s="125"/>
      <c r="U1516" s="125"/>
      <c r="V1516" s="125"/>
      <c r="W1516" s="125"/>
      <c r="X1516" s="125"/>
      <c r="Y1516" s="126"/>
      <c r="Z1516" s="165"/>
      <c r="AA1516" s="166"/>
      <c r="AB1516" s="162"/>
      <c r="AC1516" s="166"/>
      <c r="AD1516" s="163"/>
      <c r="AE1516" s="163"/>
      <c r="AF1516" s="562"/>
    </row>
    <row r="1517" spans="1:32" ht="33" customHeight="1" x14ac:dyDescent="0.35">
      <c r="A1517" s="146"/>
      <c r="B1517" s="122"/>
      <c r="C1517" s="123"/>
      <c r="D1517" s="123"/>
      <c r="E1517" s="124"/>
      <c r="F1517" s="124"/>
      <c r="G1517" s="146"/>
      <c r="H1517" s="146"/>
      <c r="I1517" s="125"/>
      <c r="J1517" s="125"/>
      <c r="K1517" s="125"/>
      <c r="L1517" s="125"/>
      <c r="M1517" s="125"/>
      <c r="N1517" s="125"/>
      <c r="O1517" s="125"/>
      <c r="P1517" s="125"/>
      <c r="Q1517" s="125"/>
      <c r="R1517" s="125"/>
      <c r="S1517" s="125"/>
      <c r="T1517" s="125"/>
      <c r="U1517" s="125"/>
      <c r="V1517" s="125"/>
      <c r="W1517" s="125"/>
      <c r="X1517" s="125"/>
      <c r="Y1517" s="126"/>
      <c r="Z1517" s="165"/>
      <c r="AA1517" s="166"/>
      <c r="AB1517" s="162"/>
      <c r="AC1517" s="166"/>
      <c r="AD1517" s="163"/>
      <c r="AE1517" s="163"/>
      <c r="AF1517" s="562"/>
    </row>
    <row r="1518" spans="1:32" ht="33" customHeight="1" x14ac:dyDescent="0.35">
      <c r="A1518" s="146"/>
      <c r="B1518" s="122"/>
      <c r="C1518" s="123"/>
      <c r="D1518" s="123"/>
      <c r="E1518" s="124"/>
      <c r="F1518" s="124"/>
      <c r="G1518" s="146"/>
      <c r="H1518" s="146"/>
      <c r="I1518" s="125"/>
      <c r="J1518" s="125"/>
      <c r="K1518" s="125"/>
      <c r="L1518" s="125"/>
      <c r="M1518" s="125"/>
      <c r="N1518" s="125"/>
      <c r="O1518" s="125"/>
      <c r="P1518" s="125"/>
      <c r="Q1518" s="125"/>
      <c r="R1518" s="125"/>
      <c r="S1518" s="125"/>
      <c r="T1518" s="125"/>
      <c r="U1518" s="125"/>
      <c r="V1518" s="125"/>
      <c r="W1518" s="125"/>
      <c r="X1518" s="125"/>
      <c r="Y1518" s="126"/>
      <c r="Z1518" s="165"/>
      <c r="AA1518" s="166"/>
      <c r="AB1518" s="162"/>
      <c r="AC1518" s="166"/>
      <c r="AD1518" s="163"/>
      <c r="AE1518" s="163"/>
      <c r="AF1518" s="562"/>
    </row>
    <row r="1519" spans="1:32" ht="33" customHeight="1" x14ac:dyDescent="0.35">
      <c r="A1519" s="146"/>
      <c r="B1519" s="122"/>
      <c r="C1519" s="123"/>
      <c r="D1519" s="123"/>
      <c r="E1519" s="124"/>
      <c r="F1519" s="124"/>
      <c r="G1519" s="146"/>
      <c r="H1519" s="146"/>
      <c r="I1519" s="125"/>
      <c r="J1519" s="125"/>
      <c r="K1519" s="125"/>
      <c r="L1519" s="125"/>
      <c r="M1519" s="125"/>
      <c r="N1519" s="125"/>
      <c r="O1519" s="125"/>
      <c r="P1519" s="125"/>
      <c r="Q1519" s="125"/>
      <c r="R1519" s="125"/>
      <c r="S1519" s="125"/>
      <c r="T1519" s="125"/>
      <c r="U1519" s="125"/>
      <c r="V1519" s="125"/>
      <c r="W1519" s="125"/>
      <c r="X1519" s="125"/>
      <c r="Y1519" s="126"/>
      <c r="Z1519" s="165"/>
      <c r="AA1519" s="166"/>
      <c r="AB1519" s="162"/>
      <c r="AC1519" s="166"/>
      <c r="AD1519" s="163"/>
      <c r="AE1519" s="163"/>
      <c r="AF1519" s="562"/>
    </row>
    <row r="1520" spans="1:32" ht="33" customHeight="1" x14ac:dyDescent="0.35">
      <c r="A1520" s="146"/>
      <c r="B1520" s="122"/>
      <c r="C1520" s="123"/>
      <c r="D1520" s="123"/>
      <c r="E1520" s="124"/>
      <c r="F1520" s="124"/>
      <c r="G1520" s="146"/>
      <c r="H1520" s="146"/>
      <c r="I1520" s="125"/>
      <c r="J1520" s="125"/>
      <c r="K1520" s="125"/>
      <c r="L1520" s="125"/>
      <c r="M1520" s="125"/>
      <c r="N1520" s="125"/>
      <c r="O1520" s="125"/>
      <c r="P1520" s="125"/>
      <c r="Q1520" s="125"/>
      <c r="R1520" s="125"/>
      <c r="S1520" s="125"/>
      <c r="T1520" s="125"/>
      <c r="U1520" s="125"/>
      <c r="V1520" s="125"/>
      <c r="W1520" s="125"/>
      <c r="X1520" s="125"/>
      <c r="Y1520" s="126"/>
      <c r="Z1520" s="165"/>
      <c r="AA1520" s="166"/>
      <c r="AB1520" s="162"/>
      <c r="AC1520" s="166"/>
      <c r="AD1520" s="163"/>
      <c r="AE1520" s="163"/>
      <c r="AF1520" s="562"/>
    </row>
    <row r="1521" spans="1:32" ht="33" customHeight="1" x14ac:dyDescent="0.35">
      <c r="A1521" s="146"/>
      <c r="B1521" s="122"/>
      <c r="C1521" s="123"/>
      <c r="D1521" s="123"/>
      <c r="E1521" s="124"/>
      <c r="F1521" s="124"/>
      <c r="G1521" s="146"/>
      <c r="H1521" s="146"/>
      <c r="I1521" s="125"/>
      <c r="J1521" s="125"/>
      <c r="K1521" s="125"/>
      <c r="L1521" s="125"/>
      <c r="M1521" s="125"/>
      <c r="N1521" s="125"/>
      <c r="O1521" s="125"/>
      <c r="P1521" s="125"/>
      <c r="Q1521" s="125"/>
      <c r="R1521" s="125"/>
      <c r="S1521" s="125"/>
      <c r="T1521" s="125"/>
      <c r="U1521" s="125"/>
      <c r="V1521" s="125"/>
      <c r="W1521" s="125"/>
      <c r="X1521" s="125"/>
      <c r="Y1521" s="126"/>
      <c r="Z1521" s="165"/>
      <c r="AA1521" s="166"/>
      <c r="AB1521" s="162"/>
      <c r="AC1521" s="166"/>
      <c r="AD1521" s="163"/>
      <c r="AE1521" s="163"/>
      <c r="AF1521" s="562"/>
    </row>
    <row r="1522" spans="1:32" ht="33" customHeight="1" x14ac:dyDescent="0.35">
      <c r="A1522" s="146"/>
      <c r="B1522" s="122"/>
      <c r="C1522" s="123"/>
      <c r="D1522" s="123"/>
      <c r="E1522" s="124"/>
      <c r="F1522" s="124"/>
      <c r="G1522" s="146"/>
      <c r="H1522" s="146"/>
      <c r="I1522" s="125"/>
      <c r="J1522" s="125"/>
      <c r="K1522" s="125"/>
      <c r="L1522" s="125"/>
      <c r="M1522" s="125"/>
      <c r="N1522" s="125"/>
      <c r="O1522" s="125"/>
      <c r="P1522" s="125"/>
      <c r="Q1522" s="125"/>
      <c r="R1522" s="125"/>
      <c r="S1522" s="125"/>
      <c r="T1522" s="125"/>
      <c r="U1522" s="125"/>
      <c r="V1522" s="125"/>
      <c r="W1522" s="125"/>
      <c r="X1522" s="125"/>
      <c r="Y1522" s="126"/>
      <c r="Z1522" s="165"/>
      <c r="AA1522" s="166"/>
      <c r="AB1522" s="162"/>
      <c r="AC1522" s="166"/>
      <c r="AD1522" s="163"/>
      <c r="AE1522" s="163"/>
      <c r="AF1522" s="562"/>
    </row>
    <row r="1523" spans="1:32" ht="33" customHeight="1" x14ac:dyDescent="0.35">
      <c r="A1523" s="146"/>
      <c r="B1523" s="122"/>
      <c r="C1523" s="123"/>
      <c r="D1523" s="123"/>
      <c r="E1523" s="124"/>
      <c r="F1523" s="124"/>
      <c r="G1523" s="146"/>
      <c r="H1523" s="146"/>
      <c r="I1523" s="125"/>
      <c r="J1523" s="125"/>
      <c r="K1523" s="125"/>
      <c r="L1523" s="125"/>
      <c r="M1523" s="125"/>
      <c r="N1523" s="125"/>
      <c r="O1523" s="125"/>
      <c r="P1523" s="125"/>
      <c r="Q1523" s="125"/>
      <c r="R1523" s="125"/>
      <c r="S1523" s="125"/>
      <c r="T1523" s="125"/>
      <c r="U1523" s="125"/>
      <c r="V1523" s="125"/>
      <c r="W1523" s="125"/>
      <c r="X1523" s="125"/>
      <c r="Y1523" s="126"/>
      <c r="Z1523" s="165"/>
      <c r="AA1523" s="166"/>
      <c r="AB1523" s="162"/>
      <c r="AC1523" s="166"/>
      <c r="AD1523" s="163"/>
      <c r="AE1523" s="163"/>
      <c r="AF1523" s="562"/>
    </row>
    <row r="1524" spans="1:32" ht="33" customHeight="1" x14ac:dyDescent="0.35">
      <c r="A1524" s="146"/>
      <c r="B1524" s="122"/>
      <c r="C1524" s="123"/>
      <c r="D1524" s="123"/>
      <c r="E1524" s="124"/>
      <c r="F1524" s="124"/>
      <c r="G1524" s="146"/>
      <c r="H1524" s="146"/>
      <c r="I1524" s="125"/>
      <c r="J1524" s="125"/>
      <c r="K1524" s="125"/>
      <c r="L1524" s="125"/>
      <c r="M1524" s="125"/>
      <c r="N1524" s="125"/>
      <c r="O1524" s="125"/>
      <c r="P1524" s="125"/>
      <c r="Q1524" s="125"/>
      <c r="R1524" s="125"/>
      <c r="S1524" s="125"/>
      <c r="T1524" s="125"/>
      <c r="U1524" s="125"/>
      <c r="V1524" s="125"/>
      <c r="W1524" s="125"/>
      <c r="X1524" s="125"/>
      <c r="Y1524" s="126"/>
      <c r="Z1524" s="165"/>
      <c r="AA1524" s="166"/>
      <c r="AB1524" s="162"/>
      <c r="AC1524" s="166"/>
      <c r="AD1524" s="163"/>
      <c r="AE1524" s="163"/>
      <c r="AF1524" s="562"/>
    </row>
    <row r="1525" spans="1:32" ht="33" customHeight="1" x14ac:dyDescent="0.35">
      <c r="A1525" s="146"/>
      <c r="B1525" s="122"/>
      <c r="C1525" s="123"/>
      <c r="D1525" s="123"/>
      <c r="E1525" s="124"/>
      <c r="F1525" s="124"/>
      <c r="G1525" s="146"/>
      <c r="H1525" s="146"/>
      <c r="I1525" s="125"/>
      <c r="J1525" s="125"/>
      <c r="K1525" s="125"/>
      <c r="L1525" s="125"/>
      <c r="M1525" s="125"/>
      <c r="N1525" s="125"/>
      <c r="O1525" s="125"/>
      <c r="P1525" s="125"/>
      <c r="Q1525" s="125"/>
      <c r="R1525" s="125"/>
      <c r="S1525" s="125"/>
      <c r="T1525" s="125"/>
      <c r="U1525" s="125"/>
      <c r="V1525" s="125"/>
      <c r="W1525" s="125"/>
      <c r="X1525" s="125"/>
      <c r="Y1525" s="126"/>
      <c r="Z1525" s="165"/>
      <c r="AA1525" s="166"/>
      <c r="AB1525" s="162"/>
      <c r="AC1525" s="166"/>
      <c r="AD1525" s="163"/>
      <c r="AE1525" s="163"/>
      <c r="AF1525" s="562"/>
    </row>
    <row r="1526" spans="1:32" ht="33" customHeight="1" x14ac:dyDescent="0.35">
      <c r="A1526" s="146"/>
      <c r="B1526" s="122"/>
      <c r="C1526" s="123"/>
      <c r="D1526" s="123"/>
      <c r="E1526" s="124"/>
      <c r="F1526" s="124"/>
      <c r="G1526" s="146"/>
      <c r="H1526" s="146"/>
      <c r="I1526" s="125"/>
      <c r="J1526" s="125"/>
      <c r="K1526" s="125"/>
      <c r="L1526" s="125"/>
      <c r="M1526" s="125"/>
      <c r="N1526" s="125"/>
      <c r="O1526" s="125"/>
      <c r="P1526" s="125"/>
      <c r="Q1526" s="125"/>
      <c r="R1526" s="125"/>
      <c r="S1526" s="125"/>
      <c r="T1526" s="125"/>
      <c r="U1526" s="125"/>
      <c r="V1526" s="125"/>
      <c r="W1526" s="125"/>
      <c r="X1526" s="125"/>
      <c r="Y1526" s="126"/>
      <c r="Z1526" s="165"/>
      <c r="AA1526" s="166"/>
      <c r="AB1526" s="162"/>
      <c r="AC1526" s="166"/>
      <c r="AD1526" s="163"/>
      <c r="AE1526" s="163"/>
      <c r="AF1526" s="562"/>
    </row>
    <row r="1527" spans="1:32" ht="33" customHeight="1" x14ac:dyDescent="0.35">
      <c r="A1527" s="146"/>
      <c r="B1527" s="122"/>
      <c r="C1527" s="123"/>
      <c r="D1527" s="123"/>
      <c r="E1527" s="124"/>
      <c r="F1527" s="124"/>
      <c r="G1527" s="146"/>
      <c r="H1527" s="146"/>
      <c r="I1527" s="125"/>
      <c r="J1527" s="125"/>
      <c r="K1527" s="125"/>
      <c r="L1527" s="125"/>
      <c r="M1527" s="125"/>
      <c r="N1527" s="125"/>
      <c r="O1527" s="125"/>
      <c r="P1527" s="125"/>
      <c r="Q1527" s="125"/>
      <c r="R1527" s="125"/>
      <c r="S1527" s="125"/>
      <c r="T1527" s="125"/>
      <c r="U1527" s="125"/>
      <c r="V1527" s="125"/>
      <c r="W1527" s="125"/>
      <c r="X1527" s="125"/>
      <c r="Y1527" s="126"/>
      <c r="Z1527" s="165"/>
      <c r="AA1527" s="166"/>
      <c r="AB1527" s="162"/>
      <c r="AC1527" s="166"/>
      <c r="AD1527" s="163"/>
      <c r="AE1527" s="163"/>
      <c r="AF1527" s="562"/>
    </row>
    <row r="1528" spans="1:32" ht="33" customHeight="1" x14ac:dyDescent="0.35">
      <c r="A1528" s="146"/>
      <c r="B1528" s="122"/>
      <c r="C1528" s="123"/>
      <c r="D1528" s="123"/>
      <c r="E1528" s="124"/>
      <c r="F1528" s="124"/>
      <c r="G1528" s="146"/>
      <c r="H1528" s="146"/>
      <c r="I1528" s="125"/>
      <c r="J1528" s="125"/>
      <c r="K1528" s="125"/>
      <c r="L1528" s="125"/>
      <c r="M1528" s="125"/>
      <c r="N1528" s="125"/>
      <c r="O1528" s="125"/>
      <c r="P1528" s="125"/>
      <c r="Q1528" s="125"/>
      <c r="R1528" s="125"/>
      <c r="S1528" s="125"/>
      <c r="T1528" s="125"/>
      <c r="U1528" s="125"/>
      <c r="V1528" s="125"/>
      <c r="W1528" s="125"/>
      <c r="X1528" s="125"/>
      <c r="Y1528" s="126"/>
      <c r="Z1528" s="165"/>
      <c r="AA1528" s="166"/>
      <c r="AB1528" s="162"/>
      <c r="AC1528" s="166"/>
      <c r="AD1528" s="163"/>
      <c r="AE1528" s="163"/>
      <c r="AF1528" s="562"/>
    </row>
    <row r="1529" spans="1:32" ht="33" customHeight="1" x14ac:dyDescent="0.35">
      <c r="A1529" s="146"/>
      <c r="B1529" s="122"/>
      <c r="C1529" s="123"/>
      <c r="D1529" s="123"/>
      <c r="E1529" s="124"/>
      <c r="F1529" s="124"/>
      <c r="G1529" s="146"/>
      <c r="H1529" s="146"/>
      <c r="I1529" s="125"/>
      <c r="J1529" s="125"/>
      <c r="K1529" s="125"/>
      <c r="L1529" s="125"/>
      <c r="M1529" s="125"/>
      <c r="N1529" s="125"/>
      <c r="O1529" s="125"/>
      <c r="P1529" s="125"/>
      <c r="Q1529" s="125"/>
      <c r="R1529" s="125"/>
      <c r="S1529" s="125"/>
      <c r="T1529" s="125"/>
      <c r="U1529" s="125"/>
      <c r="V1529" s="125"/>
      <c r="W1529" s="125"/>
      <c r="X1529" s="125"/>
      <c r="Y1529" s="126"/>
      <c r="Z1529" s="165"/>
      <c r="AA1529" s="166"/>
      <c r="AB1529" s="162"/>
      <c r="AC1529" s="166"/>
      <c r="AD1529" s="163"/>
      <c r="AE1529" s="163"/>
      <c r="AF1529" s="562"/>
    </row>
    <row r="1530" spans="1:32" ht="33" customHeight="1" x14ac:dyDescent="0.35">
      <c r="A1530" s="146"/>
      <c r="B1530" s="122"/>
      <c r="C1530" s="123"/>
      <c r="D1530" s="123"/>
      <c r="E1530" s="124"/>
      <c r="F1530" s="124"/>
      <c r="G1530" s="146"/>
      <c r="H1530" s="146"/>
      <c r="I1530" s="125"/>
      <c r="J1530" s="125"/>
      <c r="K1530" s="125"/>
      <c r="L1530" s="125"/>
      <c r="M1530" s="125"/>
      <c r="N1530" s="125"/>
      <c r="O1530" s="125"/>
      <c r="P1530" s="125"/>
      <c r="Q1530" s="125"/>
      <c r="R1530" s="125"/>
      <c r="S1530" s="125"/>
      <c r="T1530" s="125"/>
      <c r="U1530" s="125"/>
      <c r="V1530" s="125"/>
      <c r="W1530" s="125"/>
      <c r="X1530" s="125"/>
      <c r="Y1530" s="126"/>
      <c r="Z1530" s="165"/>
      <c r="AA1530" s="166"/>
      <c r="AB1530" s="162"/>
      <c r="AC1530" s="166"/>
      <c r="AD1530" s="163"/>
      <c r="AE1530" s="163"/>
      <c r="AF1530" s="562"/>
    </row>
    <row r="1531" spans="1:32" ht="33" customHeight="1" x14ac:dyDescent="0.35">
      <c r="A1531" s="146"/>
      <c r="B1531" s="122"/>
      <c r="C1531" s="123"/>
      <c r="D1531" s="123"/>
      <c r="E1531" s="124"/>
      <c r="F1531" s="124"/>
      <c r="G1531" s="146"/>
      <c r="H1531" s="146"/>
      <c r="I1531" s="125"/>
      <c r="J1531" s="125"/>
      <c r="K1531" s="125"/>
      <c r="L1531" s="125"/>
      <c r="M1531" s="125"/>
      <c r="N1531" s="125"/>
      <c r="O1531" s="125"/>
      <c r="P1531" s="125"/>
      <c r="Q1531" s="125"/>
      <c r="R1531" s="125"/>
      <c r="S1531" s="125"/>
      <c r="T1531" s="125"/>
      <c r="U1531" s="125"/>
      <c r="V1531" s="125"/>
      <c r="W1531" s="125"/>
      <c r="X1531" s="125"/>
      <c r="Y1531" s="126"/>
      <c r="Z1531" s="165"/>
      <c r="AA1531" s="166"/>
      <c r="AB1531" s="162"/>
      <c r="AC1531" s="166"/>
      <c r="AD1531" s="163"/>
      <c r="AE1531" s="163"/>
      <c r="AF1531" s="562"/>
    </row>
    <row r="1532" spans="1:32" ht="33" customHeight="1" x14ac:dyDescent="0.35">
      <c r="A1532" s="146"/>
      <c r="B1532" s="122"/>
      <c r="C1532" s="123"/>
      <c r="D1532" s="123"/>
      <c r="E1532" s="124"/>
      <c r="F1532" s="124"/>
      <c r="G1532" s="146"/>
      <c r="H1532" s="146"/>
      <c r="I1532" s="125"/>
      <c r="J1532" s="125"/>
      <c r="K1532" s="125"/>
      <c r="L1532" s="125"/>
      <c r="M1532" s="125"/>
      <c r="N1532" s="125"/>
      <c r="O1532" s="125"/>
      <c r="P1532" s="125"/>
      <c r="Q1532" s="125"/>
      <c r="R1532" s="125"/>
      <c r="S1532" s="125"/>
      <c r="T1532" s="125"/>
      <c r="U1532" s="125"/>
      <c r="V1532" s="125"/>
      <c r="W1532" s="125"/>
      <c r="X1532" s="125"/>
      <c r="Y1532" s="126"/>
      <c r="Z1532" s="165"/>
      <c r="AA1532" s="166"/>
      <c r="AB1532" s="162"/>
      <c r="AC1532" s="166"/>
      <c r="AD1532" s="163"/>
      <c r="AE1532" s="163"/>
      <c r="AF1532" s="562"/>
    </row>
    <row r="1533" spans="1:32" ht="33" customHeight="1" x14ac:dyDescent="0.35">
      <c r="A1533" s="146"/>
      <c r="B1533" s="122"/>
      <c r="C1533" s="123"/>
      <c r="D1533" s="123"/>
      <c r="E1533" s="124"/>
      <c r="F1533" s="124"/>
      <c r="G1533" s="146"/>
      <c r="H1533" s="146"/>
      <c r="I1533" s="125"/>
      <c r="J1533" s="125"/>
      <c r="K1533" s="125"/>
      <c r="L1533" s="125"/>
      <c r="M1533" s="125"/>
      <c r="N1533" s="125"/>
      <c r="O1533" s="125"/>
      <c r="P1533" s="125"/>
      <c r="Q1533" s="125"/>
      <c r="R1533" s="125"/>
      <c r="S1533" s="125"/>
      <c r="T1533" s="125"/>
      <c r="U1533" s="125"/>
      <c r="V1533" s="125"/>
      <c r="W1533" s="125"/>
      <c r="X1533" s="125"/>
      <c r="Y1533" s="126"/>
      <c r="Z1533" s="165"/>
      <c r="AA1533" s="166"/>
      <c r="AB1533" s="162"/>
      <c r="AC1533" s="166"/>
      <c r="AD1533" s="163"/>
      <c r="AE1533" s="163"/>
      <c r="AF1533" s="562"/>
    </row>
    <row r="1534" spans="1:32" ht="33" customHeight="1" x14ac:dyDescent="0.35">
      <c r="A1534" s="146"/>
      <c r="B1534" s="122"/>
      <c r="C1534" s="123"/>
      <c r="D1534" s="123"/>
      <c r="E1534" s="124"/>
      <c r="F1534" s="124"/>
      <c r="G1534" s="146"/>
      <c r="H1534" s="146"/>
      <c r="I1534" s="125"/>
      <c r="J1534" s="125"/>
      <c r="K1534" s="125"/>
      <c r="L1534" s="125"/>
      <c r="M1534" s="125"/>
      <c r="N1534" s="125"/>
      <c r="O1534" s="125"/>
      <c r="P1534" s="125"/>
      <c r="Q1534" s="125"/>
      <c r="R1534" s="125"/>
      <c r="S1534" s="125"/>
      <c r="T1534" s="125"/>
      <c r="U1534" s="125"/>
      <c r="V1534" s="125"/>
      <c r="W1534" s="125"/>
      <c r="X1534" s="125"/>
      <c r="Y1534" s="126"/>
      <c r="Z1534" s="165"/>
      <c r="AA1534" s="166"/>
      <c r="AB1534" s="162"/>
      <c r="AC1534" s="166"/>
      <c r="AD1534" s="163"/>
      <c r="AE1534" s="163"/>
      <c r="AF1534" s="562"/>
    </row>
    <row r="1535" spans="1:32" ht="33" customHeight="1" x14ac:dyDescent="0.35">
      <c r="A1535" s="146"/>
      <c r="B1535" s="122"/>
      <c r="C1535" s="123"/>
      <c r="D1535" s="123"/>
      <c r="E1535" s="124"/>
      <c r="F1535" s="124"/>
      <c r="G1535" s="146"/>
      <c r="H1535" s="146"/>
      <c r="I1535" s="125"/>
      <c r="J1535" s="125"/>
      <c r="K1535" s="125"/>
      <c r="L1535" s="125"/>
      <c r="M1535" s="125"/>
      <c r="N1535" s="125"/>
      <c r="O1535" s="125"/>
      <c r="P1535" s="125"/>
      <c r="Q1535" s="125"/>
      <c r="R1535" s="125"/>
      <c r="S1535" s="125"/>
      <c r="T1535" s="125"/>
      <c r="U1535" s="125"/>
      <c r="V1535" s="125"/>
      <c r="W1535" s="125"/>
      <c r="X1535" s="125"/>
      <c r="Y1535" s="126"/>
      <c r="Z1535" s="165"/>
      <c r="AA1535" s="166"/>
      <c r="AB1535" s="162"/>
      <c r="AC1535" s="166"/>
      <c r="AD1535" s="163"/>
      <c r="AE1535" s="163"/>
      <c r="AF1535" s="562"/>
    </row>
    <row r="1536" spans="1:32" ht="33" customHeight="1" x14ac:dyDescent="0.35">
      <c r="A1536" s="146"/>
      <c r="B1536" s="122"/>
      <c r="C1536" s="123"/>
      <c r="D1536" s="123"/>
      <c r="E1536" s="124"/>
      <c r="F1536" s="124"/>
      <c r="G1536" s="146"/>
      <c r="H1536" s="146"/>
      <c r="I1536" s="125"/>
      <c r="J1536" s="125"/>
      <c r="K1536" s="125"/>
      <c r="L1536" s="125"/>
      <c r="M1536" s="125"/>
      <c r="N1536" s="125"/>
      <c r="O1536" s="125"/>
      <c r="P1536" s="125"/>
      <c r="Q1536" s="125"/>
      <c r="R1536" s="125"/>
      <c r="S1536" s="125"/>
      <c r="T1536" s="125"/>
      <c r="U1536" s="125"/>
      <c r="V1536" s="125"/>
      <c r="W1536" s="125"/>
      <c r="X1536" s="125"/>
      <c r="Y1536" s="126"/>
      <c r="Z1536" s="165"/>
      <c r="AA1536" s="166"/>
      <c r="AB1536" s="162"/>
      <c r="AC1536" s="166"/>
      <c r="AD1536" s="163"/>
      <c r="AE1536" s="163"/>
      <c r="AF1536" s="562"/>
    </row>
    <row r="1537" spans="1:32" ht="33" customHeight="1" x14ac:dyDescent="0.35">
      <c r="A1537" s="146"/>
      <c r="B1537" s="122"/>
      <c r="C1537" s="123"/>
      <c r="D1537" s="123"/>
      <c r="E1537" s="124"/>
      <c r="F1537" s="124"/>
      <c r="G1537" s="146"/>
      <c r="H1537" s="146"/>
      <c r="I1537" s="125"/>
      <c r="J1537" s="125"/>
      <c r="K1537" s="125"/>
      <c r="L1537" s="125"/>
      <c r="M1537" s="125"/>
      <c r="N1537" s="125"/>
      <c r="O1537" s="125"/>
      <c r="P1537" s="125"/>
      <c r="Q1537" s="125"/>
      <c r="R1537" s="125"/>
      <c r="S1537" s="125"/>
      <c r="T1537" s="125"/>
      <c r="U1537" s="125"/>
      <c r="V1537" s="125"/>
      <c r="W1537" s="125"/>
      <c r="X1537" s="125"/>
      <c r="Y1537" s="126"/>
      <c r="Z1537" s="165"/>
      <c r="AA1537" s="166"/>
      <c r="AB1537" s="162"/>
      <c r="AC1537" s="166"/>
      <c r="AD1537" s="163"/>
      <c r="AE1537" s="163"/>
      <c r="AF1537" s="562"/>
    </row>
    <row r="1538" spans="1:32" ht="33" customHeight="1" x14ac:dyDescent="0.35">
      <c r="A1538" s="146"/>
      <c r="B1538" s="122"/>
      <c r="C1538" s="123"/>
      <c r="D1538" s="123"/>
      <c r="E1538" s="124"/>
      <c r="F1538" s="124"/>
      <c r="G1538" s="146"/>
      <c r="H1538" s="146"/>
      <c r="I1538" s="125"/>
      <c r="J1538" s="125"/>
      <c r="K1538" s="125"/>
      <c r="L1538" s="125"/>
      <c r="M1538" s="125"/>
      <c r="N1538" s="125"/>
      <c r="O1538" s="125"/>
      <c r="P1538" s="125"/>
      <c r="Q1538" s="125"/>
      <c r="R1538" s="125"/>
      <c r="S1538" s="125"/>
      <c r="T1538" s="125"/>
      <c r="U1538" s="125"/>
      <c r="V1538" s="125"/>
      <c r="W1538" s="125"/>
      <c r="X1538" s="125"/>
      <c r="Y1538" s="126"/>
      <c r="Z1538" s="165"/>
      <c r="AA1538" s="166"/>
      <c r="AB1538" s="162"/>
      <c r="AC1538" s="166"/>
      <c r="AD1538" s="163"/>
      <c r="AE1538" s="163"/>
      <c r="AF1538" s="562"/>
    </row>
    <row r="1539" spans="1:32" ht="33" customHeight="1" x14ac:dyDescent="0.35">
      <c r="A1539" s="146"/>
      <c r="B1539" s="122"/>
      <c r="C1539" s="123"/>
      <c r="D1539" s="123"/>
      <c r="E1539" s="124"/>
      <c r="F1539" s="124"/>
      <c r="G1539" s="146"/>
      <c r="H1539" s="146"/>
      <c r="I1539" s="125"/>
      <c r="J1539" s="125"/>
      <c r="K1539" s="125"/>
      <c r="L1539" s="125"/>
      <c r="M1539" s="125"/>
      <c r="N1539" s="125"/>
      <c r="O1539" s="125"/>
      <c r="P1539" s="125"/>
      <c r="Q1539" s="125"/>
      <c r="R1539" s="125"/>
      <c r="S1539" s="125"/>
      <c r="T1539" s="125"/>
      <c r="U1539" s="125"/>
      <c r="V1539" s="125"/>
      <c r="W1539" s="125"/>
      <c r="X1539" s="125"/>
      <c r="Y1539" s="126"/>
      <c r="Z1539" s="165"/>
      <c r="AA1539" s="166"/>
      <c r="AB1539" s="162"/>
      <c r="AC1539" s="166"/>
      <c r="AD1539" s="163"/>
      <c r="AE1539" s="163"/>
      <c r="AF1539" s="562"/>
    </row>
    <row r="1540" spans="1:32" ht="33" customHeight="1" x14ac:dyDescent="0.35">
      <c r="A1540" s="146"/>
      <c r="B1540" s="122"/>
      <c r="C1540" s="123"/>
      <c r="D1540" s="123"/>
      <c r="E1540" s="124"/>
      <c r="F1540" s="124"/>
      <c r="G1540" s="146"/>
      <c r="H1540" s="146"/>
      <c r="I1540" s="125"/>
      <c r="J1540" s="125"/>
      <c r="K1540" s="125"/>
      <c r="L1540" s="125"/>
      <c r="M1540" s="125"/>
      <c r="N1540" s="125"/>
      <c r="O1540" s="125"/>
      <c r="P1540" s="125"/>
      <c r="Q1540" s="125"/>
      <c r="R1540" s="125"/>
      <c r="S1540" s="125"/>
      <c r="T1540" s="125"/>
      <c r="U1540" s="125"/>
      <c r="V1540" s="125"/>
      <c r="W1540" s="125"/>
      <c r="X1540" s="125"/>
      <c r="Y1540" s="126"/>
      <c r="Z1540" s="165"/>
      <c r="AA1540" s="166"/>
      <c r="AB1540" s="162"/>
      <c r="AC1540" s="166"/>
      <c r="AD1540" s="163"/>
      <c r="AE1540" s="163"/>
      <c r="AF1540" s="562"/>
    </row>
    <row r="1541" spans="1:32" ht="33" customHeight="1" x14ac:dyDescent="0.35">
      <c r="A1541" s="146"/>
      <c r="B1541" s="122"/>
      <c r="C1541" s="123"/>
      <c r="D1541" s="123"/>
      <c r="E1541" s="124"/>
      <c r="F1541" s="124"/>
      <c r="G1541" s="146"/>
      <c r="H1541" s="146"/>
      <c r="I1541" s="125"/>
      <c r="J1541" s="125"/>
      <c r="K1541" s="125"/>
      <c r="L1541" s="125"/>
      <c r="M1541" s="125"/>
      <c r="N1541" s="125"/>
      <c r="O1541" s="125"/>
      <c r="P1541" s="125"/>
      <c r="Q1541" s="125"/>
      <c r="R1541" s="125"/>
      <c r="S1541" s="125"/>
      <c r="T1541" s="125"/>
      <c r="U1541" s="125"/>
      <c r="V1541" s="125"/>
      <c r="W1541" s="125"/>
      <c r="X1541" s="125"/>
      <c r="Y1541" s="126"/>
      <c r="Z1541" s="165"/>
      <c r="AA1541" s="166"/>
      <c r="AB1541" s="162"/>
      <c r="AC1541" s="166"/>
      <c r="AD1541" s="163"/>
      <c r="AE1541" s="163"/>
      <c r="AF1541" s="562"/>
    </row>
    <row r="1542" spans="1:32" ht="33" customHeight="1" x14ac:dyDescent="0.35">
      <c r="A1542" s="146"/>
      <c r="B1542" s="122"/>
      <c r="C1542" s="123"/>
      <c r="D1542" s="123"/>
      <c r="E1542" s="124"/>
      <c r="F1542" s="124"/>
      <c r="G1542" s="146"/>
      <c r="H1542" s="146"/>
      <c r="I1542" s="125"/>
      <c r="J1542" s="125"/>
      <c r="K1542" s="125"/>
      <c r="L1542" s="125"/>
      <c r="M1542" s="125"/>
      <c r="N1542" s="125"/>
      <c r="O1542" s="125"/>
      <c r="P1542" s="125"/>
      <c r="Q1542" s="125"/>
      <c r="R1542" s="125"/>
      <c r="S1542" s="125"/>
      <c r="T1542" s="125"/>
      <c r="U1542" s="125"/>
      <c r="V1542" s="125"/>
      <c r="W1542" s="125"/>
      <c r="X1542" s="125"/>
      <c r="Y1542" s="126"/>
      <c r="Z1542" s="165"/>
      <c r="AA1542" s="166"/>
      <c r="AB1542" s="162"/>
      <c r="AC1542" s="166"/>
      <c r="AD1542" s="163"/>
      <c r="AE1542" s="163"/>
      <c r="AF1542" s="562"/>
    </row>
    <row r="1543" spans="1:32" ht="33" customHeight="1" x14ac:dyDescent="0.35">
      <c r="A1543" s="146"/>
      <c r="B1543" s="122"/>
      <c r="C1543" s="123"/>
      <c r="D1543" s="123"/>
      <c r="E1543" s="124"/>
      <c r="F1543" s="124"/>
      <c r="G1543" s="146"/>
      <c r="H1543" s="146"/>
      <c r="I1543" s="125"/>
      <c r="J1543" s="125"/>
      <c r="K1543" s="125"/>
      <c r="L1543" s="125"/>
      <c r="M1543" s="125"/>
      <c r="N1543" s="125"/>
      <c r="O1543" s="125"/>
      <c r="P1543" s="125"/>
      <c r="Q1543" s="125"/>
      <c r="R1543" s="125"/>
      <c r="S1543" s="125"/>
      <c r="T1543" s="125"/>
      <c r="U1543" s="125"/>
      <c r="V1543" s="125"/>
      <c r="W1543" s="125"/>
      <c r="X1543" s="125"/>
      <c r="Y1543" s="126"/>
      <c r="Z1543" s="165"/>
      <c r="AA1543" s="166"/>
      <c r="AB1543" s="162"/>
      <c r="AC1543" s="166"/>
      <c r="AD1543" s="163"/>
      <c r="AE1543" s="163"/>
      <c r="AF1543" s="562"/>
    </row>
    <row r="1544" spans="1:32" ht="33" customHeight="1" x14ac:dyDescent="0.35">
      <c r="A1544" s="146"/>
      <c r="B1544" s="122"/>
      <c r="C1544" s="123"/>
      <c r="D1544" s="123"/>
      <c r="E1544" s="124"/>
      <c r="F1544" s="124"/>
      <c r="G1544" s="146"/>
      <c r="H1544" s="146"/>
      <c r="I1544" s="125"/>
      <c r="J1544" s="125"/>
      <c r="K1544" s="125"/>
      <c r="L1544" s="125"/>
      <c r="M1544" s="125"/>
      <c r="N1544" s="125"/>
      <c r="O1544" s="125"/>
      <c r="P1544" s="125"/>
      <c r="Q1544" s="125"/>
      <c r="R1544" s="125"/>
      <c r="S1544" s="125"/>
      <c r="T1544" s="125"/>
      <c r="U1544" s="125"/>
      <c r="V1544" s="125"/>
      <c r="W1544" s="125"/>
      <c r="X1544" s="125"/>
      <c r="Y1544" s="126"/>
      <c r="Z1544" s="165"/>
      <c r="AA1544" s="166"/>
      <c r="AB1544" s="162"/>
      <c r="AC1544" s="166"/>
      <c r="AD1544" s="163"/>
      <c r="AE1544" s="163"/>
      <c r="AF1544" s="562"/>
    </row>
    <row r="1545" spans="1:32" ht="33" customHeight="1" x14ac:dyDescent="0.35">
      <c r="A1545" s="146"/>
      <c r="B1545" s="122"/>
      <c r="C1545" s="123"/>
      <c r="D1545" s="123"/>
      <c r="E1545" s="124"/>
      <c r="F1545" s="124"/>
      <c r="G1545" s="146"/>
      <c r="H1545" s="146"/>
      <c r="I1545" s="125"/>
      <c r="J1545" s="125"/>
      <c r="K1545" s="125"/>
      <c r="L1545" s="125"/>
      <c r="M1545" s="125"/>
      <c r="N1545" s="125"/>
      <c r="O1545" s="125"/>
      <c r="P1545" s="125"/>
      <c r="Q1545" s="125"/>
      <c r="R1545" s="125"/>
      <c r="S1545" s="125"/>
      <c r="T1545" s="125"/>
      <c r="U1545" s="125"/>
      <c r="V1545" s="125"/>
      <c r="W1545" s="125"/>
      <c r="X1545" s="125"/>
      <c r="Y1545" s="126"/>
      <c r="Z1545" s="165"/>
      <c r="AA1545" s="166"/>
      <c r="AB1545" s="162"/>
      <c r="AC1545" s="166"/>
      <c r="AD1545" s="163"/>
      <c r="AE1545" s="163"/>
      <c r="AF1545" s="562"/>
    </row>
    <row r="1546" spans="1:32" ht="33" customHeight="1" x14ac:dyDescent="0.35">
      <c r="A1546" s="146"/>
      <c r="B1546" s="122"/>
      <c r="C1546" s="123"/>
      <c r="D1546" s="123"/>
      <c r="E1546" s="124"/>
      <c r="F1546" s="124"/>
      <c r="G1546" s="146"/>
      <c r="H1546" s="146"/>
      <c r="I1546" s="125"/>
      <c r="J1546" s="125"/>
      <c r="K1546" s="125"/>
      <c r="L1546" s="125"/>
      <c r="M1546" s="125"/>
      <c r="N1546" s="125"/>
      <c r="O1546" s="125"/>
      <c r="P1546" s="125"/>
      <c r="Q1546" s="125"/>
      <c r="R1546" s="125"/>
      <c r="S1546" s="125"/>
      <c r="T1546" s="125"/>
      <c r="U1546" s="125"/>
      <c r="V1546" s="125"/>
      <c r="W1546" s="125"/>
      <c r="X1546" s="125"/>
      <c r="Y1546" s="126"/>
      <c r="Z1546" s="165"/>
      <c r="AA1546" s="166"/>
      <c r="AB1546" s="162"/>
      <c r="AC1546" s="166"/>
      <c r="AD1546" s="163"/>
      <c r="AE1546" s="163"/>
      <c r="AF1546" s="562"/>
    </row>
    <row r="1547" spans="1:32" ht="33" customHeight="1" x14ac:dyDescent="0.35">
      <c r="A1547" s="146"/>
      <c r="B1547" s="122"/>
      <c r="C1547" s="123"/>
      <c r="D1547" s="123"/>
      <c r="E1547" s="124"/>
      <c r="F1547" s="124"/>
      <c r="G1547" s="146"/>
      <c r="H1547" s="146"/>
      <c r="I1547" s="125"/>
      <c r="J1547" s="125"/>
      <c r="K1547" s="125"/>
      <c r="L1547" s="125"/>
      <c r="M1547" s="125"/>
      <c r="N1547" s="125"/>
      <c r="O1547" s="125"/>
      <c r="P1547" s="125"/>
      <c r="Q1547" s="125"/>
      <c r="R1547" s="125"/>
      <c r="S1547" s="125"/>
      <c r="T1547" s="125"/>
      <c r="U1547" s="125"/>
      <c r="V1547" s="125"/>
      <c r="W1547" s="125"/>
      <c r="X1547" s="125"/>
      <c r="Y1547" s="126"/>
      <c r="Z1547" s="165"/>
      <c r="AA1547" s="166"/>
      <c r="AB1547" s="162"/>
      <c r="AC1547" s="166"/>
      <c r="AD1547" s="163"/>
      <c r="AE1547" s="163"/>
      <c r="AF1547" s="562"/>
    </row>
    <row r="1548" spans="1:32" ht="33" customHeight="1" x14ac:dyDescent="0.35">
      <c r="A1548" s="146"/>
      <c r="B1548" s="122"/>
      <c r="C1548" s="123"/>
      <c r="D1548" s="123"/>
      <c r="E1548" s="124"/>
      <c r="F1548" s="124"/>
      <c r="G1548" s="146"/>
      <c r="H1548" s="146"/>
      <c r="I1548" s="125"/>
      <c r="J1548" s="125"/>
      <c r="K1548" s="125"/>
      <c r="L1548" s="125"/>
      <c r="M1548" s="125"/>
      <c r="N1548" s="125"/>
      <c r="O1548" s="125"/>
      <c r="P1548" s="125"/>
      <c r="Q1548" s="125"/>
      <c r="R1548" s="125"/>
      <c r="S1548" s="125"/>
      <c r="T1548" s="125"/>
      <c r="U1548" s="125"/>
      <c r="V1548" s="125"/>
      <c r="W1548" s="125"/>
      <c r="X1548" s="125"/>
      <c r="Y1548" s="126"/>
      <c r="Z1548" s="165"/>
      <c r="AA1548" s="166"/>
      <c r="AB1548" s="162"/>
      <c r="AC1548" s="166"/>
      <c r="AD1548" s="163"/>
      <c r="AE1548" s="163"/>
      <c r="AF1548" s="562"/>
    </row>
    <row r="1549" spans="1:32" ht="33" customHeight="1" x14ac:dyDescent="0.35">
      <c r="A1549" s="146"/>
      <c r="B1549" s="122"/>
      <c r="C1549" s="123"/>
      <c r="D1549" s="123"/>
      <c r="E1549" s="124"/>
      <c r="F1549" s="124"/>
      <c r="G1549" s="146"/>
      <c r="H1549" s="146"/>
      <c r="I1549" s="125"/>
      <c r="J1549" s="125"/>
      <c r="K1549" s="125"/>
      <c r="L1549" s="125"/>
      <c r="M1549" s="125"/>
      <c r="N1549" s="125"/>
      <c r="O1549" s="125"/>
      <c r="P1549" s="125"/>
      <c r="Q1549" s="125"/>
      <c r="R1549" s="125"/>
      <c r="S1549" s="125"/>
      <c r="T1549" s="125"/>
      <c r="U1549" s="125"/>
      <c r="V1549" s="125"/>
      <c r="W1549" s="125"/>
      <c r="X1549" s="125"/>
      <c r="Y1549" s="126"/>
      <c r="Z1549" s="165"/>
      <c r="AA1549" s="166"/>
      <c r="AB1549" s="162"/>
      <c r="AC1549" s="166"/>
      <c r="AD1549" s="163"/>
      <c r="AE1549" s="163"/>
      <c r="AF1549" s="562"/>
    </row>
    <row r="1550" spans="1:32" ht="33" customHeight="1" x14ac:dyDescent="0.35">
      <c r="A1550" s="146"/>
      <c r="B1550" s="122"/>
      <c r="C1550" s="123"/>
      <c r="D1550" s="123"/>
      <c r="E1550" s="124"/>
      <c r="F1550" s="124"/>
      <c r="G1550" s="146"/>
      <c r="H1550" s="146"/>
      <c r="I1550" s="125"/>
      <c r="J1550" s="125"/>
      <c r="K1550" s="125"/>
      <c r="L1550" s="125"/>
      <c r="M1550" s="125"/>
      <c r="N1550" s="125"/>
      <c r="O1550" s="125"/>
      <c r="P1550" s="125"/>
      <c r="Q1550" s="125"/>
      <c r="R1550" s="125"/>
      <c r="S1550" s="125"/>
      <c r="T1550" s="125"/>
      <c r="U1550" s="125"/>
      <c r="V1550" s="125"/>
      <c r="W1550" s="125"/>
      <c r="X1550" s="125"/>
      <c r="Y1550" s="126"/>
      <c r="Z1550" s="165"/>
      <c r="AA1550" s="166"/>
      <c r="AB1550" s="162"/>
      <c r="AC1550" s="166"/>
      <c r="AD1550" s="163"/>
      <c r="AE1550" s="163"/>
      <c r="AF1550" s="562"/>
    </row>
  </sheetData>
  <autoFilter ref="A1:AF442" xr:uid="{8665B48C-CEFF-4AFE-B5F4-FD9DA939EE13}"/>
  <sortState ref="A2:BQ731">
    <sortCondition descending="1" ref="E2:E731"/>
  </sortState>
  <mergeCells count="2">
    <mergeCell ref="AB1:AC1"/>
    <mergeCell ref="Z1:AA1"/>
  </mergeCells>
  <conditionalFormatting sqref="AD1:AE1">
    <cfRule type="cellIs" dxfId="122" priority="341" operator="equal">
      <formula>0</formula>
    </cfRule>
  </conditionalFormatting>
  <conditionalFormatting sqref="Y2:Y1550">
    <cfRule type="cellIs" dxfId="121" priority="190" operator="equal">
      <formula>0</formula>
    </cfRule>
    <cfRule type="cellIs" dxfId="120" priority="191" operator="greaterThan">
      <formula>0</formula>
    </cfRule>
  </conditionalFormatting>
  <conditionalFormatting sqref="AF2:AF442 AF732:AF1550">
    <cfRule type="expression" dxfId="119" priority="188">
      <formula>$Y2&gt;0</formula>
    </cfRule>
    <cfRule type="expression" dxfId="118" priority="189">
      <formula>$Y2=0</formula>
    </cfRule>
  </conditionalFormatting>
  <conditionalFormatting sqref="AE701">
    <cfRule type="cellIs" dxfId="117" priority="183" operator="greaterThan">
      <formula>0</formula>
    </cfRule>
  </conditionalFormatting>
  <conditionalFormatting sqref="AF443:AF701 AF731">
    <cfRule type="cellIs" dxfId="116" priority="181" operator="equal">
      <formula>"-"</formula>
    </cfRule>
    <cfRule type="cellIs" dxfId="115" priority="182" operator="greaterThan">
      <formula>"-"</formula>
    </cfRule>
  </conditionalFormatting>
  <conditionalFormatting sqref="AE702">
    <cfRule type="cellIs" dxfId="114" priority="179" operator="greaterThan">
      <formula>0</formula>
    </cfRule>
  </conditionalFormatting>
  <conditionalFormatting sqref="AD702">
    <cfRule type="cellIs" dxfId="113" priority="177" operator="greaterThan">
      <formula>0</formula>
    </cfRule>
    <cfRule type="cellIs" dxfId="112" priority="178" operator="equal">
      <formula>0</formula>
    </cfRule>
  </conditionalFormatting>
  <conditionalFormatting sqref="AE702">
    <cfRule type="cellIs" dxfId="111" priority="175" operator="greaterThan">
      <formula>0</formula>
    </cfRule>
    <cfRule type="cellIs" dxfId="110" priority="176" operator="equal">
      <formula>0</formula>
    </cfRule>
  </conditionalFormatting>
  <conditionalFormatting sqref="AE703">
    <cfRule type="cellIs" dxfId="109" priority="173" operator="greaterThan">
      <formula>0</formula>
    </cfRule>
  </conditionalFormatting>
  <conditionalFormatting sqref="AD703">
    <cfRule type="cellIs" dxfId="108" priority="171" operator="greaterThan">
      <formula>0</formula>
    </cfRule>
    <cfRule type="cellIs" dxfId="107" priority="172" operator="equal">
      <formula>0</formula>
    </cfRule>
  </conditionalFormatting>
  <conditionalFormatting sqref="AE703">
    <cfRule type="cellIs" dxfId="106" priority="169" operator="greaterThan">
      <formula>0</formula>
    </cfRule>
    <cfRule type="cellIs" dxfId="105" priority="170" operator="equal">
      <formula>0</formula>
    </cfRule>
  </conditionalFormatting>
  <conditionalFormatting sqref="AE705">
    <cfRule type="cellIs" dxfId="104" priority="166" operator="greaterThan">
      <formula>0</formula>
    </cfRule>
  </conditionalFormatting>
  <conditionalFormatting sqref="AD705">
    <cfRule type="cellIs" dxfId="103" priority="164" operator="greaterThan">
      <formula>0</formula>
    </cfRule>
    <cfRule type="cellIs" dxfId="102" priority="165" operator="equal">
      <formula>0</formula>
    </cfRule>
  </conditionalFormatting>
  <conditionalFormatting sqref="AE705">
    <cfRule type="cellIs" dxfId="101" priority="162" operator="greaterThan">
      <formula>0</formula>
    </cfRule>
    <cfRule type="cellIs" dxfId="100" priority="163" operator="equal">
      <formula>0</formula>
    </cfRule>
  </conditionalFormatting>
  <conditionalFormatting sqref="AE706">
    <cfRule type="cellIs" dxfId="99" priority="160" operator="greaterThan">
      <formula>0</formula>
    </cfRule>
  </conditionalFormatting>
  <conditionalFormatting sqref="AD706">
    <cfRule type="cellIs" dxfId="98" priority="158" operator="greaterThan">
      <formula>0</formula>
    </cfRule>
    <cfRule type="cellIs" dxfId="97" priority="159" operator="equal">
      <formula>0</formula>
    </cfRule>
  </conditionalFormatting>
  <conditionalFormatting sqref="AE706">
    <cfRule type="cellIs" dxfId="96" priority="156" operator="greaterThan">
      <formula>0</formula>
    </cfRule>
    <cfRule type="cellIs" dxfId="95" priority="157" operator="equal">
      <formula>0</formula>
    </cfRule>
  </conditionalFormatting>
  <conditionalFormatting sqref="AE707">
    <cfRule type="cellIs" dxfId="94" priority="154" operator="greaterThan">
      <formula>0</formula>
    </cfRule>
  </conditionalFormatting>
  <conditionalFormatting sqref="AD707">
    <cfRule type="cellIs" dxfId="93" priority="152" operator="greaterThan">
      <formula>0</formula>
    </cfRule>
    <cfRule type="cellIs" dxfId="92" priority="153" operator="equal">
      <formula>0</formula>
    </cfRule>
  </conditionalFormatting>
  <conditionalFormatting sqref="AE707">
    <cfRule type="cellIs" dxfId="91" priority="150" operator="greaterThan">
      <formula>0</formula>
    </cfRule>
    <cfRule type="cellIs" dxfId="90" priority="151" operator="equal">
      <formula>0</formula>
    </cfRule>
  </conditionalFormatting>
  <conditionalFormatting sqref="AE708:AE709">
    <cfRule type="cellIs" dxfId="89" priority="147" operator="greaterThan">
      <formula>0</formula>
    </cfRule>
  </conditionalFormatting>
  <conditionalFormatting sqref="AD708:AD709">
    <cfRule type="cellIs" dxfId="88" priority="145" operator="greaterThan">
      <formula>0</formula>
    </cfRule>
    <cfRule type="cellIs" dxfId="87" priority="146" operator="equal">
      <formula>0</formula>
    </cfRule>
  </conditionalFormatting>
  <conditionalFormatting sqref="AE708:AE709">
    <cfRule type="cellIs" dxfId="86" priority="143" operator="greaterThan">
      <formula>0</formula>
    </cfRule>
    <cfRule type="cellIs" dxfId="85" priority="144" operator="equal">
      <formula>0</formula>
    </cfRule>
  </conditionalFormatting>
  <conditionalFormatting sqref="AE710">
    <cfRule type="cellIs" dxfId="84" priority="134" operator="greaterThan">
      <formula>0</formula>
    </cfRule>
  </conditionalFormatting>
  <conditionalFormatting sqref="AD710">
    <cfRule type="cellIs" dxfId="83" priority="132" operator="greaterThan">
      <formula>0</formula>
    </cfRule>
    <cfRule type="cellIs" dxfId="82" priority="133" operator="equal">
      <formula>0</formula>
    </cfRule>
  </conditionalFormatting>
  <conditionalFormatting sqref="AE710">
    <cfRule type="cellIs" dxfId="81" priority="130" operator="greaterThan">
      <formula>0</formula>
    </cfRule>
    <cfRule type="cellIs" dxfId="80" priority="131" operator="equal">
      <formula>0</formula>
    </cfRule>
  </conditionalFormatting>
  <conditionalFormatting sqref="AE711">
    <cfRule type="cellIs" dxfId="79" priority="128" operator="greaterThan">
      <formula>0</formula>
    </cfRule>
  </conditionalFormatting>
  <conditionalFormatting sqref="AD711">
    <cfRule type="cellIs" dxfId="78" priority="126" operator="greaterThan">
      <formula>0</formula>
    </cfRule>
    <cfRule type="cellIs" dxfId="77" priority="127" operator="equal">
      <formula>0</formula>
    </cfRule>
  </conditionalFormatting>
  <conditionalFormatting sqref="AE711">
    <cfRule type="cellIs" dxfId="76" priority="124" operator="greaterThan">
      <formula>0</formula>
    </cfRule>
    <cfRule type="cellIs" dxfId="75" priority="125" operator="equal">
      <formula>0</formula>
    </cfRule>
  </conditionalFormatting>
  <conditionalFormatting sqref="AE713">
    <cfRule type="cellIs" dxfId="74" priority="122" operator="greaterThan">
      <formula>0</formula>
    </cfRule>
  </conditionalFormatting>
  <conditionalFormatting sqref="AD713">
    <cfRule type="cellIs" dxfId="73" priority="120" operator="greaterThan">
      <formula>0</formula>
    </cfRule>
    <cfRule type="cellIs" dxfId="72" priority="121" operator="equal">
      <formula>0</formula>
    </cfRule>
  </conditionalFormatting>
  <conditionalFormatting sqref="AE713">
    <cfRule type="cellIs" dxfId="71" priority="118" operator="greaterThan">
      <formula>0</formula>
    </cfRule>
    <cfRule type="cellIs" dxfId="70" priority="119" operator="equal">
      <formula>0</formula>
    </cfRule>
  </conditionalFormatting>
  <conditionalFormatting sqref="AE714">
    <cfRule type="cellIs" dxfId="69" priority="116" operator="greaterThan">
      <formula>0</formula>
    </cfRule>
  </conditionalFormatting>
  <conditionalFormatting sqref="AD714">
    <cfRule type="cellIs" dxfId="68" priority="114" operator="greaterThan">
      <formula>0</formula>
    </cfRule>
    <cfRule type="cellIs" dxfId="67" priority="115" operator="equal">
      <formula>0</formula>
    </cfRule>
  </conditionalFormatting>
  <conditionalFormatting sqref="AE714">
    <cfRule type="cellIs" dxfId="66" priority="112" operator="greaterThan">
      <formula>0</formula>
    </cfRule>
    <cfRule type="cellIs" dxfId="65" priority="113" operator="equal">
      <formula>0</formula>
    </cfRule>
  </conditionalFormatting>
  <conditionalFormatting sqref="AE715">
    <cfRule type="cellIs" dxfId="64" priority="110" operator="greaterThan">
      <formula>0</formula>
    </cfRule>
  </conditionalFormatting>
  <conditionalFormatting sqref="AD715">
    <cfRule type="cellIs" dxfId="63" priority="108" operator="greaterThan">
      <formula>0</formula>
    </cfRule>
    <cfRule type="cellIs" dxfId="62" priority="109" operator="equal">
      <formula>0</formula>
    </cfRule>
  </conditionalFormatting>
  <conditionalFormatting sqref="AE715">
    <cfRule type="cellIs" dxfId="61" priority="106" operator="greaterThan">
      <formula>0</formula>
    </cfRule>
    <cfRule type="cellIs" dxfId="60" priority="107" operator="equal">
      <formula>0</formula>
    </cfRule>
  </conditionalFormatting>
  <conditionalFormatting sqref="AD716">
    <cfRule type="cellIs" dxfId="59" priority="104" operator="greaterThan">
      <formula>0</formula>
    </cfRule>
  </conditionalFormatting>
  <conditionalFormatting sqref="AE716">
    <cfRule type="cellIs" dxfId="58" priority="102" operator="equal">
      <formula>0</formula>
    </cfRule>
    <cfRule type="cellIs" dxfId="57" priority="103" operator="greaterThan">
      <formula>0</formula>
    </cfRule>
  </conditionalFormatting>
  <conditionalFormatting sqref="AD717">
    <cfRule type="cellIs" dxfId="56" priority="100" operator="greaterThan">
      <formula>0</formula>
    </cfRule>
  </conditionalFormatting>
  <conditionalFormatting sqref="AE717">
    <cfRule type="cellIs" dxfId="55" priority="98" operator="equal">
      <formula>0</formula>
    </cfRule>
    <cfRule type="cellIs" dxfId="54" priority="99" operator="greaterThan">
      <formula>0</formula>
    </cfRule>
  </conditionalFormatting>
  <conditionalFormatting sqref="AD718">
    <cfRule type="cellIs" dxfId="53" priority="96" operator="greaterThan">
      <formula>0</formula>
    </cfRule>
  </conditionalFormatting>
  <conditionalFormatting sqref="AE718">
    <cfRule type="cellIs" dxfId="52" priority="94" operator="equal">
      <formula>0</formula>
    </cfRule>
    <cfRule type="cellIs" dxfId="51" priority="95" operator="greaterThan">
      <formula>0</formula>
    </cfRule>
  </conditionalFormatting>
  <conditionalFormatting sqref="AD719">
    <cfRule type="cellIs" dxfId="50" priority="92" operator="greaterThan">
      <formula>0</formula>
    </cfRule>
  </conditionalFormatting>
  <conditionalFormatting sqref="AE719">
    <cfRule type="cellIs" dxfId="49" priority="90" operator="equal">
      <formula>0</formula>
    </cfRule>
    <cfRule type="cellIs" dxfId="48" priority="91" operator="greaterThan">
      <formula>0</formula>
    </cfRule>
  </conditionalFormatting>
  <conditionalFormatting sqref="AD720">
    <cfRule type="cellIs" dxfId="47" priority="88" operator="greaterThan">
      <formula>0</formula>
    </cfRule>
  </conditionalFormatting>
  <conditionalFormatting sqref="AE720">
    <cfRule type="cellIs" dxfId="46" priority="86" operator="equal">
      <formula>0</formula>
    </cfRule>
    <cfRule type="cellIs" dxfId="45" priority="87" operator="greaterThan">
      <formula>0</formula>
    </cfRule>
  </conditionalFormatting>
  <conditionalFormatting sqref="AE722:AE725">
    <cfRule type="cellIs" dxfId="44" priority="81" operator="greaterThan">
      <formula>0</formula>
    </cfRule>
  </conditionalFormatting>
  <conditionalFormatting sqref="AD722:AD725">
    <cfRule type="cellIs" dxfId="43" priority="79" operator="greaterThan">
      <formula>0</formula>
    </cfRule>
    <cfRule type="cellIs" dxfId="42" priority="80" operator="equal">
      <formula>0</formula>
    </cfRule>
  </conditionalFormatting>
  <conditionalFormatting sqref="AE722:AE725">
    <cfRule type="cellIs" dxfId="41" priority="77" operator="greaterThan">
      <formula>0</formula>
    </cfRule>
    <cfRule type="cellIs" dxfId="40" priority="78" operator="equal">
      <formula>0</formula>
    </cfRule>
  </conditionalFormatting>
  <conditionalFormatting sqref="AF721:AF725">
    <cfRule type="expression" dxfId="39" priority="65" stopIfTrue="1">
      <formula>$A721&lt;=TODAY()</formula>
    </cfRule>
  </conditionalFormatting>
  <conditionalFormatting sqref="AE726">
    <cfRule type="cellIs" dxfId="38" priority="59" operator="greaterThan">
      <formula>0</formula>
    </cfRule>
  </conditionalFormatting>
  <conditionalFormatting sqref="AD726">
    <cfRule type="cellIs" dxfId="37" priority="57" operator="greaterThan">
      <formula>0</formula>
    </cfRule>
    <cfRule type="cellIs" dxfId="36" priority="58" operator="equal">
      <formula>0</formula>
    </cfRule>
  </conditionalFormatting>
  <conditionalFormatting sqref="AE726">
    <cfRule type="cellIs" dxfId="35" priority="55" operator="greaterThan">
      <formula>0</formula>
    </cfRule>
    <cfRule type="cellIs" dxfId="34" priority="56" operator="equal">
      <formula>0</formula>
    </cfRule>
  </conditionalFormatting>
  <conditionalFormatting sqref="AF726">
    <cfRule type="expression" dxfId="33" priority="51" stopIfTrue="1">
      <formula>$A726&lt;=TODAY()</formula>
    </cfRule>
  </conditionalFormatting>
  <conditionalFormatting sqref="AE721">
    <cfRule type="cellIs" dxfId="32" priority="49" operator="greaterThan">
      <formula>0</formula>
    </cfRule>
  </conditionalFormatting>
  <conditionalFormatting sqref="AD721">
    <cfRule type="cellIs" dxfId="31" priority="47" operator="greaterThan">
      <formula>0</formula>
    </cfRule>
    <cfRule type="cellIs" dxfId="30" priority="48" operator="equal">
      <formula>0</formula>
    </cfRule>
  </conditionalFormatting>
  <conditionalFormatting sqref="AE721">
    <cfRule type="cellIs" dxfId="29" priority="45" operator="greaterThan">
      <formula>0</formula>
    </cfRule>
    <cfRule type="cellIs" dxfId="28" priority="46" operator="equal">
      <formula>0</formula>
    </cfRule>
  </conditionalFormatting>
  <conditionalFormatting sqref="AE727">
    <cfRule type="cellIs" dxfId="27" priority="40" operator="greaterThan">
      <formula>0</formula>
    </cfRule>
  </conditionalFormatting>
  <conditionalFormatting sqref="AD727">
    <cfRule type="cellIs" dxfId="26" priority="38" operator="greaterThan">
      <formula>0</formula>
    </cfRule>
    <cfRule type="cellIs" dxfId="25" priority="39" operator="equal">
      <formula>0</formula>
    </cfRule>
  </conditionalFormatting>
  <conditionalFormatting sqref="AE727">
    <cfRule type="cellIs" dxfId="24" priority="36" operator="greaterThan">
      <formula>0</formula>
    </cfRule>
    <cfRule type="cellIs" dxfId="23" priority="37" operator="equal">
      <formula>0</formula>
    </cfRule>
  </conditionalFormatting>
  <conditionalFormatting sqref="AE728">
    <cfRule type="cellIs" dxfId="22" priority="31" operator="greaterThan">
      <formula>0</formula>
    </cfRule>
  </conditionalFormatting>
  <conditionalFormatting sqref="AD728">
    <cfRule type="cellIs" dxfId="21" priority="29" operator="greaterThan">
      <formula>0</formula>
    </cfRule>
    <cfRule type="cellIs" dxfId="20" priority="30" operator="equal">
      <formula>0</formula>
    </cfRule>
  </conditionalFormatting>
  <conditionalFormatting sqref="AE728">
    <cfRule type="cellIs" dxfId="19" priority="27" operator="greaterThan">
      <formula>0</formula>
    </cfRule>
    <cfRule type="cellIs" dxfId="18" priority="28" operator="equal">
      <formula>0</formula>
    </cfRule>
  </conditionalFormatting>
  <conditionalFormatting sqref="AE729">
    <cfRule type="cellIs" dxfId="17" priority="22" operator="greaterThan">
      <formula>0</formula>
    </cfRule>
  </conditionalFormatting>
  <conditionalFormatting sqref="AD729">
    <cfRule type="cellIs" dxfId="16" priority="20" operator="greaterThan">
      <formula>0</formula>
    </cfRule>
    <cfRule type="cellIs" dxfId="15" priority="21" operator="equal">
      <formula>0</formula>
    </cfRule>
  </conditionalFormatting>
  <conditionalFormatting sqref="AE729">
    <cfRule type="cellIs" dxfId="14" priority="18" operator="greaterThan">
      <formula>0</formula>
    </cfRule>
    <cfRule type="cellIs" dxfId="13" priority="19" operator="equal">
      <formula>0</formula>
    </cfRule>
  </conditionalFormatting>
  <conditionalFormatting sqref="E729:F729">
    <cfRule type="expression" dxfId="12" priority="12">
      <formula>$AB729="x"</formula>
    </cfRule>
    <cfRule type="expression" dxfId="11" priority="13">
      <formula>$Z729="x"</formula>
    </cfRule>
    <cfRule type="expression" dxfId="10" priority="14" stopIfTrue="1">
      <formula>$A729&lt;=TODAY()</formula>
    </cfRule>
  </conditionalFormatting>
  <conditionalFormatting sqref="AE730">
    <cfRule type="cellIs" dxfId="9" priority="10" operator="greaterThan">
      <formula>0</formula>
    </cfRule>
  </conditionalFormatting>
  <conditionalFormatting sqref="AD730">
    <cfRule type="cellIs" dxfId="8" priority="8" operator="greaterThan">
      <formula>0</formula>
    </cfRule>
    <cfRule type="cellIs" dxfId="7" priority="9" operator="equal">
      <formula>0</formula>
    </cfRule>
  </conditionalFormatting>
  <conditionalFormatting sqref="AE730">
    <cfRule type="cellIs" dxfId="6" priority="6" operator="greaterThan">
      <formula>0</formula>
    </cfRule>
    <cfRule type="cellIs" dxfId="5" priority="7" operator="equal">
      <formula>0</formula>
    </cfRule>
  </conditionalFormatting>
  <conditionalFormatting sqref="I2:X1550">
    <cfRule type="cellIs" dxfId="4" priority="1" operator="between">
      <formula>42370</formula>
      <formula>42735</formula>
    </cfRule>
    <cfRule type="cellIs" dxfId="3" priority="2" operator="between">
      <formula>42736</formula>
      <formula>43100</formula>
    </cfRule>
  </conditionalFormatting>
  <dataValidations count="3">
    <dataValidation type="list" allowBlank="1" showInputMessage="1" showErrorMessage="1" sqref="AF4 AF7:AF8 AF19 AF39:AF40 AF2 Y405 AF56 AF258 Y439 Y419:AC419 Y295 Y287:Y289 Y300:Y301 AF462 AF473:AF474 Y305 Y311 Y313:Y314 Y322 Y326:Y327 AF457:AF458 Y341 Y355 Y360:Y362 Y366:Y367 Y369 Y375 Y378 Y382 Y387 Y397" xr:uid="{CF4820BF-EA8B-4FC1-B100-5C85CDAA76DA}">
      <formula1>Constats</formula1>
    </dataValidation>
    <dataValidation type="list" allowBlank="1" showInputMessage="1" showErrorMessage="1" sqref="C1:C1048576" xr:uid="{8AC8C090-0461-423E-9DAF-A05F255A7655}">
      <formula1>BDD</formula1>
    </dataValidation>
    <dataValidation type="list" allowBlank="1" showInputMessage="1" showErrorMessage="1" sqref="AF731" xr:uid="{DF3DE2DC-8543-499C-A2DC-E302F07A42C2}">
      <formula1>PERDUES</formula1>
    </dataValidation>
  </dataValidations>
  <printOptions horizontalCentered="1"/>
  <pageMargins left="0" right="0" top="0.39370078740157483" bottom="0.23622047244094491" header="0.15748031496062992" footer="0.15748031496062992"/>
  <pageSetup paperSize="9" scale="55" orientation="landscape" horizontalDpi="300" verticalDpi="300" r:id="rId1"/>
  <headerFooter>
    <oddHeader>&amp;C&amp;"-,Gras"&amp;18&amp;K0070C0Archives au 14/11/2017 à 11:19</oddHeader>
    <oddFooter>&amp;R&amp;"-,Gras"&amp;9&amp;K0070C0&amp;P/&amp;N</oddFoot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F30FE10-9396-4B1E-8001-C7C6D1FC7248}">
          <x14:formula1>
            <xm:f>#REF!</xm:f>
          </x14:formula1>
          <xm:sqref>Y256:Z266 I285:W319 W436 X285:X442 I443:S685 W702:X703 M686:S686 I686:K686 W705:X709 W710:W711 X704 X711 W713:X730 T443:X686 I731:X731 Z674:AA683</xm:sqref>
        </x14:dataValidation>
        <x14:dataValidation type="list" allowBlank="1" showInputMessage="1" showErrorMessage="1" xr:uid="{F5D9816C-1363-4685-BABF-FB1264C6ADCC}">
          <x14:formula1>
            <xm:f>#REF!</xm:f>
          </x14:formula1>
          <xm:sqref>I2:I176 I178:I284 I732:X4550 J2:X284</xm:sqref>
        </x14:dataValidation>
        <x14:dataValidation type="list" allowBlank="1" showInputMessage="1" showErrorMessage="1" xr:uid="{DD5D8AB1-70A5-4B5D-AA86-458B9DCC3CEE}">
          <x14:formula1>
            <xm:f>#REF!</xm:f>
          </x14:formula1>
          <xm:sqref>I320:W435 I436:V436 I437:W442 I687:X701 I702:V709 I711:V711 I712:X712 I713:V730 I731:X731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25</vt:i4>
      </vt:variant>
    </vt:vector>
  </HeadingPairs>
  <TitlesOfParts>
    <vt:vector size="30" baseType="lpstr">
      <vt:lpstr>Options</vt:lpstr>
      <vt:lpstr>Résas en cours</vt:lpstr>
      <vt:lpstr>Résas 2017</vt:lpstr>
      <vt:lpstr>Perdus</vt:lpstr>
      <vt:lpstr>Archives</vt:lpstr>
      <vt:lpstr>Atl</vt:lpstr>
      <vt:lpstr>Au</vt:lpstr>
      <vt:lpstr>Beau</vt:lpstr>
      <vt:lpstr>CarN</vt:lpstr>
      <vt:lpstr>CarS</vt:lpstr>
      <vt:lpstr>Ch</vt:lpstr>
      <vt:lpstr>Da</vt:lpstr>
      <vt:lpstr>Archives!Impression_des_titres</vt:lpstr>
      <vt:lpstr>Options!Impression_des_titres</vt:lpstr>
      <vt:lpstr>Perdus!Impression_des_titres</vt:lpstr>
      <vt:lpstr>'Résas 2017'!Impression_des_titres</vt:lpstr>
      <vt:lpstr>'Résas en cours'!Impression_des_titres</vt:lpstr>
      <vt:lpstr>La</vt:lpstr>
      <vt:lpstr>Len</vt:lpstr>
      <vt:lpstr>Lu</vt:lpstr>
      <vt:lpstr>Nan</vt:lpstr>
      <vt:lpstr>Prix</vt:lpstr>
      <vt:lpstr>Ro</vt:lpstr>
      <vt:lpstr>Tou</vt:lpstr>
      <vt:lpstr>Va</vt:lpstr>
      <vt:lpstr>Archives!Zone_d_impression</vt:lpstr>
      <vt:lpstr>Options!Zone_d_impression</vt:lpstr>
      <vt:lpstr>Perdus!Zone_d_impression</vt:lpstr>
      <vt:lpstr>'Résas 2017'!Zone_d_impression</vt:lpstr>
      <vt:lpstr>'Résas en cours'!Zone_d_impression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 LEFEUVRE</dc:creator>
  <cp:lastModifiedBy>S LEFEUVRE</cp:lastModifiedBy>
  <cp:lastPrinted>2017-12-19T11:26:22Z</cp:lastPrinted>
  <dcterms:created xsi:type="dcterms:W3CDTF">2017-09-06T12:38:51Z</dcterms:created>
  <dcterms:modified xsi:type="dcterms:W3CDTF">2017-12-20T08:57:05Z</dcterms:modified>
</cp:coreProperties>
</file>