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2"/>
  <workbookPr codeName="ThisWorkbook"/>
  <mc:AlternateContent xmlns:mc="http://schemas.openxmlformats.org/markup-compatibility/2006">
    <mc:Choice Requires="x15">
      <x15ac:absPath xmlns:x15ac="http://schemas.microsoft.com/office/spreadsheetml/2010/11/ac" url="C:\Users\Marc\Nextcloud\Marc\"/>
    </mc:Choice>
  </mc:AlternateContent>
  <xr:revisionPtr revIDLastSave="0" documentId="8_{AC1B6B4B-0DE3-4170-B332-59401CE8724E}" xr6:coauthVersionLast="47" xr6:coauthVersionMax="47" xr10:uidLastSave="{00000000-0000-0000-0000-000000000000}"/>
  <bookViews>
    <workbookView xWindow="-120" yWindow="-120" windowWidth="29040" windowHeight="16440" xr2:uid="{00000000-000D-0000-FFFF-FFFF00000000}"/>
  </bookViews>
  <sheets>
    <sheet name="Feuille1" sheetId="1" r:id="rId1"/>
    <sheet name="Feuil1" sheetId="3" r:id="rId2"/>
    <sheet name="Sheet1" sheetId="2" r:id="rId3"/>
  </sheets>
  <definedNames>
    <definedName name="_a1">Feuille1!$B$2</definedName>
    <definedName name="_b1">Feuille1!$C$2</definedName>
    <definedName name="_c1">Feuille1!$D$2</definedName>
    <definedName name="c_1">Sheet1!$A$1:$A$9</definedName>
    <definedName name="c_2">Sheet1!$B$1:$B$9</definedName>
    <definedName name="c_3">Sheet1!$C$1:$C$9</definedName>
    <definedName name="c_4">Sheet1!$D$1:$D$9</definedName>
    <definedName name="c_5">Sheet1!$E$1:$E$9</definedName>
    <definedName name="c_6">Sheet1!$F$1:$F$9</definedName>
    <definedName name="c_7">Sheet1!$G$1:$G$9</definedName>
    <definedName name="c_8">Sheet1!$H$1:$H$9</definedName>
    <definedName name="c_9">Sheet1!$I$1:$I$9</definedName>
    <definedName name="Carre1">Feuille1!$B$13:$J$13</definedName>
    <definedName name="Carre2">Feuille1!$B$14:$J$14</definedName>
    <definedName name="Carre3">Feuille1!$B$15:$J$15</definedName>
    <definedName name="Carre4">Feuille1!$B$16:$J$16</definedName>
    <definedName name="Carre5">Feuille1!$B$17:$J$17</definedName>
    <definedName name="Carre6">Feuille1!$B$18:$J$18</definedName>
    <definedName name="Carre7">Feuille1!$B$19:$J$19</definedName>
    <definedName name="Carre8">Feuille1!$B$20:$J$20</definedName>
    <definedName name="Carre9">Feuille1!$B$21:$J$21</definedName>
    <definedName name="Colonne1">Feuille1!$B$2:$B$10</definedName>
    <definedName name="Colonne2">Feuille1!$C$2:$C$10</definedName>
    <definedName name="Colonne3">Feuille1!$D$2:$D$10</definedName>
    <definedName name="Colonne4">Feuille1!$E$2:$E$10</definedName>
    <definedName name="Colonne5">Feuille1!$F$2:$F$10</definedName>
    <definedName name="Colonne6">Feuille1!$G$2:$G$10</definedName>
    <definedName name="Colonne7">Feuille1!$H$2:$H$10</definedName>
    <definedName name="Colonne8">Feuille1!$I$2:$I$10</definedName>
    <definedName name="Colonne9">Feuille1!$J$2:$J$10</definedName>
    <definedName name="l_1">Sheet1!$A$1:$I$1</definedName>
    <definedName name="l_2">Sheet1!$A$2:$I$2</definedName>
    <definedName name="l_3">Sheet1!$A$3:$I$3</definedName>
    <definedName name="l_4">Sheet1!$A$4:$I$4</definedName>
    <definedName name="l_5">Sheet1!$A$5:$I$5</definedName>
    <definedName name="l_6">Sheet1!$A$6:$I$6</definedName>
    <definedName name="l_7">Sheet1!$A$7:$I$7</definedName>
    <definedName name="l_8">Sheet1!$A$8:$I$8</definedName>
    <definedName name="l_9">Sheet1!$A$9:$I$9</definedName>
    <definedName name="Ligne1">Feuille1!$B$2:$J$2</definedName>
    <definedName name="Ligne2">Feuille1!$B$3:$J$3</definedName>
    <definedName name="Ligne3">Feuille1!$B$4:$J$4</definedName>
    <definedName name="Ligne4">Feuille1!$B$5:$J$5</definedName>
    <definedName name="Ligne5">Feuille1!$B$6:$J$6</definedName>
    <definedName name="Ligne6">Feuille1!$B$7:$J$7</definedName>
    <definedName name="Ligne7">Feuille1!$B$8:$J$8</definedName>
    <definedName name="Ligne8">Feuille1!$B$9:$J$9</definedName>
    <definedName name="Ligne9">Feuille1!$B$10:$J$10</definedName>
    <definedName name="marcverif">Feuille1!$CI$15</definedName>
    <definedName name="s_1">Sheet1!$AV$3:$BD$3</definedName>
    <definedName name="s_2">Sheet1!$AV$4:$BD$4</definedName>
    <definedName name="s_3">Sheet1!$AV$5:$BD$5</definedName>
    <definedName name="s_4">Sheet1!$AV$6:$BD$6</definedName>
    <definedName name="s_5">Sheet1!$AV$7:$BD$7</definedName>
    <definedName name="s_6">Sheet1!$AV$8:$BD$8</definedName>
    <definedName name="s_7">Sheet1!$AV$9:$BD$9</definedName>
    <definedName name="s_8">Sheet1!$AV$10:$BD$10</definedName>
    <definedName name="s_9">Sheet1!$AV$11:$BD$11</definedName>
    <definedName name="Sudoku">Feuille1!$B$2:$J$10</definedName>
    <definedName name="test">_xlfn.LAMBDA(_xlpm.a,_xlpm.b,_xlpm.c,_xlpm.d,_xlpm.e,(IF(ISNUMBER(_xlpm.a)=TRUE,0,IF(ISNUMBER(MATCH(_xlpm.b,_xlpm.c,0))=TRUE,1,IF(ISNUMBER(MATCH(_xlpm.b,_xlpm.d,0))=TRUE,1,IF(ISNUMBER(MATCH(_xlpm.b,_xlpm.e,0))=TRUE,1,2))))))</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J71" i="1" l="1"/>
  <c r="CJ72" i="1"/>
  <c r="DH39" i="1"/>
  <c r="DH40" i="1"/>
  <c r="DH41" i="1"/>
  <c r="DH42" i="1"/>
  <c r="DH43" i="1"/>
  <c r="DH44" i="1"/>
  <c r="DH45" i="1"/>
  <c r="DH46" i="1"/>
  <c r="DH47" i="1"/>
  <c r="DH48" i="1"/>
  <c r="DH49" i="1"/>
  <c r="DH50" i="1"/>
  <c r="DH51" i="1"/>
  <c r="DH52" i="1"/>
  <c r="DH23" i="1"/>
  <c r="DH24" i="1"/>
  <c r="DH25" i="1"/>
  <c r="DH26" i="1"/>
  <c r="DH27" i="1"/>
  <c r="DH28" i="1"/>
  <c r="DH29" i="1"/>
  <c r="DH30" i="1"/>
  <c r="DH31" i="1"/>
  <c r="DH32" i="1"/>
  <c r="DH33" i="1"/>
  <c r="DH34" i="1"/>
  <c r="DH35" i="1"/>
  <c r="DH36" i="1"/>
  <c r="DH37" i="1"/>
  <c r="DH38" i="1"/>
  <c r="DH20" i="1"/>
  <c r="DH21" i="1"/>
  <c r="DH22" i="1"/>
  <c r="DH19" i="1"/>
  <c r="FO28" i="1"/>
  <c r="FO29" i="1" s="1"/>
  <c r="FO30" i="1" s="1"/>
  <c r="FO31" i="1" s="1"/>
  <c r="FO32" i="1" s="1"/>
  <c r="FO33" i="1" s="1"/>
  <c r="FP28" i="1"/>
  <c r="FP29" i="1" s="1"/>
  <c r="FP30" i="1" s="1"/>
  <c r="FP31" i="1" s="1"/>
  <c r="FP32" i="1" s="1"/>
  <c r="FP33" i="1" s="1"/>
  <c r="FQ28" i="1"/>
  <c r="FQ29" i="1" s="1"/>
  <c r="FQ30" i="1" s="1"/>
  <c r="FQ31" i="1" s="1"/>
  <c r="FQ32" i="1" s="1"/>
  <c r="FQ33" i="1" s="1"/>
  <c r="FR28" i="1"/>
  <c r="FR29" i="1" s="1"/>
  <c r="FR30" i="1" s="1"/>
  <c r="FR31" i="1" s="1"/>
  <c r="FR32" i="1" s="1"/>
  <c r="FR33" i="1" s="1"/>
  <c r="FS28" i="1"/>
  <c r="FS29" i="1" s="1"/>
  <c r="FS30" i="1" s="1"/>
  <c r="FS31" i="1" s="1"/>
  <c r="FS32" i="1" s="1"/>
  <c r="FS33" i="1" s="1"/>
  <c r="FT28" i="1"/>
  <c r="FT29" i="1" s="1"/>
  <c r="FT30" i="1" s="1"/>
  <c r="FT31" i="1" s="1"/>
  <c r="FT32" i="1" s="1"/>
  <c r="FT33" i="1" s="1"/>
  <c r="FU28" i="1"/>
  <c r="FU29" i="1" s="1"/>
  <c r="FU30" i="1" s="1"/>
  <c r="FU31" i="1" s="1"/>
  <c r="FU32" i="1" s="1"/>
  <c r="FU33" i="1" s="1"/>
  <c r="FV28" i="1"/>
  <c r="FV29" i="1" s="1"/>
  <c r="FV30" i="1" s="1"/>
  <c r="FV31" i="1" s="1"/>
  <c r="FV32" i="1" s="1"/>
  <c r="FV33" i="1" s="1"/>
  <c r="FW28" i="1"/>
  <c r="FW29" i="1" s="1"/>
  <c r="FW30" i="1" s="1"/>
  <c r="FW31" i="1" s="1"/>
  <c r="FW32" i="1" s="1"/>
  <c r="FW33" i="1" s="1"/>
  <c r="FX28" i="1"/>
  <c r="FX29" i="1" s="1"/>
  <c r="FX30" i="1" s="1"/>
  <c r="FX31" i="1" s="1"/>
  <c r="FX32" i="1" s="1"/>
  <c r="FX33" i="1" s="1"/>
  <c r="FY28" i="1"/>
  <c r="FY29" i="1" s="1"/>
  <c r="FY30" i="1" s="1"/>
  <c r="FY31" i="1" s="1"/>
  <c r="FY32" i="1" s="1"/>
  <c r="FY33" i="1" s="1"/>
  <c r="FZ28" i="1"/>
  <c r="FZ29" i="1" s="1"/>
  <c r="FZ30" i="1" s="1"/>
  <c r="FZ31" i="1" s="1"/>
  <c r="FZ32" i="1" s="1"/>
  <c r="FZ33" i="1" s="1"/>
  <c r="GA28" i="1"/>
  <c r="GA29" i="1" s="1"/>
  <c r="GA30" i="1" s="1"/>
  <c r="GA31" i="1" s="1"/>
  <c r="GA32" i="1" s="1"/>
  <c r="GA33" i="1" s="1"/>
  <c r="GB28" i="1"/>
  <c r="GB29" i="1" s="1"/>
  <c r="GB30" i="1" s="1"/>
  <c r="GB31" i="1" s="1"/>
  <c r="GB32" i="1" s="1"/>
  <c r="GB33" i="1" s="1"/>
  <c r="GC28" i="1"/>
  <c r="GC29" i="1" s="1"/>
  <c r="GC30" i="1" s="1"/>
  <c r="GC31" i="1" s="1"/>
  <c r="GC32" i="1" s="1"/>
  <c r="GC33" i="1" s="1"/>
  <c r="GD28" i="1"/>
  <c r="GD29" i="1" s="1"/>
  <c r="GD30" i="1" s="1"/>
  <c r="GD31" i="1" s="1"/>
  <c r="GD32" i="1" s="1"/>
  <c r="GD33" i="1" s="1"/>
  <c r="GE28" i="1"/>
  <c r="GE29" i="1" s="1"/>
  <c r="GE30" i="1" s="1"/>
  <c r="GE31" i="1" s="1"/>
  <c r="GE32" i="1" s="1"/>
  <c r="GE33" i="1" s="1"/>
  <c r="GF28" i="1"/>
  <c r="GF29" i="1" s="1"/>
  <c r="GF30" i="1" s="1"/>
  <c r="GF31" i="1" s="1"/>
  <c r="GF32" i="1" s="1"/>
  <c r="GF33" i="1" s="1"/>
  <c r="GG28" i="1"/>
  <c r="GG29" i="1" s="1"/>
  <c r="GG30" i="1" s="1"/>
  <c r="GG31" i="1" s="1"/>
  <c r="GG32" i="1" s="1"/>
  <c r="GG33" i="1" s="1"/>
  <c r="GH28" i="1"/>
  <c r="GH29" i="1" s="1"/>
  <c r="GH30" i="1" s="1"/>
  <c r="GH31" i="1" s="1"/>
  <c r="GH32" i="1" s="1"/>
  <c r="GH33" i="1" s="1"/>
  <c r="GI28" i="1"/>
  <c r="GI29" i="1" s="1"/>
  <c r="GI30" i="1" s="1"/>
  <c r="GI31" i="1" s="1"/>
  <c r="GI32" i="1" s="1"/>
  <c r="GI33" i="1" s="1"/>
  <c r="GJ28" i="1"/>
  <c r="GJ29" i="1" s="1"/>
  <c r="GJ30" i="1" s="1"/>
  <c r="GJ31" i="1" s="1"/>
  <c r="GJ32" i="1" s="1"/>
  <c r="GJ33" i="1" s="1"/>
  <c r="GK28" i="1"/>
  <c r="GK29" i="1" s="1"/>
  <c r="GK30" i="1" s="1"/>
  <c r="GK31" i="1" s="1"/>
  <c r="GK32" i="1" s="1"/>
  <c r="GK33" i="1" s="1"/>
  <c r="GL28" i="1"/>
  <c r="GL29" i="1" s="1"/>
  <c r="GL30" i="1" s="1"/>
  <c r="GL31" i="1" s="1"/>
  <c r="GL32" i="1" s="1"/>
  <c r="GL33" i="1" s="1"/>
  <c r="GM28" i="1"/>
  <c r="GM29" i="1" s="1"/>
  <c r="GM30" i="1" s="1"/>
  <c r="GM31" i="1" s="1"/>
  <c r="GM32" i="1" s="1"/>
  <c r="GM33" i="1" s="1"/>
  <c r="GN28" i="1"/>
  <c r="GN29" i="1" s="1"/>
  <c r="GN30" i="1" s="1"/>
  <c r="GN31" i="1" s="1"/>
  <c r="GN32" i="1" s="1"/>
  <c r="GN33" i="1" s="1"/>
  <c r="FN28" i="1"/>
  <c r="FN29" i="1" s="1"/>
  <c r="FN30" i="1" s="1"/>
  <c r="FN31" i="1" s="1"/>
  <c r="FN32" i="1" s="1"/>
  <c r="FN33" i="1" s="1"/>
  <c r="FO19" i="1"/>
  <c r="FO20" i="1" s="1"/>
  <c r="FO21" i="1" s="1"/>
  <c r="FP19" i="1"/>
  <c r="FP20" i="1" s="1"/>
  <c r="FP21" i="1" s="1"/>
  <c r="FQ19" i="1"/>
  <c r="FQ20" i="1" s="1"/>
  <c r="FQ21" i="1" s="1"/>
  <c r="FR19" i="1"/>
  <c r="FR20" i="1" s="1"/>
  <c r="FR21" i="1" s="1"/>
  <c r="FS19" i="1"/>
  <c r="FS20" i="1" s="1"/>
  <c r="FS21" i="1" s="1"/>
  <c r="FT19" i="1"/>
  <c r="FT20" i="1" s="1"/>
  <c r="FT21" i="1" s="1"/>
  <c r="FU19" i="1"/>
  <c r="FU20" i="1" s="1"/>
  <c r="FU21" i="1" s="1"/>
  <c r="FV19" i="1"/>
  <c r="FV22" i="1" s="1"/>
  <c r="FV23" i="1" s="1"/>
  <c r="FV24" i="1" s="1"/>
  <c r="FW19" i="1"/>
  <c r="FW20" i="1" s="1"/>
  <c r="FW21" i="1" s="1"/>
  <c r="FX19" i="1"/>
  <c r="FX20" i="1" s="1"/>
  <c r="FX21" i="1" s="1"/>
  <c r="FY19" i="1"/>
  <c r="FY20" i="1" s="1"/>
  <c r="FY21" i="1" s="1"/>
  <c r="FZ19" i="1"/>
  <c r="FZ20" i="1" s="1"/>
  <c r="FZ21" i="1" s="1"/>
  <c r="GA19" i="1"/>
  <c r="GA20" i="1" s="1"/>
  <c r="GA21" i="1" s="1"/>
  <c r="GB19" i="1"/>
  <c r="GB20" i="1" s="1"/>
  <c r="GB21" i="1" s="1"/>
  <c r="GC19" i="1"/>
  <c r="GC20" i="1" s="1"/>
  <c r="GC21" i="1" s="1"/>
  <c r="GD19" i="1"/>
  <c r="GD20" i="1" s="1"/>
  <c r="GD21" i="1" s="1"/>
  <c r="GE19" i="1"/>
  <c r="GE22" i="1" s="1"/>
  <c r="GE23" i="1" s="1"/>
  <c r="GE24" i="1" s="1"/>
  <c r="GF19" i="1"/>
  <c r="GF20" i="1" s="1"/>
  <c r="GF21" i="1" s="1"/>
  <c r="GG19" i="1"/>
  <c r="GG20" i="1" s="1"/>
  <c r="GG21" i="1" s="1"/>
  <c r="GH19" i="1"/>
  <c r="GH22" i="1" s="1"/>
  <c r="GH23" i="1" s="1"/>
  <c r="GH24" i="1" s="1"/>
  <c r="GI19" i="1"/>
  <c r="GI20" i="1" s="1"/>
  <c r="GI21" i="1" s="1"/>
  <c r="GJ19" i="1"/>
  <c r="GJ20" i="1" s="1"/>
  <c r="GJ21" i="1" s="1"/>
  <c r="GK19" i="1"/>
  <c r="GK22" i="1" s="1"/>
  <c r="GK23" i="1" s="1"/>
  <c r="GK24" i="1" s="1"/>
  <c r="GL19" i="1"/>
  <c r="GL20" i="1" s="1"/>
  <c r="GL21" i="1" s="1"/>
  <c r="GM19" i="1"/>
  <c r="GM20" i="1" s="1"/>
  <c r="GM21" i="1" s="1"/>
  <c r="GN19" i="1"/>
  <c r="GN22" i="1" s="1"/>
  <c r="GN23" i="1" s="1"/>
  <c r="GN24" i="1" s="1"/>
  <c r="FN19" i="1"/>
  <c r="FN22" i="1" s="1"/>
  <c r="FN23" i="1" s="1"/>
  <c r="FN24" i="1" s="1"/>
  <c r="GA22" i="1" l="1"/>
  <c r="GA23" i="1" s="1"/>
  <c r="GA24" i="1" s="1"/>
  <c r="FU22" i="1"/>
  <c r="FU23" i="1" s="1"/>
  <c r="FU24" i="1" s="1"/>
  <c r="GB22" i="1"/>
  <c r="GB23" i="1" s="1"/>
  <c r="GB24" i="1" s="1"/>
  <c r="GN20" i="1"/>
  <c r="GN21" i="1" s="1"/>
  <c r="FO22" i="1"/>
  <c r="FO23" i="1" s="1"/>
  <c r="FO24" i="1" s="1"/>
  <c r="GG22" i="1"/>
  <c r="GG23" i="1" s="1"/>
  <c r="GG24" i="1" s="1"/>
  <c r="GH20" i="1"/>
  <c r="GH21" i="1" s="1"/>
  <c r="FP22" i="1"/>
  <c r="FP23" i="1" s="1"/>
  <c r="FP24" i="1" s="1"/>
  <c r="FV20" i="1"/>
  <c r="FV21" i="1" s="1"/>
  <c r="GM22" i="1"/>
  <c r="GM23" i="1" s="1"/>
  <c r="GM24" i="1" s="1"/>
  <c r="GK20" i="1"/>
  <c r="GK21" i="1" s="1"/>
  <c r="FQ22" i="1"/>
  <c r="FQ23" i="1" s="1"/>
  <c r="FQ24" i="1" s="1"/>
  <c r="FW22" i="1"/>
  <c r="FW23" i="1" s="1"/>
  <c r="FW24" i="1" s="1"/>
  <c r="GC22" i="1"/>
  <c r="GC23" i="1" s="1"/>
  <c r="GC24" i="1" s="1"/>
  <c r="GI22" i="1"/>
  <c r="GI23" i="1" s="1"/>
  <c r="GI24" i="1" s="1"/>
  <c r="GE20" i="1"/>
  <c r="GE21" i="1" s="1"/>
  <c r="FR22" i="1"/>
  <c r="FR23" i="1" s="1"/>
  <c r="FR24" i="1" s="1"/>
  <c r="FX22" i="1"/>
  <c r="FX23" i="1" s="1"/>
  <c r="FX24" i="1" s="1"/>
  <c r="GJ22" i="1"/>
  <c r="GJ23" i="1" s="1"/>
  <c r="GJ24" i="1" s="1"/>
  <c r="FN20" i="1"/>
  <c r="FN21" i="1" s="1"/>
  <c r="FS22" i="1"/>
  <c r="FS23" i="1" s="1"/>
  <c r="FS24" i="1" s="1"/>
  <c r="FY22" i="1"/>
  <c r="FY23" i="1" s="1"/>
  <c r="FY24" i="1" s="1"/>
  <c r="FT22" i="1"/>
  <c r="FT23" i="1" s="1"/>
  <c r="FT24" i="1" s="1"/>
  <c r="FZ22" i="1"/>
  <c r="FZ23" i="1" s="1"/>
  <c r="FZ24" i="1" s="1"/>
  <c r="GF22" i="1"/>
  <c r="GF23" i="1" s="1"/>
  <c r="GF24" i="1" s="1"/>
  <c r="GL22" i="1"/>
  <c r="GL23" i="1" s="1"/>
  <c r="GL24" i="1" s="1"/>
  <c r="GD22" i="1"/>
  <c r="GD23" i="1" s="1"/>
  <c r="GD24" i="1" s="1"/>
  <c r="J11" i="1"/>
  <c r="I11" i="1"/>
  <c r="H11" i="1"/>
  <c r="G11" i="1"/>
  <c r="F11" i="1"/>
  <c r="E11" i="1"/>
  <c r="D11" i="1"/>
  <c r="C11" i="1"/>
  <c r="B11" i="1"/>
  <c r="K6" i="1" a="1"/>
  <c r="K3" i="1" a="1"/>
  <c r="K5" i="1" a="1"/>
  <c r="K10" i="1" a="1"/>
  <c r="K4" i="1" a="1"/>
  <c r="K9" i="1" a="1"/>
  <c r="K8" i="1" a="1"/>
  <c r="K7" i="1" a="1"/>
  <c r="K2" i="1" a="1"/>
  <c r="K5" i="1" l="1"/>
  <c r="K8" i="1"/>
  <c r="K9" i="1"/>
  <c r="K4" i="1"/>
  <c r="K6" i="1"/>
  <c r="K10" i="1"/>
  <c r="K7" i="1"/>
  <c r="K3" i="1"/>
  <c r="K2" i="1"/>
  <c r="B21" i="1" a="1"/>
  <c r="B21" i="1" s="1"/>
  <c r="B20" i="1" a="1"/>
  <c r="B20" i="1" s="1"/>
  <c r="B19" i="1" a="1"/>
  <c r="B19" i="1" s="1"/>
  <c r="B18" i="1" a="1"/>
  <c r="B18" i="1" s="1"/>
  <c r="B17" i="1" a="1"/>
  <c r="B17" i="1" s="1"/>
  <c r="B16" i="1" a="1"/>
  <c r="B16" i="1" s="1"/>
  <c r="B15" i="1" a="1"/>
  <c r="B15" i="1" s="1"/>
  <c r="B14" i="1" a="1"/>
  <c r="B14" i="1" s="1"/>
  <c r="B13" i="1" a="1"/>
  <c r="B13" i="1" s="1"/>
  <c r="AN13" i="2"/>
  <c r="AW9" i="2"/>
  <c r="AO32" i="2"/>
  <c r="BB11" i="2"/>
  <c r="U31" i="2"/>
  <c r="AY8" i="2"/>
  <c r="BA11" i="2"/>
  <c r="AO28" i="2"/>
  <c r="AG29" i="2"/>
  <c r="AZ10" i="2"/>
  <c r="BC7" i="2"/>
  <c r="AY6" i="2"/>
  <c r="AW6" i="2"/>
  <c r="BB8" i="2"/>
  <c r="AD20" i="2"/>
  <c r="AX5" i="2"/>
  <c r="AM5" i="2"/>
  <c r="AQ13" i="2"/>
  <c r="AH14" i="2"/>
  <c r="AH13" i="2"/>
  <c r="Q13" i="2"/>
  <c r="BB3" i="2"/>
  <c r="AZ3" i="2"/>
  <c r="BD5" i="2"/>
  <c r="BB5" i="2"/>
  <c r="BD4" i="2"/>
  <c r="W8" i="2"/>
  <c r="AR2" i="2"/>
  <c r="AK2" i="2"/>
  <c r="AY5" i="2"/>
  <c r="BA4" i="2"/>
  <c r="AC6" i="2"/>
  <c r="AS4" i="2"/>
  <c r="AM3" i="2"/>
  <c r="AN2" i="2"/>
  <c r="AE2" i="2"/>
  <c r="AM4" i="2"/>
  <c r="T2" i="2"/>
  <c r="AE17" i="1" a="1"/>
  <c r="AE17" i="1" l="1"/>
  <c r="AO13" i="2"/>
  <c r="AN28" i="2"/>
  <c r="Z2" i="2"/>
  <c r="T28" i="2"/>
  <c r="AA29" i="2"/>
  <c r="Z4" i="2"/>
  <c r="AV8" i="2"/>
  <c r="AR16" i="2" s="1"/>
  <c r="W5" i="2"/>
  <c r="AM2" i="2"/>
  <c r="W19" i="2"/>
  <c r="AE3" i="2"/>
  <c r="AO2" i="2"/>
  <c r="AS3" i="2"/>
  <c r="AP5" i="2"/>
  <c r="BC9" i="2"/>
  <c r="AA13" i="2"/>
  <c r="Z3" i="2"/>
  <c r="AL5" i="2"/>
  <c r="AB2" i="2"/>
  <c r="AL2" i="2"/>
  <c r="AS2" i="2"/>
  <c r="AO5" i="2"/>
  <c r="AK20" i="2"/>
  <c r="AD7" i="2"/>
  <c r="AP2" i="2"/>
  <c r="AX3" i="2"/>
  <c r="U8" i="2" s="1"/>
  <c r="P4" i="2"/>
  <c r="AR5" i="2"/>
  <c r="Q8" i="2"/>
  <c r="T30" i="2"/>
  <c r="AB13" i="2"/>
  <c r="AB16" i="2"/>
  <c r="S2" i="2"/>
  <c r="AH2" i="2"/>
  <c r="AQ2" i="2"/>
  <c r="S3" i="2"/>
  <c r="AS5" i="2"/>
  <c r="AV6" i="2"/>
  <c r="S15" i="2" s="1"/>
  <c r="AY7" i="2"/>
  <c r="AZ11" i="2"/>
  <c r="AN31" i="2"/>
  <c r="AE4" i="2"/>
  <c r="AD4" i="2"/>
  <c r="AH4" i="2"/>
  <c r="S9" i="2"/>
  <c r="P9" i="2"/>
  <c r="T9" i="2"/>
  <c r="AD8" i="2"/>
  <c r="BC3" i="2"/>
  <c r="AS9" i="2"/>
  <c r="AM9" i="2"/>
  <c r="AO9" i="2"/>
  <c r="AN9" i="2"/>
  <c r="BC5" i="2"/>
  <c r="AS15" i="2"/>
  <c r="AM15" i="2"/>
  <c r="AR15" i="2"/>
  <c r="AL15" i="2"/>
  <c r="AX8" i="2"/>
  <c r="S27" i="2"/>
  <c r="R27" i="2"/>
  <c r="W27" i="2"/>
  <c r="Q27" i="2"/>
  <c r="V27" i="2"/>
  <c r="P27" i="2"/>
  <c r="U27" i="2"/>
  <c r="O27" i="2"/>
  <c r="U29" i="2"/>
  <c r="T27" i="2"/>
  <c r="AY9" i="2"/>
  <c r="U10" i="2"/>
  <c r="S10" i="2"/>
  <c r="W10" i="2"/>
  <c r="T10" i="2"/>
  <c r="BA3" i="2"/>
  <c r="BA5" i="2"/>
  <c r="R24" i="2"/>
  <c r="W24" i="2"/>
  <c r="P24" i="2"/>
  <c r="U24" i="2"/>
  <c r="AV9" i="2"/>
  <c r="O24" i="2" s="1"/>
  <c r="T24" i="2"/>
  <c r="T25" i="2"/>
  <c r="AN25" i="2"/>
  <c r="AW5" i="2"/>
  <c r="AO3" i="2"/>
  <c r="AN3" i="2"/>
  <c r="AC21" i="2"/>
  <c r="AH21" i="2"/>
  <c r="AG21" i="2"/>
  <c r="Z21" i="2"/>
  <c r="AD21" i="2"/>
  <c r="BD7" i="2"/>
  <c r="AE21" i="2"/>
  <c r="P18" i="2"/>
  <c r="U18" i="2"/>
  <c r="R18" i="2"/>
  <c r="V7" i="2"/>
  <c r="P7" i="2"/>
  <c r="Q7" i="2"/>
  <c r="U7" i="2"/>
  <c r="AM7" i="2"/>
  <c r="AR7" i="2"/>
  <c r="AP7" i="2"/>
  <c r="AO7" i="2"/>
  <c r="AN7" i="2"/>
  <c r="R15" i="2"/>
  <c r="P15" i="2"/>
  <c r="AX6" i="2"/>
  <c r="W15" i="2"/>
  <c r="U15" i="2"/>
  <c r="Q15" i="2"/>
  <c r="AF4" i="2"/>
  <c r="P6" i="2"/>
  <c r="BA6" i="2"/>
  <c r="W7" i="2"/>
  <c r="AP27" i="2"/>
  <c r="AO27" i="2"/>
  <c r="AN27" i="2"/>
  <c r="AY11" i="2"/>
  <c r="AP10" i="2"/>
  <c r="AO10" i="2"/>
  <c r="AS10" i="2"/>
  <c r="AM10" i="2"/>
  <c r="AQ10" i="2"/>
  <c r="AN10" i="2"/>
  <c r="AL10" i="2"/>
  <c r="AK10" i="2"/>
  <c r="AC18" i="2"/>
  <c r="AH18" i="2"/>
  <c r="AF18" i="2"/>
  <c r="AD18" i="2"/>
  <c r="BA7" i="2"/>
  <c r="AN6" i="2"/>
  <c r="AM24" i="2"/>
  <c r="AL24" i="2"/>
  <c r="AP24" i="2"/>
  <c r="AO24" i="2"/>
  <c r="AN24" i="2"/>
  <c r="AV11" i="2"/>
  <c r="AR27" i="2" s="1"/>
  <c r="W3" i="2"/>
  <c r="Q3" i="2"/>
  <c r="AW3" i="2"/>
  <c r="W6" i="2" s="1"/>
  <c r="O3" i="2"/>
  <c r="T3" i="2"/>
  <c r="W2" i="2"/>
  <c r="Q2" i="2"/>
  <c r="AZ4" i="2"/>
  <c r="AH6" i="2"/>
  <c r="AB6" i="2"/>
  <c r="AG6" i="2"/>
  <c r="AC3" i="2"/>
  <c r="AP3" i="2"/>
  <c r="W16" i="2"/>
  <c r="R4" i="2"/>
  <c r="W4" i="2"/>
  <c r="U4" i="2"/>
  <c r="O4" i="2"/>
  <c r="T4" i="2"/>
  <c r="AR4" i="2"/>
  <c r="Z7" i="2"/>
  <c r="AE7" i="2"/>
  <c r="AC7" i="2"/>
  <c r="AB7" i="2"/>
  <c r="AH7" i="2"/>
  <c r="AG7" i="2"/>
  <c r="R2" i="2"/>
  <c r="R3" i="2"/>
  <c r="AR3" i="2"/>
  <c r="BD3" i="2"/>
  <c r="AF15" i="2"/>
  <c r="AH10" i="2"/>
  <c r="AB10" i="2"/>
  <c r="AF10" i="2"/>
  <c r="AX7" i="2"/>
  <c r="AA15" i="2"/>
  <c r="AD10" i="2"/>
  <c r="AA10" i="2"/>
  <c r="AH15" i="2"/>
  <c r="AD15" i="2"/>
  <c r="AB15" i="2"/>
  <c r="AP4" i="2"/>
  <c r="AF27" i="2"/>
  <c r="Z27" i="2"/>
  <c r="AE27" i="2"/>
  <c r="AD27" i="2"/>
  <c r="AC27" i="2"/>
  <c r="AA27" i="2"/>
  <c r="AH27" i="2"/>
  <c r="AG27" i="2"/>
  <c r="AB27" i="2"/>
  <c r="AY10" i="2"/>
  <c r="AN18" i="2"/>
  <c r="BA8" i="2"/>
  <c r="AR18" i="2"/>
  <c r="AE24" i="2"/>
  <c r="AD24" i="2"/>
  <c r="AC24" i="2"/>
  <c r="AA24" i="2"/>
  <c r="AH24" i="2"/>
  <c r="AB24" i="2"/>
  <c r="AV10" i="2"/>
  <c r="AA28" i="2"/>
  <c r="AR10" i="2"/>
  <c r="AW4" i="2"/>
  <c r="AH3" i="2"/>
  <c r="R6" i="2"/>
  <c r="R5" i="2"/>
  <c r="Q6" i="2"/>
  <c r="U6" i="2"/>
  <c r="O6" i="2"/>
  <c r="AH5" i="2"/>
  <c r="AB5" i="2"/>
  <c r="T6" i="2"/>
  <c r="AP6" i="2"/>
  <c r="AM6" i="2"/>
  <c r="AZ5" i="2"/>
  <c r="AS6" i="2"/>
  <c r="U2" i="2"/>
  <c r="S14" i="2"/>
  <c r="P14" i="2"/>
  <c r="T14" i="2"/>
  <c r="Q14" i="2"/>
  <c r="O14" i="2"/>
  <c r="W14" i="2"/>
  <c r="AS14" i="2"/>
  <c r="AM14" i="2"/>
  <c r="AR14" i="2"/>
  <c r="AL14" i="2"/>
  <c r="AP14" i="2"/>
  <c r="AQ14" i="2"/>
  <c r="AO14" i="2"/>
  <c r="AN14" i="2"/>
  <c r="AK14" i="2"/>
  <c r="AW8" i="2"/>
  <c r="AQ15" i="2" s="1"/>
  <c r="AX4" i="2"/>
  <c r="V21" i="2"/>
  <c r="P21" i="2"/>
  <c r="U21" i="2"/>
  <c r="T21" i="2"/>
  <c r="S21" i="2"/>
  <c r="R21" i="2"/>
  <c r="BD6" i="2"/>
  <c r="AN21" i="2"/>
  <c r="AM21" i="2"/>
  <c r="AR21" i="2"/>
  <c r="BD8" i="2"/>
  <c r="AQ21" i="2"/>
  <c r="R7" i="2"/>
  <c r="AD17" i="2"/>
  <c r="AV3" i="2"/>
  <c r="P10" i="2" s="1"/>
  <c r="AF13" i="2"/>
  <c r="Z13" i="2"/>
  <c r="AE13" i="2"/>
  <c r="AC13" i="2"/>
  <c r="AV4" i="2"/>
  <c r="AA8" i="2" s="1"/>
  <c r="BB4" i="2"/>
  <c r="Z16" i="2"/>
  <c r="AC16" i="2"/>
  <c r="AV5" i="2"/>
  <c r="AN4" i="2" s="1"/>
  <c r="AC19" i="2"/>
  <c r="AB19" i="2"/>
  <c r="AS25" i="2"/>
  <c r="AW11" i="2"/>
  <c r="AL27" i="2" s="1"/>
  <c r="AV7" i="2"/>
  <c r="AA21" i="2" s="1"/>
  <c r="AD13" i="2"/>
  <c r="Q20" i="2"/>
  <c r="AC9" i="2"/>
  <c r="AC14" i="2"/>
  <c r="BC4" i="2"/>
  <c r="AC17" i="2"/>
  <c r="AH17" i="2"/>
  <c r="AB17" i="2"/>
  <c r="AG17" i="2"/>
  <c r="AA17" i="2"/>
  <c r="AZ7" i="2"/>
  <c r="AE17" i="2"/>
  <c r="AC20" i="2"/>
  <c r="AB20" i="2"/>
  <c r="AF20" i="2"/>
  <c r="AZ6" i="2"/>
  <c r="R14" i="2" s="1"/>
  <c r="S26" i="2"/>
  <c r="P26" i="2"/>
  <c r="AX9" i="2"/>
  <c r="AR26" i="2"/>
  <c r="AK26" i="2"/>
  <c r="AN26" i="2"/>
  <c r="AX11" i="2"/>
  <c r="AS26" i="2" s="1"/>
  <c r="AW7" i="2"/>
  <c r="AA19" i="2" s="1"/>
  <c r="AF30" i="2"/>
  <c r="Z30" i="2"/>
  <c r="AE30" i="2"/>
  <c r="AA30" i="2"/>
  <c r="AH30" i="2"/>
  <c r="AA9" i="2"/>
  <c r="BB9" i="2"/>
  <c r="AG13" i="2"/>
  <c r="AA14" i="2"/>
  <c r="AA16" i="2"/>
  <c r="R19" i="2"/>
  <c r="O25" i="2"/>
  <c r="U26" i="2"/>
  <c r="O31" i="2"/>
  <c r="U32" i="2"/>
  <c r="AB14" i="2"/>
  <c r="T31" i="2"/>
  <c r="AF31" i="2"/>
  <c r="AE31" i="2"/>
  <c r="AC31" i="2"/>
  <c r="BC10" i="2"/>
  <c r="AB9" i="2"/>
  <c r="AA2" i="2"/>
  <c r="S8" i="2"/>
  <c r="R8" i="2"/>
  <c r="V8" i="2"/>
  <c r="P8" i="2"/>
  <c r="AM8" i="2"/>
  <c r="AP8" i="2"/>
  <c r="AY3" i="2"/>
  <c r="U5" i="2" s="1"/>
  <c r="R13" i="2"/>
  <c r="V13" i="2"/>
  <c r="P13" i="2"/>
  <c r="AS13" i="2"/>
  <c r="AM13" i="2"/>
  <c r="AR13" i="2"/>
  <c r="AL13" i="2"/>
  <c r="AP13" i="2"/>
  <c r="AY4" i="2"/>
  <c r="R16" i="2"/>
  <c r="AP16" i="2"/>
  <c r="AN16" i="2"/>
  <c r="Q5" i="2"/>
  <c r="AK5" i="2"/>
  <c r="V19" i="2"/>
  <c r="P19" i="2"/>
  <c r="U19" i="2"/>
  <c r="AP19" i="2"/>
  <c r="AO19" i="2"/>
  <c r="AN19" i="2"/>
  <c r="BB6" i="2"/>
  <c r="T16" i="2" s="1"/>
  <c r="Z25" i="2"/>
  <c r="AD25" i="2"/>
  <c r="AC25" i="2"/>
  <c r="AW10" i="2"/>
  <c r="BB7" i="2"/>
  <c r="AA20" i="2" s="1"/>
  <c r="Z28" i="2"/>
  <c r="AC28" i="2"/>
  <c r="AG28" i="2"/>
  <c r="AB8" i="2"/>
  <c r="AO8" i="2"/>
  <c r="BC8" i="2"/>
  <c r="AD9" i="2"/>
  <c r="BB10" i="2"/>
  <c r="W13" i="2"/>
  <c r="AK13" i="2"/>
  <c r="AD14" i="2"/>
  <c r="AD19" i="2"/>
  <c r="P17" i="2"/>
  <c r="T17" i="2"/>
  <c r="S17" i="2"/>
  <c r="R17" i="2"/>
  <c r="AP17" i="2"/>
  <c r="AO17" i="2"/>
  <c r="AN17" i="2"/>
  <c r="AS17" i="2"/>
  <c r="AZ8" i="2"/>
  <c r="AQ19" i="2" s="1"/>
  <c r="V20" i="2"/>
  <c r="P20" i="2"/>
  <c r="U20" i="2"/>
  <c r="O20" i="2"/>
  <c r="T20" i="2"/>
  <c r="S20" i="2"/>
  <c r="W20" i="2"/>
  <c r="R20" i="2"/>
  <c r="AO20" i="2"/>
  <c r="AN20" i="2"/>
  <c r="AS20" i="2"/>
  <c r="AM20" i="2"/>
  <c r="AQ20" i="2"/>
  <c r="AL20" i="2"/>
  <c r="BC6" i="2"/>
  <c r="P16" i="2" s="1"/>
  <c r="R30" i="2"/>
  <c r="W30" i="2"/>
  <c r="V30" i="2"/>
  <c r="U30" i="2"/>
  <c r="AS30" i="2"/>
  <c r="AQ30" i="2"/>
  <c r="AP30" i="2"/>
  <c r="AO30" i="2"/>
  <c r="AG9" i="2"/>
  <c r="AL19" i="2"/>
  <c r="AR20" i="2"/>
  <c r="AB30" i="2"/>
  <c r="AH31" i="2"/>
  <c r="AF26" i="2"/>
  <c r="Z26" i="2"/>
  <c r="AD26" i="2"/>
  <c r="AC26" i="2"/>
  <c r="AF29" i="2"/>
  <c r="Z29" i="2"/>
  <c r="AD29" i="2"/>
  <c r="AC29" i="2"/>
  <c r="AF32" i="2"/>
  <c r="Z32" i="2"/>
  <c r="AE32" i="2"/>
  <c r="AD32" i="2"/>
  <c r="BD9" i="2"/>
  <c r="BA10" i="2"/>
  <c r="S28" i="2"/>
  <c r="R28" i="2"/>
  <c r="Q28" i="2"/>
  <c r="V28" i="2"/>
  <c r="P28" i="2"/>
  <c r="AS28" i="2"/>
  <c r="AM28" i="2"/>
  <c r="AR28" i="2"/>
  <c r="AL28" i="2"/>
  <c r="AQ28" i="2"/>
  <c r="AK28" i="2"/>
  <c r="AP28" i="2"/>
  <c r="R31" i="2"/>
  <c r="W31" i="2"/>
  <c r="Q31" i="2"/>
  <c r="V31" i="2"/>
  <c r="P31" i="2"/>
  <c r="AS31" i="2"/>
  <c r="AQ31" i="2"/>
  <c r="AK31" i="2"/>
  <c r="AP31" i="2"/>
  <c r="AZ9" i="2"/>
  <c r="P30" i="2" s="1"/>
  <c r="BC11" i="2"/>
  <c r="AQ25" i="2" s="1"/>
  <c r="AH26" i="2"/>
  <c r="AH29" i="2"/>
  <c r="AH32" i="2"/>
  <c r="R29" i="2"/>
  <c r="Q29" i="2"/>
  <c r="V29" i="2"/>
  <c r="AS29" i="2"/>
  <c r="AM29" i="2"/>
  <c r="AR29" i="2"/>
  <c r="AL29" i="2"/>
  <c r="S32" i="2"/>
  <c r="R32" i="2"/>
  <c r="W32" i="2"/>
  <c r="Q32" i="2"/>
  <c r="V32" i="2"/>
  <c r="AS32" i="2"/>
  <c r="AM32" i="2"/>
  <c r="AR32" i="2"/>
  <c r="AL32" i="2"/>
  <c r="AQ32" i="2"/>
  <c r="AK32" i="2"/>
  <c r="AP32" i="2"/>
  <c r="BA9" i="2"/>
  <c r="AX10" i="2"/>
  <c r="AB26" i="2" s="1"/>
  <c r="BD10" i="2"/>
  <c r="BD11" i="2"/>
  <c r="AN29" i="2"/>
  <c r="T32" i="2"/>
  <c r="AN32" i="2"/>
  <c r="AO24" i="1" a="1"/>
  <c r="AU31" i="1" a="1"/>
  <c r="AP32" i="1" a="1"/>
  <c r="AR30" i="1" a="1"/>
  <c r="AS32" i="1" a="1"/>
  <c r="AU24" i="1" a="1"/>
  <c r="AU29" i="1" a="1"/>
  <c r="AU32" i="1" a="1"/>
  <c r="AU26" i="1" a="1"/>
  <c r="AT29" i="1" a="1"/>
  <c r="AS30" i="1" a="1"/>
  <c r="AN27" i="1" a="1"/>
  <c r="AP27" i="1" a="1"/>
  <c r="AT2" i="1" a="1"/>
  <c r="AR2" i="1" a="1"/>
  <c r="AR8" i="1" a="1"/>
  <c r="AR5" i="1" a="1"/>
  <c r="AO3" i="1" a="1"/>
  <c r="AR10" i="1" a="1"/>
  <c r="AN5" i="1" a="1"/>
  <c r="AN8" i="1" a="1"/>
  <c r="AT3" i="1" a="1"/>
  <c r="AM7" i="1" a="1"/>
  <c r="AM3" i="1" a="1"/>
  <c r="AI24" i="1" a="1"/>
  <c r="AF32" i="1" a="1"/>
  <c r="AI29" i="1" a="1"/>
  <c r="AD29" i="1" a="1"/>
  <c r="AB30" i="1" a="1"/>
  <c r="AH27" i="1" a="1"/>
  <c r="AG27" i="1" a="1"/>
  <c r="AD25" i="1" a="1"/>
  <c r="AB2" i="1" a="1"/>
  <c r="AF7" i="1" a="1"/>
  <c r="AD6" i="1" a="1"/>
  <c r="AC6" i="1" a="1"/>
  <c r="AB8" i="1" a="1"/>
  <c r="AG10" i="1" a="1"/>
  <c r="AE8" i="1" a="1"/>
  <c r="AA4" i="1" a="1"/>
  <c r="S24" i="1" a="1"/>
  <c r="W32" i="1" a="1"/>
  <c r="R31" i="1" a="1"/>
  <c r="R25" i="1" a="1"/>
  <c r="P32" i="1" a="1"/>
  <c r="P26" i="1" a="1"/>
  <c r="V31" i="1" a="1"/>
  <c r="S27" i="1" a="1"/>
  <c r="R32" i="1" a="1"/>
  <c r="U27" i="1" a="1"/>
  <c r="AD13" i="1" a="1"/>
  <c r="AB13" i="1" a="1"/>
  <c r="AC14" i="1" a="1"/>
  <c r="AI15" i="1" a="1"/>
  <c r="AB17" i="1" a="1"/>
  <c r="AH21" i="1" a="1"/>
  <c r="AG18" i="1" a="1"/>
  <c r="AA16" i="1" a="1"/>
  <c r="AS13" i="1" a="1"/>
  <c r="AS19" i="1" a="1"/>
  <c r="AU18" i="1" a="1"/>
  <c r="AU14" i="1" a="1"/>
  <c r="AQ21" i="1" a="1"/>
  <c r="AT15" i="1" a="1"/>
  <c r="AP20" i="1" a="1"/>
  <c r="AM24" i="1" a="1"/>
  <c r="AR24" i="1" a="1"/>
  <c r="AO29" i="1" a="1"/>
  <c r="AO32" i="1" a="1"/>
  <c r="AU25" i="1" a="1"/>
  <c r="AT28" i="1" a="1"/>
  <c r="AN32" i="1" a="1"/>
  <c r="AQ26" i="1" a="1"/>
  <c r="AP26" i="1" a="1"/>
  <c r="AQ2" i="1" a="1"/>
  <c r="AN2" i="1" a="1"/>
  <c r="AU7" i="1" a="1"/>
  <c r="AO5" i="1" a="1"/>
  <c r="AO10" i="1" a="1"/>
  <c r="AQ10" i="1" a="1"/>
  <c r="AN3" i="1" a="1"/>
  <c r="AQ7" i="1" a="1"/>
  <c r="AQ3" i="1" a="1"/>
  <c r="AP6" i="1" a="1"/>
  <c r="AA24" i="1" a="1"/>
  <c r="AF24" i="1" a="1"/>
  <c r="AI31" i="1" a="1"/>
  <c r="AI27" i="1" a="1"/>
  <c r="AE32" i="1" a="1"/>
  <c r="AH29" i="1" a="1"/>
  <c r="AB27" i="1" a="1"/>
  <c r="AD27" i="1" a="1"/>
  <c r="AA25" i="1" a="1"/>
  <c r="AA10" i="1" a="1"/>
  <c r="AI5" i="1" a="1"/>
  <c r="AF10" i="1" a="1"/>
  <c r="AI4" i="1" a="1"/>
  <c r="AE7" i="1" a="1"/>
  <c r="AD9" i="1" a="1"/>
  <c r="AH7" i="1" a="1"/>
  <c r="AD3" i="1" a="1"/>
  <c r="AT24" i="1" a="1"/>
  <c r="AN24" i="1" a="1"/>
  <c r="AR28" i="1" a="1"/>
  <c r="AR31" i="1" a="1"/>
  <c r="AM32" i="1" a="1"/>
  <c r="AN28" i="1" a="1"/>
  <c r="AN30" i="1" a="1"/>
  <c r="AQ25" i="1" a="1"/>
  <c r="AM26" i="1" a="1"/>
  <c r="AP2" i="1" a="1"/>
  <c r="AM10" i="1" a="1"/>
  <c r="AR7" i="1" a="1"/>
  <c r="AU4" i="1" a="1"/>
  <c r="AO9" i="1" a="1"/>
  <c r="AN9" i="1" a="1"/>
  <c r="AP10" i="1" a="1"/>
  <c r="AN7" i="1" a="1"/>
  <c r="AS10" i="1" a="1"/>
  <c r="AM6" i="1" a="1"/>
  <c r="AG24" i="1" a="1"/>
  <c r="AE24" i="1" a="1"/>
  <c r="AF31" i="1" a="1"/>
  <c r="AF27" i="1" a="1"/>
  <c r="AE27" i="1" a="1"/>
  <c r="AE29" i="1" a="1"/>
  <c r="AE25" i="1" a="1"/>
  <c r="AA27" i="1" a="1"/>
  <c r="AA2" i="1" a="1"/>
  <c r="AA8" i="1" a="1"/>
  <c r="AC5" i="1" a="1"/>
  <c r="AC9" i="1" a="1"/>
  <c r="AF3" i="1" a="1"/>
  <c r="AB7" i="1" a="1"/>
  <c r="AA7" i="1" a="1"/>
  <c r="AH6" i="1" a="1"/>
  <c r="AA3" i="1" a="1"/>
  <c r="V24" i="1" a="1"/>
  <c r="W27" i="1" a="1"/>
  <c r="R29" i="1" a="1"/>
  <c r="Q31" i="1" a="1"/>
  <c r="V30" i="1" a="1"/>
  <c r="T30" i="1" a="1"/>
  <c r="V29" i="1" a="1"/>
  <c r="S25" i="1" a="1"/>
  <c r="O31" i="1" a="1"/>
  <c r="R26" i="1" a="1"/>
  <c r="AG13" i="1" a="1"/>
  <c r="AG20" i="1" a="1"/>
  <c r="AI18" i="1" a="1"/>
  <c r="AI14" i="1" a="1"/>
  <c r="AB14" i="1" a="1"/>
  <c r="AE20" i="1" a="1"/>
  <c r="AE15" i="1" a="1"/>
  <c r="AG17" i="1" a="1"/>
  <c r="AD14" i="1" a="1"/>
  <c r="AO13" i="1" a="1"/>
  <c r="AU21" i="1" a="1"/>
  <c r="AU17" i="1" a="1"/>
  <c r="AO14" i="1" a="1"/>
  <c r="AQ19" i="1" a="1"/>
  <c r="AT14" i="1" a="1"/>
  <c r="AT18" i="1" a="1"/>
  <c r="AP14" i="1" a="1"/>
  <c r="P13" i="1" a="1"/>
  <c r="T20" i="1" a="1"/>
  <c r="W15" i="1" a="1"/>
  <c r="S20" i="1" a="1"/>
  <c r="P20" i="1" a="1"/>
  <c r="U21" i="1" a="1"/>
  <c r="U19" i="1" a="1"/>
  <c r="U15" i="1" a="1"/>
  <c r="T2" i="1" a="1"/>
  <c r="U10" i="1" a="1"/>
  <c r="W6" i="1" a="1"/>
  <c r="T4" i="1" a="1"/>
  <c r="V10" i="1" a="1"/>
  <c r="V5" i="1" a="1"/>
  <c r="V8" i="1" a="1"/>
  <c r="W8" i="1" a="1"/>
  <c r="AP24" i="1" a="1"/>
  <c r="AP29" i="1" a="1"/>
  <c r="AO26" i="1" a="1"/>
  <c r="AU28" i="1" a="1"/>
  <c r="AT32" i="1" a="1"/>
  <c r="AQ27" i="1" a="1"/>
  <c r="AN29" i="1" a="1"/>
  <c r="AS28" i="1" a="1"/>
  <c r="AP25" i="1" a="1"/>
  <c r="AS2" i="1" a="1"/>
  <c r="AP9" i="1" a="1"/>
  <c r="AO7" i="1" a="1"/>
  <c r="AR4" i="1" a="1"/>
  <c r="AO8" i="1" a="1"/>
  <c r="AQ8" i="1" a="1"/>
  <c r="AT10" i="1" a="1"/>
  <c r="AT6" i="1" a="1"/>
  <c r="AM9" i="1" a="1"/>
  <c r="AM4" i="1" a="1"/>
  <c r="AD24" i="1" a="1"/>
  <c r="AB24" i="1" a="1"/>
  <c r="AI30" i="1" a="1"/>
  <c r="AC27" i="1" a="1"/>
  <c r="AE26" i="1" a="1"/>
  <c r="AB29" i="1" a="1"/>
  <c r="AD31" i="1" a="1"/>
  <c r="AG26" i="1" a="1"/>
  <c r="AF2" i="1" a="1"/>
  <c r="AI10" i="1" a="1"/>
  <c r="AF4" i="1" a="1"/>
  <c r="AI7" i="1" a="1"/>
  <c r="AD10" i="1" a="1"/>
  <c r="AH5" i="1" a="1"/>
  <c r="AH10" i="1" a="1"/>
  <c r="AD7" i="1" a="1"/>
  <c r="O24" i="1" a="1"/>
  <c r="W24" i="1" a="1"/>
  <c r="Q25" i="1" a="1"/>
  <c r="R27" i="1" a="1"/>
  <c r="T28" i="1" a="1"/>
  <c r="S28" i="1" a="1"/>
  <c r="Q28" i="1" a="1"/>
  <c r="P29" i="1" a="1"/>
  <c r="T32" i="1" a="1"/>
  <c r="R30" i="1" a="1"/>
  <c r="O25" i="1" a="1"/>
  <c r="AC13" i="1" a="1"/>
  <c r="AC21" i="1" a="1"/>
  <c r="AI17" i="1" a="1"/>
  <c r="AF21" i="1" a="1"/>
  <c r="AG21" i="1" a="1"/>
  <c r="AB19" i="1" a="1"/>
  <c r="AA21" i="1" a="1"/>
  <c r="AD17" i="1" a="1"/>
  <c r="AM13" i="1" a="1"/>
  <c r="AU13" i="1" a="1"/>
  <c r="AO21" i="1" a="1"/>
  <c r="AR16" i="1" a="1"/>
  <c r="AS21" i="1" a="1"/>
  <c r="AN19" i="1" a="1"/>
  <c r="AQ14" i="1" a="1"/>
  <c r="AP18" i="1" a="1"/>
  <c r="AM14" i="1" a="1"/>
  <c r="P21" i="1" a="1"/>
  <c r="Q20" i="1" a="1"/>
  <c r="Q15" i="1" a="1"/>
  <c r="V19" i="1" a="1"/>
  <c r="S19" i="1" a="1"/>
  <c r="R21" i="1" a="1"/>
  <c r="R19" i="1" a="1"/>
  <c r="R15" i="1" a="1"/>
  <c r="W2" i="1" a="1"/>
  <c r="R7" i="1" a="1"/>
  <c r="T6" i="1" a="1"/>
  <c r="W3" i="1" a="1"/>
  <c r="P10" i="1" a="1"/>
  <c r="P4" i="1" a="1"/>
  <c r="P8" i="1" a="1"/>
  <c r="R10" i="1" a="1"/>
  <c r="R5" i="1" a="1"/>
  <c r="AU27" i="1" a="1"/>
  <c r="AR29" i="1" a="1"/>
  <c r="AN26" i="1" a="1"/>
  <c r="AT25" i="1" a="1"/>
  <c r="AR32" i="1" a="1"/>
  <c r="AQ32" i="1" a="1"/>
  <c r="AP28" i="1" a="1"/>
  <c r="AU10" i="1" a="1"/>
  <c r="AU6" i="1" a="1"/>
  <c r="AQ5" i="1" a="1"/>
  <c r="AC24" i="1" a="1"/>
  <c r="AI26" i="1" a="1"/>
  <c r="AG29" i="1" a="1"/>
  <c r="AC10" i="1" a="1"/>
  <c r="AE10" i="1" a="1"/>
  <c r="AA5" i="1" a="1"/>
  <c r="P24" i="1" a="1"/>
  <c r="O26" i="1" a="1"/>
  <c r="P27" i="1" a="1"/>
  <c r="P28" i="1" a="1"/>
  <c r="R28" i="1" a="1"/>
  <c r="AF13" i="1" a="1"/>
  <c r="AC16" i="1" a="1"/>
  <c r="AI21" i="1" a="1"/>
  <c r="AA19" i="1" a="1"/>
  <c r="AN13" i="1" a="1"/>
  <c r="AR19" i="1" a="1"/>
  <c r="AM20" i="1" a="1"/>
  <c r="AP21" i="1" a="1"/>
  <c r="R13" i="1" a="1"/>
  <c r="Q21" i="1" a="1"/>
  <c r="W14" i="1" a="1"/>
  <c r="S21" i="1" a="1"/>
  <c r="O21" i="1" a="1"/>
  <c r="R17" i="1" a="1"/>
  <c r="Q2" i="1" a="1"/>
  <c r="Q9" i="1" a="1"/>
  <c r="T3" i="1" a="1"/>
  <c r="V7" i="1" a="1"/>
  <c r="P7" i="1" a="1"/>
  <c r="U7" i="1" a="1"/>
  <c r="O3" i="1" a="1"/>
  <c r="AO30" i="1" a="1"/>
  <c r="AN25" i="1" a="1"/>
  <c r="AM27" i="1" a="1"/>
  <c r="AC31" i="1" a="1"/>
  <c r="AF26" i="1" a="1"/>
  <c r="AH26" i="1" a="1"/>
  <c r="AH32" i="1" a="1"/>
  <c r="AE30" i="1" a="1"/>
  <c r="T26" i="1" a="1"/>
  <c r="W25" i="1" a="1"/>
  <c r="S30" i="1" a="1"/>
  <c r="O29" i="1" a="1"/>
  <c r="AO19" i="1" a="1"/>
  <c r="AR15" i="1" a="1"/>
  <c r="AN18" i="1" a="1"/>
  <c r="AM19" i="1" a="1"/>
  <c r="AS15" i="1" a="1"/>
  <c r="AI20" i="1" a="1"/>
  <c r="AF15" i="1" a="1"/>
  <c r="AB18" i="1" a="1"/>
  <c r="AE14" i="1" a="1"/>
  <c r="AA14" i="1" a="1"/>
  <c r="Q19" i="1" a="1"/>
  <c r="Q16" i="1" a="1"/>
  <c r="S18" i="1" a="1"/>
  <c r="O19" i="1" a="1"/>
  <c r="O15" i="1" a="1"/>
  <c r="AD2" i="1" a="1"/>
  <c r="AC3" i="1" a="1"/>
  <c r="AU30" i="1" a="1"/>
  <c r="AQ30" i="1" a="1"/>
  <c r="AM28" i="1" a="1"/>
  <c r="AU9" i="1" a="1"/>
  <c r="AR3" i="1" a="1"/>
  <c r="AT4" i="1" a="1"/>
  <c r="AH24" i="1" a="1"/>
  <c r="AG31" i="1" a="1"/>
  <c r="AD28" i="1" a="1"/>
  <c r="AC8" i="1" a="1"/>
  <c r="AB9" i="1" a="1"/>
  <c r="AG4" i="1" a="1"/>
  <c r="W30" i="1" a="1"/>
  <c r="Q32" i="1" a="1"/>
  <c r="W31" i="1" a="1"/>
  <c r="S26" i="1" a="1"/>
  <c r="O27" i="1" a="1"/>
  <c r="AD21" i="1" a="1"/>
  <c r="AC15" i="1" a="1"/>
  <c r="AB21" i="1" a="1"/>
  <c r="AD18" i="1" a="1"/>
  <c r="AP13" i="1" a="1"/>
  <c r="AO18" i="1" a="1"/>
  <c r="AQ20" i="1" a="1"/>
  <c r="AT21" i="1" a="1"/>
  <c r="V13" i="1" a="1"/>
  <c r="W20" i="1" a="1"/>
  <c r="T14" i="1" a="1"/>
  <c r="V20" i="1" a="1"/>
  <c r="U20" i="1" a="1"/>
  <c r="R16" i="1" a="1"/>
  <c r="S2" i="1" a="1"/>
  <c r="Q7" i="1" a="1"/>
  <c r="Q3" i="1" a="1"/>
  <c r="V6" i="1" a="1"/>
  <c r="S6" i="1" a="1"/>
  <c r="R6" i="1" a="1"/>
  <c r="AO31" i="1" a="1"/>
  <c r="AR25" i="1" a="1"/>
  <c r="AM29" i="1" a="1"/>
  <c r="AS26" i="1" a="1"/>
  <c r="AF29" i="1" a="1"/>
  <c r="AC26" i="1" a="1"/>
  <c r="AB26" i="1" a="1"/>
  <c r="AB32" i="1" a="1"/>
  <c r="AE28" i="1" a="1"/>
  <c r="O30" i="1" a="1"/>
  <c r="P30" i="1" a="1"/>
  <c r="V26" i="1" a="1"/>
  <c r="AM21" i="1" a="1"/>
  <c r="AR18" i="1" a="1"/>
  <c r="AN21" i="1" a="1"/>
  <c r="AT17" i="1" a="1"/>
  <c r="AS18" i="1" a="1"/>
  <c r="AP15" i="1" a="1"/>
  <c r="AC20" i="1" a="1"/>
  <c r="AF14" i="1" a="1"/>
  <c r="AE16" i="1" a="1"/>
  <c r="AA18" i="1" a="1"/>
  <c r="O13" i="1" a="1"/>
  <c r="W18" i="1" a="1"/>
  <c r="T15" i="1" a="1"/>
  <c r="V17" i="1" a="1"/>
  <c r="O18" i="1" a="1"/>
  <c r="U14" i="1" a="1"/>
  <c r="AE2" i="1" a="1"/>
  <c r="AG9" i="1" a="1"/>
  <c r="AG6" i="1" a="1"/>
  <c r="AG8" i="1" a="1"/>
  <c r="AA9" i="1" a="1"/>
  <c r="U9" i="1" a="1"/>
  <c r="T5" i="1" a="1"/>
  <c r="S5" i="1" a="1"/>
  <c r="U8" i="1" a="1"/>
  <c r="AP8" i="1" a="1"/>
  <c r="AT9" i="1" a="1"/>
  <c r="AS5" i="1" a="1"/>
  <c r="K15" i="1"/>
  <c r="K18" i="1"/>
  <c r="AR17" i="1" a="1"/>
  <c r="AM15" i="1" a="1"/>
  <c r="AA20" i="1" a="1"/>
  <c r="AG16" i="1" a="1"/>
  <c r="T18" i="1" a="1"/>
  <c r="S16" i="1" a="1"/>
  <c r="U17" i="1" a="1"/>
  <c r="AA6" i="1" a="1"/>
  <c r="AH9" i="1" a="1"/>
  <c r="AG5" i="1" a="1"/>
  <c r="Q4" i="1" a="1"/>
  <c r="O7" i="1" a="1"/>
  <c r="AQ6" i="1" a="1"/>
  <c r="K16" i="1"/>
  <c r="K17" i="1"/>
  <c r="AF9" i="1" a="1"/>
  <c r="AD5" i="1" a="1"/>
  <c r="S4" i="1" a="1"/>
  <c r="AN4" i="1" a="1"/>
  <c r="K20" i="1"/>
  <c r="AT27" i="1" a="1"/>
  <c r="AP3" i="1" a="1"/>
  <c r="AI6" i="1" a="1"/>
  <c r="V27" i="1" a="1"/>
  <c r="AC17" i="1" a="1"/>
  <c r="AU20" i="1" a="1"/>
  <c r="T21" i="1" a="1"/>
  <c r="S14" i="1" a="1"/>
  <c r="W4" i="1" a="1"/>
  <c r="O4" i="1" a="1"/>
  <c r="AP31" i="1" a="1"/>
  <c r="AT26" i="1" a="1"/>
  <c r="AM25" i="1" a="1"/>
  <c r="AO6" i="1" a="1"/>
  <c r="AT7" i="1" a="1"/>
  <c r="AS7" i="1" a="1"/>
  <c r="AG32" i="1" a="1"/>
  <c r="AA30" i="1" a="1"/>
  <c r="AD26" i="1" a="1"/>
  <c r="AI3" i="1" a="1"/>
  <c r="AB5" i="1" a="1"/>
  <c r="U24" i="1" a="1"/>
  <c r="U32" i="1" a="1"/>
  <c r="Q27" i="1" a="1"/>
  <c r="T27" i="1" a="1"/>
  <c r="T31" i="1" a="1"/>
  <c r="AA13" i="1" a="1"/>
  <c r="AC19" i="1" a="1"/>
  <c r="AE21" i="1" a="1"/>
  <c r="AE18" i="1" a="1"/>
  <c r="AA17" i="1" a="1"/>
  <c r="AR13" i="1" a="1"/>
  <c r="AU15" i="1" a="1"/>
  <c r="AQ16" i="1" a="1"/>
  <c r="AP17" i="1" a="1"/>
  <c r="Q13" i="1" a="1"/>
  <c r="W19" i="1" a="1"/>
  <c r="Q14" i="1" a="1"/>
  <c r="S17" i="1" a="1"/>
  <c r="R20" i="1" a="1"/>
  <c r="O2" i="1" a="1"/>
  <c r="P2" i="1" a="1"/>
  <c r="Q6" i="1" a="1"/>
  <c r="T9" i="1" a="1"/>
  <c r="W10" i="1" a="1"/>
  <c r="P6" i="1" a="1"/>
  <c r="O6" i="1" a="1"/>
  <c r="AO27" i="1" a="1"/>
  <c r="AP30" i="1" a="1"/>
  <c r="AQ31" i="1" a="1"/>
  <c r="AS25" i="1" a="1"/>
  <c r="AC29" i="1" a="1"/>
  <c r="AI25" i="1" a="1"/>
  <c r="AB25" i="1" a="1"/>
  <c r="AH31" i="1" a="1"/>
  <c r="AH25" i="1" a="1"/>
  <c r="U28" i="1" a="1"/>
  <c r="S29" i="1" a="1"/>
  <c r="V25" i="1" a="1"/>
  <c r="AR21" i="1" a="1"/>
  <c r="AT20" i="1" a="1"/>
  <c r="AQ17" i="1" a="1"/>
  <c r="AM18" i="1" a="1"/>
  <c r="AF19" i="1" a="1"/>
  <c r="AH15" i="1" a="1"/>
  <c r="S13" i="1" a="1"/>
  <c r="V18" i="1" a="1"/>
  <c r="R14" i="1" a="1"/>
  <c r="AI9" i="1" a="1"/>
  <c r="AH8" i="1" a="1"/>
  <c r="O9" i="1" a="1"/>
  <c r="V4" i="1" a="1"/>
  <c r="AS8" i="1" a="1"/>
  <c r="AP5" i="1" a="1"/>
  <c r="AF8" i="1" a="1"/>
  <c r="AB6" i="1" a="1"/>
  <c r="S7" i="1" a="1"/>
  <c r="AT8" i="1" a="1"/>
  <c r="AM5" i="1" a="1"/>
  <c r="AR27" i="1" a="1"/>
  <c r="AQ9" i="1" a="1"/>
  <c r="AI2" i="1" a="1"/>
  <c r="U26" i="1" a="1"/>
  <c r="U29" i="1" a="1"/>
  <c r="AD19" i="1" a="1"/>
  <c r="AN14" i="1" a="1"/>
  <c r="P14" i="1" a="1"/>
  <c r="Q10" i="1" a="1"/>
  <c r="R8" i="1" a="1"/>
  <c r="AS27" i="1" a="1"/>
  <c r="AM31" i="1" a="1"/>
  <c r="AS31" i="1" a="1"/>
  <c r="AM2" i="1" a="1"/>
  <c r="AU5" i="1" a="1"/>
  <c r="AT5" i="1" a="1"/>
  <c r="AP7" i="1" a="1"/>
  <c r="AG30" i="1" a="1"/>
  <c r="AI32" i="1" a="1"/>
  <c r="AA26" i="1" a="1"/>
  <c r="AG7" i="1" a="1"/>
  <c r="AE4" i="1" a="1"/>
  <c r="R24" i="1" a="1"/>
  <c r="O32" i="1" a="1"/>
  <c r="V32" i="1" a="1"/>
  <c r="S32" i="1" a="1"/>
  <c r="T25" i="1" a="1"/>
  <c r="AH13" i="1" a="1"/>
  <c r="AF17" i="1" a="1"/>
  <c r="AE19" i="1" a="1"/>
  <c r="AH17" i="1" a="1"/>
  <c r="AD16" i="1" a="1"/>
  <c r="AQ13" i="1" a="1"/>
  <c r="AO15" i="1" a="1"/>
  <c r="AN16" i="1" a="1"/>
  <c r="AM17" i="1" a="1"/>
  <c r="W13" i="1" a="1"/>
  <c r="T17" i="1" a="1"/>
  <c r="V21" i="1" a="1"/>
  <c r="V16" i="1" a="1"/>
  <c r="O20" i="1" a="1"/>
  <c r="U2" i="1" a="1"/>
  <c r="T10" i="1" a="1"/>
  <c r="W5" i="1" a="1"/>
  <c r="Q8" i="1" a="1"/>
  <c r="W7" i="1" a="1"/>
  <c r="S3" i="1" a="1"/>
  <c r="U4" i="1" a="1"/>
  <c r="AR26" i="1" a="1"/>
  <c r="AM30" i="1" a="1"/>
  <c r="AT30" i="1" a="1"/>
  <c r="AA32" i="1" a="1"/>
  <c r="AI28" i="1" a="1"/>
  <c r="AF25" i="1" a="1"/>
  <c r="AD32" i="1" a="1"/>
  <c r="AE31" i="1" a="1"/>
  <c r="AA28" i="1" a="1"/>
  <c r="O28" i="1" a="1"/>
  <c r="P25" i="1" a="1"/>
  <c r="Q30" i="1" a="1"/>
  <c r="AR20" i="1" a="1"/>
  <c r="AO17" i="1" a="1"/>
  <c r="AN20" i="1" a="1"/>
  <c r="AN17" i="1" a="1"/>
  <c r="AS17" i="1" a="1"/>
  <c r="AF20" i="1" a="1"/>
  <c r="AC18" i="1" a="1"/>
  <c r="AH20" i="1" a="1"/>
  <c r="AH19" i="1" a="1"/>
  <c r="AD15" i="1" a="1"/>
  <c r="U13" i="1" a="1"/>
  <c r="Q18" i="1" a="1"/>
  <c r="P17" i="1" a="1"/>
  <c r="P16" i="1" a="1"/>
  <c r="O17" i="1" a="1"/>
  <c r="O14" i="1" a="1"/>
  <c r="AE6" i="1" a="1"/>
  <c r="O8" i="1" a="1"/>
  <c r="O5" i="1" a="1"/>
  <c r="AU3" i="1" a="1"/>
  <c r="AB28" i="1" a="1"/>
  <c r="T24" i="1" a="1"/>
  <c r="AI13" i="1" a="1"/>
  <c r="AT13" i="1" a="1"/>
  <c r="AS14" i="1" a="1"/>
  <c r="R18" i="1" a="1"/>
  <c r="S8" i="1" a="1"/>
  <c r="AN31" i="1" a="1"/>
  <c r="AQ24" i="1" a="1"/>
  <c r="AO28" i="1" a="1"/>
  <c r="AQ28" i="1" a="1"/>
  <c r="AO2" i="1" a="1"/>
  <c r="AO4" i="1" a="1"/>
  <c r="AN10" i="1" a="1"/>
  <c r="AS3" i="1" a="1"/>
  <c r="AF30" i="1" a="1"/>
  <c r="AH28" i="1" a="1"/>
  <c r="AC2" i="1" a="1"/>
  <c r="AC7" i="1" a="1"/>
  <c r="AB10" i="1" a="1"/>
  <c r="Q24" i="1" a="1"/>
  <c r="U30" i="1" a="1"/>
  <c r="S31" i="1" a="1"/>
  <c r="P31" i="1" a="1"/>
  <c r="U31" i="1" a="1"/>
  <c r="AE13" i="1" a="1"/>
  <c r="AD20" i="1" a="1"/>
  <c r="AB15" i="1" a="1"/>
  <c r="AB16" i="1" a="1"/>
  <c r="AG15" i="1" a="1"/>
  <c r="AP19" i="1" a="1"/>
  <c r="AR14" i="1" a="1"/>
  <c r="AN15" i="1" a="1"/>
  <c r="AP16" i="1" a="1"/>
  <c r="W21" i="1" a="1"/>
  <c r="Q17" i="1" a="1"/>
  <c r="P18" i="1" a="1"/>
  <c r="P15" i="1" a="1"/>
  <c r="U18" i="1" a="1"/>
  <c r="R2" i="1" a="1"/>
  <c r="U6" i="1" a="1"/>
  <c r="Q5" i="1" a="1"/>
  <c r="P9" i="1" a="1"/>
  <c r="S10" i="1" a="1"/>
  <c r="O10" i="1" a="1"/>
  <c r="R4" i="1" a="1"/>
  <c r="AO25" i="1" a="1"/>
  <c r="AT31" i="1" a="1"/>
  <c r="AQ29" i="1" a="1"/>
  <c r="AA29" i="1" a="1"/>
  <c r="AF28" i="1" a="1"/>
  <c r="AC25" i="1" a="1"/>
  <c r="AA31" i="1" a="1"/>
  <c r="AB31" i="1" a="1"/>
  <c r="AG25" i="1" a="1"/>
  <c r="U25" i="1" a="1"/>
  <c r="T29" i="1" a="1"/>
  <c r="W28" i="1" a="1"/>
  <c r="AO20" i="1" a="1"/>
  <c r="AU16" i="1" a="1"/>
  <c r="AT19" i="1" a="1"/>
  <c r="AT16" i="1" a="1"/>
  <c r="AS16" i="1" a="1"/>
  <c r="AI19" i="1" a="1"/>
  <c r="AI16" i="1" a="1"/>
  <c r="AB20" i="1" a="1"/>
  <c r="AH16" i="1" a="1"/>
  <c r="AA15" i="1" a="1"/>
  <c r="T13" i="1" a="1"/>
  <c r="W17" i="1" a="1"/>
  <c r="S15" i="1" a="1"/>
  <c r="V15" i="1" a="1"/>
  <c r="U16" i="1" a="1"/>
  <c r="AH2" i="1" a="1"/>
  <c r="AI8" i="1" a="1"/>
  <c r="AF5" i="1" a="1"/>
  <c r="AB4" i="1" a="1"/>
  <c r="AE5" i="1" a="1"/>
  <c r="AD4" i="1" a="1"/>
  <c r="U5" i="1" a="1"/>
  <c r="P5" i="1" a="1"/>
  <c r="V3" i="1" a="1"/>
  <c r="U3" i="1" a="1"/>
  <c r="AR9" i="1" a="1"/>
  <c r="AN6" i="1" a="1"/>
  <c r="AS4" i="1" a="1"/>
  <c r="K14" i="1"/>
  <c r="AS24" i="1" a="1"/>
  <c r="AU2" i="1" a="1"/>
  <c r="AC30" i="1" a="1"/>
  <c r="AE9" i="1" a="1"/>
  <c r="V28" i="1" a="1"/>
  <c r="AG19" i="1" a="1"/>
  <c r="AS20" i="1" a="1"/>
  <c r="W16" i="1" a="1"/>
  <c r="V2" i="1" a="1"/>
  <c r="S9" i="1" a="1"/>
  <c r="AS29" i="1" a="1"/>
  <c r="AC28" i="1" a="1"/>
  <c r="Q26" i="1" a="1"/>
  <c r="AM16" i="1" a="1"/>
  <c r="T19" i="1" a="1"/>
  <c r="AF6" i="1" a="1"/>
  <c r="AE3" i="1" a="1"/>
  <c r="V9" i="1" a="1"/>
  <c r="AS9" i="1" a="1"/>
  <c r="K13" i="1"/>
  <c r="AC4" i="1" a="1"/>
  <c r="W9" i="1" a="1"/>
  <c r="R9" i="1" a="1"/>
  <c r="AH30" i="1" a="1"/>
  <c r="V14" i="1" a="1"/>
  <c r="AM8" i="1" a="1"/>
  <c r="AQ18" i="1" a="1"/>
  <c r="AB3" i="1" a="1"/>
  <c r="K21" i="1"/>
  <c r="W29" i="1" a="1"/>
  <c r="AG2" i="1" a="1"/>
  <c r="P3" i="1" a="1"/>
  <c r="AD30" i="1" a="1"/>
  <c r="W26" i="1" a="1"/>
  <c r="AF18" i="1" a="1"/>
  <c r="T16" i="1" a="1"/>
  <c r="AG3" i="1" a="1"/>
  <c r="AQ4" i="1" a="1"/>
  <c r="AO16" i="1" a="1"/>
  <c r="R3" i="1" a="1"/>
  <c r="Q29" i="1" a="1"/>
  <c r="O16" i="1" a="1"/>
  <c r="AU8" i="1" a="1"/>
  <c r="AQ15" i="1" a="1"/>
  <c r="AH4" i="1" a="1"/>
  <c r="K19" i="1"/>
  <c r="AG28" i="1" a="1"/>
  <c r="AU19" i="1" a="1"/>
  <c r="AF16" i="1" a="1"/>
  <c r="P19" i="1" a="1"/>
  <c r="AD8" i="1" a="1"/>
  <c r="T8" i="1" a="1"/>
  <c r="AS6" i="1" a="1"/>
  <c r="AH18" i="1" a="1"/>
  <c r="AH3" i="1" a="1"/>
  <c r="AP4" i="1" a="1"/>
  <c r="AH14" i="1" a="1"/>
  <c r="T7" i="1" a="1"/>
  <c r="AC32" i="1" a="1"/>
  <c r="AG14" i="1" a="1"/>
  <c r="AR6" i="1" a="1"/>
  <c r="AR6" i="1" l="1"/>
  <c r="AG14" i="1"/>
  <c r="AC32" i="1"/>
  <c r="T7" i="1"/>
  <c r="AH14" i="1"/>
  <c r="AP4" i="1"/>
  <c r="AH3" i="1"/>
  <c r="AH18" i="1"/>
  <c r="AS6" i="1"/>
  <c r="T8" i="1"/>
  <c r="AD8" i="1"/>
  <c r="P19" i="1"/>
  <c r="AF16" i="1"/>
  <c r="AU19" i="1"/>
  <c r="AG28" i="1"/>
  <c r="AH4" i="1"/>
  <c r="AQ15" i="1"/>
  <c r="AU8" i="1"/>
  <c r="O16" i="1"/>
  <c r="Q29" i="1"/>
  <c r="R3" i="1"/>
  <c r="AO16" i="1"/>
  <c r="AQ4" i="1"/>
  <c r="AG3" i="1"/>
  <c r="T16" i="1"/>
  <c r="AF18" i="1"/>
  <c r="W26" i="1"/>
  <c r="AD30" i="1"/>
  <c r="P3" i="1"/>
  <c r="AG2" i="1"/>
  <c r="W29" i="1"/>
  <c r="AB3" i="1"/>
  <c r="AQ18" i="1"/>
  <c r="AM8" i="1"/>
  <c r="V14" i="1"/>
  <c r="AH30" i="1"/>
  <c r="R9" i="1"/>
  <c r="W9" i="1"/>
  <c r="AC4" i="1"/>
  <c r="AS9" i="1"/>
  <c r="V9" i="1"/>
  <c r="AE3" i="1"/>
  <c r="AF6" i="1"/>
  <c r="T19" i="1"/>
  <c r="AM16" i="1"/>
  <c r="Q26" i="1"/>
  <c r="AC28" i="1"/>
  <c r="AS29" i="1"/>
  <c r="S9" i="1"/>
  <c r="V2" i="1"/>
  <c r="W16" i="1"/>
  <c r="AS20" i="1"/>
  <c r="AG19" i="1"/>
  <c r="V28" i="1"/>
  <c r="AE9" i="1"/>
  <c r="AC30" i="1"/>
  <c r="AU2" i="1"/>
  <c r="AS24" i="1"/>
  <c r="AS4" i="1"/>
  <c r="AN6" i="1"/>
  <c r="AR9" i="1"/>
  <c r="U3" i="1"/>
  <c r="V3" i="1"/>
  <c r="P5" i="1"/>
  <c r="U5" i="1"/>
  <c r="AD4" i="1"/>
  <c r="AE5" i="1"/>
  <c r="AB4" i="1"/>
  <c r="AF5" i="1"/>
  <c r="AI8" i="1"/>
  <c r="AH2" i="1"/>
  <c r="U16" i="1"/>
  <c r="V15" i="1"/>
  <c r="S15" i="1"/>
  <c r="W17" i="1"/>
  <c r="T13" i="1"/>
  <c r="AA15" i="1"/>
  <c r="IG22" i="1" s="1" a="1"/>
  <c r="IG22" i="1" s="1"/>
  <c r="IP22" i="1" s="1"/>
  <c r="AH16" i="1"/>
  <c r="AB20" i="1"/>
  <c r="AI16" i="1"/>
  <c r="AI19" i="1"/>
  <c r="AS16" i="1"/>
  <c r="AT16" i="1"/>
  <c r="AT19" i="1"/>
  <c r="AU16" i="1"/>
  <c r="AO20" i="1"/>
  <c r="W28" i="1"/>
  <c r="T29" i="1"/>
  <c r="U25" i="1"/>
  <c r="AG25" i="1"/>
  <c r="AB31" i="1"/>
  <c r="AA31" i="1"/>
  <c r="AC25" i="1"/>
  <c r="AF28" i="1"/>
  <c r="AA29" i="1"/>
  <c r="IG36" i="1" s="1" a="1"/>
  <c r="IG36" i="1" s="1"/>
  <c r="IP36" i="1" s="1"/>
  <c r="AQ29" i="1"/>
  <c r="AT31" i="1"/>
  <c r="AO25" i="1"/>
  <c r="R4" i="1"/>
  <c r="O10" i="1"/>
  <c r="S10" i="1"/>
  <c r="P9" i="1"/>
  <c r="Q5" i="1"/>
  <c r="U6" i="1"/>
  <c r="R2" i="1"/>
  <c r="U18" i="1"/>
  <c r="P15" i="1"/>
  <c r="P18" i="1"/>
  <c r="Q17" i="1"/>
  <c r="W21" i="1"/>
  <c r="AP16" i="1"/>
  <c r="AN15" i="1"/>
  <c r="AR14" i="1"/>
  <c r="AP19" i="1"/>
  <c r="AG15" i="1"/>
  <c r="AB16" i="1"/>
  <c r="IQ23" i="1" s="1" a="1"/>
  <c r="IQ23" i="1" s="1"/>
  <c r="AB15" i="1"/>
  <c r="IQ22" i="1" s="1" a="1"/>
  <c r="IQ22" i="1" s="1"/>
  <c r="AD20" i="1"/>
  <c r="AE13" i="1"/>
  <c r="U31" i="1"/>
  <c r="P31" i="1"/>
  <c r="S31" i="1"/>
  <c r="U30" i="1"/>
  <c r="Q24" i="1"/>
  <c r="AB10" i="1"/>
  <c r="AC7" i="1"/>
  <c r="AC2" i="1"/>
  <c r="AH28" i="1"/>
  <c r="AF30" i="1"/>
  <c r="AS3" i="1"/>
  <c r="AN10" i="1"/>
  <c r="AO4" i="1"/>
  <c r="AO2" i="1"/>
  <c r="AQ28" i="1"/>
  <c r="AO28" i="1"/>
  <c r="AQ24" i="1"/>
  <c r="AN31" i="1"/>
  <c r="S8" i="1"/>
  <c r="R18" i="1"/>
  <c r="AS14" i="1"/>
  <c r="AT13" i="1"/>
  <c r="AI13" i="1"/>
  <c r="T24" i="1"/>
  <c r="AB28" i="1"/>
  <c r="AU3" i="1"/>
  <c r="O5" i="1"/>
  <c r="O8" i="1"/>
  <c r="AE6" i="1"/>
  <c r="O14" i="1"/>
  <c r="O17" i="1"/>
  <c r="P16" i="1"/>
  <c r="P17" i="1"/>
  <c r="Q18" i="1"/>
  <c r="U13" i="1"/>
  <c r="AD15" i="1"/>
  <c r="AH19" i="1"/>
  <c r="AH20" i="1"/>
  <c r="AC18" i="1"/>
  <c r="AF20" i="1"/>
  <c r="AS17" i="1"/>
  <c r="AN17" i="1"/>
  <c r="AN20" i="1"/>
  <c r="AO17" i="1"/>
  <c r="JD24" i="1" s="1" a="1"/>
  <c r="JD24" i="1" s="1"/>
  <c r="AR20" i="1"/>
  <c r="Q30" i="1"/>
  <c r="P25" i="1"/>
  <c r="O28" i="1"/>
  <c r="AA28" i="1"/>
  <c r="AE31" i="1"/>
  <c r="AD32" i="1"/>
  <c r="AF25" i="1"/>
  <c r="AI28" i="1"/>
  <c r="AA32" i="1"/>
  <c r="AT30" i="1"/>
  <c r="AM30" i="1"/>
  <c r="IT37" i="1" s="1" a="1"/>
  <c r="IT37" i="1" s="1"/>
  <c r="JC37" i="1" s="1"/>
  <c r="AR26" i="1"/>
  <c r="U4" i="1"/>
  <c r="S3" i="1"/>
  <c r="W7" i="1"/>
  <c r="Q8" i="1"/>
  <c r="W5" i="1"/>
  <c r="T10" i="1"/>
  <c r="U2" i="1"/>
  <c r="O20" i="1"/>
  <c r="V16" i="1"/>
  <c r="V21" i="1"/>
  <c r="T17" i="1"/>
  <c r="W13" i="1"/>
  <c r="AM17" i="1"/>
  <c r="IT24" i="1" s="1" a="1"/>
  <c r="IT24" i="1" s="1"/>
  <c r="JC24" i="1" s="1"/>
  <c r="AN16" i="1"/>
  <c r="AO15" i="1"/>
  <c r="JD22" i="1" s="1" a="1"/>
  <c r="JD22" i="1" s="1"/>
  <c r="AQ13" i="1"/>
  <c r="AD16" i="1"/>
  <c r="AH17" i="1"/>
  <c r="AE19" i="1"/>
  <c r="AF17" i="1"/>
  <c r="AH13" i="1"/>
  <c r="T25" i="1"/>
  <c r="S32" i="1"/>
  <c r="V32" i="1"/>
  <c r="O32" i="1"/>
  <c r="R24" i="1"/>
  <c r="AE4" i="1"/>
  <c r="AG7" i="1"/>
  <c r="AA26" i="1"/>
  <c r="AI32" i="1"/>
  <c r="AG30" i="1"/>
  <c r="AP7" i="1"/>
  <c r="AT5" i="1"/>
  <c r="AU5" i="1"/>
  <c r="AM2" i="1"/>
  <c r="AS31" i="1"/>
  <c r="AM31" i="1"/>
  <c r="AS27" i="1"/>
  <c r="R8" i="1"/>
  <c r="Q10" i="1"/>
  <c r="P14" i="1"/>
  <c r="AN14" i="1"/>
  <c r="AD19" i="1"/>
  <c r="U29" i="1"/>
  <c r="U26" i="1"/>
  <c r="AI2" i="1"/>
  <c r="AQ9" i="1"/>
  <c r="AR27" i="1"/>
  <c r="AM5" i="1"/>
  <c r="AT8" i="1"/>
  <c r="S7" i="1"/>
  <c r="AB6" i="1"/>
  <c r="AF8" i="1"/>
  <c r="AP5" i="1"/>
  <c r="AS8" i="1"/>
  <c r="V4" i="1"/>
  <c r="O9" i="1"/>
  <c r="AH8" i="1"/>
  <c r="AI9" i="1"/>
  <c r="R14" i="1"/>
  <c r="V18" i="1"/>
  <c r="S13" i="1"/>
  <c r="AH15" i="1"/>
  <c r="AF19" i="1"/>
  <c r="AM18" i="1"/>
  <c r="AQ17" i="1"/>
  <c r="AT20" i="1"/>
  <c r="AR21" i="1"/>
  <c r="V25" i="1"/>
  <c r="S29" i="1"/>
  <c r="U28" i="1"/>
  <c r="AH25" i="1"/>
  <c r="AH31" i="1"/>
  <c r="AB25" i="1"/>
  <c r="AI25" i="1"/>
  <c r="AC29" i="1"/>
  <c r="AS25" i="1"/>
  <c r="AQ31" i="1"/>
  <c r="AP30" i="1"/>
  <c r="AO27" i="1"/>
  <c r="O6" i="1"/>
  <c r="P6" i="1"/>
  <c r="W10" i="1"/>
  <c r="T9" i="1"/>
  <c r="Q6" i="1"/>
  <c r="P2" i="1"/>
  <c r="O2" i="1"/>
  <c r="R20" i="1"/>
  <c r="S17" i="1"/>
  <c r="Q14" i="1"/>
  <c r="W19" i="1"/>
  <c r="Q13" i="1"/>
  <c r="AP17" i="1"/>
  <c r="AQ16" i="1"/>
  <c r="AU15" i="1"/>
  <c r="AR13" i="1"/>
  <c r="AA17" i="1"/>
  <c r="AE18" i="1"/>
  <c r="AE21" i="1"/>
  <c r="AC19" i="1"/>
  <c r="AA13" i="1"/>
  <c r="T31" i="1"/>
  <c r="T27" i="1"/>
  <c r="Q27" i="1"/>
  <c r="U32" i="1"/>
  <c r="U24" i="1"/>
  <c r="AB5" i="1"/>
  <c r="AI3" i="1"/>
  <c r="AD26" i="1"/>
  <c r="AA30" i="1"/>
  <c r="IG37" i="1" s="1" a="1"/>
  <c r="IG37" i="1" s="1"/>
  <c r="IP37" i="1" s="1"/>
  <c r="AG32" i="1"/>
  <c r="AS7" i="1"/>
  <c r="AT7" i="1"/>
  <c r="AO6" i="1"/>
  <c r="AM25" i="1"/>
  <c r="IT32" i="1" s="1" a="1"/>
  <c r="IT32" i="1" s="1"/>
  <c r="JC32" i="1" s="1"/>
  <c r="AT26" i="1"/>
  <c r="AP31" i="1"/>
  <c r="O4" i="1"/>
  <c r="W4" i="1"/>
  <c r="S14" i="1"/>
  <c r="T21" i="1"/>
  <c r="AU20" i="1"/>
  <c r="AC17" i="1"/>
  <c r="V27" i="1"/>
  <c r="AI6" i="1"/>
  <c r="AP3" i="1"/>
  <c r="AT27" i="1"/>
  <c r="AN4" i="1"/>
  <c r="S4" i="1"/>
  <c r="AD5" i="1"/>
  <c r="AF9" i="1"/>
  <c r="AQ6" i="1"/>
  <c r="O7" i="1"/>
  <c r="Q4" i="1"/>
  <c r="AG5" i="1"/>
  <c r="AH9" i="1"/>
  <c r="AA6" i="1"/>
  <c r="IG13" i="1" s="1" a="1"/>
  <c r="IG13" i="1" s="1"/>
  <c r="IP13" i="1" s="1"/>
  <c r="U17" i="1"/>
  <c r="S16" i="1"/>
  <c r="T18" i="1"/>
  <c r="AG16" i="1"/>
  <c r="AA20" i="1"/>
  <c r="AM15" i="1"/>
  <c r="IT22" i="1" s="1" a="1"/>
  <c r="IT22" i="1" s="1"/>
  <c r="JC22" i="1" s="1"/>
  <c r="AR17" i="1"/>
  <c r="AS5" i="1"/>
  <c r="AT9" i="1"/>
  <c r="AP8" i="1"/>
  <c r="U8" i="1"/>
  <c r="S5" i="1"/>
  <c r="T5" i="1"/>
  <c r="U9" i="1"/>
  <c r="AA9" i="1"/>
  <c r="IG16" i="1" s="1" a="1"/>
  <c r="IG16" i="1" s="1"/>
  <c r="IP16" i="1" s="1"/>
  <c r="AG8" i="1"/>
  <c r="AG6" i="1"/>
  <c r="AG9" i="1"/>
  <c r="AE2" i="1"/>
  <c r="U14" i="1"/>
  <c r="O18" i="1"/>
  <c r="V17" i="1"/>
  <c r="T15" i="1"/>
  <c r="W18" i="1"/>
  <c r="O13" i="1"/>
  <c r="AA18" i="1"/>
  <c r="AE16" i="1"/>
  <c r="AF14" i="1"/>
  <c r="AC20" i="1"/>
  <c r="AP15" i="1"/>
  <c r="AS18" i="1"/>
  <c r="AT17" i="1"/>
  <c r="AN21" i="1"/>
  <c r="AR18" i="1"/>
  <c r="AM21" i="1"/>
  <c r="V26" i="1"/>
  <c r="P30" i="1"/>
  <c r="O30" i="1"/>
  <c r="AE28" i="1"/>
  <c r="AB32" i="1"/>
  <c r="AB26" i="1"/>
  <c r="AC26" i="1"/>
  <c r="AF29" i="1"/>
  <c r="AS26" i="1"/>
  <c r="AM29" i="1"/>
  <c r="AR25" i="1"/>
  <c r="AO31" i="1"/>
  <c r="R6" i="1"/>
  <c r="S6" i="1"/>
  <c r="V6" i="1"/>
  <c r="Q3" i="1"/>
  <c r="Q7" i="1"/>
  <c r="S2" i="1"/>
  <c r="R16" i="1"/>
  <c r="U20" i="1"/>
  <c r="V20" i="1"/>
  <c r="T14" i="1"/>
  <c r="W20" i="1"/>
  <c r="V13" i="1"/>
  <c r="AT21" i="1"/>
  <c r="AQ20" i="1"/>
  <c r="AO18" i="1"/>
  <c r="AP13" i="1"/>
  <c r="AD18" i="1"/>
  <c r="AB21" i="1"/>
  <c r="AC15" i="1"/>
  <c r="AD21" i="1"/>
  <c r="O27" i="1"/>
  <c r="S26" i="1"/>
  <c r="W31" i="1"/>
  <c r="Q32" i="1"/>
  <c r="W30" i="1"/>
  <c r="AG4" i="1"/>
  <c r="AB9" i="1"/>
  <c r="AC8" i="1"/>
  <c r="AD28" i="1"/>
  <c r="AG31" i="1"/>
  <c r="AH24" i="1"/>
  <c r="AT4" i="1"/>
  <c r="AR3" i="1"/>
  <c r="AU9" i="1"/>
  <c r="AM28" i="1"/>
  <c r="AQ30" i="1"/>
  <c r="AU30" i="1"/>
  <c r="AC3" i="1"/>
  <c r="AD2" i="1"/>
  <c r="O15" i="1"/>
  <c r="O19" i="1"/>
  <c r="S18" i="1"/>
  <c r="Q16" i="1"/>
  <c r="Q19" i="1"/>
  <c r="AA14" i="1"/>
  <c r="AE14" i="1"/>
  <c r="AB18" i="1"/>
  <c r="AF15" i="1"/>
  <c r="AI20" i="1"/>
  <c r="AS15" i="1"/>
  <c r="AM19" i="1"/>
  <c r="AN18" i="1"/>
  <c r="AR15" i="1"/>
  <c r="AO19" i="1"/>
  <c r="O29" i="1"/>
  <c r="S30" i="1"/>
  <c r="W25" i="1"/>
  <c r="T26" i="1"/>
  <c r="AE30" i="1"/>
  <c r="AH32" i="1"/>
  <c r="AH26" i="1"/>
  <c r="AF26" i="1"/>
  <c r="AC31" i="1"/>
  <c r="AM27" i="1"/>
  <c r="IT34" i="1" s="1" a="1"/>
  <c r="IT34" i="1" s="1"/>
  <c r="JC34" i="1" s="1"/>
  <c r="AN25" i="1"/>
  <c r="AO30" i="1"/>
  <c r="O3" i="1"/>
  <c r="U7" i="1"/>
  <c r="P7" i="1"/>
  <c r="V7" i="1"/>
  <c r="T3" i="1"/>
  <c r="Q9" i="1"/>
  <c r="Q2" i="1"/>
  <c r="R17" i="1"/>
  <c r="O21" i="1"/>
  <c r="S21" i="1"/>
  <c r="W14" i="1"/>
  <c r="Q21" i="1"/>
  <c r="R13" i="1"/>
  <c r="AP21" i="1"/>
  <c r="AM20" i="1"/>
  <c r="AR19" i="1"/>
  <c r="AN13" i="1"/>
  <c r="AA19" i="1"/>
  <c r="IG26" i="1" s="1" a="1"/>
  <c r="IG26" i="1" s="1"/>
  <c r="IP26" i="1" s="1"/>
  <c r="AI21" i="1"/>
  <c r="AC16" i="1"/>
  <c r="AF13" i="1"/>
  <c r="R28" i="1"/>
  <c r="P28" i="1"/>
  <c r="P27" i="1"/>
  <c r="O26" i="1"/>
  <c r="P24" i="1"/>
  <c r="AA5" i="1"/>
  <c r="AE10" i="1"/>
  <c r="AC10" i="1"/>
  <c r="AG29" i="1"/>
  <c r="AI26" i="1"/>
  <c r="AC24" i="1"/>
  <c r="AQ5" i="1"/>
  <c r="AU6" i="1"/>
  <c r="AU10" i="1"/>
  <c r="AP28" i="1"/>
  <c r="AQ32" i="1"/>
  <c r="AR32" i="1"/>
  <c r="AT25" i="1"/>
  <c r="AN26" i="1"/>
  <c r="AR29" i="1"/>
  <c r="AU27" i="1"/>
  <c r="R5" i="1"/>
  <c r="R10" i="1"/>
  <c r="P8" i="1"/>
  <c r="P4" i="1"/>
  <c r="P10" i="1"/>
  <c r="W3" i="1"/>
  <c r="T6" i="1"/>
  <c r="R7" i="1"/>
  <c r="W2" i="1"/>
  <c r="R15" i="1"/>
  <c r="R19" i="1"/>
  <c r="R21" i="1"/>
  <c r="S19" i="1"/>
  <c r="V19" i="1"/>
  <c r="Q15" i="1"/>
  <c r="Q20" i="1"/>
  <c r="P21" i="1"/>
  <c r="AM14" i="1"/>
  <c r="IT21" i="1" s="1" a="1"/>
  <c r="IT21" i="1" s="1"/>
  <c r="JC21" i="1" s="1"/>
  <c r="AP18" i="1"/>
  <c r="AQ14" i="1"/>
  <c r="AN19" i="1"/>
  <c r="AS21" i="1"/>
  <c r="AR16" i="1"/>
  <c r="AO21" i="1"/>
  <c r="AU13" i="1"/>
  <c r="AM13" i="1"/>
  <c r="AD17" i="1"/>
  <c r="AA21" i="1"/>
  <c r="AB19" i="1"/>
  <c r="IQ26" i="1" s="1" a="1"/>
  <c r="IQ26" i="1" s="1"/>
  <c r="AG21" i="1"/>
  <c r="AF21" i="1"/>
  <c r="AI17" i="1"/>
  <c r="AC21" i="1"/>
  <c r="AC13" i="1"/>
  <c r="O25" i="1"/>
  <c r="R30" i="1"/>
  <c r="T32" i="1"/>
  <c r="P29" i="1"/>
  <c r="Q28" i="1"/>
  <c r="S28" i="1"/>
  <c r="T28" i="1"/>
  <c r="R27" i="1"/>
  <c r="Q25" i="1"/>
  <c r="W24" i="1"/>
  <c r="O24" i="1"/>
  <c r="AD7" i="1"/>
  <c r="AH10" i="1"/>
  <c r="AH5" i="1"/>
  <c r="AD10" i="1"/>
  <c r="AI7" i="1"/>
  <c r="AF4" i="1"/>
  <c r="AI10" i="1"/>
  <c r="AF2" i="1"/>
  <c r="AG26" i="1"/>
  <c r="AD31" i="1"/>
  <c r="AB29" i="1"/>
  <c r="IQ36" i="1" s="1" a="1"/>
  <c r="IQ36" i="1" s="1"/>
  <c r="AE26" i="1"/>
  <c r="AC27" i="1"/>
  <c r="AI30" i="1"/>
  <c r="AB24" i="1"/>
  <c r="IQ31" i="1" s="1" a="1"/>
  <c r="IQ31" i="1" s="1"/>
  <c r="AD24" i="1"/>
  <c r="AM4" i="1"/>
  <c r="AM9" i="1"/>
  <c r="AT6" i="1"/>
  <c r="AT10" i="1"/>
  <c r="AQ8" i="1"/>
  <c r="AO8" i="1"/>
  <c r="AR4" i="1"/>
  <c r="AO7" i="1"/>
  <c r="AP9" i="1"/>
  <c r="AS2" i="1"/>
  <c r="AP25" i="1"/>
  <c r="AS28" i="1"/>
  <c r="AN29" i="1"/>
  <c r="AQ27" i="1"/>
  <c r="AT32" i="1"/>
  <c r="AU28" i="1"/>
  <c r="AO26" i="1"/>
  <c r="AP29" i="1"/>
  <c r="AP24" i="1"/>
  <c r="W8" i="1"/>
  <c r="V8" i="1"/>
  <c r="V5" i="1"/>
  <c r="V10" i="1"/>
  <c r="T4" i="1"/>
  <c r="W6" i="1"/>
  <c r="U10" i="1"/>
  <c r="T2" i="1"/>
  <c r="U15" i="1"/>
  <c r="U19" i="1"/>
  <c r="U21" i="1"/>
  <c r="P20" i="1"/>
  <c r="S20" i="1"/>
  <c r="W15" i="1"/>
  <c r="T20" i="1"/>
  <c r="P13" i="1"/>
  <c r="AP14" i="1"/>
  <c r="AT18" i="1"/>
  <c r="AT14" i="1"/>
  <c r="AQ19" i="1"/>
  <c r="AO14" i="1"/>
  <c r="AU17" i="1"/>
  <c r="AU21" i="1"/>
  <c r="AO13" i="1"/>
  <c r="AD14" i="1"/>
  <c r="AG17" i="1"/>
  <c r="AE15" i="1"/>
  <c r="AE20" i="1"/>
  <c r="AB14" i="1"/>
  <c r="AI14" i="1"/>
  <c r="AI18" i="1"/>
  <c r="AG20" i="1"/>
  <c r="AG13" i="1"/>
  <c r="R26" i="1"/>
  <c r="O31" i="1"/>
  <c r="S25" i="1"/>
  <c r="V29" i="1"/>
  <c r="T30" i="1"/>
  <c r="V30" i="1"/>
  <c r="Q31" i="1"/>
  <c r="R29" i="1"/>
  <c r="W27" i="1"/>
  <c r="V24" i="1"/>
  <c r="AA3" i="1"/>
  <c r="IG10" i="1" s="1" a="1"/>
  <c r="IG10" i="1" s="1"/>
  <c r="IP10" i="1" s="1"/>
  <c r="AH6" i="1"/>
  <c r="AA7" i="1"/>
  <c r="AB7" i="1"/>
  <c r="AF3" i="1"/>
  <c r="AC9" i="1"/>
  <c r="AC5" i="1"/>
  <c r="AA8" i="1"/>
  <c r="AA2" i="1"/>
  <c r="AA27" i="1"/>
  <c r="AE25" i="1"/>
  <c r="AE29" i="1"/>
  <c r="AE27" i="1"/>
  <c r="AF27" i="1"/>
  <c r="AF31" i="1"/>
  <c r="AE24" i="1"/>
  <c r="AG24" i="1"/>
  <c r="AM6" i="1"/>
  <c r="AS10" i="1"/>
  <c r="AN7" i="1"/>
  <c r="AP10" i="1"/>
  <c r="AN9" i="1"/>
  <c r="AO9" i="1"/>
  <c r="AU4" i="1"/>
  <c r="AR7" i="1"/>
  <c r="AM10" i="1"/>
  <c r="AP2" i="1"/>
  <c r="AM26" i="1"/>
  <c r="AQ25" i="1"/>
  <c r="AN30" i="1"/>
  <c r="AN28" i="1"/>
  <c r="AM32" i="1"/>
  <c r="AR31" i="1"/>
  <c r="AR28" i="1"/>
  <c r="AN24" i="1"/>
  <c r="AT24" i="1"/>
  <c r="AD3" i="1"/>
  <c r="AH7" i="1"/>
  <c r="AD9" i="1"/>
  <c r="AE7" i="1"/>
  <c r="AI4" i="1"/>
  <c r="AF10" i="1"/>
  <c r="AI5" i="1"/>
  <c r="AA10" i="1"/>
  <c r="IG17" i="1" s="1" a="1"/>
  <c r="IG17" i="1" s="1"/>
  <c r="IP17" i="1" s="1"/>
  <c r="AA25" i="1"/>
  <c r="IG32" i="1" s="1" a="1"/>
  <c r="IG32" i="1" s="1"/>
  <c r="IP32" i="1" s="1"/>
  <c r="AD27" i="1"/>
  <c r="AB27" i="1"/>
  <c r="AH29" i="1"/>
  <c r="AE32" i="1"/>
  <c r="AI27" i="1"/>
  <c r="AI31" i="1"/>
  <c r="AF24" i="1"/>
  <c r="AA24" i="1"/>
  <c r="IG31" i="1" s="1" a="1"/>
  <c r="IG31" i="1" s="1"/>
  <c r="IP31" i="1" s="1"/>
  <c r="AP6" i="1"/>
  <c r="AQ3" i="1"/>
  <c r="AQ7" i="1"/>
  <c r="AN3" i="1"/>
  <c r="AQ10" i="1"/>
  <c r="AO10" i="1"/>
  <c r="AO5" i="1"/>
  <c r="AU7" i="1"/>
  <c r="AN2" i="1"/>
  <c r="AQ2" i="1"/>
  <c r="AP26" i="1"/>
  <c r="AQ26" i="1"/>
  <c r="AN32" i="1"/>
  <c r="AT28" i="1"/>
  <c r="AU25" i="1"/>
  <c r="AO32" i="1"/>
  <c r="AO29" i="1"/>
  <c r="AR24" i="1"/>
  <c r="AM24" i="1"/>
  <c r="AP20" i="1"/>
  <c r="AT15" i="1"/>
  <c r="AQ21" i="1"/>
  <c r="AU14" i="1"/>
  <c r="AU18" i="1"/>
  <c r="AS19" i="1"/>
  <c r="AS13" i="1"/>
  <c r="AA16" i="1"/>
  <c r="IG23" i="1" s="1" a="1"/>
  <c r="IG23" i="1" s="1"/>
  <c r="IP23" i="1" s="1"/>
  <c r="AG18" i="1"/>
  <c r="AH21" i="1"/>
  <c r="AB17" i="1"/>
  <c r="AI15" i="1"/>
  <c r="AC14" i="1"/>
  <c r="AB13" i="1"/>
  <c r="AD13" i="1"/>
  <c r="U27" i="1"/>
  <c r="R32" i="1"/>
  <c r="S27" i="1"/>
  <c r="V31" i="1"/>
  <c r="P26" i="1"/>
  <c r="P32" i="1"/>
  <c r="R25" i="1"/>
  <c r="R31" i="1"/>
  <c r="W32" i="1"/>
  <c r="S24" i="1"/>
  <c r="AA4" i="1"/>
  <c r="IG11" i="1" s="1" a="1"/>
  <c r="IG11" i="1" s="1"/>
  <c r="IP11" i="1" s="1"/>
  <c r="AE8" i="1"/>
  <c r="AG10" i="1"/>
  <c r="AB8" i="1"/>
  <c r="AC6" i="1"/>
  <c r="AD6" i="1"/>
  <c r="AF7" i="1"/>
  <c r="AB2" i="1"/>
  <c r="AD25" i="1"/>
  <c r="AG27" i="1"/>
  <c r="AH27" i="1"/>
  <c r="AB30" i="1"/>
  <c r="IQ37" i="1" s="1" a="1"/>
  <c r="IQ37" i="1" s="1"/>
  <c r="AD29" i="1"/>
  <c r="AI29" i="1"/>
  <c r="AF32" i="1"/>
  <c r="AI24" i="1"/>
  <c r="AM3" i="1"/>
  <c r="IT10" i="1" s="1" a="1"/>
  <c r="IT10" i="1" s="1"/>
  <c r="JC10" i="1" s="1"/>
  <c r="AM7" i="1"/>
  <c r="AT3" i="1"/>
  <c r="AN8" i="1"/>
  <c r="AN5" i="1"/>
  <c r="AR10" i="1"/>
  <c r="AO3" i="1"/>
  <c r="JD10" i="1" s="1" a="1"/>
  <c r="JD10" i="1" s="1"/>
  <c r="AR5" i="1"/>
  <c r="AR8" i="1"/>
  <c r="AR2" i="1"/>
  <c r="AT2" i="1"/>
  <c r="AP27" i="1"/>
  <c r="AN27" i="1"/>
  <c r="AS30" i="1"/>
  <c r="AT29" i="1"/>
  <c r="AU26" i="1"/>
  <c r="AU32" i="1"/>
  <c r="AU29" i="1"/>
  <c r="AU24" i="1"/>
  <c r="AS32" i="1"/>
  <c r="AR30" i="1"/>
  <c r="AP32" i="1"/>
  <c r="AU31" i="1"/>
  <c r="AO24" i="1"/>
  <c r="O8" i="2"/>
  <c r="AD30" i="2"/>
  <c r="AM19" i="2"/>
  <c r="AM11" i="2"/>
  <c r="AE15" i="2"/>
  <c r="AH28" i="2"/>
  <c r="T29" i="2"/>
  <c r="U17" i="2"/>
  <c r="AG3" i="2"/>
  <c r="Z20" i="2"/>
  <c r="T5" i="2"/>
  <c r="Q30" i="2"/>
  <c r="AM30" i="2"/>
  <c r="AF14" i="2"/>
  <c r="AC4" i="2"/>
  <c r="AI2" i="2"/>
  <c r="AR19" i="2"/>
  <c r="AG25" i="2"/>
  <c r="AE28" i="2"/>
  <c r="W29" i="2"/>
  <c r="AG19" i="2"/>
  <c r="T26" i="2"/>
  <c r="AC8" i="2"/>
  <c r="V14" i="2"/>
  <c r="AD3" i="2"/>
  <c r="U16" i="2"/>
  <c r="AR9" i="2"/>
  <c r="AP15" i="2"/>
  <c r="AI15" i="2" s="1"/>
  <c r="AA4" i="2"/>
  <c r="U13" i="2"/>
  <c r="U14" i="2"/>
  <c r="AS8" i="2"/>
  <c r="AP26" i="2"/>
  <c r="AL25" i="2"/>
  <c r="AE8" i="2"/>
  <c r="AA3" i="2"/>
  <c r="AG10" i="2"/>
  <c r="AA18" i="2"/>
  <c r="AK27" i="2"/>
  <c r="W18" i="2"/>
  <c r="O7" i="2"/>
  <c r="AO15" i="2"/>
  <c r="O9" i="2"/>
  <c r="AG4" i="2"/>
  <c r="AH16" i="2"/>
  <c r="T13" i="2"/>
  <c r="AA32" i="2"/>
  <c r="AP18" i="2"/>
  <c r="AE18" i="2"/>
  <c r="AG18" i="2"/>
  <c r="AD5" i="2"/>
  <c r="AD11" i="2" s="1"/>
  <c r="AM27" i="2"/>
  <c r="O15" i="2"/>
  <c r="S18" i="2"/>
  <c r="AP9" i="2"/>
  <c r="AP11" i="2" s="1"/>
  <c r="AB4" i="2"/>
  <c r="X4" i="2" s="1"/>
  <c r="O28" i="2"/>
  <c r="AC2" i="2"/>
  <c r="AF3" i="2"/>
  <c r="AH9" i="2"/>
  <c r="S4" i="2"/>
  <c r="S29" i="2"/>
  <c r="AC32" i="2"/>
  <c r="AE26" i="2"/>
  <c r="AK30" i="2"/>
  <c r="S30" i="2"/>
  <c r="AM17" i="2"/>
  <c r="AA25" i="2"/>
  <c r="AQ5" i="2"/>
  <c r="AI5" i="2" s="1"/>
  <c r="S13" i="2"/>
  <c r="AG31" i="2"/>
  <c r="O29" i="2"/>
  <c r="AL26" i="2"/>
  <c r="AG20" i="2"/>
  <c r="Z9" i="2"/>
  <c r="X9" i="2" s="1"/>
  <c r="AK16" i="2"/>
  <c r="AB3" i="2"/>
  <c r="AF28" i="2"/>
  <c r="AE10" i="2"/>
  <c r="Z6" i="2"/>
  <c r="AG15" i="2"/>
  <c r="AG22" i="2" s="1"/>
  <c r="Z10" i="2"/>
  <c r="AC10" i="2"/>
  <c r="AD6" i="2"/>
  <c r="AB18" i="2"/>
  <c r="AS27" i="2"/>
  <c r="V15" i="2"/>
  <c r="M15" i="2" s="1"/>
  <c r="T18" i="2"/>
  <c r="AO29" i="2"/>
  <c r="AK15" i="2"/>
  <c r="AF2" i="2"/>
  <c r="AG2" i="2"/>
  <c r="AG32" i="2"/>
  <c r="AG16" i="2"/>
  <c r="AQ29" i="2"/>
  <c r="AL31" i="2"/>
  <c r="AR25" i="2"/>
  <c r="W28" i="2"/>
  <c r="O30" i="2"/>
  <c r="M30" i="2" s="1"/>
  <c r="AM16" i="2"/>
  <c r="AM25" i="2"/>
  <c r="AE16" i="2"/>
  <c r="AQ18" i="2"/>
  <c r="AN8" i="2"/>
  <c r="AN11" i="2" s="1"/>
  <c r="Z15" i="2"/>
  <c r="Q4" i="2"/>
  <c r="P3" i="2"/>
  <c r="T15" i="2"/>
  <c r="AN15" i="2"/>
  <c r="AN22" i="2" s="1"/>
  <c r="AO31" i="2"/>
  <c r="AA26" i="2"/>
  <c r="X26" i="2" s="1"/>
  <c r="AC5" i="2"/>
  <c r="AG26" i="2"/>
  <c r="O13" i="2"/>
  <c r="AR31" i="2"/>
  <c r="AM31" i="2"/>
  <c r="AA31" i="2"/>
  <c r="AE25" i="2"/>
  <c r="W26" i="2"/>
  <c r="AE9" i="2"/>
  <c r="AH8" i="2"/>
  <c r="AH11" i="2" s="1"/>
  <c r="AH19" i="2"/>
  <c r="AD2" i="2"/>
  <c r="AP29" i="2"/>
  <c r="AI28" i="2"/>
  <c r="AB32" i="2"/>
  <c r="AE29" i="2"/>
  <c r="AB25" i="2"/>
  <c r="AF25" i="2"/>
  <c r="AC30" i="2"/>
  <c r="Q18" i="2"/>
  <c r="AE14" i="2"/>
  <c r="AF9" i="2"/>
  <c r="P25" i="2"/>
  <c r="M25" i="2" s="1"/>
  <c r="AL6" i="2"/>
  <c r="AF16" i="2"/>
  <c r="AI14" i="2"/>
  <c r="AQ6" i="2"/>
  <c r="AK29" i="2"/>
  <c r="AB29" i="2"/>
  <c r="AG14" i="2"/>
  <c r="AR30" i="2"/>
  <c r="AP20" i="2"/>
  <c r="AI20" i="2" s="1"/>
  <c r="O17" i="2"/>
  <c r="AD16" i="2"/>
  <c r="AD28" i="2"/>
  <c r="AD33" i="2" s="1"/>
  <c r="S16" i="2"/>
  <c r="T19" i="2"/>
  <c r="AD31" i="2"/>
  <c r="W25" i="2"/>
  <c r="AE20" i="2"/>
  <c r="AH20" i="2"/>
  <c r="X20" i="2" s="1"/>
  <c r="Z14" i="2"/>
  <c r="AN30" i="2"/>
  <c r="AP25" i="2"/>
  <c r="AP33" i="2" s="1"/>
  <c r="AE19" i="2"/>
  <c r="AN5" i="2"/>
  <c r="AF6" i="2"/>
  <c r="AP21" i="2"/>
  <c r="AE5" i="2"/>
  <c r="V4" i="2"/>
  <c r="AC15" i="2"/>
  <c r="AO4" i="2"/>
  <c r="AA6" i="2"/>
  <c r="AE6" i="2"/>
  <c r="Z18" i="2"/>
  <c r="X18" i="2" s="1"/>
  <c r="T7" i="2"/>
  <c r="S7" i="2"/>
  <c r="W9" i="2"/>
  <c r="T8" i="2"/>
  <c r="M8" i="2" s="1"/>
  <c r="U28" i="2"/>
  <c r="AH25" i="2"/>
  <c r="AG30" i="2"/>
  <c r="AA22" i="2"/>
  <c r="V24" i="2"/>
  <c r="V9" i="2"/>
  <c r="AB28" i="2"/>
  <c r="AI29" i="2"/>
  <c r="P29" i="2"/>
  <c r="AI31" i="2"/>
  <c r="AO26" i="2"/>
  <c r="AL30" i="2"/>
  <c r="M20" i="2"/>
  <c r="AQ17" i="2"/>
  <c r="Q16" i="2"/>
  <c r="X25" i="2"/>
  <c r="AS19" i="2"/>
  <c r="AS16" i="2"/>
  <c r="P22" i="2"/>
  <c r="AL8" i="2"/>
  <c r="Z31" i="2"/>
  <c r="AO16" i="2"/>
  <c r="AM26" i="2"/>
  <c r="AM33" i="2" s="1"/>
  <c r="V26" i="2"/>
  <c r="AD22" i="2"/>
  <c r="R25" i="2"/>
  <c r="AG5" i="2"/>
  <c r="Q21" i="2"/>
  <c r="O21" i="2"/>
  <c r="M14" i="2"/>
  <c r="AF5" i="2"/>
  <c r="AM18" i="2"/>
  <c r="AQ4" i="2"/>
  <c r="AL33" i="2"/>
  <c r="V2" i="2"/>
  <c r="V18" i="2"/>
  <c r="AQ3" i="2"/>
  <c r="S24" i="2"/>
  <c r="V10" i="2"/>
  <c r="AL3" i="2"/>
  <c r="W17" i="2"/>
  <c r="V17" i="2"/>
  <c r="O19" i="2"/>
  <c r="AR8" i="2"/>
  <c r="AB31" i="2"/>
  <c r="X30" i="2"/>
  <c r="Q26" i="2"/>
  <c r="O32" i="2"/>
  <c r="AK25" i="2"/>
  <c r="U25" i="2"/>
  <c r="S25" i="2"/>
  <c r="AA5" i="2"/>
  <c r="AK21" i="2"/>
  <c r="AS21" i="2"/>
  <c r="W21" i="2"/>
  <c r="V3" i="2"/>
  <c r="AO6" i="2"/>
  <c r="AO11" i="2" s="1"/>
  <c r="AG24" i="2"/>
  <c r="AK18" i="2"/>
  <c r="AS18" i="2"/>
  <c r="AQ7" i="2"/>
  <c r="AL4" i="2"/>
  <c r="P2" i="2"/>
  <c r="U3" i="2"/>
  <c r="AN33" i="2"/>
  <c r="AR24" i="2"/>
  <c r="AR33" i="2" s="1"/>
  <c r="AS7" i="2"/>
  <c r="AS11" i="2" s="1"/>
  <c r="AB21" i="2"/>
  <c r="AB22" i="2" s="1"/>
  <c r="S6" i="2"/>
  <c r="Q10" i="2"/>
  <c r="S5" i="2"/>
  <c r="AK9" i="2"/>
  <c r="AL9" i="2"/>
  <c r="AK8" i="2"/>
  <c r="AL16" i="2"/>
  <c r="V16" i="2"/>
  <c r="AQ16" i="2"/>
  <c r="M29" i="2"/>
  <c r="AQ26" i="2"/>
  <c r="O26" i="2"/>
  <c r="R26" i="2"/>
  <c r="V25" i="2"/>
  <c r="Z19" i="2"/>
  <c r="AC22" i="2"/>
  <c r="AO21" i="2"/>
  <c r="O5" i="2"/>
  <c r="Z24" i="2"/>
  <c r="AL18" i="2"/>
  <c r="AO18" i="2"/>
  <c r="AR17" i="2"/>
  <c r="AR22" i="2" s="1"/>
  <c r="AA7" i="2"/>
  <c r="AS24" i="2"/>
  <c r="AS33" i="2" s="1"/>
  <c r="AI10" i="2"/>
  <c r="AQ27" i="2"/>
  <c r="AI27" i="2" s="1"/>
  <c r="O18" i="2"/>
  <c r="R10" i="2"/>
  <c r="T33" i="2"/>
  <c r="Q24" i="2"/>
  <c r="V5" i="2"/>
  <c r="O10" i="2"/>
  <c r="O2" i="2"/>
  <c r="Q9" i="2"/>
  <c r="R9" i="2"/>
  <c r="AI13" i="2"/>
  <c r="R22" i="2"/>
  <c r="AF7" i="2"/>
  <c r="Q19" i="2"/>
  <c r="Z17" i="2"/>
  <c r="AO25" i="2"/>
  <c r="Q25" i="2"/>
  <c r="AF19" i="2"/>
  <c r="AK6" i="2"/>
  <c r="AE22" i="2"/>
  <c r="Z8" i="2"/>
  <c r="AL21" i="2"/>
  <c r="P5" i="2"/>
  <c r="AE11" i="2"/>
  <c r="AH33" i="2"/>
  <c r="AF24" i="2"/>
  <c r="AF33" i="2" s="1"/>
  <c r="Q17" i="2"/>
  <c r="M4" i="2"/>
  <c r="W11" i="2"/>
  <c r="AK24" i="2"/>
  <c r="AL7" i="2"/>
  <c r="AC11" i="2"/>
  <c r="AG8" i="2"/>
  <c r="AF21" i="2"/>
  <c r="Z5" i="2"/>
  <c r="AR6" i="2"/>
  <c r="AA11" i="2"/>
  <c r="AA34" i="2" s="1"/>
  <c r="X2" i="2"/>
  <c r="AE33" i="2"/>
  <c r="AI30" i="2"/>
  <c r="AK19" i="2"/>
  <c r="O16" i="2"/>
  <c r="AI32" i="2"/>
  <c r="P32" i="2"/>
  <c r="S31" i="2"/>
  <c r="M31" i="2" s="1"/>
  <c r="AL17" i="2"/>
  <c r="S19" i="2"/>
  <c r="AF17" i="2"/>
  <c r="AK17" i="2"/>
  <c r="X16" i="2"/>
  <c r="X13" i="2"/>
  <c r="AF8" i="2"/>
  <c r="U9" i="2"/>
  <c r="AA33" i="2"/>
  <c r="X27" i="2"/>
  <c r="AK4" i="2"/>
  <c r="AQ24" i="2"/>
  <c r="V6" i="2"/>
  <c r="AK3" i="2"/>
  <c r="M27" i="2"/>
  <c r="AQ9" i="2"/>
  <c r="AQ8" i="2"/>
  <c r="AK7" i="2"/>
  <c r="AI7" i="2" s="1"/>
  <c r="BF12" i="1" a="1"/>
  <c r="BC21" i="1" a="1"/>
  <c r="BD21" i="1" a="1"/>
  <c r="BD20" i="1" a="1"/>
  <c r="BC22" i="1" a="1"/>
  <c r="BD22" i="1" a="1"/>
  <c r="BB20" i="1" a="1"/>
  <c r="BB21" i="1" a="1"/>
  <c r="BC20" i="1" a="1"/>
  <c r="BB22" i="1" a="1"/>
  <c r="BB11" i="1" a="1"/>
  <c r="BD12" i="1" a="1"/>
  <c r="BC13" i="1" a="1"/>
  <c r="BB12" i="1" a="1"/>
  <c r="BD13" i="1" a="1"/>
  <c r="BC12" i="1" a="1"/>
  <c r="BD11" i="1" a="1"/>
  <c r="BB13" i="1" a="1"/>
  <c r="BC11" i="1" a="1"/>
  <c r="BB10" i="1" a="1"/>
  <c r="BD31" i="1" a="1"/>
  <c r="BC29" i="1" a="1"/>
  <c r="BC30" i="1" a="1"/>
  <c r="BB31" i="1" a="1"/>
  <c r="BD29" i="1" a="1"/>
  <c r="BB29" i="1" a="1"/>
  <c r="BB30" i="1" a="1"/>
  <c r="BD30" i="1" a="1"/>
  <c r="BC31" i="1" a="1"/>
  <c r="BO31" i="1" a="1"/>
  <c r="BN30" i="1" a="1"/>
  <c r="BJ30" i="1" a="1"/>
  <c r="BI31" i="1" a="1"/>
  <c r="BB28" i="1" a="1"/>
  <c r="BB27" i="1" a="1"/>
  <c r="BD28" i="1" a="1"/>
  <c r="BD27" i="1" a="1"/>
  <c r="BB26" i="1" a="1"/>
  <c r="BC27" i="1" a="1"/>
  <c r="BC28" i="1" a="1"/>
  <c r="BC26" i="1" a="1"/>
  <c r="BD26" i="1" a="1"/>
  <c r="BC23" i="1" a="1"/>
  <c r="BB23" i="1" a="1"/>
  <c r="BC25" i="1" a="1"/>
  <c r="BD23" i="1" a="1"/>
  <c r="BB24" i="1" a="1"/>
  <c r="BC24" i="1" a="1"/>
  <c r="BD24" i="1" a="1"/>
  <c r="BB25" i="1" a="1"/>
  <c r="BD25" i="1" a="1"/>
  <c r="BD5" i="1" a="1"/>
  <c r="BC7" i="1" a="1"/>
  <c r="BC5" i="1" a="1"/>
  <c r="BD6" i="1" a="1"/>
  <c r="BB5" i="1" a="1"/>
  <c r="BC6" i="1" a="1"/>
  <c r="BB6" i="1" a="1"/>
  <c r="BB7" i="1" a="1"/>
  <c r="BD7" i="1" a="1"/>
  <c r="BW25" i="1" a="1"/>
  <c r="BY23" i="1" a="1"/>
  <c r="BX24" i="1" a="1"/>
  <c r="BW23" i="1" a="1"/>
  <c r="BX25" i="1" a="1"/>
  <c r="BY24" i="1" a="1"/>
  <c r="BX23" i="1" a="1"/>
  <c r="BY25" i="1" a="1"/>
  <c r="BW24" i="1" a="1"/>
  <c r="BN24" i="1" a="1"/>
  <c r="BO25" i="1" a="1"/>
  <c r="BO24" i="1" a="1"/>
  <c r="BP23" i="1" a="1"/>
  <c r="BP24" i="1" a="1"/>
  <c r="BO23" i="1" a="1"/>
  <c r="BP25" i="1" a="1"/>
  <c r="BN25" i="1" a="1"/>
  <c r="BN23" i="1" a="1"/>
  <c r="BG23" i="1" a="1"/>
  <c r="BF24" i="1" a="1"/>
  <c r="BG24" i="1" a="1"/>
  <c r="BG25" i="1" a="1"/>
  <c r="BF23" i="1" a="1"/>
  <c r="BF25" i="1" a="1"/>
  <c r="BE25" i="1" a="1"/>
  <c r="BE24" i="1" a="1"/>
  <c r="BE23" i="1" a="1"/>
  <c r="BK15" i="1" a="1"/>
  <c r="BK14" i="1" a="1"/>
  <c r="BY9" i="1" a="1"/>
  <c r="BO7" i="1" a="1"/>
  <c r="BM18" i="1" a="1"/>
  <c r="BB17" i="1" a="1"/>
  <c r="BD18" i="1" a="1"/>
  <c r="BG31" i="1" a="1"/>
  <c r="BE12" i="1" a="1"/>
  <c r="BP9" i="1" a="1"/>
  <c r="BO12" i="1" a="1"/>
  <c r="BY12" i="1" a="1"/>
  <c r="BL9" i="1" a="1"/>
  <c r="BI16" i="1" a="1"/>
  <c r="BO20" i="1" a="1"/>
  <c r="BV19" i="1" a="1"/>
  <c r="BD8" i="1" a="1"/>
  <c r="BG17" i="1" a="1"/>
  <c r="BQ16" i="1" a="1"/>
  <c r="BM5" i="1" a="1"/>
  <c r="BV5" i="1" a="1"/>
  <c r="BH18" i="1" a="1"/>
  <c r="BY7" i="1" a="1"/>
  <c r="BC17" i="1" a="1"/>
  <c r="BO22" i="1" a="1"/>
  <c r="BY17" i="1" a="1"/>
  <c r="BZ29" i="1" a="1"/>
  <c r="BD10" i="1" a="1"/>
  <c r="BG18" i="1" a="1"/>
  <c r="BK18" i="1" a="1"/>
  <c r="BN26" i="1" a="1"/>
  <c r="BT5" i="1" a="1"/>
  <c r="BF14" i="1" a="1"/>
  <c r="BX12" i="1" a="1"/>
  <c r="BM12" i="1" a="1"/>
  <c r="BP13" i="1" a="1"/>
  <c r="BZ17" i="1" a="1"/>
  <c r="BT28" i="1" a="1"/>
  <c r="BJ13" i="1" a="1"/>
  <c r="BF18" i="1" a="1"/>
  <c r="CB16" i="1" a="1"/>
  <c r="BL8" i="1" a="1"/>
  <c r="CA10" i="1" a="1"/>
  <c r="BJ7" i="1" a="1"/>
  <c r="BP10" i="1" a="1"/>
  <c r="BP12" i="1" a="1"/>
  <c r="BN8" i="1" a="1"/>
  <c r="BZ14" i="1" a="1"/>
  <c r="BC9" i="1" a="1"/>
  <c r="BN13" i="1" a="1"/>
  <c r="BJ19" i="1" a="1"/>
  <c r="BZ15" i="1" a="1"/>
  <c r="BF28" i="1" a="1"/>
  <c r="BP26" i="1" a="1"/>
  <c r="BE9" i="1" a="1"/>
  <c r="BB18" i="1" a="1"/>
  <c r="CA22" i="1" a="1"/>
  <c r="BS14" i="1" a="1"/>
  <c r="BJ31" i="1" a="1"/>
  <c r="BR25" i="1" a="1"/>
  <c r="CB31" i="1" a="1"/>
  <c r="BD17" i="1" a="1"/>
  <c r="BP22" i="1" a="1"/>
  <c r="BE29" i="1" a="1"/>
  <c r="BO28" i="1" a="1"/>
  <c r="BE5" i="1" a="1"/>
  <c r="BB15" i="1" a="1"/>
  <c r="BS22" i="1" a="1"/>
  <c r="BE26" i="1" a="1"/>
  <c r="BP28" i="1" a="1"/>
  <c r="BB9" i="1" a="1"/>
  <c r="BG9" i="1" a="1"/>
  <c r="BZ18" i="1" a="1"/>
  <c r="BV16" i="1" a="1"/>
  <c r="BS21" i="1" a="1"/>
  <c r="BQ12" i="1" a="1"/>
  <c r="BQ24" i="1" a="1"/>
  <c r="BV11" i="1" a="1"/>
  <c r="BT31" i="1" a="1"/>
  <c r="BW30" i="1" a="1"/>
  <c r="BJ6" i="1" a="1"/>
  <c r="BH22" i="1" a="1"/>
  <c r="BW15" i="1" a="1"/>
  <c r="CB22" i="1" a="1"/>
  <c r="BO14" i="1" a="1"/>
  <c r="BE30" i="1" a="1"/>
  <c r="BR8" i="1" a="1"/>
  <c r="BQ26" i="1" a="1"/>
  <c r="BR24" i="1" a="1"/>
  <c r="BX11" i="1" a="1"/>
  <c r="BW26" i="1" a="1"/>
  <c r="BV30" i="1" a="1"/>
  <c r="BR9" i="1" a="1"/>
  <c r="BQ27" i="1" a="1"/>
  <c r="BS24" i="1" a="1"/>
  <c r="CA12" i="1" a="1"/>
  <c r="BW27" i="1" a="1"/>
  <c r="BY29" i="1" a="1"/>
  <c r="BY16" i="1" a="1"/>
  <c r="BO18" i="1" a="1"/>
  <c r="BL12" i="1" a="1"/>
  <c r="BL5" i="1" a="1"/>
  <c r="BP31" i="1" a="1"/>
  <c r="BU11" i="1" a="1"/>
  <c r="BV6" i="1" a="1"/>
  <c r="BY28" i="1" a="1"/>
  <c r="BK16" i="1" a="1"/>
  <c r="BO10" i="1" a="1"/>
  <c r="BK11" i="1" a="1"/>
  <c r="BS27" i="1" a="1"/>
  <c r="CA8" i="1" a="1"/>
  <c r="BZ11" i="1" a="1"/>
  <c r="CA9" i="1" a="1"/>
  <c r="BK17" i="1" a="1"/>
  <c r="BN9" i="1" a="1"/>
  <c r="BN7" i="1" a="1"/>
  <c r="BK7" i="1" a="1"/>
  <c r="BR31" i="1" a="1"/>
  <c r="BO6" i="1" a="1"/>
  <c r="BW31" i="1" a="1"/>
  <c r="BX8" i="1" a="1"/>
  <c r="BB19" i="1" a="1"/>
  <c r="BL19" i="1" a="1"/>
  <c r="BK28" i="1" a="1"/>
  <c r="BF11" i="1" a="1"/>
  <c r="BI17" i="1" a="1"/>
  <c r="BT21" i="1" a="1"/>
  <c r="BS8" i="1" a="1"/>
  <c r="BL29" i="1" a="1"/>
  <c r="BK29" i="1" a="1"/>
  <c r="BI22" i="1" a="1"/>
  <c r="BJ11" i="1" a="1"/>
  <c r="BO8" i="1" a="1"/>
  <c r="BF30" i="1" a="1"/>
  <c r="BF8" i="1" a="1"/>
  <c r="BU18" i="1" a="1"/>
  <c r="BH25" i="1" a="1"/>
  <c r="BH5" i="1" a="1"/>
  <c r="BO13" i="1" a="1"/>
  <c r="BJ15" i="1" a="1"/>
  <c r="BO26" i="1" a="1"/>
  <c r="BC16" i="1" a="1"/>
  <c r="BI18" i="1" a="1"/>
  <c r="BV20" i="1" a="1"/>
  <c r="BG11" i="1" a="1"/>
  <c r="BK20" i="1" a="1"/>
  <c r="BN31" i="1" a="1"/>
  <c r="BT30" i="1" a="1"/>
  <c r="BG7" i="1" a="1"/>
  <c r="CB20" i="1" a="1"/>
  <c r="BH30" i="1" a="1"/>
  <c r="BH27" i="1" a="1"/>
  <c r="BN28" i="1" a="1"/>
  <c r="BU12" i="1" a="1"/>
  <c r="BY26" i="1" a="1"/>
  <c r="BY19" i="1" a="1"/>
  <c r="BE27" i="1" a="1"/>
  <c r="BZ12" i="1" a="1"/>
  <c r="BK26" i="1" a="1"/>
  <c r="BL14" i="1" a="1"/>
  <c r="BS9" i="1" a="1"/>
  <c r="BV12" i="1" a="1"/>
  <c r="CB30" i="1" a="1"/>
  <c r="BN16" i="1" a="1"/>
  <c r="BR19" i="1" a="1"/>
  <c r="BV22" i="1" a="1"/>
  <c r="BG29" i="1" a="1"/>
  <c r="BS18" i="1" a="1"/>
  <c r="BO5" i="1" a="1"/>
  <c r="BG13" i="1" a="1"/>
  <c r="BS29" i="1" a="1"/>
  <c r="BE7" i="1" a="1"/>
  <c r="BR5" i="1" a="1"/>
  <c r="BI15" i="1" a="1"/>
  <c r="BM19" i="1" a="1"/>
  <c r="BY20" i="1" a="1"/>
  <c r="BV26" i="1" a="1"/>
  <c r="BE10" i="1" a="1"/>
  <c r="BJ22" i="1" a="1"/>
  <c r="BL17" i="1" a="1"/>
  <c r="BL31" i="1" a="1"/>
  <c r="BU30" i="1" a="1"/>
  <c r="BW16" i="1" a="1"/>
  <c r="BB8" i="1" a="1"/>
  <c r="BF17" i="1" a="1"/>
  <c r="BS17" i="1" a="1"/>
  <c r="BY21" i="1" a="1"/>
  <c r="BY27" i="1" a="1"/>
  <c r="BJ12" i="1" a="1"/>
  <c r="BD16" i="1" a="1"/>
  <c r="BO19" i="1" a="1"/>
  <c r="BX14" i="1" a="1"/>
  <c r="CB27" i="1" a="1"/>
  <c r="BT9" i="1" a="1"/>
  <c r="BE15" i="1" a="1"/>
  <c r="BX18" i="1" a="1"/>
  <c r="BL28" i="1" a="1"/>
  <c r="BG12" i="1" a="1"/>
  <c r="BG14" i="1" a="1"/>
  <c r="BV15" i="1" a="1"/>
  <c r="BP7" i="1" a="1"/>
  <c r="BY8" i="1" a="1"/>
  <c r="BF15" i="1" a="1"/>
  <c r="BW6" i="1" a="1"/>
  <c r="BX9" i="1" a="1"/>
  <c r="BE19" i="1" a="1"/>
  <c r="BY18" i="1" a="1"/>
  <c r="BD9" i="1" a="1"/>
  <c r="BL6" i="1" a="1"/>
  <c r="BB14" i="1" a="1"/>
  <c r="BZ19" i="1" a="1"/>
  <c r="BI29" i="1" a="1"/>
  <c r="BP30" i="1" a="1"/>
  <c r="BF9" i="1" a="1"/>
  <c r="BE22" i="1" a="1"/>
  <c r="BX21" i="1" a="1"/>
  <c r="BQ21" i="1" a="1"/>
  <c r="BQ7" i="1" a="1"/>
  <c r="CA7" i="1" a="1"/>
  <c r="BP5" i="1" a="1"/>
  <c r="BZ16" i="1" a="1"/>
  <c r="BI30" i="1" a="1"/>
  <c r="BP27" i="1" a="1"/>
  <c r="BH10" i="1" a="1"/>
  <c r="BE18" i="1" a="1"/>
  <c r="BZ21" i="1" a="1"/>
  <c r="BM17" i="1" a="1"/>
  <c r="BI23" i="1" a="1"/>
  <c r="BS23" i="1" a="1"/>
  <c r="BH12" i="1" a="1"/>
  <c r="BH9" i="1" a="1"/>
  <c r="BX15" i="1" a="1"/>
  <c r="BT14" i="1" a="1"/>
  <c r="BP19" i="1" a="1"/>
  <c r="BF29" i="1" a="1"/>
  <c r="BJ25" i="1" a="1"/>
  <c r="BS10" i="1" a="1"/>
  <c r="BO29" i="1" a="1"/>
  <c r="BZ5" i="1" a="1"/>
  <c r="CB6" i="1" a="1"/>
  <c r="BX29" i="1" a="1"/>
  <c r="BZ24" i="1" a="1"/>
  <c r="BG10" i="1" a="1"/>
  <c r="BF20" i="1" a="1"/>
  <c r="CA19" i="1" a="1"/>
  <c r="BV14" i="1" a="1"/>
  <c r="BP16" i="1" a="1"/>
  <c r="BJ28" i="1" a="1"/>
  <c r="BP6" i="1" a="1"/>
  <c r="BL27" i="1" a="1"/>
  <c r="BQ25" i="1" a="1"/>
  <c r="BY11" i="1" a="1"/>
  <c r="BU27" i="1" a="1"/>
  <c r="CA23" i="1" a="1"/>
  <c r="BS7" i="1" a="1"/>
  <c r="BR26" i="1" a="1"/>
  <c r="BQ23" i="1" a="1"/>
  <c r="CB11" i="1" a="1"/>
  <c r="BX27" i="1" a="1"/>
  <c r="CB24" i="1" a="1"/>
  <c r="CB19" i="1" a="1"/>
  <c r="BR22" i="1" a="1"/>
  <c r="BH28" i="1" a="1"/>
  <c r="BQ13" i="1" a="1"/>
  <c r="BK27" i="1" a="1"/>
  <c r="BU8" i="1" a="1"/>
  <c r="BU7" i="1" a="1"/>
  <c r="BQ6" i="1" a="1"/>
  <c r="BQ8" i="1" a="1"/>
  <c r="BW10" i="1" a="1"/>
  <c r="BK31" i="1" a="1"/>
  <c r="BE6" i="1" a="1"/>
  <c r="BG28" i="1" a="1"/>
  <c r="CA18" i="1" a="1"/>
  <c r="BS5" i="1" a="1"/>
  <c r="BT17" i="1" a="1"/>
  <c r="BD19" i="1" a="1"/>
  <c r="BV7" i="1" a="1"/>
  <c r="BF7" i="1" a="1"/>
  <c r="BM9" i="1" a="1"/>
  <c r="BG19" i="1" a="1"/>
  <c r="BM22" i="1" a="1"/>
  <c r="BM26" i="1" a="1"/>
  <c r="BH6" i="1" a="1"/>
  <c r="BT18" i="1" a="1"/>
  <c r="BR14" i="1" a="1"/>
  <c r="BH31" i="1" a="1"/>
  <c r="BS30" i="1" a="1"/>
  <c r="BV29" i="1" a="1"/>
  <c r="BU16" i="1" a="1"/>
  <c r="BJ17" i="1" a="1"/>
  <c r="BP21" i="1" a="1"/>
  <c r="BJ29" i="1" a="1"/>
  <c r="BM27" i="1" a="1"/>
  <c r="BH7" i="1" a="1"/>
  <c r="BW17" i="1" a="1"/>
  <c r="BL21" i="1" a="1"/>
  <c r="BQ31" i="1" a="1"/>
  <c r="BK21" i="1" a="1"/>
  <c r="BT8" i="1" a="1"/>
  <c r="BT13" i="1" a="1"/>
  <c r="BI19" i="1" a="1"/>
  <c r="BX22" i="1" a="1"/>
  <c r="BZ30" i="1" a="1"/>
  <c r="BG8" i="1" a="1"/>
  <c r="BN17" i="1" a="1"/>
  <c r="BJ27" i="1" a="1"/>
  <c r="BN27" i="1" a="1"/>
  <c r="BT26" i="1" a="1"/>
  <c r="BJ21" i="1" a="1"/>
  <c r="CA28" i="1" a="1"/>
  <c r="BH8" i="1" a="1"/>
  <c r="BC18" i="1" a="1"/>
  <c r="BT10" i="1" a="1"/>
  <c r="BE13" i="1" a="1"/>
  <c r="BE16" i="1" a="1"/>
  <c r="BQ17" i="1" a="1"/>
  <c r="BX19" i="1" a="1"/>
  <c r="BH29" i="1" a="1"/>
  <c r="BW28" i="1" a="1"/>
  <c r="BF10" i="1" a="1"/>
  <c r="BF22" i="1" a="1"/>
  <c r="CB17" i="1" a="1"/>
  <c r="BH26" i="1" a="1"/>
  <c r="BO11" i="1" a="1"/>
  <c r="BY6" i="1" a="1"/>
  <c r="BK6" i="1" a="1"/>
  <c r="BN14" i="1" a="1"/>
  <c r="BT20" i="1" a="1"/>
  <c r="BI8" i="1" a="1"/>
  <c r="BH20" i="1" a="1"/>
  <c r="BW20" i="1" a="1"/>
  <c r="BM15" i="1" a="1"/>
  <c r="BK8" i="1" a="1"/>
  <c r="BU9" i="1" a="1"/>
  <c r="BU28" i="1" a="1"/>
  <c r="BJ14" i="1" a="1"/>
  <c r="BU20" i="1" a="1"/>
  <c r="BN18" i="1" a="1"/>
  <c r="BS20" i="1" a="1"/>
  <c r="BH23" i="1" a="1"/>
  <c r="BS6" i="1" a="1"/>
  <c r="BO27" i="1" a="1"/>
  <c r="BW11" i="1" a="1"/>
  <c r="CB8" i="1" a="1"/>
  <c r="CA27" i="1" a="1"/>
  <c r="BH13" i="1" a="1"/>
  <c r="BF21" i="1" a="1"/>
  <c r="BX16" i="1" a="1"/>
  <c r="BN15" i="1" a="1"/>
  <c r="BS19" i="1" a="1"/>
  <c r="BF31" i="1" a="1"/>
  <c r="BI25" i="1" a="1"/>
  <c r="BP11" i="1" a="1"/>
  <c r="BO30" i="1" a="1"/>
  <c r="BW8" i="1" a="1"/>
  <c r="CB7" i="1" a="1"/>
  <c r="CA29" i="1" a="1"/>
  <c r="CA25" i="1" a="1"/>
  <c r="BS12" i="1" a="1"/>
  <c r="BW9" i="1" a="1"/>
  <c r="BV8" i="1" a="1"/>
  <c r="BZ23" i="1" a="1"/>
  <c r="BT22" i="1" a="1"/>
  <c r="BO17" i="1" a="1"/>
  <c r="BL11" i="1" a="1"/>
  <c r="BQ28" i="1" a="1"/>
  <c r="BS25" i="1" a="1"/>
  <c r="CB12" i="1" a="1"/>
  <c r="BZ27" i="1" a="1"/>
  <c r="BY31" i="1" a="1"/>
  <c r="CB23" i="1" a="1"/>
  <c r="BR15" i="1" a="1"/>
  <c r="BQ11" i="1" a="1"/>
  <c r="BV28" i="1" a="1"/>
  <c r="BI24" i="1" a="1"/>
  <c r="BZ8" i="1" a="1"/>
  <c r="BV13" i="1" a="1"/>
  <c r="BU22" i="1" a="1"/>
  <c r="BL22" i="1" a="1"/>
  <c r="CA31" i="1" a="1"/>
  <c r="BU15" i="1" a="1"/>
  <c r="BQ10" i="1" a="1"/>
  <c r="BV10" i="1" a="1"/>
  <c r="BM7" i="1" a="1"/>
  <c r="BL13" i="1" a="1"/>
  <c r="BM21" i="1" a="1"/>
  <c r="BP29" i="1" a="1"/>
  <c r="BE21" i="1" a="1"/>
  <c r="BM20" i="1" a="1"/>
  <c r="BZ10" i="1" a="1"/>
  <c r="BI28" i="1" a="1"/>
  <c r="BK9" i="1" a="1"/>
  <c r="BN20" i="1" a="1"/>
  <c r="BN10" i="1" a="1"/>
  <c r="BP20" i="1" a="1"/>
  <c r="BZ20" i="1" a="1"/>
  <c r="BR20" i="1" a="1"/>
  <c r="CA30" i="1" a="1"/>
  <c r="BS15" i="1" a="1"/>
  <c r="CB29" i="1" a="1"/>
  <c r="BJ20" i="1" a="1"/>
  <c r="BI26" i="1" a="1"/>
  <c r="CB28" i="1" a="1"/>
  <c r="BH21" i="1" a="1"/>
  <c r="BW14" i="1" a="1"/>
  <c r="BQ22" i="1" a="1"/>
  <c r="BL10" i="1" a="1"/>
  <c r="BR23" i="1" a="1"/>
  <c r="BT27" i="1" a="1"/>
  <c r="BI13" i="1" a="1"/>
  <c r="BC14" i="1" a="1"/>
  <c r="BO21" i="1" a="1"/>
  <c r="BK5" i="1" a="1"/>
  <c r="BT6" i="1" a="1"/>
  <c r="BN12" i="1" a="1"/>
  <c r="BX5" i="1" a="1"/>
  <c r="BU6" i="1" a="1"/>
  <c r="CA21" i="1" a="1"/>
  <c r="BQ19" i="1" a="1"/>
  <c r="BF26" i="1" a="1"/>
  <c r="BQ5" i="1" a="1"/>
  <c r="BX7" i="1" a="1"/>
  <c r="BX31" i="1" a="1"/>
  <c r="BJ9" i="1" a="1"/>
  <c r="BR7" i="1" a="1"/>
  <c r="BV17" i="1" a="1"/>
  <c r="BQ30" i="1" a="1"/>
  <c r="BT11" i="1" a="1"/>
  <c r="BW13" i="1" a="1"/>
  <c r="BG26" i="1" a="1"/>
  <c r="BW22" i="1" a="1"/>
  <c r="BZ25" i="1" a="1"/>
  <c r="BC8" i="1" a="1"/>
  <c r="BM13" i="1" a="1"/>
  <c r="BD15" i="1" a="1"/>
  <c r="BT19" i="1" a="1"/>
  <c r="BG30" i="1" a="1"/>
  <c r="BM30" i="1" a="1"/>
  <c r="BH11" i="1" a="1"/>
  <c r="BH19" i="1" a="1"/>
  <c r="CA14" i="1" a="1"/>
  <c r="BN21" i="1" a="1"/>
  <c r="BJ23" i="1" a="1"/>
  <c r="BW7" i="1" a="1"/>
  <c r="CA24" i="1" a="1"/>
  <c r="BM16" i="1" a="1"/>
  <c r="BO9" i="1" a="1"/>
  <c r="BB16" i="1" a="1"/>
  <c r="BW19" i="1" a="1"/>
  <c r="BM31" i="1" a="1"/>
  <c r="BF6" i="1" a="1"/>
  <c r="BE20" i="1" a="1"/>
  <c r="BU17" i="1" a="1"/>
  <c r="BP18" i="1" a="1"/>
  <c r="BH24" i="1" a="1"/>
  <c r="BZ9" i="1" a="1"/>
  <c r="BZ28" i="1" a="1"/>
  <c r="BE31" i="1" a="1"/>
  <c r="BU13" i="1" a="1"/>
  <c r="BI7" i="1" a="1"/>
  <c r="BC15" i="1" a="1"/>
  <c r="CB21" i="1" a="1"/>
  <c r="BL26" i="1" a="1"/>
  <c r="CB26" i="1" a="1"/>
  <c r="BD14" i="1" a="1"/>
  <c r="BR18" i="1" a="1"/>
  <c r="BJ26" i="1" a="1"/>
  <c r="BQ29" i="1" a="1"/>
  <c r="BX28" i="1" a="1"/>
  <c r="BY22" i="1" a="1"/>
  <c r="CA5" i="1" a="1"/>
  <c r="BJ5" i="1" a="1"/>
  <c r="BJ18" i="1" a="1"/>
  <c r="BX13" i="1" a="1"/>
  <c r="BN11" i="1" a="1"/>
  <c r="BH17" i="1" a="1"/>
  <c r="BL18" i="1" a="1"/>
  <c r="CA20" i="1" a="1"/>
  <c r="BL30" i="1" a="1"/>
  <c r="BW29" i="1" a="1"/>
  <c r="BG5" i="1" a="1"/>
  <c r="BG15" i="1" a="1"/>
  <c r="BT15" i="1" a="1"/>
  <c r="BF27" i="1" a="1"/>
  <c r="BM11" i="1" a="1"/>
  <c r="BY13" i="1" a="1"/>
  <c r="BH14" i="1" a="1"/>
  <c r="BO15" i="1" a="1"/>
  <c r="CA17" i="1" a="1"/>
  <c r="BG27" i="1" a="1"/>
  <c r="BZ26" i="1" a="1"/>
  <c r="BI10" i="1" a="1"/>
  <c r="BI21" i="1" a="1"/>
  <c r="BV21" i="1" a="1"/>
  <c r="BR12" i="1" a="1"/>
  <c r="BY10" i="1" a="1"/>
  <c r="BX26" i="1" a="1"/>
  <c r="BI5" i="1" a="1"/>
  <c r="BH15" i="1" a="1"/>
  <c r="BG20" i="1" a="1"/>
  <c r="BZ22" i="1" a="1"/>
  <c r="BQ20" i="1" a="1"/>
  <c r="BM14" i="1" a="1"/>
  <c r="BQ9" i="1" a="1"/>
  <c r="BS13" i="1" a="1"/>
  <c r="BS26" i="1" a="1"/>
  <c r="BX10" i="1" a="1"/>
  <c r="BW12" i="1" a="1"/>
  <c r="BJ16" i="1" a="1"/>
  <c r="BU21" i="1" a="1"/>
  <c r="BN19" i="1" a="1"/>
  <c r="BN22" i="1" a="1"/>
  <c r="BN5" i="1" a="1"/>
  <c r="BM8" i="1" a="1"/>
  <c r="BR27" i="1" a="1"/>
  <c r="BZ13" i="1" a="1"/>
  <c r="CB9" i="1" a="1"/>
  <c r="BU29" i="1" a="1"/>
  <c r="BN6" i="1" a="1"/>
  <c r="BM10" i="1" a="1"/>
  <c r="BX6" i="1" a="1"/>
  <c r="CB10" i="1" a="1"/>
  <c r="BU31" i="1" a="1"/>
  <c r="BW21" i="1" a="1"/>
  <c r="BT16" i="1" a="1"/>
  <c r="BS16" i="1" a="1"/>
  <c r="BI27" i="1" a="1"/>
  <c r="BP8" i="1" a="1"/>
  <c r="BR28" i="1" a="1"/>
  <c r="BW5" i="1" a="1"/>
  <c r="BY5" i="1" a="1"/>
  <c r="CA26" i="1" a="1"/>
  <c r="CB25" i="1" a="1"/>
  <c r="BY14" i="1" a="1"/>
  <c r="BR10" i="1" a="1"/>
  <c r="BS28" i="1" a="1"/>
  <c r="BU5" i="1" a="1"/>
  <c r="CA16" i="1" a="1"/>
  <c r="BP14" i="1" a="1"/>
  <c r="BR29" i="1" a="1"/>
  <c r="BV9" i="1" a="1"/>
  <c r="BZ31" i="1" a="1"/>
  <c r="BZ6" i="1" a="1"/>
  <c r="BX30" i="1" a="1"/>
  <c r="CB5" i="1" a="1"/>
  <c r="BE17" i="1" a="1"/>
  <c r="BX20" i="1" a="1"/>
  <c r="BO16" i="1" a="1"/>
  <c r="BK12" i="1" a="1"/>
  <c r="CA15" i="1" a="1"/>
  <c r="CA6" i="1" a="1"/>
  <c r="BF5" i="1" a="1"/>
  <c r="BF16" i="1" a="1"/>
  <c r="BF13" i="1" a="1"/>
  <c r="BM29" i="1" a="1"/>
  <c r="BK22" i="1" a="1"/>
  <c r="BZ7" i="1" a="1"/>
  <c r="BL7" i="1" a="1"/>
  <c r="BQ14" i="1" a="1"/>
  <c r="BU19" i="1" a="1"/>
  <c r="BN29" i="1" a="1"/>
  <c r="BI12" i="1" a="1"/>
  <c r="BI14" i="1" a="1"/>
  <c r="BY15" i="1" a="1"/>
  <c r="BL15" i="1" a="1"/>
  <c r="BR11" i="1" a="1"/>
  <c r="CA11" i="1" a="1"/>
  <c r="BJ24" i="1" a="1"/>
  <c r="BE14" i="1" a="1"/>
  <c r="BQ15" i="1" a="1"/>
  <c r="BX17" i="1" a="1"/>
  <c r="BJ10" i="1" a="1"/>
  <c r="BC19" i="1" a="1"/>
  <c r="CB14" i="1" a="1"/>
  <c r="BL16" i="1" a="1"/>
  <c r="BR6" i="1" a="1"/>
  <c r="BU10" i="1" a="1"/>
  <c r="BE28" i="1" a="1"/>
  <c r="BI9" i="1" a="1"/>
  <c r="BE11" i="1" a="1"/>
  <c r="BR16" i="1" a="1"/>
  <c r="BM28" i="1" a="1"/>
  <c r="BE8" i="1" a="1"/>
  <c r="BW18" i="1" a="1"/>
  <c r="BR21" i="1" a="1"/>
  <c r="BP17" i="1" a="1"/>
  <c r="BI6" i="1" a="1"/>
  <c r="BK10" i="1" a="1"/>
  <c r="BK19" i="1" a="1"/>
  <c r="BT12" i="1" a="1"/>
  <c r="BK13" i="1" a="1"/>
  <c r="BF19" i="1" a="1"/>
  <c r="BP15" i="1" a="1"/>
  <c r="CB18" i="1" a="1"/>
  <c r="BV27" i="1" a="1"/>
  <c r="BJ8" i="1" a="1"/>
  <c r="BG22" i="1" a="1"/>
  <c r="BQ18" i="1" a="1"/>
  <c r="BK30" i="1" a="1"/>
  <c r="BT29" i="1" a="1"/>
  <c r="BR17" i="1" a="1"/>
  <c r="CB15" i="1" a="1"/>
  <c r="BR30" i="1" a="1"/>
  <c r="BU26" i="1" a="1"/>
  <c r="BG6" i="1" a="1"/>
  <c r="BG16" i="1" a="1"/>
  <c r="BU14" i="1" a="1"/>
  <c r="BS11" i="1" a="1"/>
  <c r="CB13" i="1" a="1"/>
  <c r="BY30" i="1" a="1"/>
  <c r="BI11" i="1" a="1"/>
  <c r="BI20" i="1" a="1"/>
  <c r="BV18" i="1" a="1"/>
  <c r="BL20" i="1" a="1"/>
  <c r="BR13" i="1" a="1"/>
  <c r="BM6" i="1" a="1"/>
  <c r="BS31" i="1" a="1"/>
  <c r="CA13" i="1" a="1"/>
  <c r="BT7" i="1" a="1"/>
  <c r="BV31" i="1" a="1"/>
  <c r="BC10" i="1" a="1"/>
  <c r="BH16" i="1" a="1"/>
  <c r="BG21" i="1" a="1"/>
  <c r="IG9" i="1" l="1" a="1"/>
  <c r="IG9" i="1" s="1"/>
  <c r="IP9" i="1" s="1"/>
  <c r="JI9" i="1" s="1" a="1"/>
  <c r="JI9" i="1" s="1"/>
  <c r="IG14" i="1" a="1"/>
  <c r="IG14" i="1" s="1"/>
  <c r="IP14" i="1" s="1"/>
  <c r="IG15" i="1" a="1"/>
  <c r="IG15" i="1" s="1"/>
  <c r="IP15" i="1" s="1"/>
  <c r="IT35" i="1" a="1"/>
  <c r="IT35" i="1" s="1"/>
  <c r="JC35" i="1" s="1"/>
  <c r="IT15" i="1" a="1"/>
  <c r="IT15" i="1" s="1"/>
  <c r="JC15" i="1" s="1"/>
  <c r="IT13" i="1" a="1"/>
  <c r="IT13" i="1" s="1"/>
  <c r="JC13" i="1" s="1"/>
  <c r="IG38" i="1" a="1"/>
  <c r="IG38" i="1" s="1"/>
  <c r="IP38" i="1" s="1"/>
  <c r="IT25" i="1" a="1"/>
  <c r="IT25" i="1" s="1"/>
  <c r="JC25" i="1" s="1"/>
  <c r="IQ38" i="1" a="1"/>
  <c r="IQ38" i="1" s="1"/>
  <c r="IT28" i="1" a="1"/>
  <c r="IT28" i="1" s="1"/>
  <c r="JC28" i="1" s="1"/>
  <c r="IG27" i="1" a="1"/>
  <c r="IG27" i="1" s="1"/>
  <c r="IP27" i="1" s="1"/>
  <c r="JI14" i="1" s="1" a="1"/>
  <c r="JI14" i="1" s="1"/>
  <c r="IC11" i="1" a="1"/>
  <c r="IC11" i="1" s="1"/>
  <c r="ID11" i="1" a="1"/>
  <c r="ID11" i="1" s="1"/>
  <c r="HT11" i="1" a="1"/>
  <c r="HT11" i="1" s="1"/>
  <c r="IG35" i="1" a="1"/>
  <c r="IG35" i="1" s="1"/>
  <c r="IP35" i="1" s="1"/>
  <c r="ID24" i="1" a="1"/>
  <c r="ID24" i="1" s="1"/>
  <c r="HT24" i="1" a="1"/>
  <c r="HT24" i="1" s="1"/>
  <c r="IC24" i="1" s="1"/>
  <c r="IQ20" i="1" a="1"/>
  <c r="IQ20" i="1" s="1"/>
  <c r="BQ70" i="1"/>
  <c r="IT39" i="1" a="1"/>
  <c r="IT39" i="1" s="1"/>
  <c r="JC39" i="1" s="1"/>
  <c r="JL17" i="1" s="1" a="1"/>
  <c r="JL17" i="1" s="1"/>
  <c r="JI11" i="1" a="1"/>
  <c r="JI11" i="1" s="1"/>
  <c r="HT9" i="1" a="1"/>
  <c r="HT9" i="1" s="1"/>
  <c r="IC9" i="1" a="1"/>
  <c r="IC9" i="1" s="1"/>
  <c r="ID9" i="1" a="1"/>
  <c r="ID9" i="1" s="1"/>
  <c r="ID13" i="1" a="1"/>
  <c r="ID13" i="1" s="1"/>
  <c r="HT13" i="1" a="1"/>
  <c r="HT13" i="1" s="1"/>
  <c r="IC13" i="1" a="1"/>
  <c r="IC13" i="1" s="1"/>
  <c r="ID16" i="1" a="1"/>
  <c r="ID16" i="1" s="1"/>
  <c r="HT16" i="1" a="1"/>
  <c r="HT16" i="1" s="1"/>
  <c r="IC16" i="1" a="1"/>
  <c r="IC16" i="1" s="1"/>
  <c r="IG39" i="1" a="1"/>
  <c r="IG39" i="1" s="1"/>
  <c r="IP39" i="1" s="1"/>
  <c r="JI17" i="1" s="1" a="1"/>
  <c r="JI17" i="1" s="1"/>
  <c r="ID35" i="1" a="1"/>
  <c r="ID35" i="1" s="1"/>
  <c r="HT35" i="1" a="1"/>
  <c r="HT35" i="1" s="1"/>
  <c r="IC35" i="1" s="1"/>
  <c r="HT21" i="1" a="1"/>
  <c r="HT21" i="1" s="1"/>
  <c r="IC21" i="1" s="1"/>
  <c r="ID21" i="1" a="1"/>
  <c r="ID21" i="1" s="1"/>
  <c r="IT14" i="1" a="1"/>
  <c r="IT14" i="1" s="1"/>
  <c r="JC14" i="1" s="1"/>
  <c r="IG28" i="1" a="1"/>
  <c r="IG28" i="1" s="1"/>
  <c r="IP28" i="1" s="1"/>
  <c r="ID22" i="1" a="1"/>
  <c r="ID22" i="1" s="1"/>
  <c r="HT22" i="1" a="1"/>
  <c r="HT22" i="1" s="1"/>
  <c r="IC22" i="1" s="1"/>
  <c r="IT36" i="1" a="1"/>
  <c r="IT36" i="1" s="1"/>
  <c r="JC36" i="1" s="1"/>
  <c r="JL16" i="1" s="1" a="1"/>
  <c r="JL16" i="1" s="1"/>
  <c r="HT25" i="1" a="1"/>
  <c r="HT25" i="1" s="1"/>
  <c r="IC25" i="1" s="1"/>
  <c r="ID25" i="1" a="1"/>
  <c r="ID25" i="1" s="1"/>
  <c r="HT27" i="1" a="1"/>
  <c r="HT27" i="1" s="1"/>
  <c r="IC27" i="1" s="1"/>
  <c r="ID27" i="1" a="1"/>
  <c r="ID27" i="1" s="1"/>
  <c r="IC17" i="1" a="1"/>
  <c r="IC17" i="1" s="1"/>
  <c r="HT17" i="1" a="1"/>
  <c r="HT17" i="1" s="1"/>
  <c r="IT31" i="1" a="1"/>
  <c r="IT31" i="1" s="1"/>
  <c r="JC31" i="1" s="1"/>
  <c r="IT16" i="1" a="1"/>
  <c r="IT16" i="1" s="1"/>
  <c r="JC16" i="1" s="1"/>
  <c r="HT31" i="1" a="1"/>
  <c r="HT31" i="1" s="1"/>
  <c r="IC31" i="1" s="1"/>
  <c r="ID31" i="1" a="1"/>
  <c r="ID31" i="1" s="1"/>
  <c r="IG12" i="1" a="1"/>
  <c r="IG12" i="1" s="1"/>
  <c r="IP12" i="1" s="1"/>
  <c r="JI10" i="1" s="1" a="1"/>
  <c r="JI10" i="1" s="1"/>
  <c r="IT27" i="1" a="1"/>
  <c r="IT27" i="1" s="1"/>
  <c r="JC27" i="1" s="1"/>
  <c r="HT28" i="1" a="1"/>
  <c r="HT28" i="1" s="1"/>
  <c r="IC28" i="1" s="1"/>
  <c r="IT26" i="1" a="1"/>
  <c r="IT26" i="1" s="1"/>
  <c r="JC26" i="1" s="1"/>
  <c r="IG21" i="1" a="1"/>
  <c r="IG21" i="1" s="1"/>
  <c r="IP21" i="1" s="1"/>
  <c r="ID34" i="1" a="1"/>
  <c r="ID34" i="1" s="1"/>
  <c r="HT34" i="1" a="1"/>
  <c r="HT34" i="1" s="1"/>
  <c r="IC34" i="1" s="1"/>
  <c r="HT37" i="1" a="1"/>
  <c r="HT37" i="1" s="1"/>
  <c r="IC37" i="1" s="1"/>
  <c r="ID37" i="1" a="1"/>
  <c r="ID37" i="1" s="1"/>
  <c r="IG25" i="1" a="1"/>
  <c r="IG25" i="1" s="1"/>
  <c r="IP25" i="1" s="1"/>
  <c r="IC14" i="1" a="1"/>
  <c r="IC14" i="1" s="1"/>
  <c r="HT14" i="1" a="1"/>
  <c r="HT14" i="1" s="1"/>
  <c r="ID14" i="1" a="1"/>
  <c r="ID14" i="1" s="1"/>
  <c r="IG24" i="1" a="1"/>
  <c r="IG24" i="1" s="1"/>
  <c r="IP24" i="1" s="1"/>
  <c r="IT12" i="1" a="1"/>
  <c r="IT12" i="1" s="1"/>
  <c r="JC12" i="1" s="1"/>
  <c r="IT38" i="1" a="1"/>
  <c r="IT38" i="1" s="1"/>
  <c r="JC38" i="1" s="1"/>
  <c r="HT39" i="1" a="1"/>
  <c r="HT39" i="1" s="1"/>
  <c r="IC39" i="1" s="1"/>
  <c r="HT15" i="1" a="1"/>
  <c r="HT15" i="1" s="1"/>
  <c r="IC15" i="1" a="1"/>
  <c r="IC15" i="1" s="1"/>
  <c r="ID15" i="1" a="1"/>
  <c r="ID15" i="1" s="1"/>
  <c r="IT23" i="1" a="1"/>
  <c r="IT23" i="1" s="1"/>
  <c r="JC23" i="1" s="1"/>
  <c r="JI13" i="1" a="1"/>
  <c r="JI13" i="1" s="1"/>
  <c r="IT17" i="1" a="1"/>
  <c r="IT17" i="1" s="1"/>
  <c r="JC17" i="1" s="1"/>
  <c r="ID32" i="1" a="1"/>
  <c r="ID32" i="1" s="1"/>
  <c r="HT32" i="1" a="1"/>
  <c r="HT32" i="1" s="1"/>
  <c r="IC32" i="1" s="1"/>
  <c r="ID26" i="1" a="1"/>
  <c r="ID26" i="1" s="1"/>
  <c r="HT26" i="1" a="1"/>
  <c r="HT26" i="1" s="1"/>
  <c r="IC26" i="1" s="1"/>
  <c r="JF14" i="1" s="1" a="1"/>
  <c r="JF14" i="1" s="1"/>
  <c r="JD20" i="1" a="1"/>
  <c r="JD20" i="1" s="1"/>
  <c r="IT11" i="1" a="1"/>
  <c r="IT11" i="1" s="1"/>
  <c r="JC11" i="1" s="1"/>
  <c r="IT20" i="1" a="1"/>
  <c r="IT20" i="1" s="1"/>
  <c r="JC20" i="1" s="1"/>
  <c r="JL12" i="1" s="1" a="1"/>
  <c r="JL12" i="1" s="1"/>
  <c r="ID20" i="1" a="1"/>
  <c r="ID20" i="1" s="1"/>
  <c r="HT20" i="1" a="1"/>
  <c r="HT20" i="1" s="1"/>
  <c r="IC20" i="1" s="1"/>
  <c r="HT12" i="1" a="1"/>
  <c r="HT12" i="1" s="1"/>
  <c r="IC12" i="1" a="1"/>
  <c r="IC12" i="1" s="1"/>
  <c r="ID12" i="1" a="1"/>
  <c r="ID12" i="1" s="1"/>
  <c r="IT33" i="1" a="1"/>
  <c r="IT33" i="1" s="1"/>
  <c r="JC33" i="1" s="1"/>
  <c r="IG34" i="1" a="1"/>
  <c r="IG34" i="1" s="1"/>
  <c r="IP34" i="1" s="1"/>
  <c r="JI16" i="1" s="1" a="1"/>
  <c r="JI16" i="1" s="1"/>
  <c r="ID38" i="1" a="1"/>
  <c r="ID38" i="1" s="1"/>
  <c r="HT38" i="1" a="1"/>
  <c r="HT38" i="1" s="1"/>
  <c r="IC38" i="1" s="1"/>
  <c r="IQ21" i="1" a="1"/>
  <c r="IQ21" i="1" s="1"/>
  <c r="HT33" i="1" a="1"/>
  <c r="HT33" i="1" s="1"/>
  <c r="IC33" i="1" s="1"/>
  <c r="ID33" i="1" a="1"/>
  <c r="ID33" i="1" s="1"/>
  <c r="ID10" i="1" a="1"/>
  <c r="ID10" i="1" s="1"/>
  <c r="IC10" i="1" a="1"/>
  <c r="IC10" i="1" s="1"/>
  <c r="HT10" i="1" a="1"/>
  <c r="HT10" i="1" s="1"/>
  <c r="HT36" i="1" a="1"/>
  <c r="HT36" i="1" s="1"/>
  <c r="IC36" i="1" s="1"/>
  <c r="ID36" i="1" a="1"/>
  <c r="ID36" i="1" s="1"/>
  <c r="IG20" i="1" a="1"/>
  <c r="IG20" i="1" s="1"/>
  <c r="IP20" i="1" s="1"/>
  <c r="IT9" i="1" a="1"/>
  <c r="IT9" i="1" s="1"/>
  <c r="JC9" i="1" s="1"/>
  <c r="IG33" i="1" a="1"/>
  <c r="IG33" i="1" s="1"/>
  <c r="IP33" i="1" s="1"/>
  <c r="JI15" i="1" s="1" a="1"/>
  <c r="JI15" i="1" s="1"/>
  <c r="HT23" i="1" a="1"/>
  <c r="HT23" i="1" s="1"/>
  <c r="IC23" i="1" s="1"/>
  <c r="ID23" i="1" a="1"/>
  <c r="ID23" i="1" s="1"/>
  <c r="BQ67" i="1"/>
  <c r="BF12" i="1"/>
  <c r="BB22" i="1"/>
  <c r="BC20" i="1"/>
  <c r="BB21" i="1"/>
  <c r="BB20" i="1"/>
  <c r="BD22" i="1"/>
  <c r="BC22" i="1"/>
  <c r="BD20" i="1"/>
  <c r="BD21" i="1"/>
  <c r="BC21" i="1"/>
  <c r="BC11" i="1"/>
  <c r="BB13" i="1"/>
  <c r="BD11" i="1"/>
  <c r="BC12" i="1"/>
  <c r="BD13" i="1"/>
  <c r="BB12" i="1"/>
  <c r="BC13" i="1"/>
  <c r="BD12" i="1"/>
  <c r="BB11" i="1"/>
  <c r="BB10" i="1"/>
  <c r="BC31" i="1"/>
  <c r="BD30" i="1"/>
  <c r="BB30" i="1"/>
  <c r="BB29" i="1"/>
  <c r="BD29" i="1"/>
  <c r="BB31" i="1"/>
  <c r="BC30" i="1"/>
  <c r="BC29" i="1"/>
  <c r="BD31" i="1"/>
  <c r="BO31" i="1"/>
  <c r="BN30" i="1"/>
  <c r="BJ30" i="1"/>
  <c r="BI31" i="1"/>
  <c r="BD26" i="1"/>
  <c r="BC26" i="1"/>
  <c r="BC28" i="1"/>
  <c r="BC27" i="1"/>
  <c r="BB26" i="1"/>
  <c r="BD27" i="1"/>
  <c r="BD28" i="1"/>
  <c r="BB27" i="1"/>
  <c r="BB28" i="1"/>
  <c r="BD25" i="1"/>
  <c r="BB25" i="1"/>
  <c r="BD24" i="1"/>
  <c r="BC24" i="1"/>
  <c r="BB24" i="1"/>
  <c r="BD23" i="1"/>
  <c r="BC25" i="1"/>
  <c r="BB23" i="1"/>
  <c r="BC23" i="1"/>
  <c r="BD7" i="1"/>
  <c r="BB7" i="1"/>
  <c r="BB6" i="1"/>
  <c r="BC6" i="1"/>
  <c r="BB5" i="1"/>
  <c r="BD6" i="1"/>
  <c r="BC5" i="1"/>
  <c r="BC7" i="1"/>
  <c r="BD5" i="1"/>
  <c r="BW24" i="1"/>
  <c r="BY25" i="1"/>
  <c r="BX23" i="1"/>
  <c r="BY24" i="1"/>
  <c r="BX25" i="1"/>
  <c r="BW23" i="1"/>
  <c r="BX24" i="1"/>
  <c r="BY23" i="1"/>
  <c r="BW25" i="1"/>
  <c r="BN23" i="1"/>
  <c r="BN25" i="1"/>
  <c r="BP25" i="1"/>
  <c r="BO23" i="1"/>
  <c r="BP24" i="1"/>
  <c r="BP23" i="1"/>
  <c r="BO24" i="1"/>
  <c r="BO25" i="1"/>
  <c r="BN24" i="1"/>
  <c r="BF25" i="1"/>
  <c r="BF23" i="1"/>
  <c r="BG25" i="1"/>
  <c r="BG24" i="1"/>
  <c r="BF24" i="1"/>
  <c r="BG23" i="1"/>
  <c r="BE25" i="1"/>
  <c r="BE24" i="1"/>
  <c r="BE23" i="1"/>
  <c r="BK15" i="1"/>
  <c r="BK14" i="1"/>
  <c r="BG21" i="1"/>
  <c r="BH16" i="1"/>
  <c r="BC10" i="1"/>
  <c r="BV31" i="1"/>
  <c r="BT7" i="1"/>
  <c r="CA13" i="1"/>
  <c r="BS31" i="1"/>
  <c r="BM6" i="1"/>
  <c r="BR13" i="1"/>
  <c r="BL20" i="1"/>
  <c r="BV18" i="1"/>
  <c r="BI20" i="1"/>
  <c r="BI11" i="1"/>
  <c r="BY30" i="1"/>
  <c r="CB13" i="1"/>
  <c r="BS11" i="1"/>
  <c r="BU14" i="1"/>
  <c r="BG16" i="1"/>
  <c r="BG6" i="1"/>
  <c r="BU26" i="1"/>
  <c r="BR30" i="1"/>
  <c r="CB15" i="1"/>
  <c r="BR17" i="1"/>
  <c r="BT29" i="1"/>
  <c r="BK30" i="1"/>
  <c r="BQ18" i="1"/>
  <c r="BG22" i="1"/>
  <c r="BJ8" i="1"/>
  <c r="BV27" i="1"/>
  <c r="CB18" i="1"/>
  <c r="BP15" i="1"/>
  <c r="BF19" i="1"/>
  <c r="BK13" i="1"/>
  <c r="BT12" i="1"/>
  <c r="BK19" i="1"/>
  <c r="BK10" i="1"/>
  <c r="BI6" i="1"/>
  <c r="BP17" i="1"/>
  <c r="BR21" i="1"/>
  <c r="BW18" i="1"/>
  <c r="BE8" i="1"/>
  <c r="BM28" i="1"/>
  <c r="BR16" i="1"/>
  <c r="BE11" i="1"/>
  <c r="BI9" i="1"/>
  <c r="BE28" i="1"/>
  <c r="BU10" i="1"/>
  <c r="BR6" i="1"/>
  <c r="BL16" i="1"/>
  <c r="CB14" i="1"/>
  <c r="BC19" i="1"/>
  <c r="BJ10" i="1"/>
  <c r="BX17" i="1"/>
  <c r="BQ15" i="1"/>
  <c r="BE14" i="1"/>
  <c r="BJ24" i="1"/>
  <c r="CA11" i="1"/>
  <c r="BR11" i="1"/>
  <c r="BL15" i="1"/>
  <c r="BY15" i="1"/>
  <c r="BI14" i="1"/>
  <c r="BI12" i="1"/>
  <c r="BN29" i="1"/>
  <c r="BU19" i="1"/>
  <c r="BQ14" i="1"/>
  <c r="BL7" i="1"/>
  <c r="BZ7" i="1"/>
  <c r="BK22" i="1"/>
  <c r="BM29" i="1"/>
  <c r="BF13" i="1"/>
  <c r="BF16" i="1"/>
  <c r="BF5" i="1"/>
  <c r="CA6" i="1"/>
  <c r="CA15" i="1"/>
  <c r="BK12" i="1"/>
  <c r="BO16" i="1"/>
  <c r="BX20" i="1"/>
  <c r="BE17" i="1"/>
  <c r="CB5" i="1"/>
  <c r="BX30" i="1"/>
  <c r="BZ6" i="1"/>
  <c r="BZ31" i="1"/>
  <c r="BV9" i="1"/>
  <c r="BR29" i="1"/>
  <c r="BP14" i="1"/>
  <c r="CA16" i="1"/>
  <c r="BU5" i="1"/>
  <c r="BS28" i="1"/>
  <c r="BR10" i="1"/>
  <c r="BY14" i="1"/>
  <c r="CB25" i="1"/>
  <c r="CA26" i="1"/>
  <c r="BY5" i="1"/>
  <c r="BW5" i="1"/>
  <c r="BR28" i="1"/>
  <c r="BP8" i="1"/>
  <c r="BI27" i="1"/>
  <c r="BS16" i="1"/>
  <c r="BT16" i="1"/>
  <c r="BW21" i="1"/>
  <c r="BU31" i="1"/>
  <c r="CB10" i="1"/>
  <c r="BX6" i="1"/>
  <c r="BM10" i="1"/>
  <c r="BN6" i="1"/>
  <c r="BU29" i="1"/>
  <c r="CB9" i="1"/>
  <c r="BZ13" i="1"/>
  <c r="BR27" i="1"/>
  <c r="BM8" i="1"/>
  <c r="BN5" i="1"/>
  <c r="BN22" i="1"/>
  <c r="BN19" i="1"/>
  <c r="BU21" i="1"/>
  <c r="BJ16" i="1"/>
  <c r="BW12" i="1"/>
  <c r="BX10" i="1"/>
  <c r="BS26" i="1"/>
  <c r="BS13" i="1"/>
  <c r="BQ9" i="1"/>
  <c r="BM14" i="1"/>
  <c r="BQ20" i="1"/>
  <c r="BZ22" i="1"/>
  <c r="BG20" i="1"/>
  <c r="BH15" i="1"/>
  <c r="BI5" i="1"/>
  <c r="BX26" i="1"/>
  <c r="BY10" i="1"/>
  <c r="BR12" i="1"/>
  <c r="BV21" i="1"/>
  <c r="BI21" i="1"/>
  <c r="BI10" i="1"/>
  <c r="BZ26" i="1"/>
  <c r="BG27" i="1"/>
  <c r="CA17" i="1"/>
  <c r="BO15" i="1"/>
  <c r="BH14" i="1"/>
  <c r="BY13" i="1"/>
  <c r="BM11" i="1"/>
  <c r="BF27" i="1"/>
  <c r="BT15" i="1"/>
  <c r="BG15" i="1"/>
  <c r="BG5" i="1"/>
  <c r="BW29" i="1"/>
  <c r="BL30" i="1"/>
  <c r="CA20" i="1"/>
  <c r="BL18" i="1"/>
  <c r="BH17" i="1"/>
  <c r="BN11" i="1"/>
  <c r="BX13" i="1"/>
  <c r="BJ18" i="1"/>
  <c r="BJ5" i="1"/>
  <c r="CA5" i="1"/>
  <c r="BY22" i="1"/>
  <c r="BX28" i="1"/>
  <c r="BQ29" i="1"/>
  <c r="BJ26" i="1"/>
  <c r="BR18" i="1"/>
  <c r="BD14" i="1"/>
  <c r="CB26" i="1"/>
  <c r="BL26" i="1"/>
  <c r="CB21" i="1"/>
  <c r="BC15" i="1"/>
  <c r="BI7" i="1"/>
  <c r="BU13" i="1"/>
  <c r="BE31" i="1"/>
  <c r="BZ28" i="1"/>
  <c r="BZ9" i="1"/>
  <c r="BH24" i="1"/>
  <c r="BP18" i="1"/>
  <c r="BU17" i="1"/>
  <c r="BE20" i="1"/>
  <c r="BF6" i="1"/>
  <c r="BM31" i="1"/>
  <c r="BW19" i="1"/>
  <c r="BB16" i="1"/>
  <c r="BO9" i="1"/>
  <c r="BM16" i="1"/>
  <c r="CA24" i="1"/>
  <c r="BW7" i="1"/>
  <c r="BJ23" i="1"/>
  <c r="BN21" i="1"/>
  <c r="CA14" i="1"/>
  <c r="BH19" i="1"/>
  <c r="BH11" i="1"/>
  <c r="BM30" i="1"/>
  <c r="BG30" i="1"/>
  <c r="BT19" i="1"/>
  <c r="BD15" i="1"/>
  <c r="BM13" i="1"/>
  <c r="BC8" i="1"/>
  <c r="BZ25" i="1"/>
  <c r="BW22" i="1"/>
  <c r="BG26" i="1"/>
  <c r="BW13" i="1"/>
  <c r="BT11" i="1"/>
  <c r="BQ30" i="1"/>
  <c r="BV17" i="1"/>
  <c r="BR7" i="1"/>
  <c r="BJ9" i="1"/>
  <c r="BX31" i="1"/>
  <c r="BX7" i="1"/>
  <c r="BQ5" i="1"/>
  <c r="BF26" i="1"/>
  <c r="BQ19" i="1"/>
  <c r="CA21" i="1"/>
  <c r="BU6" i="1"/>
  <c r="BX5" i="1"/>
  <c r="BN12" i="1"/>
  <c r="BT6" i="1"/>
  <c r="BK5" i="1"/>
  <c r="BO21" i="1"/>
  <c r="BC14" i="1"/>
  <c r="BI13" i="1"/>
  <c r="BT27" i="1"/>
  <c r="BR23" i="1"/>
  <c r="BL10" i="1"/>
  <c r="BQ22" i="1"/>
  <c r="BW14" i="1"/>
  <c r="BH21" i="1"/>
  <c r="CB28" i="1"/>
  <c r="BI26" i="1"/>
  <c r="BJ20" i="1"/>
  <c r="CB29" i="1"/>
  <c r="BS15" i="1"/>
  <c r="CA30" i="1"/>
  <c r="BR20" i="1"/>
  <c r="BZ20" i="1"/>
  <c r="BP20" i="1"/>
  <c r="BN10" i="1"/>
  <c r="BN20" i="1"/>
  <c r="BK9" i="1"/>
  <c r="BI28" i="1"/>
  <c r="BZ10" i="1"/>
  <c r="BM20" i="1"/>
  <c r="BE21" i="1"/>
  <c r="BP29" i="1"/>
  <c r="BM21" i="1"/>
  <c r="BL13" i="1"/>
  <c r="BM7" i="1"/>
  <c r="BV10" i="1"/>
  <c r="BQ10" i="1"/>
  <c r="BU15" i="1"/>
  <c r="CA31" i="1"/>
  <c r="BL22" i="1"/>
  <c r="BU22" i="1"/>
  <c r="BV13" i="1"/>
  <c r="BZ8" i="1"/>
  <c r="BI24" i="1"/>
  <c r="BV28" i="1"/>
  <c r="BQ11" i="1"/>
  <c r="BR15" i="1"/>
  <c r="CB23" i="1"/>
  <c r="BY31" i="1"/>
  <c r="BZ27" i="1"/>
  <c r="CB12" i="1"/>
  <c r="BS25" i="1"/>
  <c r="BQ28" i="1"/>
  <c r="BL11" i="1"/>
  <c r="BO17" i="1"/>
  <c r="BT22" i="1"/>
  <c r="BZ23" i="1"/>
  <c r="BV8" i="1"/>
  <c r="BW9" i="1"/>
  <c r="BS12" i="1"/>
  <c r="CA25" i="1"/>
  <c r="CA29" i="1"/>
  <c r="CB7" i="1"/>
  <c r="BW8" i="1"/>
  <c r="BO30" i="1"/>
  <c r="BP11" i="1"/>
  <c r="BI25" i="1"/>
  <c r="BF31" i="1"/>
  <c r="BS19" i="1"/>
  <c r="BN15" i="1"/>
  <c r="BX16" i="1"/>
  <c r="BF21" i="1"/>
  <c r="BH13" i="1"/>
  <c r="CA27" i="1"/>
  <c r="CB8" i="1"/>
  <c r="BW11" i="1"/>
  <c r="BO27" i="1"/>
  <c r="BS6" i="1"/>
  <c r="BH23" i="1"/>
  <c r="BS20" i="1"/>
  <c r="BN18" i="1"/>
  <c r="BU20" i="1"/>
  <c r="BJ14" i="1"/>
  <c r="BU28" i="1"/>
  <c r="BU9" i="1"/>
  <c r="BK8" i="1"/>
  <c r="BM15" i="1"/>
  <c r="BW20" i="1"/>
  <c r="BH20" i="1"/>
  <c r="BI8" i="1"/>
  <c r="BT20" i="1"/>
  <c r="BN14" i="1"/>
  <c r="BK6" i="1"/>
  <c r="BY6" i="1"/>
  <c r="BO11" i="1"/>
  <c r="BH26" i="1"/>
  <c r="CB17" i="1"/>
  <c r="BF22" i="1"/>
  <c r="BF10" i="1"/>
  <c r="BW28" i="1"/>
  <c r="BH29" i="1"/>
  <c r="BX19" i="1"/>
  <c r="BQ17" i="1"/>
  <c r="BE16" i="1"/>
  <c r="BE13" i="1"/>
  <c r="BT10" i="1"/>
  <c r="BC18" i="1"/>
  <c r="BH8" i="1"/>
  <c r="CA28" i="1"/>
  <c r="BJ21" i="1"/>
  <c r="BT26" i="1"/>
  <c r="BN27" i="1"/>
  <c r="BJ27" i="1"/>
  <c r="BN17" i="1"/>
  <c r="BG8" i="1"/>
  <c r="BZ30" i="1"/>
  <c r="BX22" i="1"/>
  <c r="BI19" i="1"/>
  <c r="BT13" i="1"/>
  <c r="BT8" i="1"/>
  <c r="BK21" i="1"/>
  <c r="BQ31" i="1"/>
  <c r="BL21" i="1"/>
  <c r="BW17" i="1"/>
  <c r="BH7" i="1"/>
  <c r="BM27" i="1"/>
  <c r="BJ29" i="1"/>
  <c r="BP21" i="1"/>
  <c r="BJ17" i="1"/>
  <c r="BU16" i="1"/>
  <c r="BV29" i="1"/>
  <c r="BS30" i="1"/>
  <c r="BH31" i="1"/>
  <c r="BR14" i="1"/>
  <c r="BT18" i="1"/>
  <c r="BH6" i="1"/>
  <c r="BM26" i="1"/>
  <c r="BM22" i="1"/>
  <c r="BG19" i="1"/>
  <c r="BM9" i="1"/>
  <c r="BF7" i="1"/>
  <c r="BV7" i="1"/>
  <c r="BD19" i="1"/>
  <c r="BT17" i="1"/>
  <c r="BS5" i="1"/>
  <c r="CA18" i="1"/>
  <c r="BG28" i="1"/>
  <c r="BE6" i="1"/>
  <c r="BK31" i="1"/>
  <c r="BW10" i="1"/>
  <c r="BQ8" i="1"/>
  <c r="BQ6" i="1"/>
  <c r="BU7" i="1"/>
  <c r="BU8" i="1"/>
  <c r="BK27" i="1"/>
  <c r="BQ13" i="1"/>
  <c r="BH28" i="1"/>
  <c r="BR22" i="1"/>
  <c r="CB19" i="1"/>
  <c r="CB24" i="1"/>
  <c r="BX27" i="1"/>
  <c r="CB11" i="1"/>
  <c r="BQ23" i="1"/>
  <c r="BR26" i="1"/>
  <c r="BS7" i="1"/>
  <c r="CA23" i="1"/>
  <c r="BU27" i="1"/>
  <c r="BY11" i="1"/>
  <c r="BQ25" i="1"/>
  <c r="BL27" i="1"/>
  <c r="BP6" i="1"/>
  <c r="BJ28" i="1"/>
  <c r="BP16" i="1"/>
  <c r="BV14" i="1"/>
  <c r="CA19" i="1"/>
  <c r="BF20" i="1"/>
  <c r="BG10" i="1"/>
  <c r="BZ24" i="1"/>
  <c r="BX29" i="1"/>
  <c r="CB6" i="1"/>
  <c r="BZ5" i="1"/>
  <c r="BO29" i="1"/>
  <c r="BS10" i="1"/>
  <c r="BJ25" i="1"/>
  <c r="BF29" i="1"/>
  <c r="BP19" i="1"/>
  <c r="BT14" i="1"/>
  <c r="BX15" i="1"/>
  <c r="BH9" i="1"/>
  <c r="BH12" i="1"/>
  <c r="BS23" i="1"/>
  <c r="BI23" i="1"/>
  <c r="BM17" i="1"/>
  <c r="BZ21" i="1"/>
  <c r="BE18" i="1"/>
  <c r="BH10" i="1"/>
  <c r="BP27" i="1"/>
  <c r="BI30" i="1"/>
  <c r="BZ16" i="1"/>
  <c r="BP5" i="1"/>
  <c r="CA7" i="1"/>
  <c r="BQ7" i="1"/>
  <c r="BQ21" i="1"/>
  <c r="BX21" i="1"/>
  <c r="BE22" i="1"/>
  <c r="BF9" i="1"/>
  <c r="BP30" i="1"/>
  <c r="BI29" i="1"/>
  <c r="BZ19" i="1"/>
  <c r="BB14" i="1"/>
  <c r="BL6" i="1"/>
  <c r="BD9" i="1"/>
  <c r="BY18" i="1"/>
  <c r="BE19" i="1"/>
  <c r="BX9" i="1"/>
  <c r="BW6" i="1"/>
  <c r="BF15" i="1"/>
  <c r="BY8" i="1"/>
  <c r="BP7" i="1"/>
  <c r="BV15" i="1"/>
  <c r="BG14" i="1"/>
  <c r="BG12" i="1"/>
  <c r="BL28" i="1"/>
  <c r="BX18" i="1"/>
  <c r="BE15" i="1"/>
  <c r="BT9" i="1"/>
  <c r="CB27" i="1"/>
  <c r="BX14" i="1"/>
  <c r="BO19" i="1"/>
  <c r="BD16" i="1"/>
  <c r="BJ12" i="1"/>
  <c r="BY27" i="1"/>
  <c r="BY21" i="1"/>
  <c r="BS17" i="1"/>
  <c r="BF17" i="1"/>
  <c r="BB8" i="1"/>
  <c r="BW16" i="1"/>
  <c r="BU30" i="1"/>
  <c r="BL31" i="1"/>
  <c r="BL17" i="1"/>
  <c r="BJ22" i="1"/>
  <c r="BE10" i="1"/>
  <c r="BV26" i="1"/>
  <c r="BY20" i="1"/>
  <c r="BM19" i="1"/>
  <c r="BI15" i="1"/>
  <c r="BR5" i="1"/>
  <c r="BE7" i="1"/>
  <c r="BS29" i="1"/>
  <c r="BG13" i="1"/>
  <c r="BO5" i="1"/>
  <c r="BS18" i="1"/>
  <c r="BG29" i="1"/>
  <c r="BV22" i="1"/>
  <c r="BR19" i="1"/>
  <c r="BN16" i="1"/>
  <c r="CB30" i="1"/>
  <c r="BV12" i="1"/>
  <c r="BS9" i="1"/>
  <c r="BL14" i="1"/>
  <c r="BK26" i="1"/>
  <c r="BZ12" i="1"/>
  <c r="BE27" i="1"/>
  <c r="BY19" i="1"/>
  <c r="BY26" i="1"/>
  <c r="BU12" i="1"/>
  <c r="BN28" i="1"/>
  <c r="BH27" i="1"/>
  <c r="BH30" i="1"/>
  <c r="CB20" i="1"/>
  <c r="BG7" i="1"/>
  <c r="BT30" i="1"/>
  <c r="BN31" i="1"/>
  <c r="BK20" i="1"/>
  <c r="BG11" i="1"/>
  <c r="BV20" i="1"/>
  <c r="BI18" i="1"/>
  <c r="BC16" i="1"/>
  <c r="BO26" i="1"/>
  <c r="BJ15" i="1"/>
  <c r="BO13" i="1"/>
  <c r="BH5" i="1"/>
  <c r="BH25" i="1"/>
  <c r="BU18" i="1"/>
  <c r="BF8" i="1"/>
  <c r="BF30" i="1"/>
  <c r="BO8" i="1"/>
  <c r="BJ11" i="1"/>
  <c r="BI22" i="1"/>
  <c r="BK29" i="1"/>
  <c r="BL29" i="1"/>
  <c r="BS8" i="1"/>
  <c r="BT21" i="1"/>
  <c r="BI17" i="1"/>
  <c r="BF11" i="1"/>
  <c r="BK28" i="1"/>
  <c r="BL19" i="1"/>
  <c r="BB19" i="1"/>
  <c r="BX8" i="1"/>
  <c r="BW31" i="1"/>
  <c r="BO6" i="1"/>
  <c r="BR31" i="1"/>
  <c r="BK7" i="1"/>
  <c r="BN7" i="1"/>
  <c r="BN9" i="1"/>
  <c r="BK17" i="1"/>
  <c r="CA9" i="1"/>
  <c r="BZ11" i="1"/>
  <c r="CA8" i="1"/>
  <c r="BS27" i="1"/>
  <c r="BK11" i="1"/>
  <c r="BO10" i="1"/>
  <c r="BK16" i="1"/>
  <c r="BY28" i="1"/>
  <c r="BV6" i="1"/>
  <c r="BU11" i="1"/>
  <c r="BP31" i="1"/>
  <c r="BL5" i="1"/>
  <c r="BL12" i="1"/>
  <c r="BO18" i="1"/>
  <c r="BY16" i="1"/>
  <c r="BY29" i="1"/>
  <c r="BW27" i="1"/>
  <c r="CA12" i="1"/>
  <c r="BS24" i="1"/>
  <c r="BQ27" i="1"/>
  <c r="BR9" i="1"/>
  <c r="BV30" i="1"/>
  <c r="BW26" i="1"/>
  <c r="BX11" i="1"/>
  <c r="BR24" i="1"/>
  <c r="BQ26" i="1"/>
  <c r="BR8" i="1"/>
  <c r="BE30" i="1"/>
  <c r="BO14" i="1"/>
  <c r="CB22" i="1"/>
  <c r="BW15" i="1"/>
  <c r="BH22" i="1"/>
  <c r="BJ6" i="1"/>
  <c r="BW30" i="1"/>
  <c r="BT31" i="1"/>
  <c r="BV11" i="1"/>
  <c r="BQ24" i="1"/>
  <c r="BQ12" i="1"/>
  <c r="BS21" i="1"/>
  <c r="BV16" i="1"/>
  <c r="BZ18" i="1"/>
  <c r="BG9" i="1"/>
  <c r="BB9" i="1"/>
  <c r="BP28" i="1"/>
  <c r="BE26" i="1"/>
  <c r="BS22" i="1"/>
  <c r="BB15" i="1"/>
  <c r="BE5" i="1"/>
  <c r="BO28" i="1"/>
  <c r="BE29" i="1"/>
  <c r="BP22" i="1"/>
  <c r="BD17" i="1"/>
  <c r="CB31" i="1"/>
  <c r="BR25" i="1"/>
  <c r="BJ31" i="1"/>
  <c r="BS14" i="1"/>
  <c r="CA22" i="1"/>
  <c r="BB18" i="1"/>
  <c r="BE9" i="1"/>
  <c r="BP26" i="1"/>
  <c r="BF28" i="1"/>
  <c r="BZ15" i="1"/>
  <c r="BJ19" i="1"/>
  <c r="BN13" i="1"/>
  <c r="BC9" i="1"/>
  <c r="BZ14" i="1"/>
  <c r="BN8" i="1"/>
  <c r="BP12" i="1"/>
  <c r="BP10" i="1"/>
  <c r="BJ7" i="1"/>
  <c r="CA10" i="1"/>
  <c r="BL8" i="1"/>
  <c r="CB16" i="1"/>
  <c r="BF18" i="1"/>
  <c r="BJ13" i="1"/>
  <c r="BT28" i="1"/>
  <c r="BZ17" i="1"/>
  <c r="BP13" i="1"/>
  <c r="BM12" i="1"/>
  <c r="BX12" i="1"/>
  <c r="BF14" i="1"/>
  <c r="BT5" i="1"/>
  <c r="BN26" i="1"/>
  <c r="BK18" i="1"/>
  <c r="BG18" i="1"/>
  <c r="BD10" i="1"/>
  <c r="BZ29" i="1"/>
  <c r="BY17" i="1"/>
  <c r="BO22" i="1"/>
  <c r="BC17" i="1"/>
  <c r="BY7" i="1"/>
  <c r="BH18" i="1"/>
  <c r="BV5" i="1"/>
  <c r="BM5" i="1"/>
  <c r="BQ16" i="1"/>
  <c r="BG17" i="1"/>
  <c r="BD8" i="1"/>
  <c r="BV19" i="1"/>
  <c r="BO20" i="1"/>
  <c r="BI16" i="1"/>
  <c r="BL9" i="1"/>
  <c r="BY12" i="1"/>
  <c r="BO12" i="1"/>
  <c r="BP9" i="1"/>
  <c r="BE12" i="1"/>
  <c r="BG31" i="1"/>
  <c r="BD18" i="1"/>
  <c r="BB17" i="1"/>
  <c r="BM18" i="1"/>
  <c r="BO7" i="1"/>
  <c r="BY9" i="1"/>
  <c r="BH40" i="1"/>
  <c r="BL41" i="1"/>
  <c r="BJ40" i="1"/>
  <c r="BM44" i="1"/>
  <c r="BN40" i="1"/>
  <c r="BF67" i="1"/>
  <c r="CN29" i="1" s="1"/>
  <c r="AU55" i="1"/>
  <c r="BK44" i="1"/>
  <c r="BM43" i="1"/>
  <c r="BH42" i="1"/>
  <c r="BN46" i="1"/>
  <c r="BN41" i="1"/>
  <c r="BK46" i="1"/>
  <c r="BH41" i="1"/>
  <c r="BM45" i="1"/>
  <c r="BI43" i="1"/>
  <c r="BQ55" i="1"/>
  <c r="BN45" i="1"/>
  <c r="BM40" i="1"/>
  <c r="BF68" i="1"/>
  <c r="CN30" i="1" s="1"/>
  <c r="BF70" i="1"/>
  <c r="CN32" i="1" s="1"/>
  <c r="BQ42" i="1"/>
  <c r="BQ65" i="1"/>
  <c r="BI46" i="1"/>
  <c r="BJ42" i="1"/>
  <c r="BK40" i="1"/>
  <c r="BM41" i="1"/>
  <c r="AU57" i="1"/>
  <c r="BQ58" i="1"/>
  <c r="BL42" i="1"/>
  <c r="BQ54" i="1"/>
  <c r="BI41" i="1"/>
  <c r="BL46" i="1"/>
  <c r="BN44" i="1"/>
  <c r="BL43" i="1"/>
  <c r="BF46" i="1"/>
  <c r="BI45" i="1"/>
  <c r="BF45" i="1"/>
  <c r="BJ44" i="1"/>
  <c r="BF41" i="1"/>
  <c r="BQ57" i="1"/>
  <c r="BQ52" i="1"/>
  <c r="BG40" i="1"/>
  <c r="AU54" i="1"/>
  <c r="BM39" i="1"/>
  <c r="BF55" i="1"/>
  <c r="BL44" i="1"/>
  <c r="AU69" i="1"/>
  <c r="BF54" i="1"/>
  <c r="BH39" i="1"/>
  <c r="BF44" i="1"/>
  <c r="BF57" i="1"/>
  <c r="BK41" i="1"/>
  <c r="BL45" i="1"/>
  <c r="BF43" i="1"/>
  <c r="BG44" i="1"/>
  <c r="AU65" i="1"/>
  <c r="BN39" i="1"/>
  <c r="BN43" i="1"/>
  <c r="AU56" i="1"/>
  <c r="BI40" i="1"/>
  <c r="BL40" i="1"/>
  <c r="BJ39" i="1"/>
  <c r="BJ45" i="1"/>
  <c r="BI44" i="1"/>
  <c r="BL39" i="1"/>
  <c r="BK43" i="1"/>
  <c r="BQ53" i="1"/>
  <c r="BG39" i="1"/>
  <c r="BG42" i="1"/>
  <c r="BH43" i="1"/>
  <c r="BG45" i="1"/>
  <c r="BI42" i="1"/>
  <c r="BJ46" i="1"/>
  <c r="BG46" i="1"/>
  <c r="BM42" i="1"/>
  <c r="BJ43" i="1"/>
  <c r="AU70" i="1"/>
  <c r="BF65" i="1"/>
  <c r="CN27" i="1" s="1"/>
  <c r="BG43" i="1"/>
  <c r="BK39" i="1"/>
  <c r="BI39" i="1"/>
  <c r="AU58" i="1"/>
  <c r="BF42" i="1"/>
  <c r="BN42" i="1"/>
  <c r="BM46" i="1"/>
  <c r="BG41" i="1"/>
  <c r="AU53" i="1"/>
  <c r="AU67" i="1"/>
  <c r="BQ68" i="1"/>
  <c r="BJ41" i="1"/>
  <c r="BK42" i="1"/>
  <c r="BK45" i="1"/>
  <c r="BH44" i="1"/>
  <c r="BH46" i="1"/>
  <c r="BH45" i="1"/>
  <c r="BQ62" i="1"/>
  <c r="BF64" i="1"/>
  <c r="CN26" i="1" s="1"/>
  <c r="BF51" i="1"/>
  <c r="AU51" i="1"/>
  <c r="AU52" i="1"/>
  <c r="AU50" i="1"/>
  <c r="BF50" i="1"/>
  <c r="BF39" i="1"/>
  <c r="BF40" i="1"/>
  <c r="R70" i="1"/>
  <c r="BV68" i="1"/>
  <c r="AK70" i="1"/>
  <c r="BS70" i="1"/>
  <c r="AF58" i="1"/>
  <c r="BY66" i="1"/>
  <c r="AC70" i="1"/>
  <c r="BV69" i="1"/>
  <c r="AC58" i="1"/>
  <c r="BV66" i="1"/>
  <c r="Z46" i="1"/>
  <c r="DJ10" i="1" s="1"/>
  <c r="BS63" i="1"/>
  <c r="P46" i="1"/>
  <c r="CS10" i="1" s="1"/>
  <c r="BT62" i="1"/>
  <c r="O70" i="1"/>
  <c r="BS68" i="1"/>
  <c r="AP58" i="1"/>
  <c r="BX67" i="1"/>
  <c r="Q70" i="1"/>
  <c r="BU68" i="1"/>
  <c r="AD58" i="1"/>
  <c r="BW66" i="1"/>
  <c r="AK46" i="1"/>
  <c r="BS64" i="1"/>
  <c r="Z70" i="1"/>
  <c r="BS69" i="1"/>
  <c r="T70" i="1"/>
  <c r="BX68" i="1"/>
  <c r="AD46" i="1"/>
  <c r="DN10" i="1" s="1"/>
  <c r="BW63" i="1"/>
  <c r="T58" i="1"/>
  <c r="BX65" i="1"/>
  <c r="AO70" i="1"/>
  <c r="BW70" i="1"/>
  <c r="S70" i="1"/>
  <c r="BW68" i="1"/>
  <c r="N58" i="1"/>
  <c r="BR65" i="1"/>
  <c r="AE46" i="1"/>
  <c r="DO10" i="1" s="1"/>
  <c r="BX63" i="1"/>
  <c r="T46" i="1"/>
  <c r="CW10" i="1" s="1"/>
  <c r="BX62" i="1"/>
  <c r="U58" i="1"/>
  <c r="BY65" i="1"/>
  <c r="Q58" i="1"/>
  <c r="BU65" i="1"/>
  <c r="AF46" i="1"/>
  <c r="DP10" i="1" s="1"/>
  <c r="BY63" i="1"/>
  <c r="AJ58" i="1"/>
  <c r="BR67" i="1"/>
  <c r="AA70" i="1"/>
  <c r="BT69" i="1"/>
  <c r="AO58" i="1"/>
  <c r="BW67" i="1"/>
  <c r="AO46" i="1"/>
  <c r="BW64" i="1"/>
  <c r="Y70" i="1"/>
  <c r="BR69" i="1"/>
  <c r="AQ46" i="1"/>
  <c r="BY64" i="1"/>
  <c r="AM58" i="1"/>
  <c r="BU67" i="1"/>
  <c r="R46" i="1"/>
  <c r="CU10" i="1" s="1"/>
  <c r="BV62" i="1"/>
  <c r="AP70" i="1"/>
  <c r="BX70" i="1"/>
  <c r="P58" i="1"/>
  <c r="BT65" i="1"/>
  <c r="AA46" i="1"/>
  <c r="DK10" i="1" s="1"/>
  <c r="BT63" i="1"/>
  <c r="AL46" i="1"/>
  <c r="BT64" i="1"/>
  <c r="AJ70" i="1"/>
  <c r="BR70" i="1"/>
  <c r="N70" i="1"/>
  <c r="BR68" i="1"/>
  <c r="Z58" i="1"/>
  <c r="BS66" i="1"/>
  <c r="P70" i="1"/>
  <c r="BT68" i="1"/>
  <c r="AE58" i="1"/>
  <c r="BX66" i="1"/>
  <c r="S58" i="1"/>
  <c r="BW65" i="1"/>
  <c r="O46" i="1"/>
  <c r="CR10" i="1" s="1"/>
  <c r="BS62" i="1"/>
  <c r="R58" i="1"/>
  <c r="BV65" i="1"/>
  <c r="S46" i="1"/>
  <c r="CV10" i="1" s="1"/>
  <c r="BW62" i="1"/>
  <c r="AK58" i="1"/>
  <c r="BS67" i="1"/>
  <c r="AF70" i="1"/>
  <c r="BY69" i="1"/>
  <c r="AQ70" i="1"/>
  <c r="BY70" i="1"/>
  <c r="AN58" i="1"/>
  <c r="BV67" i="1"/>
  <c r="AN70" i="1"/>
  <c r="BV70" i="1"/>
  <c r="Q46" i="1"/>
  <c r="CT10" i="1" s="1"/>
  <c r="BU62" i="1"/>
  <c r="N46" i="1"/>
  <c r="CQ10" i="1" s="1"/>
  <c r="BR62" i="1"/>
  <c r="AC46" i="1"/>
  <c r="DM10" i="1" s="1"/>
  <c r="BV63" i="1"/>
  <c r="AB70" i="1"/>
  <c r="BU69" i="1"/>
  <c r="AD70" i="1"/>
  <c r="BW69" i="1"/>
  <c r="AQ58" i="1"/>
  <c r="BY67" i="1"/>
  <c r="AP46" i="1"/>
  <c r="BX64" i="1"/>
  <c r="AL58" i="1"/>
  <c r="BT67" i="1"/>
  <c r="AB46" i="1"/>
  <c r="DL10" i="1" s="1"/>
  <c r="BU63" i="1"/>
  <c r="O58" i="1"/>
  <c r="BS65" i="1"/>
  <c r="AL70" i="1"/>
  <c r="BT70" i="1"/>
  <c r="AJ46" i="1"/>
  <c r="BR64" i="1"/>
  <c r="AA58" i="1"/>
  <c r="BT66" i="1"/>
  <c r="AN46" i="1"/>
  <c r="BV64" i="1"/>
  <c r="AM70" i="1"/>
  <c r="BU70" i="1"/>
  <c r="U70" i="1"/>
  <c r="BY68" i="1"/>
  <c r="U46" i="1"/>
  <c r="CX10" i="1" s="1"/>
  <c r="BY62" i="1"/>
  <c r="AM46" i="1"/>
  <c r="BU64" i="1"/>
  <c r="AB58" i="1"/>
  <c r="BU66" i="1"/>
  <c r="Y46" i="1"/>
  <c r="DI10" i="1" s="1"/>
  <c r="BR63" i="1"/>
  <c r="AE70" i="1"/>
  <c r="BX69" i="1"/>
  <c r="Y58" i="1"/>
  <c r="BR66" i="1"/>
  <c r="X70" i="1"/>
  <c r="BQ69" i="1"/>
  <c r="X58" i="1"/>
  <c r="BQ66" i="1"/>
  <c r="AI46" i="1"/>
  <c r="BQ64" i="1"/>
  <c r="X46" i="1"/>
  <c r="BQ63" i="1"/>
  <c r="T57" i="1"/>
  <c r="BM65" i="1"/>
  <c r="CU27" i="1" s="1"/>
  <c r="Q45" i="1"/>
  <c r="CT9" i="1" s="1"/>
  <c r="BJ62" i="1"/>
  <c r="CR24" i="1" s="1"/>
  <c r="Q57" i="1"/>
  <c r="BJ65" i="1"/>
  <c r="CR27" i="1" s="1"/>
  <c r="O45" i="1"/>
  <c r="CR9" i="1" s="1"/>
  <c r="BH62" i="1"/>
  <c r="CP24" i="1" s="1"/>
  <c r="O69" i="1"/>
  <c r="BH68" i="1"/>
  <c r="CP30" i="1" s="1"/>
  <c r="S69" i="1"/>
  <c r="BL68" i="1"/>
  <c r="CT30" i="1" s="1"/>
  <c r="AF57" i="1"/>
  <c r="BN66" i="1"/>
  <c r="CV28" i="1" s="1"/>
  <c r="AP69" i="1"/>
  <c r="BM70" i="1"/>
  <c r="CU32" i="1" s="1"/>
  <c r="AL57" i="1"/>
  <c r="BI67" i="1"/>
  <c r="CQ29" i="1" s="1"/>
  <c r="P45" i="1"/>
  <c r="CS9" i="1" s="1"/>
  <c r="BI62" i="1"/>
  <c r="CQ24" i="1" s="1"/>
  <c r="U69" i="1"/>
  <c r="BN68" i="1"/>
  <c r="CV30" i="1" s="1"/>
  <c r="AA69" i="1"/>
  <c r="BI69" i="1"/>
  <c r="CQ31" i="1" s="1"/>
  <c r="AO57" i="1"/>
  <c r="BL67" i="1"/>
  <c r="CT29" i="1" s="1"/>
  <c r="N45" i="1"/>
  <c r="CQ9" i="1" s="1"/>
  <c r="BG62" i="1"/>
  <c r="CO24" i="1" s="1"/>
  <c r="T45" i="1"/>
  <c r="CW9" i="1" s="1"/>
  <c r="BM62" i="1"/>
  <c r="CU24" i="1" s="1"/>
  <c r="AK57" i="1"/>
  <c r="BH67" i="1"/>
  <c r="CP29" i="1" s="1"/>
  <c r="AM45" i="1"/>
  <c r="BJ64" i="1"/>
  <c r="CR26" i="1" s="1"/>
  <c r="Y57" i="1"/>
  <c r="BG66" i="1"/>
  <c r="CO28" i="1" s="1"/>
  <c r="AM69" i="1"/>
  <c r="BJ70" i="1"/>
  <c r="CR32" i="1" s="1"/>
  <c r="AE45" i="1"/>
  <c r="DO9" i="1" s="1"/>
  <c r="BM63" i="1"/>
  <c r="CU25" i="1" s="1"/>
  <c r="AO69" i="1"/>
  <c r="BL70" i="1"/>
  <c r="CT32" i="1" s="1"/>
  <c r="AA45" i="1"/>
  <c r="DK9" i="1" s="1"/>
  <c r="BI63" i="1"/>
  <c r="CQ25" i="1" s="1"/>
  <c r="U57" i="1"/>
  <c r="BN65" i="1"/>
  <c r="CV27" i="1" s="1"/>
  <c r="R57" i="1"/>
  <c r="BK65" i="1"/>
  <c r="CS27" i="1" s="1"/>
  <c r="AF69" i="1"/>
  <c r="BN69" i="1"/>
  <c r="CV31" i="1" s="1"/>
  <c r="AC45" i="1"/>
  <c r="DM9" i="1" s="1"/>
  <c r="BK63" i="1"/>
  <c r="CS25" i="1" s="1"/>
  <c r="AN69" i="1"/>
  <c r="BK70" i="1"/>
  <c r="CS32" i="1" s="1"/>
  <c r="Y45" i="1"/>
  <c r="DI9" i="1" s="1"/>
  <c r="BG63" i="1"/>
  <c r="CO25" i="1" s="1"/>
  <c r="AA57" i="1"/>
  <c r="BI66" i="1"/>
  <c r="CQ28" i="1" s="1"/>
  <c r="Z57" i="1"/>
  <c r="BH66" i="1"/>
  <c r="CP28" i="1" s="1"/>
  <c r="N69" i="1"/>
  <c r="BG68" i="1"/>
  <c r="CO30" i="1" s="1"/>
  <c r="Y69" i="1"/>
  <c r="BG69" i="1"/>
  <c r="CO31" i="1" s="1"/>
  <c r="AC57" i="1"/>
  <c r="BK66" i="1"/>
  <c r="CS28" i="1" s="1"/>
  <c r="AN45" i="1"/>
  <c r="BK64" i="1"/>
  <c r="CS26" i="1" s="1"/>
  <c r="AQ69" i="1"/>
  <c r="BN70" i="1"/>
  <c r="CV32" i="1" s="1"/>
  <c r="P69" i="1"/>
  <c r="BI68" i="1"/>
  <c r="CQ30" i="1" s="1"/>
  <c r="S57" i="1"/>
  <c r="BL65" i="1"/>
  <c r="CT27" i="1" s="1"/>
  <c r="AP57" i="1"/>
  <c r="BM67" i="1"/>
  <c r="CU29" i="1" s="1"/>
  <c r="AM57" i="1"/>
  <c r="BJ67" i="1"/>
  <c r="CR29" i="1" s="1"/>
  <c r="AP45" i="1"/>
  <c r="BM64" i="1"/>
  <c r="CU26" i="1" s="1"/>
  <c r="Q69" i="1"/>
  <c r="BJ68" i="1"/>
  <c r="CR30" i="1" s="1"/>
  <c r="Z45" i="1"/>
  <c r="DJ9" i="1" s="1"/>
  <c r="BH63" i="1"/>
  <c r="CP25" i="1" s="1"/>
  <c r="T69" i="1"/>
  <c r="BM68" i="1"/>
  <c r="CU30" i="1" s="1"/>
  <c r="R45" i="1"/>
  <c r="CU9" i="1" s="1"/>
  <c r="BK62" i="1"/>
  <c r="CS24" i="1" s="1"/>
  <c r="Z69" i="1"/>
  <c r="BH69" i="1"/>
  <c r="CP31" i="1" s="1"/>
  <c r="AF45" i="1"/>
  <c r="DP9" i="1" s="1"/>
  <c r="BN63" i="1"/>
  <c r="CV25" i="1" s="1"/>
  <c r="AD57" i="1"/>
  <c r="BL66" i="1"/>
  <c r="CT28" i="1" s="1"/>
  <c r="AO45" i="1"/>
  <c r="BL64" i="1"/>
  <c r="CT26" i="1" s="1"/>
  <c r="S45" i="1"/>
  <c r="CV9" i="1" s="1"/>
  <c r="BL62" i="1"/>
  <c r="CT24" i="1" s="1"/>
  <c r="N57" i="1"/>
  <c r="BG65" i="1"/>
  <c r="CO27" i="1" s="1"/>
  <c r="U45" i="1"/>
  <c r="CX9" i="1" s="1"/>
  <c r="BN62" i="1"/>
  <c r="CV24" i="1" s="1"/>
  <c r="AJ69" i="1"/>
  <c r="BG70" i="1"/>
  <c r="CO32" i="1" s="1"/>
  <c r="AJ57" i="1"/>
  <c r="BG67" i="1"/>
  <c r="CO29" i="1" s="1"/>
  <c r="AJ45" i="1"/>
  <c r="BG64" i="1"/>
  <c r="CO26" i="1" s="1"/>
  <c r="AN57" i="1"/>
  <c r="BK67" i="1"/>
  <c r="CS29" i="1" s="1"/>
  <c r="R69" i="1"/>
  <c r="BK68" i="1"/>
  <c r="CS30" i="1" s="1"/>
  <c r="AB69" i="1"/>
  <c r="BJ69" i="1"/>
  <c r="CR31" i="1" s="1"/>
  <c r="AE57" i="1"/>
  <c r="BM66" i="1"/>
  <c r="CU28" i="1" s="1"/>
  <c r="AK45" i="1"/>
  <c r="BH64" i="1"/>
  <c r="CP26" i="1" s="1"/>
  <c r="AE69" i="1"/>
  <c r="BM69" i="1"/>
  <c r="CU31" i="1" s="1"/>
  <c r="O57" i="1"/>
  <c r="BH65" i="1"/>
  <c r="CP27" i="1" s="1"/>
  <c r="AB45" i="1"/>
  <c r="DL9" i="1" s="1"/>
  <c r="BJ63" i="1"/>
  <c r="CR25" i="1" s="1"/>
  <c r="AB57" i="1"/>
  <c r="BJ66" i="1"/>
  <c r="CR28" i="1" s="1"/>
  <c r="AQ57" i="1"/>
  <c r="BN67" i="1"/>
  <c r="CV29" i="1" s="1"/>
  <c r="AK69" i="1"/>
  <c r="BH70" i="1"/>
  <c r="CP32" i="1" s="1"/>
  <c r="P57" i="1"/>
  <c r="BI65" i="1"/>
  <c r="CQ27" i="1" s="1"/>
  <c r="AC69" i="1"/>
  <c r="BK69" i="1"/>
  <c r="CS31" i="1" s="1"/>
  <c r="AL45" i="1"/>
  <c r="BI64" i="1"/>
  <c r="CQ26" i="1" s="1"/>
  <c r="AL69" i="1"/>
  <c r="BI70" i="1"/>
  <c r="CQ32" i="1" s="1"/>
  <c r="AD69" i="1"/>
  <c r="BL69" i="1"/>
  <c r="CT31" i="1" s="1"/>
  <c r="AD45" i="1"/>
  <c r="DN9" i="1" s="1"/>
  <c r="BL63" i="1"/>
  <c r="CT25" i="1" s="1"/>
  <c r="AQ45" i="1"/>
  <c r="BN64" i="1"/>
  <c r="CV26" i="1" s="1"/>
  <c r="X69" i="1"/>
  <c r="BF69" i="1"/>
  <c r="CN31" i="1" s="1"/>
  <c r="X57" i="1"/>
  <c r="BF66" i="1"/>
  <c r="CN28" i="1" s="1"/>
  <c r="X45" i="1"/>
  <c r="BF63" i="1"/>
  <c r="CN25" i="1" s="1"/>
  <c r="M45" i="1"/>
  <c r="BF62" i="1"/>
  <c r="CN24" i="1" s="1"/>
  <c r="AC68" i="1"/>
  <c r="AZ69" i="1"/>
  <c r="AF56" i="1"/>
  <c r="BC66" i="1"/>
  <c r="R44" i="1"/>
  <c r="CU8" i="1" s="1"/>
  <c r="AZ62" i="1"/>
  <c r="AJ44" i="1"/>
  <c r="AV64" i="1"/>
  <c r="AL44" i="1"/>
  <c r="AX64" i="1"/>
  <c r="AK68" i="1"/>
  <c r="AW70" i="1"/>
  <c r="AA68" i="1"/>
  <c r="AX69" i="1"/>
  <c r="N56" i="1"/>
  <c r="AV65" i="1"/>
  <c r="AO56" i="1"/>
  <c r="BA67" i="1"/>
  <c r="AJ56" i="1"/>
  <c r="AV67" i="1"/>
  <c r="S44" i="1"/>
  <c r="CV8" i="1" s="1"/>
  <c r="BA62" i="1"/>
  <c r="AC44" i="1"/>
  <c r="DM8" i="1" s="1"/>
  <c r="AZ63" i="1"/>
  <c r="AD56" i="1"/>
  <c r="BA66" i="1"/>
  <c r="AD44" i="1"/>
  <c r="DN8" i="1" s="1"/>
  <c r="BA63" i="1"/>
  <c r="U68" i="1"/>
  <c r="BC68" i="1"/>
  <c r="AJ68" i="1"/>
  <c r="AV70" i="1"/>
  <c r="AN44" i="1"/>
  <c r="AZ64" i="1"/>
  <c r="AM44" i="1"/>
  <c r="AY64" i="1"/>
  <c r="AP68" i="1"/>
  <c r="BB70" i="1"/>
  <c r="Y56" i="1"/>
  <c r="AV66" i="1"/>
  <c r="P44" i="1"/>
  <c r="CS8" i="1" s="1"/>
  <c r="AX62" i="1"/>
  <c r="Y44" i="1"/>
  <c r="DI8" i="1" s="1"/>
  <c r="AV63" i="1"/>
  <c r="Q68" i="1"/>
  <c r="AY68" i="1"/>
  <c r="O44" i="1"/>
  <c r="CR8" i="1" s="1"/>
  <c r="AW62" i="1"/>
  <c r="S68" i="1"/>
  <c r="BA68" i="1"/>
  <c r="AK44" i="1"/>
  <c r="AW64" i="1"/>
  <c r="O68" i="1"/>
  <c r="AW68" i="1"/>
  <c r="U56" i="1"/>
  <c r="BC65" i="1"/>
  <c r="T68" i="1"/>
  <c r="BB68" i="1"/>
  <c r="T44" i="1"/>
  <c r="CW8" i="1" s="1"/>
  <c r="BB62" i="1"/>
  <c r="AM56" i="1"/>
  <c r="AY67" i="1"/>
  <c r="AE68" i="1"/>
  <c r="BB69" i="1"/>
  <c r="AF44" i="1"/>
  <c r="DP8" i="1" s="1"/>
  <c r="BC63" i="1"/>
  <c r="AO68" i="1"/>
  <c r="BA70" i="1"/>
  <c r="AL56" i="1"/>
  <c r="AX67" i="1"/>
  <c r="AC56" i="1"/>
  <c r="AZ66" i="1"/>
  <c r="Z56" i="1"/>
  <c r="AW66" i="1"/>
  <c r="AQ44" i="1"/>
  <c r="BC64" i="1"/>
  <c r="Q44" i="1"/>
  <c r="CT8" i="1" s="1"/>
  <c r="AY62" i="1"/>
  <c r="AO44" i="1"/>
  <c r="BA64" i="1"/>
  <c r="AA56" i="1"/>
  <c r="AX66" i="1"/>
  <c r="AA44" i="1"/>
  <c r="DK8" i="1" s="1"/>
  <c r="AX63" i="1"/>
  <c r="R68" i="1"/>
  <c r="AZ68" i="1"/>
  <c r="AM68" i="1"/>
  <c r="AY70" i="1"/>
  <c r="N68" i="1"/>
  <c r="AV68" i="1"/>
  <c r="AB68" i="1"/>
  <c r="AY69" i="1"/>
  <c r="S56" i="1"/>
  <c r="BA65" i="1"/>
  <c r="AB56" i="1"/>
  <c r="AY66" i="1"/>
  <c r="AB44" i="1"/>
  <c r="DL8" i="1" s="1"/>
  <c r="AY63" i="1"/>
  <c r="P68" i="1"/>
  <c r="AX68" i="1"/>
  <c r="U44" i="1"/>
  <c r="CX8" i="1" s="1"/>
  <c r="BC62" i="1"/>
  <c r="O56" i="1"/>
  <c r="AW65" i="1"/>
  <c r="N44" i="1"/>
  <c r="CQ8" i="1" s="1"/>
  <c r="AV62" i="1"/>
  <c r="AN56" i="1"/>
  <c r="AZ67" i="1"/>
  <c r="AE56" i="1"/>
  <c r="BB66" i="1"/>
  <c r="AN68" i="1"/>
  <c r="AZ70" i="1"/>
  <c r="Z68" i="1"/>
  <c r="AW69" i="1"/>
  <c r="AF68" i="1"/>
  <c r="BC69" i="1"/>
  <c r="Y68" i="1"/>
  <c r="AV69" i="1"/>
  <c r="AE44" i="1"/>
  <c r="DO8" i="1" s="1"/>
  <c r="BB63" i="1"/>
  <c r="AQ68" i="1"/>
  <c r="BC70" i="1"/>
  <c r="AL68" i="1"/>
  <c r="AX70" i="1"/>
  <c r="R56" i="1"/>
  <c r="AZ65" i="1"/>
  <c r="Q56" i="1"/>
  <c r="AY65" i="1"/>
  <c r="P56" i="1"/>
  <c r="AX65" i="1"/>
  <c r="Z44" i="1"/>
  <c r="DJ8" i="1" s="1"/>
  <c r="AW63" i="1"/>
  <c r="AQ56" i="1"/>
  <c r="BC67" i="1"/>
  <c r="AP56" i="1"/>
  <c r="BB67" i="1"/>
  <c r="T56" i="1"/>
  <c r="BB65" i="1"/>
  <c r="AK56" i="1"/>
  <c r="AW67" i="1"/>
  <c r="AP44" i="1"/>
  <c r="BB64" i="1"/>
  <c r="AD68" i="1"/>
  <c r="BA69" i="1"/>
  <c r="M68" i="1"/>
  <c r="AU68" i="1"/>
  <c r="X56" i="1"/>
  <c r="AU66" i="1"/>
  <c r="AI44" i="1"/>
  <c r="AU64" i="1"/>
  <c r="X44" i="1"/>
  <c r="AU63" i="1"/>
  <c r="M44" i="1"/>
  <c r="AU62" i="1"/>
  <c r="S39" i="1"/>
  <c r="CV3" i="1" s="1"/>
  <c r="BL38" i="1"/>
  <c r="N39" i="1"/>
  <c r="CQ3" i="1" s="1"/>
  <c r="BG38" i="1"/>
  <c r="T39" i="1"/>
  <c r="CW3" i="1" s="1"/>
  <c r="BM38" i="1"/>
  <c r="R39" i="1"/>
  <c r="CU3" i="1" s="1"/>
  <c r="BK38" i="1"/>
  <c r="P39" i="1"/>
  <c r="CS3" i="1" s="1"/>
  <c r="BI38" i="1"/>
  <c r="Q39" i="1"/>
  <c r="CT3" i="1" s="1"/>
  <c r="BJ38" i="1"/>
  <c r="U39" i="1"/>
  <c r="CX3" i="1" s="1"/>
  <c r="BN38" i="1"/>
  <c r="O39" i="1"/>
  <c r="CR3" i="1" s="1"/>
  <c r="BH38" i="1"/>
  <c r="M39" i="1"/>
  <c r="BF38" i="1"/>
  <c r="AL43" i="1"/>
  <c r="BT52" i="1"/>
  <c r="AJ55" i="1"/>
  <c r="BR55" i="1"/>
  <c r="Z55" i="1"/>
  <c r="BS54" i="1"/>
  <c r="O55" i="1"/>
  <c r="BS53" i="1"/>
  <c r="R55" i="1"/>
  <c r="BV53" i="1"/>
  <c r="T55" i="1"/>
  <c r="BX53" i="1"/>
  <c r="T67" i="1"/>
  <c r="BX56" i="1"/>
  <c r="AC43" i="1"/>
  <c r="DM7" i="1" s="1"/>
  <c r="BV51" i="1"/>
  <c r="N55" i="1"/>
  <c r="BR53" i="1"/>
  <c r="AJ43" i="1"/>
  <c r="BR52" i="1"/>
  <c r="P43" i="1"/>
  <c r="CS7" i="1" s="1"/>
  <c r="BT50" i="1"/>
  <c r="AF43" i="1"/>
  <c r="DP7" i="1" s="1"/>
  <c r="BY51" i="1"/>
  <c r="AM55" i="1"/>
  <c r="BU55" i="1"/>
  <c r="S55" i="1"/>
  <c r="BW53" i="1"/>
  <c r="S43" i="1"/>
  <c r="CV7" i="1" s="1"/>
  <c r="BW50" i="1"/>
  <c r="AO55" i="1"/>
  <c r="BW55" i="1"/>
  <c r="O67" i="1"/>
  <c r="BS56" i="1"/>
  <c r="AA43" i="1"/>
  <c r="DK7" i="1" s="1"/>
  <c r="BT51" i="1"/>
  <c r="Y67" i="1"/>
  <c r="BR57" i="1"/>
  <c r="N43" i="1"/>
  <c r="CQ7" i="1" s="1"/>
  <c r="BR50" i="1"/>
  <c r="AA67" i="1"/>
  <c r="BT57" i="1"/>
  <c r="AD55" i="1"/>
  <c r="BW54" i="1"/>
  <c r="Q67" i="1"/>
  <c r="BU56" i="1"/>
  <c r="AO67" i="1"/>
  <c r="BW58" i="1"/>
  <c r="Z43" i="1"/>
  <c r="DJ7" i="1" s="1"/>
  <c r="BS51" i="1"/>
  <c r="R67" i="1"/>
  <c r="BV56" i="1"/>
  <c r="AM43" i="1"/>
  <c r="BU52" i="1"/>
  <c r="AJ67" i="1"/>
  <c r="BR58" i="1"/>
  <c r="AF67" i="1"/>
  <c r="BY57" i="1"/>
  <c r="AN67" i="1"/>
  <c r="BV58" i="1"/>
  <c r="AA55" i="1"/>
  <c r="BT54" i="1"/>
  <c r="AD67" i="1"/>
  <c r="BW57" i="1"/>
  <c r="AM67" i="1"/>
  <c r="BU58" i="1"/>
  <c r="AB55" i="1"/>
  <c r="BU54" i="1"/>
  <c r="AK43" i="1"/>
  <c r="BS52" i="1"/>
  <c r="S67" i="1"/>
  <c r="BW56" i="1"/>
  <c r="AB43" i="1"/>
  <c r="DL7" i="1" s="1"/>
  <c r="BU51" i="1"/>
  <c r="AK55" i="1"/>
  <c r="BS55" i="1"/>
  <c r="N67" i="1"/>
  <c r="BR56" i="1"/>
  <c r="AE43" i="1"/>
  <c r="DO7" i="1" s="1"/>
  <c r="BX51" i="1"/>
  <c r="AN43" i="1"/>
  <c r="BV52" i="1"/>
  <c r="U43" i="1"/>
  <c r="CX7" i="1" s="1"/>
  <c r="BY50" i="1"/>
  <c r="AE67" i="1"/>
  <c r="BX57" i="1"/>
  <c r="P55" i="1"/>
  <c r="BT53" i="1"/>
  <c r="Q55" i="1"/>
  <c r="BU53" i="1"/>
  <c r="AC55" i="1"/>
  <c r="BV54" i="1"/>
  <c r="U55" i="1"/>
  <c r="BY53" i="1"/>
  <c r="P67" i="1"/>
  <c r="BT56" i="1"/>
  <c r="AP55" i="1"/>
  <c r="BX55" i="1"/>
  <c r="Y43" i="1"/>
  <c r="DI7" i="1" s="1"/>
  <c r="BR51" i="1"/>
  <c r="T43" i="1"/>
  <c r="CW7" i="1" s="1"/>
  <c r="BX50" i="1"/>
  <c r="AL67" i="1"/>
  <c r="BT58" i="1"/>
  <c r="O43" i="1"/>
  <c r="CR7" i="1" s="1"/>
  <c r="BS50" i="1"/>
  <c r="AL55" i="1"/>
  <c r="BT55" i="1"/>
  <c r="AB67" i="1"/>
  <c r="BU57" i="1"/>
  <c r="AD43" i="1"/>
  <c r="DN7" i="1" s="1"/>
  <c r="BW51" i="1"/>
  <c r="AC67" i="1"/>
  <c r="BV57" i="1"/>
  <c r="AQ43" i="1"/>
  <c r="BY52" i="1"/>
  <c r="Z67" i="1"/>
  <c r="BS57" i="1"/>
  <c r="R43" i="1"/>
  <c r="CU7" i="1" s="1"/>
  <c r="BV50" i="1"/>
  <c r="U67" i="1"/>
  <c r="BY56" i="1"/>
  <c r="AK67" i="1"/>
  <c r="BS58" i="1"/>
  <c r="AP43" i="1"/>
  <c r="BX52" i="1"/>
  <c r="AQ67" i="1"/>
  <c r="BY58" i="1"/>
  <c r="AO43" i="1"/>
  <c r="BW52" i="1"/>
  <c r="AN55" i="1"/>
  <c r="BV55" i="1"/>
  <c r="Q43" i="1"/>
  <c r="CT7" i="1" s="1"/>
  <c r="BU50" i="1"/>
  <c r="AQ55" i="1"/>
  <c r="BY55" i="1"/>
  <c r="AF55" i="1"/>
  <c r="BY54" i="1"/>
  <c r="AP67" i="1"/>
  <c r="BX58" i="1"/>
  <c r="AE55" i="1"/>
  <c r="BX54" i="1"/>
  <c r="Y55" i="1"/>
  <c r="BR54" i="1"/>
  <c r="M67" i="1"/>
  <c r="BQ56" i="1"/>
  <c r="X43" i="1"/>
  <c r="BQ51" i="1"/>
  <c r="M43" i="1"/>
  <c r="BQ50" i="1"/>
  <c r="BF53" i="1"/>
  <c r="BF56" i="1"/>
  <c r="AL66" i="1"/>
  <c r="BI58" i="1"/>
  <c r="O42" i="1"/>
  <c r="CR6" i="1" s="1"/>
  <c r="BH50" i="1"/>
  <c r="P42" i="1"/>
  <c r="CS6" i="1" s="1"/>
  <c r="BI50" i="1"/>
  <c r="AQ42" i="1"/>
  <c r="BN52" i="1"/>
  <c r="AL42" i="1"/>
  <c r="BI52" i="1"/>
  <c r="U66" i="1"/>
  <c r="BN56" i="1"/>
  <c r="R66" i="1"/>
  <c r="BK56" i="1"/>
  <c r="AJ54" i="1"/>
  <c r="BG55" i="1"/>
  <c r="AL54" i="1"/>
  <c r="BI55" i="1"/>
  <c r="AN66" i="1"/>
  <c r="BK58" i="1"/>
  <c r="AE42" i="1"/>
  <c r="DO6" i="1" s="1"/>
  <c r="BM51" i="1"/>
  <c r="S54" i="1"/>
  <c r="BL53" i="1"/>
  <c r="Z54" i="1"/>
  <c r="BH54" i="1"/>
  <c r="AA66" i="1"/>
  <c r="BI57" i="1"/>
  <c r="T42" i="1"/>
  <c r="CW6" i="1" s="1"/>
  <c r="BM50" i="1"/>
  <c r="Y66" i="1"/>
  <c r="BG57" i="1"/>
  <c r="T66" i="1"/>
  <c r="BM56" i="1"/>
  <c r="AO54" i="1"/>
  <c r="BL55" i="1"/>
  <c r="AF66" i="1"/>
  <c r="BN57" i="1"/>
  <c r="Q66" i="1"/>
  <c r="BJ56" i="1"/>
  <c r="S42" i="1"/>
  <c r="CV6" i="1" s="1"/>
  <c r="BL50" i="1"/>
  <c r="AD54" i="1"/>
  <c r="BL54" i="1"/>
  <c r="AJ66" i="1"/>
  <c r="BG58" i="1"/>
  <c r="Q54" i="1"/>
  <c r="BJ53" i="1"/>
  <c r="AN42" i="1"/>
  <c r="BK52" i="1"/>
  <c r="AM54" i="1"/>
  <c r="BJ55" i="1"/>
  <c r="AC54" i="1"/>
  <c r="BK54" i="1"/>
  <c r="N66" i="1"/>
  <c r="BG56" i="1"/>
  <c r="AD66" i="1"/>
  <c r="BL57" i="1"/>
  <c r="AO42" i="1"/>
  <c r="BL52" i="1"/>
  <c r="S66" i="1"/>
  <c r="BL56" i="1"/>
  <c r="O66" i="1"/>
  <c r="BH56" i="1"/>
  <c r="AB42" i="1"/>
  <c r="DL6" i="1" s="1"/>
  <c r="BJ51" i="1"/>
  <c r="P54" i="1"/>
  <c r="BI53" i="1"/>
  <c r="AC42" i="1"/>
  <c r="DM6" i="1" s="1"/>
  <c r="BK51" i="1"/>
  <c r="Z66" i="1"/>
  <c r="BH57" i="1"/>
  <c r="N42" i="1"/>
  <c r="CQ6" i="1" s="1"/>
  <c r="BG50" i="1"/>
  <c r="Z42" i="1"/>
  <c r="DJ6" i="1" s="1"/>
  <c r="BH51" i="1"/>
  <c r="R42" i="1"/>
  <c r="CU6" i="1" s="1"/>
  <c r="BK50" i="1"/>
  <c r="R54" i="1"/>
  <c r="BK53" i="1"/>
  <c r="Y54" i="1"/>
  <c r="BG54" i="1"/>
  <c r="AQ54" i="1"/>
  <c r="BN55" i="1"/>
  <c r="AA54" i="1"/>
  <c r="BI54" i="1"/>
  <c r="AK66" i="1"/>
  <c r="BH58" i="1"/>
  <c r="AE66" i="1"/>
  <c r="BM57" i="1"/>
  <c r="Q42" i="1"/>
  <c r="CT6" i="1" s="1"/>
  <c r="BJ50" i="1"/>
  <c r="AP42" i="1"/>
  <c r="BM52" i="1"/>
  <c r="AK42" i="1"/>
  <c r="BH52" i="1"/>
  <c r="P66" i="1"/>
  <c r="BI56" i="1"/>
  <c r="AF42" i="1"/>
  <c r="DP6" i="1" s="1"/>
  <c r="BN51" i="1"/>
  <c r="U42" i="1"/>
  <c r="CX6" i="1" s="1"/>
  <c r="BN50" i="1"/>
  <c r="AM66" i="1"/>
  <c r="BJ58" i="1"/>
  <c r="AM42" i="1"/>
  <c r="BJ52" i="1"/>
  <c r="AJ42" i="1"/>
  <c r="BG52" i="1"/>
  <c r="T54" i="1"/>
  <c r="BM53" i="1"/>
  <c r="AQ66" i="1"/>
  <c r="BN58" i="1"/>
  <c r="AP66" i="1"/>
  <c r="BM58" i="1"/>
  <c r="AF54" i="1"/>
  <c r="BN54" i="1"/>
  <c r="O54" i="1"/>
  <c r="BH53" i="1"/>
  <c r="AA42" i="1"/>
  <c r="DK6" i="1" s="1"/>
  <c r="BI51" i="1"/>
  <c r="AO66" i="1"/>
  <c r="BL58" i="1"/>
  <c r="AC66" i="1"/>
  <c r="BK57" i="1"/>
  <c r="AD42" i="1"/>
  <c r="DN6" i="1" s="1"/>
  <c r="BL51" i="1"/>
  <c r="AB66" i="1"/>
  <c r="BJ57" i="1"/>
  <c r="AE54" i="1"/>
  <c r="BM54" i="1"/>
  <c r="AK54" i="1"/>
  <c r="BH55" i="1"/>
  <c r="Y42" i="1"/>
  <c r="DI6" i="1" s="1"/>
  <c r="BG51" i="1"/>
  <c r="N54" i="1"/>
  <c r="BG53" i="1"/>
  <c r="U54" i="1"/>
  <c r="BN53" i="1"/>
  <c r="AN54" i="1"/>
  <c r="BK55" i="1"/>
  <c r="AP54" i="1"/>
  <c r="BM55" i="1"/>
  <c r="AB54" i="1"/>
  <c r="BJ54" i="1"/>
  <c r="AI66" i="1"/>
  <c r="BF58" i="1"/>
  <c r="AI42" i="1"/>
  <c r="BF52" i="1"/>
  <c r="AN53" i="1"/>
  <c r="AZ55" i="1"/>
  <c r="T41" i="1"/>
  <c r="CW5" i="1" s="1"/>
  <c r="BB50" i="1"/>
  <c r="AN41" i="1"/>
  <c r="AZ52" i="1"/>
  <c r="Z53" i="1"/>
  <c r="AW54" i="1"/>
  <c r="AP65" i="1"/>
  <c r="BB58" i="1"/>
  <c r="S53" i="1"/>
  <c r="BA53" i="1"/>
  <c r="AM53" i="1"/>
  <c r="AY55" i="1"/>
  <c r="Z65" i="1"/>
  <c r="AW57" i="1"/>
  <c r="AO41" i="1"/>
  <c r="BA52" i="1"/>
  <c r="N65" i="1"/>
  <c r="AV56" i="1"/>
  <c r="AF41" i="1"/>
  <c r="DP5" i="1" s="1"/>
  <c r="BC51" i="1"/>
  <c r="AN65" i="1"/>
  <c r="AZ58" i="1"/>
  <c r="AC53" i="1"/>
  <c r="AZ54" i="1"/>
  <c r="AP53" i="1"/>
  <c r="BB55" i="1"/>
  <c r="T53" i="1"/>
  <c r="BB53" i="1"/>
  <c r="AK65" i="1"/>
  <c r="AW58" i="1"/>
  <c r="AL53" i="1"/>
  <c r="AX55" i="1"/>
  <c r="Q53" i="1"/>
  <c r="AY53" i="1"/>
  <c r="AC65" i="1"/>
  <c r="AZ57" i="1"/>
  <c r="AJ41" i="1"/>
  <c r="AV52" i="1"/>
  <c r="AE41" i="1"/>
  <c r="DO5" i="1" s="1"/>
  <c r="BB51" i="1"/>
  <c r="AM65" i="1"/>
  <c r="AY58" i="1"/>
  <c r="AE53" i="1"/>
  <c r="BB54" i="1"/>
  <c r="Q65" i="1"/>
  <c r="AY56" i="1"/>
  <c r="AQ53" i="1"/>
  <c r="BC55" i="1"/>
  <c r="S65" i="1"/>
  <c r="BA56" i="1"/>
  <c r="AQ41" i="1"/>
  <c r="BC52" i="1"/>
  <c r="O53" i="1"/>
  <c r="AW53" i="1"/>
  <c r="AL41" i="1"/>
  <c r="AX52" i="1"/>
  <c r="AB53" i="1"/>
  <c r="AY54" i="1"/>
  <c r="P65" i="1"/>
  <c r="AX56" i="1"/>
  <c r="AC41" i="1"/>
  <c r="DM5" i="1" s="1"/>
  <c r="AZ51" i="1"/>
  <c r="O41" i="1"/>
  <c r="CR5" i="1" s="1"/>
  <c r="AW50" i="1"/>
  <c r="Q41" i="1"/>
  <c r="CT5" i="1" s="1"/>
  <c r="AY50" i="1"/>
  <c r="S41" i="1"/>
  <c r="CV5" i="1" s="1"/>
  <c r="BA50" i="1"/>
  <c r="U53" i="1"/>
  <c r="BC53" i="1"/>
  <c r="AJ65" i="1"/>
  <c r="AV58" i="1"/>
  <c r="R41" i="1"/>
  <c r="CU5" i="1" s="1"/>
  <c r="AZ50" i="1"/>
  <c r="AA53" i="1"/>
  <c r="AX54" i="1"/>
  <c r="AE65" i="1"/>
  <c r="BB57" i="1"/>
  <c r="AK41" i="1"/>
  <c r="AW52" i="1"/>
  <c r="R53" i="1"/>
  <c r="AZ53" i="1"/>
  <c r="AD41" i="1"/>
  <c r="DN5" i="1" s="1"/>
  <c r="BA51" i="1"/>
  <c r="T65" i="1"/>
  <c r="BB56" i="1"/>
  <c r="AJ53" i="1"/>
  <c r="AV55" i="1"/>
  <c r="AF53" i="1"/>
  <c r="BC54" i="1"/>
  <c r="O65" i="1"/>
  <c r="AW56" i="1"/>
  <c r="AB65" i="1"/>
  <c r="AY57" i="1"/>
  <c r="AO65" i="1"/>
  <c r="BA58" i="1"/>
  <c r="AB41" i="1"/>
  <c r="DL5" i="1" s="1"/>
  <c r="AY51" i="1"/>
  <c r="R65" i="1"/>
  <c r="AZ56" i="1"/>
  <c r="Z41" i="1"/>
  <c r="DJ5" i="1" s="1"/>
  <c r="AW51" i="1"/>
  <c r="AA41" i="1"/>
  <c r="DK5" i="1" s="1"/>
  <c r="AX51" i="1"/>
  <c r="Y65" i="1"/>
  <c r="AV57" i="1"/>
  <c r="U41" i="1"/>
  <c r="CX5" i="1" s="1"/>
  <c r="BC50" i="1"/>
  <c r="AD65" i="1"/>
  <c r="BA57" i="1"/>
  <c r="AM41" i="1"/>
  <c r="AY52" i="1"/>
  <c r="AD53" i="1"/>
  <c r="BA54" i="1"/>
  <c r="N53" i="1"/>
  <c r="AV53" i="1"/>
  <c r="N41" i="1"/>
  <c r="CQ5" i="1" s="1"/>
  <c r="AV50" i="1"/>
  <c r="P53" i="1"/>
  <c r="AX53" i="1"/>
  <c r="AF65" i="1"/>
  <c r="BC57" i="1"/>
  <c r="Y53" i="1"/>
  <c r="AV54" i="1"/>
  <c r="AA65" i="1"/>
  <c r="AX57" i="1"/>
  <c r="U65" i="1"/>
  <c r="BC56" i="1"/>
  <c r="P41" i="1"/>
  <c r="CS5" i="1" s="1"/>
  <c r="AX50" i="1"/>
  <c r="AK53" i="1"/>
  <c r="AW55" i="1"/>
  <c r="AL65" i="1"/>
  <c r="AX58" i="1"/>
  <c r="AQ65" i="1"/>
  <c r="BC58" i="1"/>
  <c r="Y41" i="1"/>
  <c r="DI5" i="1" s="1"/>
  <c r="AV51" i="1"/>
  <c r="AO53" i="1"/>
  <c r="BA55" i="1"/>
  <c r="AP41" i="1"/>
  <c r="BB52" i="1"/>
  <c r="AA52" i="1"/>
  <c r="BT42" i="1"/>
  <c r="AP40" i="1"/>
  <c r="BX40" i="1"/>
  <c r="Z40" i="1"/>
  <c r="DJ4" i="1" s="1"/>
  <c r="BS39" i="1"/>
  <c r="T52" i="1"/>
  <c r="BX41" i="1"/>
  <c r="AK40" i="1"/>
  <c r="BS40" i="1"/>
  <c r="O40" i="1"/>
  <c r="CR4" i="1" s="1"/>
  <c r="BS38" i="1"/>
  <c r="Q40" i="1"/>
  <c r="CT4" i="1" s="1"/>
  <c r="BU38" i="1"/>
  <c r="Y40" i="1"/>
  <c r="DI4" i="1" s="1"/>
  <c r="BR39" i="1"/>
  <c r="U64" i="1"/>
  <c r="BY44" i="1"/>
  <c r="AP64" i="1"/>
  <c r="BX46" i="1"/>
  <c r="AP52" i="1"/>
  <c r="BX43" i="1"/>
  <c r="AJ40" i="1"/>
  <c r="BR40" i="1"/>
  <c r="AQ64" i="1"/>
  <c r="BY46" i="1"/>
  <c r="AK52" i="1"/>
  <c r="BS43" i="1"/>
  <c r="S52" i="1"/>
  <c r="BW41" i="1"/>
  <c r="P64" i="1"/>
  <c r="BT44" i="1"/>
  <c r="P40" i="1"/>
  <c r="CS4" i="1" s="1"/>
  <c r="BT38" i="1"/>
  <c r="AJ64" i="1"/>
  <c r="BR46" i="1"/>
  <c r="AJ52" i="1"/>
  <c r="BR43" i="1"/>
  <c r="AM40" i="1"/>
  <c r="BU40" i="1"/>
  <c r="AE40" i="1"/>
  <c r="DO4" i="1" s="1"/>
  <c r="BX39" i="1"/>
  <c r="P52" i="1"/>
  <c r="BT41" i="1"/>
  <c r="AL40" i="1"/>
  <c r="BT40" i="1"/>
  <c r="R64" i="1"/>
  <c r="BV44" i="1"/>
  <c r="Q64" i="1"/>
  <c r="BU44" i="1"/>
  <c r="AO64" i="1"/>
  <c r="BW46" i="1"/>
  <c r="T40" i="1"/>
  <c r="CW4" i="1" s="1"/>
  <c r="BX38" i="1"/>
  <c r="AA64" i="1"/>
  <c r="BT45" i="1"/>
  <c r="AQ52" i="1"/>
  <c r="BY43" i="1"/>
  <c r="AM52" i="1"/>
  <c r="BU43" i="1"/>
  <c r="AF64" i="1"/>
  <c r="BY45" i="1"/>
  <c r="O52" i="1"/>
  <c r="BS41" i="1"/>
  <c r="AE64" i="1"/>
  <c r="BX45" i="1"/>
  <c r="T64" i="1"/>
  <c r="BX44" i="1"/>
  <c r="U52" i="1"/>
  <c r="BY41" i="1"/>
  <c r="AD64" i="1"/>
  <c r="BW45" i="1"/>
  <c r="R40" i="1"/>
  <c r="CU4" i="1" s="1"/>
  <c r="BV38" i="1"/>
  <c r="AO52" i="1"/>
  <c r="BW43" i="1"/>
  <c r="AK64" i="1"/>
  <c r="BS46" i="1"/>
  <c r="Z64" i="1"/>
  <c r="BS45" i="1"/>
  <c r="AL64" i="1"/>
  <c r="BT46" i="1"/>
  <c r="S40" i="1"/>
  <c r="CV4" i="1" s="1"/>
  <c r="BW38" i="1"/>
  <c r="AE52" i="1"/>
  <c r="BX42" i="1"/>
  <c r="AN64" i="1"/>
  <c r="BV46" i="1"/>
  <c r="N52" i="1"/>
  <c r="BR41" i="1"/>
  <c r="AN52" i="1"/>
  <c r="BV43" i="1"/>
  <c r="Z52" i="1"/>
  <c r="BS42" i="1"/>
  <c r="AO40" i="1"/>
  <c r="BW40" i="1"/>
  <c r="U40" i="1"/>
  <c r="CX4" i="1" s="1"/>
  <c r="BY38" i="1"/>
  <c r="N40" i="1"/>
  <c r="CQ4" i="1" s="1"/>
  <c r="BR38" i="1"/>
  <c r="Y52" i="1"/>
  <c r="BR42" i="1"/>
  <c r="AD40" i="1"/>
  <c r="DN4" i="1" s="1"/>
  <c r="BW39" i="1"/>
  <c r="S64" i="1"/>
  <c r="BW44" i="1"/>
  <c r="AC40" i="1"/>
  <c r="DM4" i="1" s="1"/>
  <c r="BV39" i="1"/>
  <c r="AN40" i="1"/>
  <c r="BV40" i="1"/>
  <c r="AF40" i="1"/>
  <c r="DP4" i="1" s="1"/>
  <c r="BY39" i="1"/>
  <c r="N64" i="1"/>
  <c r="BR44" i="1"/>
  <c r="Q52" i="1"/>
  <c r="BU41" i="1"/>
  <c r="AM64" i="1"/>
  <c r="BU46" i="1"/>
  <c r="Y64" i="1"/>
  <c r="BR45" i="1"/>
  <c r="O64" i="1"/>
  <c r="BS44" i="1"/>
  <c r="AL52" i="1"/>
  <c r="BT43" i="1"/>
  <c r="AD52" i="1"/>
  <c r="BW42" i="1"/>
  <c r="AC52" i="1"/>
  <c r="BV42" i="1"/>
  <c r="AQ40" i="1"/>
  <c r="BY40" i="1"/>
  <c r="AF52" i="1"/>
  <c r="BY42" i="1"/>
  <c r="R52" i="1"/>
  <c r="BV41" i="1"/>
  <c r="AB64" i="1"/>
  <c r="BU45" i="1"/>
  <c r="AC64" i="1"/>
  <c r="BV45" i="1"/>
  <c r="AB52" i="1"/>
  <c r="BU42" i="1"/>
  <c r="AB40" i="1"/>
  <c r="DL4" i="1" s="1"/>
  <c r="BU39" i="1"/>
  <c r="AA40" i="1"/>
  <c r="DK4" i="1" s="1"/>
  <c r="BT39" i="1"/>
  <c r="AI64" i="1"/>
  <c r="BQ46" i="1"/>
  <c r="X64" i="1"/>
  <c r="BQ45" i="1"/>
  <c r="M64" i="1"/>
  <c r="BQ44" i="1"/>
  <c r="AI52" i="1"/>
  <c r="BQ43" i="1"/>
  <c r="M52" i="1"/>
  <c r="BQ41" i="1"/>
  <c r="AI40" i="1"/>
  <c r="BQ40" i="1"/>
  <c r="X40" i="1"/>
  <c r="BQ39" i="1"/>
  <c r="M40" i="1"/>
  <c r="BQ38" i="1"/>
  <c r="AN51" i="1"/>
  <c r="O63" i="1"/>
  <c r="AA63" i="1"/>
  <c r="AK63" i="1"/>
  <c r="Q63" i="1"/>
  <c r="AJ39" i="1"/>
  <c r="AE39" i="1"/>
  <c r="DO3" i="1" s="1"/>
  <c r="S63" i="1"/>
  <c r="Z39" i="1"/>
  <c r="DJ3" i="1" s="1"/>
  <c r="R51" i="1"/>
  <c r="AD63" i="1"/>
  <c r="AA51" i="1"/>
  <c r="AM63" i="1"/>
  <c r="N63" i="1"/>
  <c r="AF39" i="1"/>
  <c r="DP3" i="1" s="1"/>
  <c r="AQ51" i="1"/>
  <c r="AL39" i="1"/>
  <c r="AO39" i="1"/>
  <c r="AB39" i="1"/>
  <c r="DL3" i="1" s="1"/>
  <c r="AB63" i="1"/>
  <c r="Z63" i="1"/>
  <c r="P63" i="1"/>
  <c r="AD39" i="1"/>
  <c r="DN3" i="1" s="1"/>
  <c r="T51" i="1"/>
  <c r="AD51" i="1"/>
  <c r="P51" i="1"/>
  <c r="AO63" i="1"/>
  <c r="Y39" i="1"/>
  <c r="DI3" i="1" s="1"/>
  <c r="Y51" i="1"/>
  <c r="U63" i="1"/>
  <c r="AO51" i="1"/>
  <c r="AK51" i="1"/>
  <c r="Y63" i="1"/>
  <c r="R63" i="1"/>
  <c r="AP51" i="1"/>
  <c r="AJ63" i="1"/>
  <c r="AE51" i="1"/>
  <c r="AK39" i="1"/>
  <c r="S51" i="1"/>
  <c r="AM39" i="1"/>
  <c r="T63" i="1"/>
  <c r="AQ39" i="1"/>
  <c r="Z51" i="1"/>
  <c r="AQ63" i="1"/>
  <c r="U51" i="1"/>
  <c r="AN63" i="1"/>
  <c r="O51" i="1"/>
  <c r="AE63" i="1"/>
  <c r="AL51" i="1"/>
  <c r="AF63" i="1"/>
  <c r="AP39" i="1"/>
  <c r="AL63" i="1"/>
  <c r="AB51" i="1"/>
  <c r="AN39" i="1"/>
  <c r="AM51" i="1"/>
  <c r="AJ51" i="1"/>
  <c r="AC39" i="1"/>
  <c r="DM3" i="1" s="1"/>
  <c r="AA39" i="1"/>
  <c r="DK3" i="1" s="1"/>
  <c r="AF51" i="1"/>
  <c r="AP63" i="1"/>
  <c r="N51" i="1"/>
  <c r="Q51" i="1"/>
  <c r="AC51" i="1"/>
  <c r="AC63" i="1"/>
  <c r="X63" i="1"/>
  <c r="M63" i="1"/>
  <c r="AI51" i="1"/>
  <c r="AI39" i="1"/>
  <c r="X39" i="1"/>
  <c r="AU43" i="1"/>
  <c r="AU45" i="1"/>
  <c r="AU42" i="1"/>
  <c r="P62" i="1"/>
  <c r="AX44" i="1"/>
  <c r="U50" i="1"/>
  <c r="BC41" i="1"/>
  <c r="AK62" i="1"/>
  <c r="AW46" i="1"/>
  <c r="AL50" i="1"/>
  <c r="AX43" i="1"/>
  <c r="AB50" i="1"/>
  <c r="AY42" i="1"/>
  <c r="S50" i="1"/>
  <c r="BA41" i="1"/>
  <c r="AD50" i="1"/>
  <c r="BA42" i="1"/>
  <c r="AL62" i="1"/>
  <c r="AX46" i="1"/>
  <c r="N62" i="1"/>
  <c r="AV44" i="1"/>
  <c r="S62" i="1"/>
  <c r="BA44" i="1"/>
  <c r="R50" i="1"/>
  <c r="AZ41" i="1"/>
  <c r="AC38" i="1"/>
  <c r="DM2" i="1" s="1"/>
  <c r="AZ39" i="1"/>
  <c r="AM38" i="1"/>
  <c r="AY40" i="1"/>
  <c r="AM50" i="1"/>
  <c r="AY43" i="1"/>
  <c r="T50" i="1"/>
  <c r="BB41" i="1"/>
  <c r="AO62" i="1"/>
  <c r="BA46" i="1"/>
  <c r="Y38" i="1"/>
  <c r="DI2" i="1" s="1"/>
  <c r="AV39" i="1"/>
  <c r="AM62" i="1"/>
  <c r="AY46" i="1"/>
  <c r="Y62" i="1"/>
  <c r="AV45" i="1"/>
  <c r="Z38" i="1"/>
  <c r="DJ2" i="1" s="1"/>
  <c r="AW39" i="1"/>
  <c r="AK38" i="1"/>
  <c r="AW40" i="1"/>
  <c r="AJ62" i="1"/>
  <c r="AV46" i="1"/>
  <c r="N38" i="1"/>
  <c r="CQ2" i="1" s="1"/>
  <c r="AV38" i="1"/>
  <c r="AP38" i="1"/>
  <c r="BB40" i="1"/>
  <c r="AB38" i="1"/>
  <c r="DL2" i="1" s="1"/>
  <c r="AY39" i="1"/>
  <c r="AD62" i="1"/>
  <c r="BA45" i="1"/>
  <c r="AP50" i="1"/>
  <c r="BB43" i="1"/>
  <c r="Q62" i="1"/>
  <c r="AY44" i="1"/>
  <c r="AB62" i="1"/>
  <c r="AY45" i="1"/>
  <c r="AA50" i="1"/>
  <c r="AX42" i="1"/>
  <c r="R38" i="1"/>
  <c r="CU2" i="1" s="1"/>
  <c r="AZ38" i="1"/>
  <c r="AJ38" i="1"/>
  <c r="AV40" i="1"/>
  <c r="AQ62" i="1"/>
  <c r="BC46" i="1"/>
  <c r="AN50" i="1"/>
  <c r="AZ43" i="1"/>
  <c r="U38" i="1"/>
  <c r="CX2" i="1" s="1"/>
  <c r="BC38" i="1"/>
  <c r="P50" i="1"/>
  <c r="AX41" i="1"/>
  <c r="AC62" i="1"/>
  <c r="AZ45" i="1"/>
  <c r="S38" i="1"/>
  <c r="CV2" i="1" s="1"/>
  <c r="BA38" i="1"/>
  <c r="AO38" i="1"/>
  <c r="BA40" i="1"/>
  <c r="P38" i="1"/>
  <c r="CS2" i="1" s="1"/>
  <c r="AX38" i="1"/>
  <c r="AL38" i="1"/>
  <c r="AX40" i="1"/>
  <c r="AE38" i="1"/>
  <c r="DO2" i="1" s="1"/>
  <c r="BB39" i="1"/>
  <c r="U62" i="1"/>
  <c r="BC44" i="1"/>
  <c r="AK50" i="1"/>
  <c r="AW43" i="1"/>
  <c r="AA38" i="1"/>
  <c r="DK2" i="1" s="1"/>
  <c r="AX39" i="1"/>
  <c r="AQ50" i="1"/>
  <c r="BC43" i="1"/>
  <c r="AC50" i="1"/>
  <c r="AZ42" i="1"/>
  <c r="AN62" i="1"/>
  <c r="AZ46" i="1"/>
  <c r="Z50" i="1"/>
  <c r="AW42" i="1"/>
  <c r="AP62" i="1"/>
  <c r="BB46" i="1"/>
  <c r="AO50" i="1"/>
  <c r="BA43" i="1"/>
  <c r="Q50" i="1"/>
  <c r="AY41" i="1"/>
  <c r="AA62" i="1"/>
  <c r="AX45" i="1"/>
  <c r="AF50" i="1"/>
  <c r="BC42" i="1"/>
  <c r="AJ50" i="1"/>
  <c r="AV43" i="1"/>
  <c r="AD38" i="1"/>
  <c r="DN2" i="1" s="1"/>
  <c r="BA39" i="1"/>
  <c r="T38" i="1"/>
  <c r="CW2" i="1" s="1"/>
  <c r="BB38" i="1"/>
  <c r="Y50" i="1"/>
  <c r="AV42" i="1"/>
  <c r="AE62" i="1"/>
  <c r="BB45" i="1"/>
  <c r="AF38" i="1"/>
  <c r="DP2" i="1" s="1"/>
  <c r="BC39" i="1"/>
  <c r="Q38" i="1"/>
  <c r="CT2" i="1" s="1"/>
  <c r="AY38" i="1"/>
  <c r="Z62" i="1"/>
  <c r="AW45" i="1"/>
  <c r="T62" i="1"/>
  <c r="BB44" i="1"/>
  <c r="R62" i="1"/>
  <c r="AZ44" i="1"/>
  <c r="N50" i="1"/>
  <c r="AV41" i="1"/>
  <c r="AN38" i="1"/>
  <c r="AZ40" i="1"/>
  <c r="O38" i="1"/>
  <c r="CR2" i="1" s="1"/>
  <c r="AW38" i="1"/>
  <c r="AQ38" i="1"/>
  <c r="BC40" i="1"/>
  <c r="AF62" i="1"/>
  <c r="BC45" i="1"/>
  <c r="O62" i="1"/>
  <c r="AW44" i="1"/>
  <c r="O50" i="1"/>
  <c r="AW41" i="1"/>
  <c r="AE50" i="1"/>
  <c r="BB42" i="1"/>
  <c r="AI62" i="1"/>
  <c r="AU46" i="1"/>
  <c r="M62" i="1"/>
  <c r="AU44" i="1"/>
  <c r="M50" i="1"/>
  <c r="AU41" i="1"/>
  <c r="AI38" i="1"/>
  <c r="AU40" i="1"/>
  <c r="X38" i="1"/>
  <c r="AU39" i="1"/>
  <c r="M38" i="1"/>
  <c r="AU38" i="1"/>
  <c r="X65" i="1"/>
  <c r="AI63" i="1"/>
  <c r="X67" i="1"/>
  <c r="X68" i="1"/>
  <c r="X66" i="1"/>
  <c r="M66" i="1"/>
  <c r="AI70" i="1"/>
  <c r="AI69" i="1"/>
  <c r="M65" i="1"/>
  <c r="AI67" i="1"/>
  <c r="X62" i="1"/>
  <c r="M69" i="1"/>
  <c r="AI68" i="1"/>
  <c r="AI65" i="1"/>
  <c r="M70" i="1"/>
  <c r="AI50" i="1"/>
  <c r="X55" i="1"/>
  <c r="M54" i="1"/>
  <c r="AI58" i="1"/>
  <c r="AI57" i="1"/>
  <c r="AI53" i="1"/>
  <c r="M55" i="1"/>
  <c r="AI55" i="1"/>
  <c r="X52" i="1"/>
  <c r="M58" i="1"/>
  <c r="X50" i="1"/>
  <c r="M51" i="1"/>
  <c r="X53" i="1"/>
  <c r="AI54" i="1"/>
  <c r="X54" i="1"/>
  <c r="M56" i="1"/>
  <c r="M57" i="1"/>
  <c r="X51" i="1"/>
  <c r="M53" i="1"/>
  <c r="AI56" i="1"/>
  <c r="M42" i="1"/>
  <c r="M41" i="1"/>
  <c r="AI45" i="1"/>
  <c r="AI43" i="1"/>
  <c r="AI41" i="1"/>
  <c r="X42" i="1"/>
  <c r="X41" i="1"/>
  <c r="M46" i="1"/>
  <c r="M1" i="1"/>
  <c r="N47" i="1"/>
  <c r="M47" i="1"/>
  <c r="AH11" i="1"/>
  <c r="AJ16" i="1"/>
  <c r="AI47" i="1"/>
  <c r="S71" i="1"/>
  <c r="AJ9" i="1"/>
  <c r="AV14" i="1"/>
  <c r="JD21" i="1" s="1" a="1"/>
  <c r="JD21" i="1" s="1"/>
  <c r="AJ71" i="1"/>
  <c r="T71" i="1"/>
  <c r="U11" i="1"/>
  <c r="AS11" i="1"/>
  <c r="X16" i="1"/>
  <c r="P22" i="1"/>
  <c r="AJ6" i="1"/>
  <c r="AV28" i="1"/>
  <c r="AF22" i="1"/>
  <c r="AV20" i="1"/>
  <c r="JD27" i="1" s="1" a="1"/>
  <c r="JD27" i="1" s="1"/>
  <c r="AJ20" i="1"/>
  <c r="IQ27" i="1" s="1" a="1"/>
  <c r="IQ27" i="1" s="1"/>
  <c r="T59" i="1"/>
  <c r="AP59" i="1"/>
  <c r="AI71" i="1"/>
  <c r="AJ17" i="1"/>
  <c r="IQ24" i="1" s="1" a="1"/>
  <c r="IQ24" i="1" s="1"/>
  <c r="AM22" i="1"/>
  <c r="T47" i="1"/>
  <c r="X7" i="1"/>
  <c r="AE22" i="1"/>
  <c r="AJ31" i="1"/>
  <c r="AA22" i="1"/>
  <c r="AU33" i="1"/>
  <c r="AV8" i="1"/>
  <c r="JD15" i="1" s="1" a="1"/>
  <c r="JD15" i="1" s="1"/>
  <c r="AT11" i="1"/>
  <c r="AJ4" i="1"/>
  <c r="P33" i="1"/>
  <c r="N59" i="1"/>
  <c r="AO33" i="1"/>
  <c r="AV26" i="1"/>
  <c r="AV10" i="1"/>
  <c r="AF33" i="1"/>
  <c r="AM59" i="1"/>
  <c r="AN33" i="1"/>
  <c r="AQ33" i="1"/>
  <c r="AG33" i="1"/>
  <c r="AC59" i="1"/>
  <c r="X27" i="1"/>
  <c r="X25" i="1"/>
  <c r="AO22" i="1"/>
  <c r="AF47" i="1"/>
  <c r="X71" i="1"/>
  <c r="Q33" i="1"/>
  <c r="AJ21" i="1"/>
  <c r="AD22" i="1"/>
  <c r="AV19" i="1"/>
  <c r="JD26" i="1" s="1" a="1"/>
  <c r="JD26" i="1" s="1"/>
  <c r="AK47" i="1"/>
  <c r="AQ71" i="1"/>
  <c r="T11" i="1"/>
  <c r="X19" i="1"/>
  <c r="X13" i="1"/>
  <c r="AE11" i="1"/>
  <c r="R47" i="1"/>
  <c r="AB71" i="1"/>
  <c r="AQ22" i="1"/>
  <c r="R22" i="1"/>
  <c r="AV5" i="1"/>
  <c r="JD12" i="1" s="1" a="1"/>
  <c r="JD12" i="1" s="1"/>
  <c r="U33" i="1"/>
  <c r="P47" i="1"/>
  <c r="AD71" i="1"/>
  <c r="AQ59" i="1"/>
  <c r="AN47" i="1"/>
  <c r="AR33" i="1"/>
  <c r="AJ32" i="1"/>
  <c r="AV2" i="1"/>
  <c r="JD9" i="1" s="1" a="1"/>
  <c r="JD9" i="1" s="1"/>
  <c r="Q11" i="1"/>
  <c r="V22" i="1"/>
  <c r="AJ5" i="1"/>
  <c r="AD59" i="1"/>
  <c r="R33" i="1"/>
  <c r="AC33" i="1"/>
  <c r="AQ47" i="1"/>
  <c r="T22" i="1"/>
  <c r="AT33" i="1"/>
  <c r="N71" i="1"/>
  <c r="AR22" i="1"/>
  <c r="T33" i="1"/>
  <c r="AC11" i="1"/>
  <c r="AJ47" i="1"/>
  <c r="AV7" i="1"/>
  <c r="JD14" i="1" s="1" a="1"/>
  <c r="JD14" i="1" s="1"/>
  <c r="AJ24" i="1"/>
  <c r="AJ27" i="1"/>
  <c r="IQ34" i="1" s="1" a="1"/>
  <c r="IQ34" i="1" s="1"/>
  <c r="AJ59" i="1"/>
  <c r="X31" i="1"/>
  <c r="AJ14" i="1"/>
  <c r="AP33" i="1"/>
  <c r="AV29" i="1"/>
  <c r="AR11" i="1"/>
  <c r="AJ29" i="1"/>
  <c r="W33" i="1"/>
  <c r="X29" i="1"/>
  <c r="X10" i="1"/>
  <c r="AF71" i="1"/>
  <c r="X21" i="1"/>
  <c r="AP47" i="1"/>
  <c r="AV27" i="1"/>
  <c r="AH33" i="1"/>
  <c r="AJ15" i="1"/>
  <c r="S11" i="1"/>
  <c r="AV15" i="1"/>
  <c r="X59" i="1"/>
  <c r="AB11" i="1"/>
  <c r="M59" i="1"/>
  <c r="AU22" i="1"/>
  <c r="S22" i="1"/>
  <c r="AS33" i="1"/>
  <c r="R59" i="1"/>
  <c r="AM11" i="1"/>
  <c r="AJ26" i="1"/>
  <c r="IQ33" i="1" s="1" a="1"/>
  <c r="IQ33" i="1" s="1"/>
  <c r="X32" i="1"/>
  <c r="AV17" i="1"/>
  <c r="AI22" i="1"/>
  <c r="AK71" i="1"/>
  <c r="AK59" i="1"/>
  <c r="X18" i="1"/>
  <c r="X9" i="1"/>
  <c r="S47" i="1"/>
  <c r="AD11" i="1"/>
  <c r="AJ19" i="1"/>
  <c r="AJ28" i="1"/>
  <c r="IQ35" i="1" s="1" a="1"/>
  <c r="IQ35" i="1" s="1"/>
  <c r="AE47" i="1"/>
  <c r="P11" i="1"/>
  <c r="AM71" i="1"/>
  <c r="AH22" i="1"/>
  <c r="AV25" i="1"/>
  <c r="AP71" i="1"/>
  <c r="AB47" i="1"/>
  <c r="AF59" i="1"/>
  <c r="AG22" i="1"/>
  <c r="AC71" i="1"/>
  <c r="U71" i="1"/>
  <c r="AC22" i="1"/>
  <c r="X30" i="1"/>
  <c r="AF11" i="1"/>
  <c r="AN11" i="1"/>
  <c r="AJ7" i="1"/>
  <c r="AN59" i="1"/>
  <c r="AO59" i="1"/>
  <c r="AV18" i="1"/>
  <c r="JD25" i="1" s="1" a="1"/>
  <c r="JD25" i="1" s="1"/>
  <c r="U22" i="1"/>
  <c r="Z47" i="1"/>
  <c r="AE59" i="1"/>
  <c r="W22" i="1"/>
  <c r="X5" i="1"/>
  <c r="AV31" i="1"/>
  <c r="V33" i="1"/>
  <c r="S59" i="1"/>
  <c r="AV13" i="1"/>
  <c r="AJ30" i="1"/>
  <c r="AT22" i="1"/>
  <c r="AQ11" i="1"/>
  <c r="AO47" i="1"/>
  <c r="X6" i="1"/>
  <c r="AG11" i="1"/>
  <c r="AM33" i="1"/>
  <c r="AD33" i="1"/>
  <c r="X28" i="1"/>
  <c r="Q59" i="1"/>
  <c r="Z71" i="1"/>
  <c r="AJ3" i="1"/>
  <c r="AL71" i="1"/>
  <c r="Q22" i="1"/>
  <c r="R71" i="1"/>
  <c r="AA59" i="1"/>
  <c r="S33" i="1"/>
  <c r="AV32" i="1"/>
  <c r="AI33" i="1"/>
  <c r="X3" i="1"/>
  <c r="O33" i="1"/>
  <c r="Q71" i="1"/>
  <c r="AE71" i="1"/>
  <c r="AV4" i="1"/>
  <c r="JD11" i="1" s="1" a="1"/>
  <c r="JD11" i="1" s="1"/>
  <c r="AA33" i="1"/>
  <c r="Q47" i="1"/>
  <c r="Y59" i="1"/>
  <c r="AV21" i="1"/>
  <c r="Y71" i="1"/>
  <c r="AS22" i="1"/>
  <c r="X20" i="1"/>
  <c r="AV3" i="1"/>
  <c r="AO11" i="1"/>
  <c r="X24" i="1"/>
  <c r="W11" i="1"/>
  <c r="U59" i="1"/>
  <c r="P71" i="1"/>
  <c r="AM47" i="1"/>
  <c r="AA47" i="1"/>
  <c r="AI59" i="1"/>
  <c r="AL59" i="1"/>
  <c r="AA71" i="1"/>
  <c r="Z59" i="1"/>
  <c r="AN71" i="1"/>
  <c r="AJ18" i="1"/>
  <c r="IQ25" i="1" s="1" a="1"/>
  <c r="IQ25" i="1" s="1"/>
  <c r="AI11" i="1"/>
  <c r="AB22" i="1"/>
  <c r="AJ13" i="1"/>
  <c r="P59" i="1"/>
  <c r="X26" i="1"/>
  <c r="AP11" i="1"/>
  <c r="X4" i="1"/>
  <c r="AV6" i="1"/>
  <c r="JD13" i="1" s="1" a="1"/>
  <c r="JD13" i="1" s="1"/>
  <c r="AV30" i="1"/>
  <c r="X14" i="1"/>
  <c r="AJ8" i="1"/>
  <c r="AA11" i="1"/>
  <c r="O22" i="1"/>
  <c r="AB33" i="1"/>
  <c r="AP22" i="1"/>
  <c r="AU11" i="1"/>
  <c r="AV24" i="1"/>
  <c r="O47" i="1"/>
  <c r="O59" i="1"/>
  <c r="M71" i="1"/>
  <c r="X47" i="1"/>
  <c r="AC47" i="1"/>
  <c r="AL47" i="1"/>
  <c r="X8" i="1"/>
  <c r="AD47" i="1"/>
  <c r="AV16" i="1"/>
  <c r="JD23" i="1" s="1" a="1"/>
  <c r="JD23" i="1" s="1"/>
  <c r="O11" i="1"/>
  <c r="X2" i="1"/>
  <c r="AV9" i="1"/>
  <c r="JD16" i="1" s="1" a="1"/>
  <c r="JD16" i="1" s="1"/>
  <c r="AJ25" i="1"/>
  <c r="IQ32" i="1" s="1" a="1"/>
  <c r="IQ32" i="1" s="1"/>
  <c r="X17" i="1"/>
  <c r="AJ2" i="1"/>
  <c r="V11" i="1"/>
  <c r="AN22" i="1"/>
  <c r="AJ10" i="1"/>
  <c r="U47" i="1"/>
  <c r="O71" i="1"/>
  <c r="AB59" i="1"/>
  <c r="AO71" i="1"/>
  <c r="Y47" i="1"/>
  <c r="X15" i="1"/>
  <c r="R11" i="1"/>
  <c r="AE33" i="1"/>
  <c r="AL22" i="2"/>
  <c r="X15" i="2"/>
  <c r="P33" i="2"/>
  <c r="AC33" i="2"/>
  <c r="X10" i="2"/>
  <c r="AB11" i="2"/>
  <c r="AP22" i="2"/>
  <c r="AP34" i="2" s="1"/>
  <c r="U22" i="2"/>
  <c r="M28" i="2"/>
  <c r="Z22" i="2"/>
  <c r="AM22" i="2"/>
  <c r="AM34" i="2" s="1"/>
  <c r="X32" i="2"/>
  <c r="M7" i="2"/>
  <c r="AD34" i="2"/>
  <c r="AI19" i="2"/>
  <c r="AC34" i="2"/>
  <c r="AI25" i="2"/>
  <c r="R33" i="2"/>
  <c r="X29" i="2"/>
  <c r="W33" i="2"/>
  <c r="V22" i="2"/>
  <c r="AF11" i="2"/>
  <c r="AQ22" i="2"/>
  <c r="M13" i="2"/>
  <c r="T22" i="2"/>
  <c r="T34" i="2" s="1"/>
  <c r="AH22" i="2"/>
  <c r="AH34" i="2" s="1"/>
  <c r="M17" i="2"/>
  <c r="AB33" i="2"/>
  <c r="T11" i="2"/>
  <c r="U33" i="2"/>
  <c r="Q22" i="2"/>
  <c r="X3" i="2"/>
  <c r="AE34" i="2"/>
  <c r="W22" i="2"/>
  <c r="W34" i="2" s="1"/>
  <c r="AN34" i="2"/>
  <c r="M9" i="2"/>
  <c r="X6" i="2"/>
  <c r="M16" i="2"/>
  <c r="X21" i="2"/>
  <c r="AQ33" i="2"/>
  <c r="S22" i="2"/>
  <c r="X14" i="2"/>
  <c r="X7" i="2"/>
  <c r="AI21" i="2"/>
  <c r="AI26" i="2"/>
  <c r="AF22" i="2"/>
  <c r="AF34" i="2" s="1"/>
  <c r="AS22" i="2"/>
  <c r="AI4" i="2"/>
  <c r="M10" i="2"/>
  <c r="M18" i="2"/>
  <c r="M6" i="2"/>
  <c r="AG33" i="2"/>
  <c r="AO22" i="2"/>
  <c r="AO34" i="2" s="1"/>
  <c r="AO33" i="2"/>
  <c r="AB34" i="2"/>
  <c r="AI18" i="2"/>
  <c r="AQ11" i="2"/>
  <c r="AQ34" i="2" s="1"/>
  <c r="AI16" i="2"/>
  <c r="AI6" i="2"/>
  <c r="O11" i="2"/>
  <c r="M2" i="2"/>
  <c r="Q11" i="2"/>
  <c r="X24" i="2"/>
  <c r="Z33" i="2"/>
  <c r="X19" i="2"/>
  <c r="X28" i="2"/>
  <c r="AI8" i="2"/>
  <c r="P11" i="2"/>
  <c r="P34" i="2" s="1"/>
  <c r="M32" i="2"/>
  <c r="AG11" i="2"/>
  <c r="AG34" i="2" s="1"/>
  <c r="M3" i="2"/>
  <c r="U11" i="2"/>
  <c r="AS34" i="2"/>
  <c r="AI17" i="2"/>
  <c r="AK22" i="2"/>
  <c r="O22" i="2"/>
  <c r="AI9" i="2"/>
  <c r="M19" i="2"/>
  <c r="V11" i="2"/>
  <c r="V34" i="2" s="1"/>
  <c r="R11" i="2"/>
  <c r="R34" i="2" s="1"/>
  <c r="X31" i="2"/>
  <c r="V33" i="2"/>
  <c r="AL11" i="2"/>
  <c r="AL34" i="2"/>
  <c r="AI3" i="2"/>
  <c r="AK11" i="2"/>
  <c r="AK34" i="2" s="1"/>
  <c r="X5" i="2"/>
  <c r="Z11" i="2"/>
  <c r="Z34" i="2" s="1"/>
  <c r="Q33" i="2"/>
  <c r="M5" i="2"/>
  <c r="M26" i="2"/>
  <c r="S11" i="2"/>
  <c r="S34" i="2" s="1"/>
  <c r="S33" i="2"/>
  <c r="O33" i="2"/>
  <c r="AI24" i="2"/>
  <c r="AK33" i="2"/>
  <c r="X8" i="2"/>
  <c r="X17" i="2"/>
  <c r="AR11" i="2"/>
  <c r="AR34" i="2" s="1"/>
  <c r="M21" i="2"/>
  <c r="M24" i="2"/>
  <c r="BK23" i="1" a="1"/>
  <c r="BU24" i="1" a="1"/>
  <c r="BL23" i="1" a="1"/>
  <c r="BL24" i="1" a="1"/>
  <c r="BV23" i="1" a="1"/>
  <c r="BU25" i="1" a="1"/>
  <c r="BM24" i="1" a="1"/>
  <c r="BM23" i="1" a="1"/>
  <c r="BU23" i="1" a="1"/>
  <c r="BK24" i="1" a="1"/>
  <c r="BM25" i="1" a="1"/>
  <c r="BT23" i="1" a="1"/>
  <c r="BV24" i="1" a="1"/>
  <c r="BV25" i="1" a="1"/>
  <c r="BL25" i="1" a="1"/>
  <c r="BK25" i="1" a="1"/>
  <c r="BT25" i="1" a="1"/>
  <c r="BT24" i="1" a="1"/>
  <c r="JF15" i="1" l="1" a="1"/>
  <c r="JF15" i="1" s="1"/>
  <c r="JF10" i="1" a="1"/>
  <c r="JF10" i="1" s="1"/>
  <c r="JL11" i="1" a="1"/>
  <c r="JL11" i="1" s="1"/>
  <c r="JL13" i="1" a="1"/>
  <c r="JL13" i="1" s="1"/>
  <c r="JF12" i="1" a="1"/>
  <c r="JF12" i="1" s="1"/>
  <c r="JF13" i="1" a="1"/>
  <c r="JF13" i="1" s="1"/>
  <c r="JI12" i="1" a="1"/>
  <c r="JI12" i="1" s="1"/>
  <c r="JF11" i="1" a="1"/>
  <c r="JF11" i="1" s="1"/>
  <c r="JF16" i="1" a="1"/>
  <c r="JF16" i="1" s="1"/>
  <c r="JL15" i="1" a="1"/>
  <c r="JL15" i="1" s="1"/>
  <c r="JL14" i="1" a="1"/>
  <c r="JL14" i="1" s="1"/>
  <c r="JF9" i="1" a="1"/>
  <c r="JF9" i="1" s="1"/>
  <c r="JL10" i="1" a="1"/>
  <c r="JL10" i="1" s="1"/>
  <c r="JL9" i="1" a="1"/>
  <c r="JL9" i="1" s="1"/>
  <c r="JF17" i="1" a="1"/>
  <c r="JF17" i="1" s="1"/>
  <c r="CF117" i="1"/>
  <c r="CJ117" i="1"/>
  <c r="CF115" i="1"/>
  <c r="CJ115" i="1"/>
  <c r="CF114" i="1"/>
  <c r="CJ114" i="1"/>
  <c r="CF116" i="1"/>
  <c r="CJ116" i="1"/>
  <c r="CF112" i="1"/>
  <c r="CJ112" i="1"/>
  <c r="CF113" i="1"/>
  <c r="CJ113" i="1"/>
  <c r="CF110" i="1"/>
  <c r="CJ110" i="1"/>
  <c r="CF111" i="1"/>
  <c r="CJ111" i="1"/>
  <c r="CF109" i="1"/>
  <c r="CJ109" i="1"/>
  <c r="CF107" i="1"/>
  <c r="CJ107" i="1"/>
  <c r="CJ102" i="1"/>
  <c r="CF102" i="1"/>
  <c r="CJ99" i="1"/>
  <c r="CJ104" i="1"/>
  <c r="CF104" i="1"/>
  <c r="CF101" i="1"/>
  <c r="CJ101" i="1"/>
  <c r="CJ106" i="1"/>
  <c r="CF106" i="1"/>
  <c r="CF103" i="1"/>
  <c r="CJ103" i="1"/>
  <c r="CF100" i="1"/>
  <c r="CJ100" i="1"/>
  <c r="CF105" i="1"/>
  <c r="CJ105" i="1"/>
  <c r="CF99" i="1"/>
  <c r="CF92" i="1"/>
  <c r="CJ92" i="1"/>
  <c r="CF91" i="1"/>
  <c r="CJ91" i="1"/>
  <c r="CF96" i="1"/>
  <c r="CJ96" i="1"/>
  <c r="CF97" i="1"/>
  <c r="CJ97" i="1"/>
  <c r="CF90" i="1"/>
  <c r="CJ90" i="1"/>
  <c r="CF95" i="1"/>
  <c r="CJ95" i="1"/>
  <c r="CF93" i="1"/>
  <c r="CJ93" i="1"/>
  <c r="CF94" i="1"/>
  <c r="CJ94" i="1"/>
  <c r="CF89" i="1"/>
  <c r="CJ89" i="1"/>
  <c r="CF82" i="1"/>
  <c r="CJ82" i="1"/>
  <c r="CF83" i="1"/>
  <c r="CJ83" i="1"/>
  <c r="CF80" i="1"/>
  <c r="CJ80" i="1"/>
  <c r="CJ87" i="1"/>
  <c r="CF87" i="1"/>
  <c r="CF81" i="1"/>
  <c r="CJ81" i="1"/>
  <c r="CF85" i="1"/>
  <c r="CJ85" i="1"/>
  <c r="CF84" i="1"/>
  <c r="CJ84" i="1"/>
  <c r="CF86" i="1"/>
  <c r="CJ86" i="1"/>
  <c r="CF72" i="1"/>
  <c r="CF74" i="1"/>
  <c r="CF79" i="1"/>
  <c r="CJ79" i="1"/>
  <c r="CF76" i="1"/>
  <c r="CF75" i="1"/>
  <c r="CF77" i="1"/>
  <c r="CJ76" i="1"/>
  <c r="CF70" i="1"/>
  <c r="CJ70" i="1"/>
  <c r="CF73" i="1"/>
  <c r="CJ73" i="1"/>
  <c r="CJ77" i="1"/>
  <c r="CF69" i="1"/>
  <c r="CJ74" i="1"/>
  <c r="CF71" i="1"/>
  <c r="CJ75" i="1"/>
  <c r="CJ69" i="1"/>
  <c r="CF62" i="1"/>
  <c r="CJ62" i="1"/>
  <c r="CF64" i="1"/>
  <c r="CJ64" i="1"/>
  <c r="CF65" i="1"/>
  <c r="CJ65" i="1"/>
  <c r="CF66" i="1"/>
  <c r="CJ66" i="1"/>
  <c r="CF60" i="1"/>
  <c r="CJ60" i="1"/>
  <c r="CF61" i="1"/>
  <c r="CJ61" i="1"/>
  <c r="CF63" i="1"/>
  <c r="CJ63" i="1"/>
  <c r="CF67" i="1"/>
  <c r="CJ67" i="1"/>
  <c r="CF59" i="1"/>
  <c r="CJ59" i="1"/>
  <c r="CF47" i="1"/>
  <c r="CJ49" i="1"/>
  <c r="DH3" i="1"/>
  <c r="DR3" i="1" s="1"/>
  <c r="DV3" i="1" s="1"/>
  <c r="CF50" i="1"/>
  <c r="CJ50" i="1"/>
  <c r="DH4" i="1"/>
  <c r="DR4" i="1" s="1"/>
  <c r="DV4" i="1" s="1"/>
  <c r="CF51" i="1"/>
  <c r="CJ51" i="1"/>
  <c r="DH9" i="1"/>
  <c r="DR9" i="1" s="1"/>
  <c r="DV9" i="1" s="1"/>
  <c r="CF56" i="1"/>
  <c r="CJ56" i="1"/>
  <c r="DH10" i="1"/>
  <c r="DR10" i="1" s="1"/>
  <c r="DV10" i="1" s="1"/>
  <c r="CF57" i="1"/>
  <c r="CJ57" i="1"/>
  <c r="DH5" i="1"/>
  <c r="DR5" i="1" s="1"/>
  <c r="DV5" i="1" s="1"/>
  <c r="CF52" i="1"/>
  <c r="CJ52" i="1"/>
  <c r="DH6" i="1"/>
  <c r="DR6" i="1" s="1"/>
  <c r="DV6" i="1" s="1"/>
  <c r="CF53" i="1"/>
  <c r="CJ53" i="1"/>
  <c r="DH7" i="1"/>
  <c r="DR7" i="1" s="1"/>
  <c r="DV7" i="1" s="1"/>
  <c r="CF54" i="1"/>
  <c r="CJ54" i="1"/>
  <c r="DH8" i="1"/>
  <c r="DR8" i="1" s="1"/>
  <c r="DV8" i="1" s="1"/>
  <c r="CF55" i="1"/>
  <c r="CJ55" i="1"/>
  <c r="DH2" i="1"/>
  <c r="DR2" i="1" s="1"/>
  <c r="DV2" i="1" s="1"/>
  <c r="CF49" i="1"/>
  <c r="CF42" i="1"/>
  <c r="CF43" i="1"/>
  <c r="CF41" i="1"/>
  <c r="CF39" i="1"/>
  <c r="CF44" i="1"/>
  <c r="CF40" i="1"/>
  <c r="CF46" i="1"/>
  <c r="CF45" i="1"/>
  <c r="CJ39" i="1"/>
  <c r="CP10" i="1"/>
  <c r="CZ10" i="1" s="1"/>
  <c r="CJ47" i="1"/>
  <c r="CP5" i="1"/>
  <c r="CZ5" i="1" s="1"/>
  <c r="CJ42" i="1"/>
  <c r="CP7" i="1"/>
  <c r="CZ7" i="1" s="1"/>
  <c r="CJ44" i="1"/>
  <c r="CP3" i="1"/>
  <c r="CZ3" i="1" s="1"/>
  <c r="CJ40" i="1"/>
  <c r="CP8" i="1"/>
  <c r="CZ8" i="1" s="1"/>
  <c r="CJ45" i="1"/>
  <c r="CP6" i="1"/>
  <c r="CZ6" i="1" s="1"/>
  <c r="CJ43" i="1"/>
  <c r="CP4" i="1"/>
  <c r="CZ4" i="1" s="1"/>
  <c r="CJ41" i="1"/>
  <c r="CP9" i="1"/>
  <c r="CZ9" i="1" s="1"/>
  <c r="CJ46" i="1"/>
  <c r="CP2" i="1"/>
  <c r="CZ2" i="1" s="1"/>
  <c r="DM26" i="1"/>
  <c r="CZ24" i="1"/>
  <c r="CZ31" i="1"/>
  <c r="CZ30" i="1"/>
  <c r="CZ26" i="1"/>
  <c r="CZ29" i="1"/>
  <c r="CZ25" i="1"/>
  <c r="CZ27" i="1"/>
  <c r="CZ28" i="1"/>
  <c r="CZ32" i="1"/>
  <c r="CX30" i="1"/>
  <c r="CX24" i="1"/>
  <c r="CX31" i="1"/>
  <c r="CX26" i="1"/>
  <c r="CX29" i="1"/>
  <c r="CX25" i="1"/>
  <c r="CX27" i="1"/>
  <c r="CX28" i="1"/>
  <c r="CX32" i="1"/>
  <c r="DD24" i="1"/>
  <c r="DD28" i="1"/>
  <c r="DD30" i="1"/>
  <c r="DD31" i="1"/>
  <c r="DD26" i="1"/>
  <c r="DD29" i="1"/>
  <c r="DD25" i="1"/>
  <c r="DD27" i="1"/>
  <c r="DD32" i="1"/>
  <c r="FL43" i="1"/>
  <c r="FQ39" i="1"/>
  <c r="FK38" i="1"/>
  <c r="FJ38" i="1"/>
  <c r="FN36" i="1"/>
  <c r="FR35" i="1"/>
  <c r="FN39" i="1"/>
  <c r="FJ40" i="1"/>
  <c r="AY30" i="1"/>
  <c r="AY20" i="1"/>
  <c r="AY11" i="1"/>
  <c r="AY8" i="1"/>
  <c r="AY5" i="1"/>
  <c r="AZ5" i="1"/>
  <c r="BA5" i="1"/>
  <c r="FK42" i="1"/>
  <c r="FJ42" i="1"/>
  <c r="FL42" i="1"/>
  <c r="FL41" i="1"/>
  <c r="FK43" i="1"/>
  <c r="FK41" i="1"/>
  <c r="FJ43" i="1"/>
  <c r="FJ41" i="1"/>
  <c r="FR40" i="1"/>
  <c r="FR38" i="1"/>
  <c r="FQ40" i="1"/>
  <c r="FQ38" i="1"/>
  <c r="FP40" i="1"/>
  <c r="FR39" i="1"/>
  <c r="FP39" i="1"/>
  <c r="FO40" i="1"/>
  <c r="FO38" i="1"/>
  <c r="FN40" i="1"/>
  <c r="FN38" i="1"/>
  <c r="FM40" i="1"/>
  <c r="FO39" i="1"/>
  <c r="FM39" i="1"/>
  <c r="FL40" i="1"/>
  <c r="FL38" i="1"/>
  <c r="FK40" i="1"/>
  <c r="FL39" i="1"/>
  <c r="FK39" i="1"/>
  <c r="FJ39" i="1"/>
  <c r="FP38" i="1"/>
  <c r="FM38" i="1"/>
  <c r="FO37" i="1"/>
  <c r="FO35" i="1"/>
  <c r="FN37" i="1"/>
  <c r="FN35" i="1"/>
  <c r="FM37" i="1"/>
  <c r="FO36" i="1"/>
  <c r="FM36" i="1"/>
  <c r="FL37" i="1"/>
  <c r="FL35" i="1"/>
  <c r="FL36" i="1"/>
  <c r="FK37" i="1"/>
  <c r="FK35" i="1"/>
  <c r="FJ37" i="1"/>
  <c r="FK36" i="1"/>
  <c r="FJ36" i="1"/>
  <c r="FR37" i="1"/>
  <c r="FR36" i="1"/>
  <c r="FQ37" i="1"/>
  <c r="FQ35" i="1"/>
  <c r="FP37" i="1"/>
  <c r="FQ36" i="1"/>
  <c r="FP36" i="1"/>
  <c r="FP35" i="1"/>
  <c r="FM35" i="1"/>
  <c r="FJ35" i="1"/>
  <c r="AZ27" i="1"/>
  <c r="BF3" i="1"/>
  <c r="BG4" i="1"/>
  <c r="BG2" i="1"/>
  <c r="BF4" i="1"/>
  <c r="BF2" i="1"/>
  <c r="BE4" i="1"/>
  <c r="BE2" i="1"/>
  <c r="BG3" i="1"/>
  <c r="BE3" i="1"/>
  <c r="CA4" i="1"/>
  <c r="CA2" i="1"/>
  <c r="BZ4" i="1"/>
  <c r="BZ2" i="1"/>
  <c r="CB3" i="1"/>
  <c r="CA3" i="1"/>
  <c r="BZ3" i="1"/>
  <c r="CB4" i="1"/>
  <c r="CB2" i="1"/>
  <c r="BX3" i="1"/>
  <c r="BW3" i="1"/>
  <c r="BY4" i="1"/>
  <c r="BY2" i="1"/>
  <c r="BX4" i="1"/>
  <c r="BX2" i="1"/>
  <c r="BW4" i="1"/>
  <c r="BW2" i="1"/>
  <c r="BY3" i="1"/>
  <c r="BO4" i="1"/>
  <c r="BO2" i="1"/>
  <c r="BN2" i="1"/>
  <c r="BN4" i="1"/>
  <c r="BP3" i="1"/>
  <c r="BO3" i="1"/>
  <c r="BN3" i="1"/>
  <c r="BP4" i="1"/>
  <c r="BP2" i="1"/>
  <c r="BJ2" i="1"/>
  <c r="BI4" i="1"/>
  <c r="BI2" i="1"/>
  <c r="BH4" i="1"/>
  <c r="BJ3" i="1"/>
  <c r="BI3" i="1"/>
  <c r="BH3" i="1"/>
  <c r="BJ4" i="1"/>
  <c r="BH2" i="1"/>
  <c r="BR3" i="1"/>
  <c r="BS4" i="1"/>
  <c r="BS2" i="1"/>
  <c r="BR4" i="1"/>
  <c r="BR2" i="1"/>
  <c r="BQ4" i="1"/>
  <c r="BQ2" i="1"/>
  <c r="BS3" i="1"/>
  <c r="BQ3" i="1"/>
  <c r="BC4" i="1"/>
  <c r="BC2" i="1"/>
  <c r="BD3" i="1"/>
  <c r="BC3" i="1"/>
  <c r="BB3" i="1"/>
  <c r="BD4" i="1"/>
  <c r="BD2" i="1"/>
  <c r="BB4" i="1"/>
  <c r="BB2" i="1"/>
  <c r="AZ19" i="1"/>
  <c r="AZ17" i="1"/>
  <c r="BA18" i="1"/>
  <c r="AY19" i="1"/>
  <c r="AY17" i="1"/>
  <c r="BA19" i="1"/>
  <c r="AZ18" i="1"/>
  <c r="AY18" i="1"/>
  <c r="BA17" i="1"/>
  <c r="AZ15" i="1"/>
  <c r="BA14" i="1"/>
  <c r="BA15" i="1"/>
  <c r="AY15" i="1"/>
  <c r="BA16" i="1"/>
  <c r="AY14" i="1"/>
  <c r="AZ16" i="1"/>
  <c r="AZ14" i="1"/>
  <c r="AY16" i="1"/>
  <c r="AZ21" i="1"/>
  <c r="BA22" i="1"/>
  <c r="AY21" i="1"/>
  <c r="BA20" i="1"/>
  <c r="AZ22" i="1"/>
  <c r="AZ20" i="1"/>
  <c r="AY22" i="1"/>
  <c r="BA21" i="1"/>
  <c r="AZ31" i="1"/>
  <c r="AZ29" i="1"/>
  <c r="BA31" i="1"/>
  <c r="AY31" i="1"/>
  <c r="AY29" i="1"/>
  <c r="BA30" i="1"/>
  <c r="BA29" i="1"/>
  <c r="AZ30" i="1"/>
  <c r="BA28" i="1"/>
  <c r="BA26" i="1"/>
  <c r="AY27" i="1"/>
  <c r="AZ28" i="1"/>
  <c r="AZ26" i="1"/>
  <c r="AY28" i="1"/>
  <c r="AY26" i="1"/>
  <c r="BA27" i="1"/>
  <c r="BA13" i="1"/>
  <c r="AZ13" i="1"/>
  <c r="AY13" i="1"/>
  <c r="BA12" i="1"/>
  <c r="AZ12" i="1"/>
  <c r="AY12" i="1"/>
  <c r="BA11" i="1"/>
  <c r="AZ11" i="1"/>
  <c r="BA10" i="1"/>
  <c r="AZ10" i="1"/>
  <c r="AY10" i="1"/>
  <c r="BA9" i="1"/>
  <c r="AZ9" i="1"/>
  <c r="AY9" i="1"/>
  <c r="BA8" i="1"/>
  <c r="AZ8" i="1"/>
  <c r="BA7" i="1"/>
  <c r="AZ7" i="1"/>
  <c r="AY7" i="1"/>
  <c r="BA6" i="1"/>
  <c r="AZ6" i="1"/>
  <c r="AY6" i="1"/>
  <c r="DU18" i="1"/>
  <c r="DU16" i="1"/>
  <c r="DT16" i="1"/>
  <c r="DO16" i="1"/>
  <c r="DM16" i="1"/>
  <c r="DR16" i="1"/>
  <c r="DS16" i="1"/>
  <c r="DP16" i="1"/>
  <c r="DQ16" i="1"/>
  <c r="DN16" i="1"/>
  <c r="DS15" i="1"/>
  <c r="DP15" i="1"/>
  <c r="DU15" i="1"/>
  <c r="DR15" i="1"/>
  <c r="DO15" i="1"/>
  <c r="DM15" i="1"/>
  <c r="DT15" i="1"/>
  <c r="DN15" i="1"/>
  <c r="DM18" i="1"/>
  <c r="DQ15" i="1"/>
  <c r="DO18" i="1"/>
  <c r="DR18" i="1"/>
  <c r="DQ18" i="1"/>
  <c r="DS18" i="1"/>
  <c r="DT18" i="1"/>
  <c r="DN18" i="1"/>
  <c r="DP18" i="1"/>
  <c r="DU17" i="1"/>
  <c r="DS17" i="1"/>
  <c r="DQ17" i="1"/>
  <c r="DP17" i="1"/>
  <c r="DT17" i="1"/>
  <c r="DN20" i="1"/>
  <c r="DN17" i="1"/>
  <c r="DM17" i="1"/>
  <c r="DO17" i="1"/>
  <c r="DR17" i="1"/>
  <c r="DS19" i="1"/>
  <c r="DQ19" i="1"/>
  <c r="DR19" i="1"/>
  <c r="DM19" i="1"/>
  <c r="DP19" i="1"/>
  <c r="DO19" i="1"/>
  <c r="DT19" i="1"/>
  <c r="DU19" i="1"/>
  <c r="DN19" i="1"/>
  <c r="DQ21" i="1"/>
  <c r="DP21" i="1"/>
  <c r="DT20" i="1"/>
  <c r="DR20" i="1"/>
  <c r="DQ20" i="1"/>
  <c r="DO20" i="1"/>
  <c r="DU20" i="1"/>
  <c r="DR21" i="1"/>
  <c r="DU22" i="1"/>
  <c r="DO21" i="1"/>
  <c r="DS22" i="1"/>
  <c r="DM21" i="1"/>
  <c r="DU21" i="1"/>
  <c r="DN21" i="1"/>
  <c r="DT21" i="1"/>
  <c r="DS21" i="1"/>
  <c r="DM22" i="1"/>
  <c r="DQ22" i="1"/>
  <c r="DO22" i="1"/>
  <c r="DN22" i="1"/>
  <c r="DP22" i="1"/>
  <c r="DR22" i="1"/>
  <c r="DT22" i="1"/>
  <c r="DU14" i="1"/>
  <c r="DT14" i="1"/>
  <c r="DS14" i="1"/>
  <c r="DQ14" i="1"/>
  <c r="DR14" i="1"/>
  <c r="DM14" i="1"/>
  <c r="DO14" i="1"/>
  <c r="DP14" i="1"/>
  <c r="DN14" i="1"/>
  <c r="BO46" i="1"/>
  <c r="BO43" i="1"/>
  <c r="BO41" i="1"/>
  <c r="BO39" i="1"/>
  <c r="BO40" i="1"/>
  <c r="BO45" i="1"/>
  <c r="BO42" i="1"/>
  <c r="BT24" i="1"/>
  <c r="BT25" i="1"/>
  <c r="BK25" i="1"/>
  <c r="BL25" i="1"/>
  <c r="BV25" i="1"/>
  <c r="BV24" i="1"/>
  <c r="BT23" i="1"/>
  <c r="BM25" i="1"/>
  <c r="BK24" i="1"/>
  <c r="BU23" i="1"/>
  <c r="BM23" i="1"/>
  <c r="BM24" i="1"/>
  <c r="BU25" i="1"/>
  <c r="BV23" i="1"/>
  <c r="BL24" i="1"/>
  <c r="BL23" i="1"/>
  <c r="BU24" i="1"/>
  <c r="BK23" i="1"/>
  <c r="BO44" i="1"/>
  <c r="AU59" i="1"/>
  <c r="BZ66" i="1"/>
  <c r="BZ63" i="1"/>
  <c r="BZ69" i="1"/>
  <c r="BZ68" i="1"/>
  <c r="BZ62" i="1"/>
  <c r="BZ70" i="1"/>
  <c r="BZ67" i="1"/>
  <c r="BZ65" i="1"/>
  <c r="BO65" i="1"/>
  <c r="BD64" i="1"/>
  <c r="BO62" i="1"/>
  <c r="BO69" i="1"/>
  <c r="BO70" i="1"/>
  <c r="BO64" i="1"/>
  <c r="BO68" i="1"/>
  <c r="BO67" i="1"/>
  <c r="BZ64" i="1"/>
  <c r="AG68" i="1"/>
  <c r="BD39" i="1"/>
  <c r="BD44" i="1"/>
  <c r="BZ39" i="1"/>
  <c r="BZ43" i="1"/>
  <c r="BD51" i="1"/>
  <c r="BZ56" i="1"/>
  <c r="BZ52" i="1"/>
  <c r="AG44" i="1"/>
  <c r="AG57" i="1"/>
  <c r="AR46" i="1"/>
  <c r="BD62" i="1"/>
  <c r="BD66" i="1"/>
  <c r="BD69" i="1"/>
  <c r="BD65" i="1"/>
  <c r="BO63" i="1"/>
  <c r="BD63" i="1"/>
  <c r="BD68" i="1"/>
  <c r="BD70" i="1"/>
  <c r="BD67" i="1"/>
  <c r="BO66" i="1"/>
  <c r="BZ57" i="1"/>
  <c r="BZ58" i="1"/>
  <c r="BZ50" i="1"/>
  <c r="BZ54" i="1"/>
  <c r="BZ53" i="1"/>
  <c r="BO51" i="1"/>
  <c r="BZ51" i="1"/>
  <c r="BZ55" i="1"/>
  <c r="BO54" i="1"/>
  <c r="BO55" i="1"/>
  <c r="BO50" i="1"/>
  <c r="BO57" i="1"/>
  <c r="BD58" i="1"/>
  <c r="BD56" i="1"/>
  <c r="BO56" i="1"/>
  <c r="AG51" i="1"/>
  <c r="BO53" i="1"/>
  <c r="BZ40" i="1"/>
  <c r="BZ44" i="1"/>
  <c r="BD54" i="1"/>
  <c r="BD50" i="1"/>
  <c r="BD57" i="1"/>
  <c r="BD55" i="1"/>
  <c r="BO52" i="1"/>
  <c r="BZ38" i="1"/>
  <c r="BZ41" i="1"/>
  <c r="BZ45" i="1"/>
  <c r="BD53" i="1"/>
  <c r="BD52" i="1"/>
  <c r="BO58" i="1"/>
  <c r="BZ46" i="1"/>
  <c r="BZ42" i="1"/>
  <c r="BD40" i="1"/>
  <c r="BD46" i="1"/>
  <c r="BO38" i="1"/>
  <c r="BD38" i="1"/>
  <c r="BD41" i="1"/>
  <c r="AR56" i="1"/>
  <c r="BD45" i="1"/>
  <c r="BD43" i="1"/>
  <c r="BD42" i="1"/>
  <c r="AG42" i="1"/>
  <c r="AG55" i="1"/>
  <c r="AG43" i="1"/>
  <c r="AG53" i="1"/>
  <c r="AG50" i="1"/>
  <c r="AG58" i="1"/>
  <c r="AG54" i="1"/>
  <c r="AG52" i="1"/>
  <c r="AG56" i="1"/>
  <c r="AR43" i="1"/>
  <c r="AR53" i="1"/>
  <c r="V70" i="1"/>
  <c r="AG38" i="1"/>
  <c r="AG39" i="1"/>
  <c r="AG40" i="1"/>
  <c r="AR52" i="1"/>
  <c r="AR45" i="1"/>
  <c r="V57" i="1"/>
  <c r="AR57" i="1"/>
  <c r="AR69" i="1"/>
  <c r="AR44" i="1"/>
  <c r="AG69" i="1"/>
  <c r="V46" i="1"/>
  <c r="V56" i="1"/>
  <c r="V58" i="1"/>
  <c r="AR58" i="1"/>
  <c r="AR68" i="1"/>
  <c r="AR70" i="1"/>
  <c r="AR41" i="1"/>
  <c r="AG41" i="1"/>
  <c r="V69" i="1"/>
  <c r="AG45" i="1"/>
  <c r="AG46" i="1"/>
  <c r="AG70" i="1"/>
  <c r="V68" i="1"/>
  <c r="AR39" i="1"/>
  <c r="AR38" i="1"/>
  <c r="AR51" i="1"/>
  <c r="AR40" i="1"/>
  <c r="AR42" i="1"/>
  <c r="AR54" i="1"/>
  <c r="AR55" i="1"/>
  <c r="AG62" i="1"/>
  <c r="AG66" i="1"/>
  <c r="V50" i="1"/>
  <c r="AG63" i="1"/>
  <c r="V40" i="1"/>
  <c r="V52" i="1"/>
  <c r="AG64" i="1"/>
  <c r="AR66" i="1"/>
  <c r="AR50" i="1"/>
  <c r="AR63" i="1"/>
  <c r="AR67" i="1"/>
  <c r="AR64" i="1"/>
  <c r="AR65" i="1"/>
  <c r="AR62" i="1"/>
  <c r="AG67" i="1"/>
  <c r="AG65" i="1"/>
  <c r="V53" i="1"/>
  <c r="V55" i="1"/>
  <c r="V51" i="1"/>
  <c r="V65" i="1"/>
  <c r="V62" i="1"/>
  <c r="V67" i="1"/>
  <c r="V45" i="1"/>
  <c r="V64" i="1"/>
  <c r="V54" i="1"/>
  <c r="V66" i="1"/>
  <c r="V63" i="1"/>
  <c r="V41" i="1"/>
  <c r="V43" i="1"/>
  <c r="V39" i="1"/>
  <c r="V42" i="1"/>
  <c r="V44" i="1"/>
  <c r="V38" i="1"/>
  <c r="BW71" i="1"/>
  <c r="BQ71" i="1"/>
  <c r="BV71" i="1"/>
  <c r="BY71" i="1"/>
  <c r="BR71" i="1"/>
  <c r="BS71" i="1"/>
  <c r="BT71" i="1"/>
  <c r="BU71" i="1"/>
  <c r="BX71" i="1"/>
  <c r="BC71" i="1"/>
  <c r="BN71" i="1"/>
  <c r="BM71" i="1"/>
  <c r="BK71" i="1"/>
  <c r="BG71" i="1"/>
  <c r="BJ71" i="1"/>
  <c r="BF71" i="1"/>
  <c r="BL71" i="1"/>
  <c r="BI71" i="1"/>
  <c r="BH71" i="1"/>
  <c r="AV71" i="1"/>
  <c r="BA71" i="1"/>
  <c r="AY71" i="1"/>
  <c r="BB71" i="1"/>
  <c r="AW71" i="1"/>
  <c r="AX71" i="1"/>
  <c r="AZ71" i="1"/>
  <c r="AU71" i="1"/>
  <c r="BU59" i="1"/>
  <c r="BF59" i="1"/>
  <c r="BQ59" i="1"/>
  <c r="BJ59" i="1"/>
  <c r="BG59" i="1"/>
  <c r="BS59" i="1"/>
  <c r="BR59" i="1"/>
  <c r="BT59" i="1"/>
  <c r="BV59" i="1"/>
  <c r="BX59" i="1"/>
  <c r="BY59" i="1"/>
  <c r="BW59" i="1"/>
  <c r="BN59" i="1"/>
  <c r="BK59" i="1"/>
  <c r="BL59" i="1"/>
  <c r="BM59" i="1"/>
  <c r="BI59" i="1"/>
  <c r="BH59" i="1"/>
  <c r="AZ59" i="1"/>
  <c r="BA59" i="1"/>
  <c r="BB59" i="1"/>
  <c r="BC59" i="1"/>
  <c r="AY59" i="1"/>
  <c r="AX59" i="1"/>
  <c r="AV59" i="1"/>
  <c r="AW59" i="1"/>
  <c r="BQ47" i="1"/>
  <c r="BR47" i="1"/>
  <c r="BT47" i="1"/>
  <c r="BI47" i="1"/>
  <c r="BW47" i="1"/>
  <c r="BX47" i="1"/>
  <c r="BS47" i="1"/>
  <c r="BY47" i="1"/>
  <c r="BV47" i="1"/>
  <c r="BU47" i="1"/>
  <c r="BG47" i="1"/>
  <c r="BJ47" i="1"/>
  <c r="BM47" i="1"/>
  <c r="BF47" i="1"/>
  <c r="BK47" i="1"/>
  <c r="BN47" i="1"/>
  <c r="BH47" i="1"/>
  <c r="BL47" i="1"/>
  <c r="BA47" i="1"/>
  <c r="BC47" i="1"/>
  <c r="AV47" i="1"/>
  <c r="AW47" i="1"/>
  <c r="AY47" i="1"/>
  <c r="AX47" i="1"/>
  <c r="AZ47" i="1"/>
  <c r="BB47" i="1"/>
  <c r="AU47" i="1"/>
  <c r="AS34" i="1"/>
  <c r="AF34" i="1"/>
  <c r="T34" i="1"/>
  <c r="AM34" i="1"/>
  <c r="P34" i="1"/>
  <c r="AA34" i="1"/>
  <c r="AR34" i="1"/>
  <c r="O34" i="1"/>
  <c r="Q34" i="1"/>
  <c r="AQ34" i="1"/>
  <c r="AE34" i="1"/>
  <c r="AO34" i="1"/>
  <c r="AG34" i="1"/>
  <c r="AB34" i="1"/>
  <c r="R34" i="1"/>
  <c r="AN34" i="1"/>
  <c r="AD34" i="1"/>
  <c r="AU34" i="1"/>
  <c r="S34" i="1"/>
  <c r="W34" i="1"/>
  <c r="AT34" i="1"/>
  <c r="AI34" i="1"/>
  <c r="V34" i="1"/>
  <c r="U34" i="1"/>
  <c r="AC34" i="1"/>
  <c r="AH34" i="1"/>
  <c r="AP34" i="1"/>
  <c r="U34" i="2"/>
  <c r="Q34" i="2"/>
  <c r="O34" i="2"/>
  <c r="CO79" i="1" l="1"/>
  <c r="CO49" i="1"/>
  <c r="CO55" i="1"/>
  <c r="CO53" i="1"/>
  <c r="CO57" i="1"/>
  <c r="CO51" i="1"/>
  <c r="CO54" i="1"/>
  <c r="CO52" i="1"/>
  <c r="CO56" i="1"/>
  <c r="CO50" i="1"/>
  <c r="CO44" i="1"/>
  <c r="CO41" i="1"/>
  <c r="CO47" i="1"/>
  <c r="CO45" i="1"/>
  <c r="CO43" i="1"/>
  <c r="CO46" i="1"/>
  <c r="CO42" i="1"/>
  <c r="CO40" i="1"/>
  <c r="CO39" i="1"/>
  <c r="CO59" i="1"/>
  <c r="CO69" i="1"/>
  <c r="CL109" i="1"/>
  <c r="CO109" i="1"/>
  <c r="CL113" i="1"/>
  <c r="CO113" i="1"/>
  <c r="CL114" i="1"/>
  <c r="CO114" i="1"/>
  <c r="CL111" i="1"/>
  <c r="CO111" i="1"/>
  <c r="CL112" i="1"/>
  <c r="CO112" i="1"/>
  <c r="CL115" i="1"/>
  <c r="CO115" i="1"/>
  <c r="CL110" i="1"/>
  <c r="CO110" i="1"/>
  <c r="CL116" i="1"/>
  <c r="CO116" i="1"/>
  <c r="CL117" i="1"/>
  <c r="CO117" i="1"/>
  <c r="CL41" i="1"/>
  <c r="CL47" i="1"/>
  <c r="CL45" i="1"/>
  <c r="CL46" i="1"/>
  <c r="CL42" i="1"/>
  <c r="CL40" i="1"/>
  <c r="CL43" i="1"/>
  <c r="CL44" i="1"/>
  <c r="CL55" i="1"/>
  <c r="CL53" i="1"/>
  <c r="CL57" i="1"/>
  <c r="CL51" i="1"/>
  <c r="CL54" i="1"/>
  <c r="CL52" i="1"/>
  <c r="CL56" i="1"/>
  <c r="CL50" i="1"/>
  <c r="CL63" i="1"/>
  <c r="CO63" i="1"/>
  <c r="CL66" i="1"/>
  <c r="CO66" i="1"/>
  <c r="CL62" i="1"/>
  <c r="CO62" i="1"/>
  <c r="CL61" i="1"/>
  <c r="CO61" i="1"/>
  <c r="CL65" i="1"/>
  <c r="CO65" i="1"/>
  <c r="CL67" i="1"/>
  <c r="CO67" i="1"/>
  <c r="CL60" i="1"/>
  <c r="CO60" i="1"/>
  <c r="CL64" i="1"/>
  <c r="CO64" i="1"/>
  <c r="CL74" i="1"/>
  <c r="CO74" i="1"/>
  <c r="CL77" i="1"/>
  <c r="CO77" i="1"/>
  <c r="CL72" i="1"/>
  <c r="CO72" i="1"/>
  <c r="CL75" i="1"/>
  <c r="CO75" i="1"/>
  <c r="CL73" i="1"/>
  <c r="CO73" i="1"/>
  <c r="CL76" i="1"/>
  <c r="CO76" i="1"/>
  <c r="CL71" i="1"/>
  <c r="CO71" i="1"/>
  <c r="CL70" i="1"/>
  <c r="CO70" i="1"/>
  <c r="CL85" i="1"/>
  <c r="CO85" i="1"/>
  <c r="CL80" i="1"/>
  <c r="CO80" i="1"/>
  <c r="CL86" i="1"/>
  <c r="CO86" i="1"/>
  <c r="CL81" i="1"/>
  <c r="CO81" i="1"/>
  <c r="CL83" i="1"/>
  <c r="CO83" i="1"/>
  <c r="CL87" i="1"/>
  <c r="CO87" i="1"/>
  <c r="CL84" i="1"/>
  <c r="CO84" i="1"/>
  <c r="CL82" i="1"/>
  <c r="CO82" i="1"/>
  <c r="CL99" i="1"/>
  <c r="CO99" i="1"/>
  <c r="CL103" i="1"/>
  <c r="CO103" i="1"/>
  <c r="CL106" i="1"/>
  <c r="CO106" i="1"/>
  <c r="CL105" i="1"/>
  <c r="CO105" i="1"/>
  <c r="CL100" i="1"/>
  <c r="CO100" i="1"/>
  <c r="CL101" i="1"/>
  <c r="CO101" i="1"/>
  <c r="CL102" i="1"/>
  <c r="CO102" i="1"/>
  <c r="CL104" i="1"/>
  <c r="CO104" i="1"/>
  <c r="CL107" i="1"/>
  <c r="CO107" i="1"/>
  <c r="CL95" i="1"/>
  <c r="CO95" i="1"/>
  <c r="CL96" i="1"/>
  <c r="CO96" i="1"/>
  <c r="CL94" i="1"/>
  <c r="CO94" i="1"/>
  <c r="CL90" i="1"/>
  <c r="CO90" i="1"/>
  <c r="CL91" i="1"/>
  <c r="CO91" i="1"/>
  <c r="CL93" i="1"/>
  <c r="CO93" i="1"/>
  <c r="CL97" i="1"/>
  <c r="CO97" i="1"/>
  <c r="CL92" i="1"/>
  <c r="CO92" i="1"/>
  <c r="CO89" i="1"/>
  <c r="CL89" i="1"/>
  <c r="CL79" i="1"/>
  <c r="CL69" i="1"/>
  <c r="CL59" i="1"/>
  <c r="CL49" i="1"/>
  <c r="CL39" i="1"/>
  <c r="CU109" i="1" a="1"/>
  <c r="CU109" i="1" s="1"/>
  <c r="CU89" i="1" a="1"/>
  <c r="CU89" i="1" s="1"/>
  <c r="CZ89" i="1" s="1"/>
  <c r="CU99" i="1" a="1"/>
  <c r="CU99" i="1" s="1"/>
  <c r="CZ99" i="1" s="1"/>
  <c r="CU79" i="1" a="1"/>
  <c r="CU79" i="1" s="1"/>
  <c r="CZ79" i="1" s="1"/>
  <c r="CU39" i="1" a="1"/>
  <c r="CU39" i="1" s="1"/>
  <c r="CZ39" i="1" s="1"/>
  <c r="CU59" i="1" a="1"/>
  <c r="CU59" i="1" s="1"/>
  <c r="CZ59" i="1" s="1"/>
  <c r="CU69" i="1" a="1"/>
  <c r="CU69" i="1" s="1"/>
  <c r="CZ69" i="1" s="1"/>
  <c r="CU49" i="1" a="1"/>
  <c r="CU49" i="1" s="1"/>
  <c r="CZ49" i="1" s="1"/>
  <c r="CZ34" i="1"/>
  <c r="FM43" i="1"/>
  <c r="FF37" i="1"/>
  <c r="FH36" i="1"/>
  <c r="FG36" i="1"/>
  <c r="FF36" i="1"/>
  <c r="FH35" i="1"/>
  <c r="FG35" i="1"/>
  <c r="FF35" i="1"/>
  <c r="FR43" i="1"/>
  <c r="FR41" i="1"/>
  <c r="FQ41" i="1"/>
  <c r="FP42" i="1"/>
  <c r="FQ43" i="1"/>
  <c r="FP43" i="1"/>
  <c r="FR42" i="1"/>
  <c r="FQ42" i="1"/>
  <c r="FO43" i="1"/>
  <c r="FO41" i="1"/>
  <c r="FN43" i="1"/>
  <c r="FN41" i="1"/>
  <c r="FM42" i="1"/>
  <c r="FO42" i="1"/>
  <c r="FN42" i="1"/>
  <c r="FP41" i="1"/>
  <c r="FM41" i="1"/>
  <c r="BM2" i="1"/>
  <c r="BV3" i="1"/>
  <c r="BT2" i="1"/>
  <c r="BT4" i="1"/>
  <c r="BM3" i="1"/>
  <c r="BM4" i="1"/>
  <c r="BV2" i="1"/>
  <c r="BU2" i="1"/>
  <c r="BK2" i="1"/>
  <c r="BK3" i="1"/>
  <c r="BV4" i="1"/>
  <c r="BU4" i="1"/>
  <c r="BK4" i="1"/>
  <c r="BL3" i="1"/>
  <c r="BT3" i="1"/>
  <c r="BL2" i="1"/>
  <c r="BU3" i="1"/>
  <c r="BL4" i="1"/>
  <c r="AZ25" i="1"/>
  <c r="BA24" i="1"/>
  <c r="AY23" i="1"/>
  <c r="AY25" i="1"/>
  <c r="AY24" i="1"/>
  <c r="BA23" i="1"/>
  <c r="AZ24" i="1"/>
  <c r="AZ23" i="1"/>
  <c r="BA25" i="1"/>
  <c r="DS20" i="1"/>
  <c r="DP20" i="1"/>
  <c r="DM20" i="1"/>
  <c r="CZ109" i="1" l="1"/>
  <c r="FH37" i="1"/>
  <c r="FG37" i="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<sst xmlns="http://schemas.openxmlformats.org/spreadsheetml/2006/main" count="1164" uniqueCount="138">
  <si>
    <t>MeA</t>
  </si>
  <si>
    <t>A1</t>
  </si>
  <si>
    <t>D1</t>
  </si>
  <si>
    <t>G1</t>
  </si>
  <si>
    <t xml:space="preserve">Carrés : </t>
  </si>
  <si>
    <t>B1</t>
  </si>
  <si>
    <t>E1</t>
  </si>
  <si>
    <t>H1</t>
  </si>
  <si>
    <t>C1</t>
  </si>
  <si>
    <t>F1</t>
  </si>
  <si>
    <t>I1</t>
  </si>
  <si>
    <t>A2</t>
  </si>
  <si>
    <t>D2</t>
  </si>
  <si>
    <t>G2</t>
  </si>
  <si>
    <t>B2</t>
  </si>
  <si>
    <t>E2</t>
  </si>
  <si>
    <t>H2</t>
  </si>
  <si>
    <t>C2</t>
  </si>
  <si>
    <t>F2</t>
  </si>
  <si>
    <t>I2</t>
  </si>
  <si>
    <t>A3</t>
  </si>
  <si>
    <t>D3</t>
  </si>
  <si>
    <t>G3</t>
  </si>
  <si>
    <t>B3</t>
  </si>
  <si>
    <t>E3</t>
  </si>
  <si>
    <t>H3</t>
  </si>
  <si>
    <t>C3</t>
  </si>
  <si>
    <t>F3</t>
  </si>
  <si>
    <t>I3</t>
  </si>
  <si>
    <t>A</t>
  </si>
  <si>
    <t>B</t>
  </si>
  <si>
    <t>C</t>
  </si>
  <si>
    <t>D</t>
  </si>
  <si>
    <t>E</t>
  </si>
  <si>
    <t>F</t>
  </si>
  <si>
    <t>G</t>
  </si>
  <si>
    <t>H</t>
  </si>
  <si>
    <t>I</t>
  </si>
  <si>
    <t>A4</t>
  </si>
  <si>
    <t>d4</t>
  </si>
  <si>
    <t>g4</t>
  </si>
  <si>
    <t>B4</t>
  </si>
  <si>
    <t>e4</t>
  </si>
  <si>
    <t>h4</t>
  </si>
  <si>
    <t>C4</t>
  </si>
  <si>
    <t>f4</t>
  </si>
  <si>
    <t>i4</t>
  </si>
  <si>
    <t>A5</t>
  </si>
  <si>
    <t>d5</t>
  </si>
  <si>
    <t>g5</t>
  </si>
  <si>
    <t>B5</t>
  </si>
  <si>
    <t>e5</t>
  </si>
  <si>
    <t>h5</t>
  </si>
  <si>
    <t>C5</t>
  </si>
  <si>
    <t>f5</t>
  </si>
  <si>
    <t>i5</t>
  </si>
  <si>
    <t>A6</t>
  </si>
  <si>
    <t>d6</t>
  </si>
  <si>
    <t>g6</t>
  </si>
  <si>
    <t>B6</t>
  </si>
  <si>
    <t>e6</t>
  </si>
  <si>
    <t>h6</t>
  </si>
  <si>
    <t>C6</t>
  </si>
  <si>
    <t>f6</t>
  </si>
  <si>
    <t>i6</t>
  </si>
  <si>
    <t>a7</t>
  </si>
  <si>
    <t>d7</t>
  </si>
  <si>
    <t>g7</t>
  </si>
  <si>
    <t>b7</t>
  </si>
  <si>
    <t>e7</t>
  </si>
  <si>
    <t>h7</t>
  </si>
  <si>
    <t>c7</t>
  </si>
  <si>
    <t>f7</t>
  </si>
  <si>
    <t>i7</t>
  </si>
  <si>
    <t>a8</t>
  </si>
  <si>
    <t>d8</t>
  </si>
  <si>
    <t>g8</t>
  </si>
  <si>
    <t>b8</t>
  </si>
  <si>
    <t>e8</t>
  </si>
  <si>
    <t>h8</t>
  </si>
  <si>
    <t>c8</t>
  </si>
  <si>
    <t>f8</t>
  </si>
  <si>
    <t>i8</t>
  </si>
  <si>
    <t>a9</t>
  </si>
  <si>
    <t>d9</t>
  </si>
  <si>
    <t>g9</t>
  </si>
  <si>
    <t>b9</t>
  </si>
  <si>
    <t>e9</t>
  </si>
  <si>
    <t>h9</t>
  </si>
  <si>
    <t>c9</t>
  </si>
  <si>
    <t>f9</t>
  </si>
  <si>
    <t>i9</t>
  </si>
  <si>
    <t>a</t>
  </si>
  <si>
    <t>b</t>
  </si>
  <si>
    <t>c</t>
  </si>
  <si>
    <t>d</t>
  </si>
  <si>
    <t>e</t>
  </si>
  <si>
    <t>f</t>
  </si>
  <si>
    <t>Carrés :</t>
  </si>
  <si>
    <t>g</t>
  </si>
  <si>
    <t>h</t>
  </si>
  <si>
    <t>i</t>
  </si>
  <si>
    <t>sudoku.com master</t>
  </si>
  <si>
    <t>Limite :</t>
  </si>
  <si>
    <t>sudoku expert</t>
  </si>
  <si>
    <t>sudoku expert 2</t>
  </si>
  <si>
    <t>Sudoku Master</t>
  </si>
  <si>
    <t>limite</t>
  </si>
  <si>
    <t>Sudoku Extreme</t>
  </si>
  <si>
    <t>Sudoku papa</t>
  </si>
  <si>
    <t>Sudoku papa 76</t>
  </si>
  <si>
    <t>o</t>
  </si>
  <si>
    <t>p</t>
  </si>
  <si>
    <t>q</t>
  </si>
  <si>
    <t>r</t>
  </si>
  <si>
    <t>s</t>
  </si>
  <si>
    <t>t</t>
  </si>
  <si>
    <t>u</t>
  </si>
  <si>
    <t>v</t>
  </si>
  <si>
    <t>w</t>
  </si>
  <si>
    <t>aa</t>
  </si>
  <si>
    <t>ab</t>
  </si>
  <si>
    <t>ac</t>
  </si>
  <si>
    <t>ad</t>
  </si>
  <si>
    <t>ae</t>
  </si>
  <si>
    <t>af</t>
  </si>
  <si>
    <t>ag</t>
  </si>
  <si>
    <t>ah</t>
  </si>
  <si>
    <t>ai</t>
  </si>
  <si>
    <t>am</t>
  </si>
  <si>
    <t>an</t>
  </si>
  <si>
    <t>ao</t>
  </si>
  <si>
    <t>ap</t>
  </si>
  <si>
    <t>aq</t>
  </si>
  <si>
    <t>ar</t>
  </si>
  <si>
    <t>as</t>
  </si>
  <si>
    <t>at</t>
  </si>
  <si>
    <t>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</si>
</sst>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scheme val="minor"/>
    </font>
    <font>
      <sz val="11"/>
      <color theme="1"/>
      <name val="Calibri"/>
      <family val="2"/>
      <scheme val="minor"/>
    </font>
    <font>
      <sz val="11"/>
      <color theme="1"/>
      <name val="Calibri"/>
      <family val="2"/>
      <scheme val="minor"/>
    </font>
    <font>
      <sz val="9"/>
      <color theme="1"/>
      <name val="Calibri"/>
      <scheme val="minor"/>
    </font>
    <font>
      <b/>
      <sz val="11"/>
      <color theme="1"/>
      <name val="Calibri"/>
      <scheme val="minor"/>
    </font>
    <font>
      <b/>
      <sz val="9"/>
      <color theme="1"/>
      <name val="Calibri"/>
      <scheme val="minor"/>
    </font>
    <font>
      <b/>
      <sz val="12"/>
      <color theme="1"/>
      <name val="Calibri"/>
      <scheme val="minor"/>
    </font>
    <font>
      <b/>
      <sz val="11"/>
      <color theme="1"/>
      <name val="Calibri"/>
      <family val="2"/>
      <scheme val="minor"/>
    </font>
    <font>
      <i/>
      <sz val="11"/>
      <color theme="1"/>
      <name val="Calibri"/>
      <family val="2"/>
      <scheme val="minor"/>
    </font>
    <font>
      <b/>
      <sz val="12"/>
      <color theme="1"/>
      <name val="Calibri"/>
      <family val="2"/>
      <scheme val="minor"/>
    </font>
    <font>
      <b/>
      <sz val="14"/>
      <color theme="1"/>
      <name val="Calibri"/>
      <family val="2"/>
      <scheme val="minor"/>
    </font>
    <font>
      <i/>
      <sz val="10"/>
      <color theme="1"/>
      <name val="Calibri"/>
      <family val="2"/>
      <scheme val="minor"/>
    </font>
    <font>
      <sz val="11"/>
      <color rgb="FFC00000"/>
      <name val="Calibri"/>
      <family val="2"/>
      <scheme val="minor"/>
    </font>
    <font>
      <sz val="11"/>
      <color theme="9" tint="0.39997558519241921"/>
      <name val="Calibri"/>
      <family val="2"/>
      <scheme val="minor"/>
    </font>
    <font>
      <sz val="11"/>
      <color theme="8" tint="0.39997558519241921"/>
      <name val="Calibri"/>
      <family val="2"/>
      <scheme val="minor"/>
    </font>
    <font>
      <sz val="11"/>
      <color theme="7" tint="0.39997558519241921"/>
      <name val="Calibri"/>
      <family val="2"/>
      <scheme val="minor"/>
    </font>
    <font>
      <sz val="11"/>
      <color theme="6" tint="0.39997558519241921"/>
      <name val="Calibri"/>
      <family val="2"/>
      <scheme val="minor"/>
    </font>
    <font>
      <sz val="11"/>
      <color theme="5" tint="0.39997558519241921"/>
      <name val="Calibri"/>
      <family val="2"/>
      <scheme val="minor"/>
    </font>
    <font>
      <sz val="11"/>
      <color theme="4" tint="0.39997558519241921"/>
      <name val="Calibri"/>
      <family val="2"/>
      <scheme val="minor"/>
    </font>
    <font>
      <sz val="11"/>
      <color theme="2" tint="-0.249977111117893"/>
      <name val="Calibri"/>
      <family val="2"/>
      <scheme val="minor"/>
    </font>
    <font>
      <sz val="11"/>
      <color theme="0" tint="-0.249977111117893"/>
      <name val="Calibri"/>
      <family val="2"/>
      <scheme val="minor"/>
    </font>
    <font>
      <sz val="11"/>
      <color theme="2" tint="-0.499984740745262"/>
      <name val="Calibri"/>
      <family val="2"/>
      <scheme val="minor"/>
    </font>
    <font>
      <sz val="10"/>
      <color theme="1"/>
      <name val="Calibri"/>
      <family val="2"/>
      <scheme val="minor"/>
    </font>
    <font>
      <b/>
      <sz val="16"/>
      <color theme="1"/>
      <name val="Calibri"/>
      <family val="2"/>
      <scheme val="minor"/>
    </font>
    <font>
      <sz val="8"/>
      <color theme="1" tint="0.499984740745262"/>
      <name val="Calibri"/>
      <family val="2"/>
      <scheme val="minor"/>
    </font>
  </fonts>
  <fills count="20">
    <fill>
      <patternFill patternType="none"/>
    </fill>
    <fill>
      <patternFill patternType="gray125"/>
    </fill>
    <fill>
      <patternFill patternType="solid">
        <fgColor rgb="FFC0000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0"/>
        <bgColor indexed="64"/>
      </patternFill>
    </fill>
  </fills>
  <borders count="82">
    <border>
      <left/>
      <right/>
      <top/>
      <bottom/>
      <diagonal/>
    </border>
    <border>
      <left style="thick">
        <color theme="1"/>
      </left>
      <right style="thin">
        <color theme="1"/>
      </right>
      <top style="thick">
        <color theme="1"/>
      </top>
      <bottom style="thin">
        <color theme="1"/>
      </bottom>
      <diagonal/>
    </border>
    <border>
      <left style="thin">
        <color theme="1"/>
      </left>
      <right style="thin">
        <color theme="1"/>
      </right>
      <top style="thick">
        <color theme="1"/>
      </top>
      <bottom style="thin">
        <color theme="1"/>
      </bottom>
      <diagonal/>
    </border>
    <border>
      <left style="thin">
        <color theme="1"/>
      </left>
      <right style="thick">
        <color theme="1"/>
      </right>
      <top style="thick">
        <color theme="1"/>
      </top>
      <bottom style="thin">
        <color theme="1"/>
      </bottom>
      <diagonal/>
    </border>
    <border>
      <left style="thick">
        <color theme="1"/>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ck">
        <color theme="1"/>
      </right>
      <top style="thin">
        <color theme="1"/>
      </top>
      <bottom style="thin">
        <color theme="1"/>
      </bottom>
      <diagonal/>
    </border>
    <border>
      <left style="thick">
        <color theme="1"/>
      </left>
      <right style="thin">
        <color theme="1"/>
      </right>
      <top style="thin">
        <color theme="1"/>
      </top>
      <bottom style="thick">
        <color theme="1"/>
      </bottom>
      <diagonal/>
    </border>
    <border>
      <left style="thin">
        <color theme="1"/>
      </left>
      <right style="thin">
        <color theme="1"/>
      </right>
      <top style="thin">
        <color theme="1"/>
      </top>
      <bottom style="thick">
        <color theme="1"/>
      </bottom>
      <diagonal/>
    </border>
    <border>
      <left style="thin">
        <color theme="1"/>
      </left>
      <right style="thick">
        <color theme="1"/>
      </right>
      <top style="thin">
        <color theme="1"/>
      </top>
      <bottom style="thick">
        <color theme="1"/>
      </bottom>
      <diagonal/>
    </border>
    <border>
      <left style="medium">
        <color auto="1"/>
      </left>
      <right/>
      <top style="medium">
        <color auto="1"/>
      </top>
      <bottom/>
      <diagonal/>
    </border>
    <border>
      <left/>
      <right/>
      <top style="medium">
        <color auto="1"/>
      </top>
      <bottom/>
      <diagonal/>
    </border>
    <border>
      <left/>
      <right style="thin">
        <color theme="1"/>
      </right>
      <top style="medium">
        <color auto="1"/>
      </top>
      <bottom/>
      <diagonal/>
    </border>
    <border>
      <left style="thin">
        <color theme="1"/>
      </left>
      <right/>
      <top style="medium">
        <color auto="1"/>
      </top>
      <bottom/>
      <diagonal/>
    </border>
    <border>
      <left/>
      <right style="medium">
        <color auto="1"/>
      </right>
      <top style="medium">
        <color auto="1"/>
      </top>
      <bottom/>
      <diagonal/>
    </border>
    <border>
      <left style="medium">
        <color auto="1"/>
      </left>
      <right/>
      <top/>
      <bottom/>
      <diagonal/>
    </border>
    <border>
      <left/>
      <right style="thin">
        <color theme="1"/>
      </right>
      <top/>
      <bottom/>
      <diagonal/>
    </border>
    <border>
      <left/>
      <right style="medium">
        <color auto="1"/>
      </right>
      <top/>
      <bottom/>
      <diagonal/>
    </border>
    <border>
      <left style="medium">
        <color auto="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top/>
      <bottom style="thin">
        <color theme="1"/>
      </bottom>
      <diagonal/>
    </border>
    <border>
      <left/>
      <right style="medium">
        <color auto="1"/>
      </right>
      <top/>
      <bottom style="thin">
        <color theme="1"/>
      </bottom>
      <diagonal/>
    </border>
    <border>
      <left style="medium">
        <color auto="1"/>
      </left>
      <right/>
      <top style="thin">
        <color theme="1"/>
      </top>
      <bottom/>
      <diagonal/>
    </border>
    <border>
      <left/>
      <right style="thin">
        <color theme="1"/>
      </right>
      <top style="thin">
        <color theme="1"/>
      </top>
      <bottom/>
      <diagonal/>
    </border>
    <border>
      <left/>
      <right style="medium">
        <color auto="1"/>
      </right>
      <top style="thin">
        <color theme="1"/>
      </top>
      <bottom/>
      <diagonal/>
    </border>
    <border>
      <left style="medium">
        <color auto="1"/>
      </left>
      <right/>
      <top/>
      <bottom style="medium">
        <color auto="1"/>
      </bottom>
      <diagonal/>
    </border>
    <border>
      <left/>
      <right/>
      <top/>
      <bottom style="medium">
        <color auto="1"/>
      </bottom>
      <diagonal/>
    </border>
    <border>
      <left/>
      <right style="thin">
        <color theme="1"/>
      </right>
      <top/>
      <bottom style="medium">
        <color auto="1"/>
      </bottom>
      <diagonal/>
    </border>
    <border>
      <left style="thin">
        <color theme="1"/>
      </left>
      <right/>
      <top/>
      <bottom style="medium">
        <color auto="1"/>
      </bottom>
      <diagonal/>
    </border>
    <border>
      <left/>
      <right style="medium">
        <color auto="1"/>
      </right>
      <top/>
      <bottom style="medium">
        <color auto="1"/>
      </bottom>
      <diagonal/>
    </border>
    <border>
      <left/>
      <right style="thin">
        <color theme="1"/>
      </right>
      <top style="thick">
        <color theme="1"/>
      </top>
      <bottom style="thin">
        <color theme="1"/>
      </bottom>
      <diagonal/>
    </border>
    <border>
      <left/>
      <right style="thin">
        <color theme="1"/>
      </right>
      <top style="thin">
        <color theme="1"/>
      </top>
      <bottom style="thin">
        <color theme="1"/>
      </bottom>
      <diagonal/>
    </border>
    <border>
      <left/>
      <right style="thin">
        <color theme="1"/>
      </right>
      <top style="thin">
        <color theme="1"/>
      </top>
      <bottom style="thick">
        <color theme="1"/>
      </bottom>
      <diagonal/>
    </border>
    <border>
      <left style="thin">
        <color theme="1"/>
      </left>
      <right style="medium">
        <color indexed="64"/>
      </right>
      <top style="thick">
        <color theme="1"/>
      </top>
      <bottom style="thin">
        <color theme="1"/>
      </bottom>
      <diagonal/>
    </border>
    <border>
      <left style="thin">
        <color theme="1"/>
      </left>
      <right style="medium">
        <color indexed="64"/>
      </right>
      <top style="thin">
        <color theme="1"/>
      </top>
      <bottom style="thin">
        <color theme="1"/>
      </bottom>
      <diagonal/>
    </border>
    <border>
      <left style="thin">
        <color theme="1"/>
      </left>
      <right style="medium">
        <color indexed="64"/>
      </right>
      <top style="thin">
        <color theme="1"/>
      </top>
      <bottom style="thick">
        <color theme="1"/>
      </bottom>
      <diagonal/>
    </border>
    <border>
      <left style="thick">
        <color theme="1"/>
      </left>
      <right style="thin">
        <color theme="1"/>
      </right>
      <top/>
      <bottom style="thin">
        <color theme="1"/>
      </bottom>
      <diagonal/>
    </border>
    <border>
      <left style="thin">
        <color theme="1"/>
      </left>
      <right style="thin">
        <color theme="1"/>
      </right>
      <top/>
      <bottom style="thin">
        <color theme="1"/>
      </bottom>
      <diagonal/>
    </border>
    <border>
      <left style="thin">
        <color theme="1"/>
      </left>
      <right style="medium">
        <color indexed="64"/>
      </right>
      <top/>
      <bottom style="thin">
        <color theme="1"/>
      </bottom>
      <diagonal/>
    </border>
    <border>
      <left style="thin">
        <color theme="1"/>
      </left>
      <right style="thick">
        <color theme="1"/>
      </right>
      <top/>
      <bottom style="thin">
        <color theme="1"/>
      </bottom>
      <diagonal/>
    </border>
    <border>
      <left style="thick">
        <color theme="1"/>
      </left>
      <right style="thin">
        <color theme="1"/>
      </right>
      <top style="thin">
        <color theme="1"/>
      </top>
      <bottom style="medium">
        <color indexed="64"/>
      </bottom>
      <diagonal/>
    </border>
    <border>
      <left style="thin">
        <color theme="1"/>
      </left>
      <right style="thin">
        <color theme="1"/>
      </right>
      <top style="thin">
        <color theme="1"/>
      </top>
      <bottom style="medium">
        <color indexed="64"/>
      </bottom>
      <diagonal/>
    </border>
    <border>
      <left style="thin">
        <color theme="1"/>
      </left>
      <right style="medium">
        <color indexed="64"/>
      </right>
      <top style="thin">
        <color theme="1"/>
      </top>
      <bottom style="medium">
        <color indexed="64"/>
      </bottom>
      <diagonal/>
    </border>
    <border>
      <left/>
      <right style="thin">
        <color theme="1"/>
      </right>
      <top style="thin">
        <color theme="1"/>
      </top>
      <bottom style="medium">
        <color indexed="64"/>
      </bottom>
      <diagonal/>
    </border>
    <border>
      <left style="thin">
        <color theme="1"/>
      </left>
      <right style="thick">
        <color theme="1"/>
      </right>
      <top style="thin">
        <color theme="1"/>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ck">
        <color indexed="64"/>
      </left>
      <right/>
      <top style="thick">
        <color indexed="64"/>
      </top>
      <bottom/>
      <diagonal/>
    </border>
    <border>
      <left/>
      <right/>
      <top style="thick">
        <color indexed="64"/>
      </top>
      <bottom/>
      <diagonal/>
    </border>
    <border>
      <left style="thin">
        <color indexed="64"/>
      </left>
      <right/>
      <top style="thick">
        <color indexed="64"/>
      </top>
      <bottom/>
      <diagonal/>
    </border>
    <border>
      <left/>
      <right style="thin">
        <color indexed="64"/>
      </right>
      <top style="thick">
        <color indexed="64"/>
      </top>
      <bottom/>
      <diagonal/>
    </border>
    <border>
      <left/>
      <right style="medium">
        <color auto="1"/>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right style="thick">
        <color indexed="64"/>
      </right>
      <top/>
      <bottom style="thin">
        <color indexed="64"/>
      </bottom>
      <diagonal/>
    </border>
    <border>
      <left style="thick">
        <color indexed="64"/>
      </left>
      <right/>
      <top style="thin">
        <color indexed="64"/>
      </top>
      <bottom/>
      <diagonal/>
    </border>
    <border>
      <left/>
      <right style="thick">
        <color indexed="64"/>
      </right>
      <top style="thin">
        <color indexed="64"/>
      </top>
      <bottom/>
      <diagonal/>
    </border>
    <border>
      <left style="thick">
        <color indexed="64"/>
      </left>
      <right/>
      <top/>
      <bottom style="thin">
        <color indexed="64"/>
      </bottom>
      <diagonal/>
    </border>
    <border>
      <left style="thick">
        <color indexed="64"/>
      </left>
      <right/>
      <top/>
      <bottom style="medium">
        <color auto="1"/>
      </bottom>
      <diagonal/>
    </border>
    <border>
      <left/>
      <right style="thick">
        <color indexed="64"/>
      </right>
      <top/>
      <bottom style="medium">
        <color auto="1"/>
      </bottom>
      <diagonal/>
    </border>
    <border>
      <left style="thick">
        <color indexed="64"/>
      </left>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top/>
      <bottom style="thick">
        <color indexed="64"/>
      </bottom>
      <diagonal/>
    </border>
    <border>
      <left/>
      <right style="medium">
        <color auto="1"/>
      </right>
      <top/>
      <bottom style="thick">
        <color indexed="64"/>
      </bottom>
      <diagonal/>
    </border>
    <border>
      <left/>
      <right style="thick">
        <color indexed="64"/>
      </right>
      <top/>
      <bottom style="thick">
        <color indexed="64"/>
      </bottom>
      <diagonal/>
    </border>
  </borders>
  <cellStyleXfs count="1">
    <xf numFmtId="0" fontId="0" fillId="0" borderId="0"/>
  </cellStyleXfs>
  <cellXfs count="249">
    <xf numFmtId="0" fontId="0" fillId="0" borderId="0" xfId="0"/>
    <xf numFmtId="0" fontId="0" fillId="0" borderId="5" xfId="0" applyBorder="1" applyAlignment="1">
      <alignment horizontal="center" vertical="center"/>
    </xf>
    <xf numFmtId="0" fontId="3" fillId="0" borderId="0" xfId="0" applyFont="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4" fillId="0" borderId="0" xfId="0" applyFont="1" applyAlignment="1">
      <alignment horizontal="center"/>
    </xf>
    <xf numFmtId="0" fontId="6" fillId="0" borderId="0" xfId="0" applyFont="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6" fillId="0" borderId="27" xfId="0" applyFont="1" applyBorder="1" applyAlignment="1">
      <alignment horizontal="center" vertical="center"/>
    </xf>
    <xf numFmtId="0" fontId="6" fillId="0" borderId="17" xfId="0" applyFont="1" applyBorder="1" applyAlignment="1">
      <alignment horizontal="center" vertical="center"/>
    </xf>
    <xf numFmtId="0" fontId="0" fillId="0" borderId="46" xfId="0" applyBorder="1" applyAlignment="1">
      <alignment horizontal="center" vertical="center"/>
    </xf>
    <xf numFmtId="0" fontId="7" fillId="0" borderId="0" xfId="0" applyFont="1" applyAlignment="1">
      <alignment horizontal="center" vertical="center"/>
    </xf>
    <xf numFmtId="0" fontId="7" fillId="0" borderId="0" xfId="0" applyFont="1" applyAlignment="1">
      <alignment horizontal="left" vertical="center"/>
    </xf>
    <xf numFmtId="0" fontId="8" fillId="0" borderId="48" xfId="0" applyFont="1" applyBorder="1" applyAlignment="1">
      <alignment horizontal="center" vertical="center"/>
    </xf>
    <xf numFmtId="0" fontId="8" fillId="0" borderId="49" xfId="0" applyFont="1" applyBorder="1" applyAlignment="1">
      <alignment horizontal="center" vertical="center"/>
    </xf>
    <xf numFmtId="0" fontId="8" fillId="0" borderId="47" xfId="0" applyFont="1" applyBorder="1" applyAlignment="1">
      <alignment horizontal="center" vertical="center"/>
    </xf>
    <xf numFmtId="0" fontId="11" fillId="0" borderId="0" xfId="0" applyFont="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4"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35" xfId="0" applyFill="1" applyBorder="1" applyAlignment="1">
      <alignment horizontal="center" vertical="center"/>
    </xf>
    <xf numFmtId="0" fontId="0" fillId="3" borderId="41" xfId="0" applyFill="1" applyBorder="1" applyAlignment="1">
      <alignment horizontal="center" vertical="center"/>
    </xf>
    <xf numFmtId="0" fontId="0" fillId="3" borderId="42" xfId="0" applyFill="1" applyBorder="1" applyAlignment="1">
      <alignment horizontal="center" vertical="center"/>
    </xf>
    <xf numFmtId="0" fontId="0" fillId="3" borderId="43" xfId="0" applyFill="1" applyBorder="1" applyAlignment="1">
      <alignment horizontal="center" vertical="center"/>
    </xf>
    <xf numFmtId="0" fontId="7" fillId="4" borderId="0" xfId="0" applyFont="1" applyFill="1" applyAlignment="1">
      <alignment horizontal="center" vertical="center"/>
    </xf>
    <xf numFmtId="0" fontId="7" fillId="4" borderId="0" xfId="0" applyFont="1" applyFill="1" applyAlignment="1">
      <alignment vertical="center"/>
    </xf>
    <xf numFmtId="0" fontId="9" fillId="4" borderId="0" xfId="0" applyFont="1" applyFill="1" applyAlignment="1">
      <alignment horizontal="center" vertical="center"/>
    </xf>
    <xf numFmtId="0" fontId="10" fillId="4" borderId="0" xfId="0" applyFont="1" applyFill="1" applyAlignment="1">
      <alignment horizontal="center" vertical="center"/>
    </xf>
    <xf numFmtId="0" fontId="0" fillId="3" borderId="0" xfId="0" applyFill="1" applyAlignment="1">
      <alignment horizontal="center" vertical="center"/>
    </xf>
    <xf numFmtId="0" fontId="2" fillId="4" borderId="0" xfId="0" applyFont="1" applyFill="1" applyAlignment="1">
      <alignment horizontal="center" vertical="center"/>
    </xf>
    <xf numFmtId="0" fontId="13" fillId="3" borderId="0" xfId="0" applyFont="1" applyFill="1" applyAlignment="1">
      <alignment horizontal="center" vertical="center"/>
    </xf>
    <xf numFmtId="0" fontId="0" fillId="5" borderId="31" xfId="0" applyFill="1" applyBorder="1" applyAlignment="1">
      <alignment horizontal="center" vertical="center"/>
    </xf>
    <xf numFmtId="0" fontId="0" fillId="5" borderId="2" xfId="0" applyFill="1" applyBorder="1" applyAlignment="1">
      <alignment horizontal="center" vertical="center"/>
    </xf>
    <xf numFmtId="0" fontId="0" fillId="5" borderId="34" xfId="0" applyFill="1" applyBorder="1" applyAlignment="1">
      <alignment horizontal="center" vertical="center"/>
    </xf>
    <xf numFmtId="0" fontId="0" fillId="5" borderId="32" xfId="0" applyFill="1" applyBorder="1" applyAlignment="1">
      <alignment horizontal="center" vertical="center"/>
    </xf>
    <xf numFmtId="0" fontId="0" fillId="5" borderId="5" xfId="0" applyFill="1" applyBorder="1" applyAlignment="1">
      <alignment horizontal="center" vertical="center"/>
    </xf>
    <xf numFmtId="0" fontId="0" fillId="5" borderId="35" xfId="0" applyFill="1" applyBorder="1" applyAlignment="1">
      <alignment horizontal="center" vertical="center"/>
    </xf>
    <xf numFmtId="0" fontId="0" fillId="5" borderId="44" xfId="0" applyFill="1" applyBorder="1" applyAlignment="1">
      <alignment horizontal="center" vertical="center"/>
    </xf>
    <xf numFmtId="0" fontId="0" fillId="5" borderId="42" xfId="0" applyFill="1" applyBorder="1" applyAlignment="1">
      <alignment horizontal="center" vertical="center"/>
    </xf>
    <xf numFmtId="0" fontId="0" fillId="5" borderId="43" xfId="0" applyFill="1" applyBorder="1" applyAlignment="1">
      <alignment horizontal="center" vertical="center"/>
    </xf>
    <xf numFmtId="0" fontId="7" fillId="6" borderId="0" xfId="0" applyFont="1" applyFill="1" applyAlignment="1">
      <alignment horizontal="center" vertical="center"/>
    </xf>
    <xf numFmtId="0" fontId="7" fillId="6" borderId="0" xfId="0" applyFont="1" applyFill="1" applyAlignment="1">
      <alignment vertical="center"/>
    </xf>
    <xf numFmtId="0" fontId="9" fillId="6" borderId="0" xfId="0" applyFont="1" applyFill="1" applyAlignment="1">
      <alignment horizontal="center" vertical="center"/>
    </xf>
    <xf numFmtId="0" fontId="10" fillId="6" borderId="0" xfId="0" applyFont="1" applyFill="1" applyAlignment="1">
      <alignment horizontal="center" vertical="center"/>
    </xf>
    <xf numFmtId="0" fontId="2" fillId="6" borderId="0" xfId="0" applyFont="1" applyFill="1" applyAlignment="1">
      <alignment horizontal="center" vertical="center"/>
    </xf>
    <xf numFmtId="0" fontId="14" fillId="5" borderId="0" xfId="0" applyFont="1" applyFill="1" applyAlignment="1">
      <alignment horizontal="center" vertical="center"/>
    </xf>
    <xf numFmtId="0" fontId="0" fillId="7" borderId="31" xfId="0" applyFill="1" applyBorder="1" applyAlignment="1">
      <alignment horizontal="center" vertical="center"/>
    </xf>
    <xf numFmtId="0" fontId="0" fillId="7" borderId="2" xfId="0" applyFill="1" applyBorder="1" applyAlignment="1">
      <alignment horizontal="center" vertical="center"/>
    </xf>
    <xf numFmtId="0" fontId="0" fillId="7" borderId="3" xfId="0" applyFill="1" applyBorder="1" applyAlignment="1">
      <alignment horizontal="center" vertical="center"/>
    </xf>
    <xf numFmtId="0" fontId="0" fillId="7" borderId="32" xfId="0" applyFill="1" applyBorder="1" applyAlignment="1">
      <alignment horizontal="center" vertical="center"/>
    </xf>
    <xf numFmtId="0" fontId="0" fillId="7" borderId="5" xfId="0" applyFill="1" applyBorder="1" applyAlignment="1">
      <alignment horizontal="center" vertical="center"/>
    </xf>
    <xf numFmtId="0" fontId="0" fillId="7" borderId="6" xfId="0" applyFill="1" applyBorder="1" applyAlignment="1">
      <alignment horizontal="center" vertical="center"/>
    </xf>
    <xf numFmtId="0" fontId="0" fillId="7" borderId="44" xfId="0" applyFill="1" applyBorder="1" applyAlignment="1">
      <alignment horizontal="center" vertical="center"/>
    </xf>
    <xf numFmtId="0" fontId="0" fillId="7" borderId="42" xfId="0" applyFill="1" applyBorder="1" applyAlignment="1">
      <alignment horizontal="center" vertical="center"/>
    </xf>
    <xf numFmtId="0" fontId="0" fillId="7" borderId="45" xfId="0" applyFill="1" applyBorder="1" applyAlignment="1">
      <alignment horizontal="center" vertical="center"/>
    </xf>
    <xf numFmtId="0" fontId="7" fillId="8" borderId="0" xfId="0" applyFont="1" applyFill="1" applyAlignment="1">
      <alignment horizontal="center" vertical="center"/>
    </xf>
    <xf numFmtId="0" fontId="7" fillId="8" borderId="0" xfId="0" applyFont="1" applyFill="1" applyAlignment="1">
      <alignment vertical="center"/>
    </xf>
    <xf numFmtId="0" fontId="9" fillId="8" borderId="0" xfId="0" applyFont="1" applyFill="1" applyAlignment="1">
      <alignment horizontal="center" vertical="center"/>
    </xf>
    <xf numFmtId="0" fontId="10" fillId="8" borderId="0" xfId="0" applyFont="1" applyFill="1" applyAlignment="1">
      <alignment horizontal="center" vertical="center"/>
    </xf>
    <xf numFmtId="0" fontId="2" fillId="8" borderId="0" xfId="0" applyFont="1" applyFill="1" applyAlignment="1">
      <alignment horizontal="center" vertical="center"/>
    </xf>
    <xf numFmtId="0" fontId="15" fillId="7" borderId="0" xfId="0" applyFont="1" applyFill="1" applyAlignment="1">
      <alignment horizontal="center" vertical="center"/>
    </xf>
    <xf numFmtId="0" fontId="0" fillId="9" borderId="37" xfId="0" applyFill="1" applyBorder="1" applyAlignment="1">
      <alignment horizontal="center" vertical="center"/>
    </xf>
    <xf numFmtId="0" fontId="0" fillId="9" borderId="38" xfId="0" applyFill="1" applyBorder="1" applyAlignment="1">
      <alignment horizontal="center" vertical="center"/>
    </xf>
    <xf numFmtId="0" fontId="0" fillId="9" borderId="39" xfId="0" applyFill="1" applyBorder="1" applyAlignment="1">
      <alignment horizontal="center" vertical="center"/>
    </xf>
    <xf numFmtId="0" fontId="0" fillId="9" borderId="4" xfId="0" applyFill="1" applyBorder="1" applyAlignment="1">
      <alignment horizontal="center" vertical="center"/>
    </xf>
    <xf numFmtId="0" fontId="0" fillId="9" borderId="5" xfId="0" applyFill="1" applyBorder="1" applyAlignment="1">
      <alignment horizontal="center" vertical="center"/>
    </xf>
    <xf numFmtId="0" fontId="0" fillId="9" borderId="35" xfId="0" applyFill="1" applyBorder="1" applyAlignment="1">
      <alignment horizontal="center" vertical="center"/>
    </xf>
    <xf numFmtId="0" fontId="0" fillId="9" borderId="41" xfId="0" applyFill="1" applyBorder="1" applyAlignment="1">
      <alignment horizontal="center" vertical="center"/>
    </xf>
    <xf numFmtId="0" fontId="0" fillId="9" borderId="42" xfId="0" applyFill="1" applyBorder="1" applyAlignment="1">
      <alignment horizontal="center" vertical="center"/>
    </xf>
    <xf numFmtId="0" fontId="0" fillId="9" borderId="43" xfId="0" applyFill="1" applyBorder="1" applyAlignment="1">
      <alignment horizontal="center" vertical="center"/>
    </xf>
    <xf numFmtId="0" fontId="7" fillId="10" borderId="0" xfId="0" applyFont="1" applyFill="1" applyAlignment="1">
      <alignment horizontal="center" vertical="center"/>
    </xf>
    <xf numFmtId="0" fontId="7" fillId="10" borderId="0" xfId="0" applyFont="1" applyFill="1" applyAlignment="1">
      <alignment vertical="center"/>
    </xf>
    <xf numFmtId="0" fontId="9" fillId="10" borderId="0" xfId="0" applyFont="1" applyFill="1" applyAlignment="1">
      <alignment horizontal="center" vertical="center"/>
    </xf>
    <xf numFmtId="0" fontId="10" fillId="10" borderId="0" xfId="0" applyFont="1" applyFill="1" applyAlignment="1">
      <alignment horizontal="center" vertical="center"/>
    </xf>
    <xf numFmtId="0" fontId="2" fillId="10" borderId="0" xfId="0" applyFont="1" applyFill="1" applyAlignment="1">
      <alignment horizontal="center" vertical="center"/>
    </xf>
    <xf numFmtId="0" fontId="16" fillId="9" borderId="0" xfId="0" applyFont="1" applyFill="1" applyAlignment="1">
      <alignment horizontal="center" vertical="center"/>
    </xf>
    <xf numFmtId="0" fontId="0" fillId="11" borderId="20" xfId="0" applyFill="1" applyBorder="1" applyAlignment="1">
      <alignment horizontal="center" vertical="center"/>
    </xf>
    <xf numFmtId="0" fontId="0" fillId="11" borderId="38" xfId="0" applyFill="1" applyBorder="1" applyAlignment="1">
      <alignment horizontal="center" vertical="center"/>
    </xf>
    <xf numFmtId="0" fontId="0" fillId="11" borderId="39" xfId="0" applyFill="1" applyBorder="1" applyAlignment="1">
      <alignment horizontal="center" vertical="center"/>
    </xf>
    <xf numFmtId="0" fontId="0" fillId="11" borderId="32" xfId="0" applyFill="1" applyBorder="1" applyAlignment="1">
      <alignment horizontal="center" vertical="center"/>
    </xf>
    <xf numFmtId="0" fontId="0" fillId="11" borderId="5" xfId="0" applyFill="1" applyBorder="1" applyAlignment="1">
      <alignment horizontal="center" vertical="center"/>
    </xf>
    <xf numFmtId="0" fontId="0" fillId="11" borderId="35" xfId="0" applyFill="1" applyBorder="1" applyAlignment="1">
      <alignment horizontal="center" vertical="center"/>
    </xf>
    <xf numFmtId="0" fontId="0" fillId="11" borderId="44" xfId="0" applyFill="1" applyBorder="1" applyAlignment="1">
      <alignment horizontal="center" vertical="center"/>
    </xf>
    <xf numFmtId="0" fontId="0" fillId="11" borderId="42" xfId="0" applyFill="1" applyBorder="1" applyAlignment="1">
      <alignment horizontal="center" vertical="center"/>
    </xf>
    <xf numFmtId="0" fontId="0" fillId="11" borderId="43" xfId="0" applyFill="1" applyBorder="1" applyAlignment="1">
      <alignment horizontal="center" vertical="center"/>
    </xf>
    <xf numFmtId="0" fontId="7" fillId="12" borderId="0" xfId="0" applyFont="1" applyFill="1" applyAlignment="1">
      <alignment horizontal="center" vertical="center"/>
    </xf>
    <xf numFmtId="0" fontId="7" fillId="12" borderId="0" xfId="0" applyFont="1" applyFill="1" applyAlignment="1">
      <alignment vertical="center"/>
    </xf>
    <xf numFmtId="0" fontId="9" fillId="12" borderId="0" xfId="0" applyFont="1" applyFill="1" applyAlignment="1">
      <alignment horizontal="center" vertical="center"/>
    </xf>
    <xf numFmtId="0" fontId="10" fillId="12" borderId="0" xfId="0" applyFont="1" applyFill="1" applyAlignment="1">
      <alignment horizontal="center" vertical="center"/>
    </xf>
    <xf numFmtId="0" fontId="2" fillId="12" borderId="0" xfId="0" applyFont="1" applyFill="1" applyAlignment="1">
      <alignment horizontal="center" vertical="center"/>
    </xf>
    <xf numFmtId="0" fontId="17" fillId="11" borderId="0" xfId="0" applyFont="1" applyFill="1" applyAlignment="1">
      <alignment horizontal="center" vertical="center"/>
    </xf>
    <xf numFmtId="0" fontId="7" fillId="13" borderId="0" xfId="0" applyFont="1" applyFill="1" applyAlignment="1">
      <alignment horizontal="center" vertical="center"/>
    </xf>
    <xf numFmtId="0" fontId="7" fillId="13" borderId="0" xfId="0" applyFont="1" applyFill="1" applyAlignment="1">
      <alignment vertical="center"/>
    </xf>
    <xf numFmtId="0" fontId="9" fillId="13" borderId="0" xfId="0" applyFont="1" applyFill="1" applyAlignment="1">
      <alignment horizontal="center" vertical="center"/>
    </xf>
    <xf numFmtId="0" fontId="10" fillId="13" borderId="0" xfId="0" applyFont="1" applyFill="1" applyAlignment="1">
      <alignment horizontal="center" vertical="center"/>
    </xf>
    <xf numFmtId="0" fontId="2" fillId="13" borderId="0" xfId="0" applyFont="1" applyFill="1" applyAlignment="1">
      <alignment horizontal="center" vertical="center"/>
    </xf>
    <xf numFmtId="0" fontId="18" fillId="14" borderId="0" xfId="0" applyFont="1" applyFill="1" applyAlignment="1">
      <alignment horizontal="center" vertical="center"/>
    </xf>
    <xf numFmtId="0" fontId="0" fillId="14" borderId="20" xfId="0" applyFill="1" applyBorder="1" applyAlignment="1">
      <alignment horizontal="center" vertical="center"/>
    </xf>
    <xf numFmtId="0" fontId="0" fillId="14" borderId="38" xfId="0" applyFill="1" applyBorder="1" applyAlignment="1">
      <alignment horizontal="center" vertical="center"/>
    </xf>
    <xf numFmtId="0" fontId="0" fillId="14" borderId="40" xfId="0" applyFill="1" applyBorder="1" applyAlignment="1">
      <alignment horizontal="center" vertical="center"/>
    </xf>
    <xf numFmtId="0" fontId="0" fillId="14" borderId="32" xfId="0" applyFill="1" applyBorder="1" applyAlignment="1">
      <alignment horizontal="center" vertical="center"/>
    </xf>
    <xf numFmtId="0" fontId="0" fillId="14" borderId="5" xfId="0" applyFill="1" applyBorder="1" applyAlignment="1">
      <alignment horizontal="center" vertical="center"/>
    </xf>
    <xf numFmtId="0" fontId="0" fillId="14" borderId="6" xfId="0" applyFill="1" applyBorder="1" applyAlignment="1">
      <alignment horizontal="center" vertical="center"/>
    </xf>
    <xf numFmtId="0" fontId="0" fillId="14" borderId="44" xfId="0" applyFill="1" applyBorder="1" applyAlignment="1">
      <alignment horizontal="center" vertical="center"/>
    </xf>
    <xf numFmtId="0" fontId="0" fillId="14" borderId="42" xfId="0" applyFill="1" applyBorder="1" applyAlignment="1">
      <alignment horizontal="center" vertical="center"/>
    </xf>
    <xf numFmtId="0" fontId="0" fillId="14" borderId="45" xfId="0" applyFill="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0" fillId="15" borderId="37" xfId="0" applyFill="1" applyBorder="1" applyAlignment="1">
      <alignment horizontal="center" vertical="center"/>
    </xf>
    <xf numFmtId="0" fontId="0" fillId="15" borderId="38" xfId="0" applyFill="1" applyBorder="1" applyAlignment="1">
      <alignment horizontal="center" vertical="center"/>
    </xf>
    <xf numFmtId="0" fontId="0" fillId="15" borderId="39" xfId="0" applyFill="1" applyBorder="1" applyAlignment="1">
      <alignment horizontal="center" vertical="center"/>
    </xf>
    <xf numFmtId="0" fontId="0" fillId="15" borderId="4" xfId="0" applyFill="1" applyBorder="1" applyAlignment="1">
      <alignment horizontal="center" vertical="center"/>
    </xf>
    <xf numFmtId="0" fontId="0" fillId="15" borderId="5" xfId="0" applyFill="1" applyBorder="1" applyAlignment="1">
      <alignment horizontal="center" vertical="center"/>
    </xf>
    <xf numFmtId="0" fontId="0" fillId="15" borderId="35" xfId="0" applyFill="1" applyBorder="1" applyAlignment="1">
      <alignment horizontal="center" vertical="center"/>
    </xf>
    <xf numFmtId="0" fontId="0" fillId="15" borderId="7" xfId="0" applyFill="1" applyBorder="1" applyAlignment="1">
      <alignment horizontal="center" vertical="center"/>
    </xf>
    <xf numFmtId="0" fontId="0" fillId="15" borderId="8" xfId="0" applyFill="1" applyBorder="1" applyAlignment="1">
      <alignment horizontal="center" vertical="center"/>
    </xf>
    <xf numFmtId="0" fontId="0" fillId="15" borderId="36" xfId="0" applyFill="1" applyBorder="1" applyAlignment="1">
      <alignment horizontal="center" vertical="center"/>
    </xf>
    <xf numFmtId="0" fontId="7" fillId="16" borderId="0" xfId="0" applyFont="1" applyFill="1" applyAlignment="1">
      <alignment horizontal="center" vertical="center"/>
    </xf>
    <xf numFmtId="0" fontId="7" fillId="16" borderId="0" xfId="0" applyFont="1" applyFill="1" applyAlignment="1">
      <alignment vertical="center"/>
    </xf>
    <xf numFmtId="0" fontId="9" fillId="16" borderId="0" xfId="0" applyFont="1" applyFill="1" applyAlignment="1">
      <alignment horizontal="center" vertical="center"/>
    </xf>
    <xf numFmtId="0" fontId="10" fillId="16" borderId="0" xfId="0" applyFont="1" applyFill="1" applyAlignment="1">
      <alignment horizontal="center" vertical="center"/>
    </xf>
    <xf numFmtId="0" fontId="2" fillId="16" borderId="0" xfId="0" applyFont="1" applyFill="1" applyAlignment="1">
      <alignment horizontal="center" vertical="center"/>
    </xf>
    <xf numFmtId="0" fontId="21" fillId="17" borderId="0" xfId="0" applyFont="1" applyFill="1" applyAlignment="1">
      <alignment horizontal="center" vertical="center"/>
    </xf>
    <xf numFmtId="0" fontId="0" fillId="5" borderId="20" xfId="0" applyFill="1" applyBorder="1" applyAlignment="1">
      <alignment horizontal="center" vertical="center"/>
    </xf>
    <xf numFmtId="0" fontId="0" fillId="5" borderId="38" xfId="0" applyFill="1" applyBorder="1" applyAlignment="1">
      <alignment horizontal="center" vertical="center"/>
    </xf>
    <xf numFmtId="0" fontId="0" fillId="5" borderId="39" xfId="0" applyFill="1" applyBorder="1" applyAlignment="1">
      <alignment horizontal="center" vertical="center"/>
    </xf>
    <xf numFmtId="0" fontId="0" fillId="5" borderId="33" xfId="0" applyFill="1" applyBorder="1" applyAlignment="1">
      <alignment horizontal="center" vertical="center"/>
    </xf>
    <xf numFmtId="0" fontId="0" fillId="5" borderId="8" xfId="0" applyFill="1" applyBorder="1" applyAlignment="1">
      <alignment horizontal="center" vertical="center"/>
    </xf>
    <xf numFmtId="0" fontId="0" fillId="5" borderId="36" xfId="0" applyFill="1" applyBorder="1" applyAlignment="1">
      <alignment horizontal="center" vertical="center"/>
    </xf>
    <xf numFmtId="0" fontId="0" fillId="7" borderId="20" xfId="0" applyFill="1" applyBorder="1" applyAlignment="1">
      <alignment horizontal="center" vertical="center"/>
    </xf>
    <xf numFmtId="0" fontId="0" fillId="7" borderId="38" xfId="0" applyFill="1" applyBorder="1" applyAlignment="1">
      <alignment horizontal="center" vertical="center"/>
    </xf>
    <xf numFmtId="0" fontId="0" fillId="7" borderId="40" xfId="0" applyFill="1" applyBorder="1" applyAlignment="1">
      <alignment horizontal="center" vertical="center"/>
    </xf>
    <xf numFmtId="0" fontId="0" fillId="7" borderId="33" xfId="0" applyFill="1" applyBorder="1" applyAlignment="1">
      <alignment horizontal="center" vertical="center"/>
    </xf>
    <xf numFmtId="0" fontId="0" fillId="7" borderId="8" xfId="0" applyFill="1" applyBorder="1" applyAlignment="1">
      <alignment horizontal="center" vertical="center"/>
    </xf>
    <xf numFmtId="0" fontId="0" fillId="7" borderId="9" xfId="0" applyFill="1" applyBorder="1" applyAlignment="1">
      <alignment horizontal="center" vertical="center"/>
    </xf>
    <xf numFmtId="0" fontId="22" fillId="0" borderId="46" xfId="0" applyFont="1" applyBorder="1" applyAlignment="1">
      <alignment horizontal="center" vertical="center"/>
    </xf>
    <xf numFmtId="0" fontId="12" fillId="2" borderId="0" xfId="0" applyFont="1" applyFill="1" applyAlignment="1">
      <alignment horizontal="center" vertical="center"/>
    </xf>
    <xf numFmtId="0" fontId="0" fillId="3" borderId="46" xfId="0" applyFill="1" applyBorder="1" applyAlignment="1">
      <alignment horizontal="center" vertical="center"/>
    </xf>
    <xf numFmtId="0" fontId="2" fillId="0" borderId="0" xfId="0" applyFont="1" applyAlignment="1">
      <alignment horizontal="left" vertical="center"/>
    </xf>
    <xf numFmtId="0" fontId="0" fillId="0" borderId="0" xfId="0" applyAlignment="1">
      <alignment horizontal="left" vertical="center"/>
    </xf>
    <xf numFmtId="0" fontId="23" fillId="0" borderId="0" xfId="0" applyFont="1" applyAlignment="1">
      <alignment horizontal="center" vertical="center"/>
    </xf>
    <xf numFmtId="0" fontId="1" fillId="0" borderId="0" xfId="0" applyFont="1" applyAlignment="1">
      <alignment horizontal="center" vertical="center"/>
    </xf>
    <xf numFmtId="0" fontId="0" fillId="7" borderId="0" xfId="0" applyFill="1" applyAlignment="1">
      <alignment horizontal="left" vertical="center"/>
    </xf>
    <xf numFmtId="0" fontId="0" fillId="7" borderId="0" xfId="0" applyFill="1" applyAlignment="1">
      <alignment horizontal="center" vertical="center"/>
    </xf>
    <xf numFmtId="0" fontId="0" fillId="7" borderId="46" xfId="0" applyFill="1" applyBorder="1" applyAlignment="1">
      <alignment horizontal="center" vertical="center"/>
    </xf>
    <xf numFmtId="0" fontId="1" fillId="0" borderId="0" xfId="0" applyFont="1" applyAlignment="1">
      <alignment horizontal="left" vertical="center"/>
    </xf>
    <xf numFmtId="0" fontId="1" fillId="7" borderId="0" xfId="0" applyFont="1" applyFill="1" applyAlignment="1">
      <alignment horizontal="left" vertical="center"/>
    </xf>
    <xf numFmtId="0" fontId="1" fillId="11" borderId="0" xfId="0" applyFont="1" applyFill="1" applyAlignment="1">
      <alignment horizontal="left" vertical="center"/>
    </xf>
    <xf numFmtId="0" fontId="0" fillId="11" borderId="0" xfId="0" applyFill="1" applyAlignment="1">
      <alignment horizontal="center" vertical="center"/>
    </xf>
    <xf numFmtId="0" fontId="0" fillId="11" borderId="46" xfId="0" applyFill="1" applyBorder="1" applyAlignment="1">
      <alignment horizontal="center" vertical="center"/>
    </xf>
    <xf numFmtId="0" fontId="7" fillId="3" borderId="0" xfId="0" applyFont="1" applyFill="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53" xfId="0" applyBorder="1" applyAlignment="1">
      <alignment horizontal="center" vertical="center"/>
    </xf>
    <xf numFmtId="0" fontId="0" fillId="0" borderId="0" xfId="0"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0" fillId="0" borderId="57" xfId="0" applyBorder="1" applyAlignment="1">
      <alignment horizontal="center" vertical="center"/>
    </xf>
    <xf numFmtId="0" fontId="1" fillId="14" borderId="0" xfId="0" applyFont="1" applyFill="1" applyAlignment="1">
      <alignment horizontal="left" vertical="center"/>
    </xf>
    <xf numFmtId="0" fontId="0" fillId="14" borderId="0" xfId="0" applyFill="1" applyAlignment="1">
      <alignment horizontal="center" vertical="center"/>
    </xf>
    <xf numFmtId="0" fontId="0" fillId="14" borderId="46" xfId="0" applyFill="1" applyBorder="1" applyAlignment="1">
      <alignment horizontal="center" vertical="center"/>
    </xf>
    <xf numFmtId="0" fontId="0" fillId="18" borderId="50" xfId="0" applyFill="1" applyBorder="1" applyAlignment="1">
      <alignment horizontal="center" vertical="center"/>
    </xf>
    <xf numFmtId="0" fontId="0" fillId="18" borderId="51" xfId="0" applyFill="1" applyBorder="1" applyAlignment="1">
      <alignment horizontal="center" vertical="center"/>
    </xf>
    <xf numFmtId="0" fontId="0" fillId="18" borderId="53" xfId="0" applyFill="1" applyBorder="1" applyAlignment="1">
      <alignment horizontal="center" vertical="center"/>
    </xf>
    <xf numFmtId="0" fontId="0" fillId="18" borderId="0" xfId="0" applyFill="1" applyBorder="1" applyAlignment="1">
      <alignment horizontal="center" vertical="center"/>
    </xf>
    <xf numFmtId="0" fontId="0" fillId="18" borderId="55" xfId="0" applyFill="1" applyBorder="1" applyAlignment="1">
      <alignment horizontal="center" vertical="center"/>
    </xf>
    <xf numFmtId="0" fontId="0" fillId="18" borderId="56" xfId="0" applyFill="1" applyBorder="1" applyAlignment="1">
      <alignment horizontal="center" vertical="center"/>
    </xf>
    <xf numFmtId="0" fontId="0" fillId="18" borderId="0" xfId="0" applyFill="1" applyAlignment="1">
      <alignment horizontal="center" vertical="center"/>
    </xf>
    <xf numFmtId="0" fontId="0" fillId="18" borderId="54" xfId="0" applyFill="1" applyBorder="1" applyAlignment="1">
      <alignment horizontal="center" vertical="center"/>
    </xf>
    <xf numFmtId="0" fontId="24" fillId="19" borderId="0" xfId="0" applyFont="1" applyFill="1" applyBorder="1" applyAlignment="1">
      <alignment horizontal="center" vertical="center"/>
    </xf>
    <xf numFmtId="0" fontId="24" fillId="19" borderId="53" xfId="0" applyFont="1" applyFill="1" applyBorder="1" applyAlignment="1">
      <alignment horizontal="center" vertical="center"/>
    </xf>
    <xf numFmtId="0" fontId="24" fillId="19" borderId="54" xfId="0" applyFont="1" applyFill="1" applyBorder="1" applyAlignment="1">
      <alignment horizontal="center" vertical="center"/>
    </xf>
    <xf numFmtId="0" fontId="24" fillId="19" borderId="17" xfId="0" applyFont="1" applyFill="1" applyBorder="1" applyAlignment="1">
      <alignment horizontal="center" vertical="center"/>
    </xf>
    <xf numFmtId="0" fontId="24" fillId="19" borderId="55" xfId="0" applyFont="1" applyFill="1" applyBorder="1" applyAlignment="1">
      <alignment horizontal="center" vertical="center"/>
    </xf>
    <xf numFmtId="0" fontId="24" fillId="19" borderId="56" xfId="0" applyFont="1" applyFill="1" applyBorder="1" applyAlignment="1">
      <alignment horizontal="center" vertical="center"/>
    </xf>
    <xf numFmtId="0" fontId="24" fillId="19" borderId="57" xfId="0" applyFont="1" applyFill="1" applyBorder="1" applyAlignment="1">
      <alignment horizontal="center" vertical="center"/>
    </xf>
    <xf numFmtId="0" fontId="24" fillId="19" borderId="58" xfId="0" applyFont="1" applyFill="1" applyBorder="1" applyAlignment="1">
      <alignment horizontal="center" vertical="center"/>
    </xf>
    <xf numFmtId="0" fontId="24" fillId="19" borderId="51" xfId="0" applyFont="1" applyFill="1" applyBorder="1" applyAlignment="1">
      <alignment horizontal="center" vertical="center"/>
    </xf>
    <xf numFmtId="0" fontId="24" fillId="19" borderId="52" xfId="0" applyFont="1" applyFill="1" applyBorder="1" applyAlignment="1">
      <alignment horizontal="center" vertical="center"/>
    </xf>
    <xf numFmtId="0" fontId="24" fillId="19" borderId="50" xfId="0" applyFont="1" applyFill="1" applyBorder="1" applyAlignment="1">
      <alignment horizontal="center" vertical="center"/>
    </xf>
    <xf numFmtId="0" fontId="24" fillId="19" borderId="59" xfId="0" applyFont="1" applyFill="1" applyBorder="1" applyAlignment="1">
      <alignment horizontal="center" vertical="center"/>
    </xf>
    <xf numFmtId="0" fontId="24" fillId="19" borderId="27" xfId="0" applyFont="1" applyFill="1" applyBorder="1" applyAlignment="1">
      <alignment horizontal="center" vertical="center"/>
    </xf>
    <xf numFmtId="0" fontId="24" fillId="19" borderId="60" xfId="0" applyFont="1" applyFill="1" applyBorder="1" applyAlignment="1">
      <alignment horizontal="center" vertical="center"/>
    </xf>
    <xf numFmtId="0" fontId="24" fillId="19" borderId="61" xfId="0" applyFont="1" applyFill="1" applyBorder="1" applyAlignment="1">
      <alignment horizontal="center" vertical="center"/>
    </xf>
    <xf numFmtId="0" fontId="24" fillId="19" borderId="30" xfId="0" applyFont="1" applyFill="1" applyBorder="1" applyAlignment="1">
      <alignment horizontal="center" vertical="center"/>
    </xf>
    <xf numFmtId="0" fontId="24" fillId="19" borderId="62" xfId="0" applyFont="1" applyFill="1" applyBorder="1" applyAlignment="1">
      <alignment horizontal="center" vertical="center"/>
    </xf>
    <xf numFmtId="0" fontId="24" fillId="19" borderId="63" xfId="0" applyFont="1" applyFill="1" applyBorder="1" applyAlignment="1">
      <alignment horizontal="center" vertical="center"/>
    </xf>
    <xf numFmtId="0" fontId="24" fillId="19" borderId="64" xfId="0" applyFont="1" applyFill="1" applyBorder="1" applyAlignment="1">
      <alignment horizontal="center" vertical="center"/>
    </xf>
    <xf numFmtId="0" fontId="24" fillId="19" borderId="65" xfId="0" applyFont="1" applyFill="1" applyBorder="1" applyAlignment="1">
      <alignment horizontal="center" vertical="center"/>
    </xf>
    <xf numFmtId="0" fontId="24" fillId="19" borderId="66" xfId="0" applyFont="1" applyFill="1" applyBorder="1" applyAlignment="1">
      <alignment horizontal="center" vertical="center"/>
    </xf>
    <xf numFmtId="0" fontId="24" fillId="19" borderId="67" xfId="0" applyFont="1" applyFill="1" applyBorder="1" applyAlignment="1">
      <alignment horizontal="center" vertical="center"/>
    </xf>
    <xf numFmtId="0" fontId="24" fillId="19" borderId="68" xfId="0" applyFont="1" applyFill="1" applyBorder="1" applyAlignment="1">
      <alignment horizontal="center" vertical="center"/>
    </xf>
    <xf numFmtId="0" fontId="24" fillId="19" borderId="69" xfId="0" applyFont="1" applyFill="1" applyBorder="1" applyAlignment="1">
      <alignment horizontal="center" vertical="center"/>
    </xf>
    <xf numFmtId="0" fontId="24" fillId="19" borderId="70" xfId="0" applyFont="1" applyFill="1" applyBorder="1" applyAlignment="1">
      <alignment horizontal="center" vertical="center"/>
    </xf>
    <xf numFmtId="0" fontId="24" fillId="19" borderId="71" xfId="0" applyFont="1" applyFill="1" applyBorder="1" applyAlignment="1">
      <alignment horizontal="center" vertical="center"/>
    </xf>
    <xf numFmtId="0" fontId="24" fillId="19" borderId="72" xfId="0" applyFont="1" applyFill="1" applyBorder="1" applyAlignment="1">
      <alignment horizontal="center" vertical="center"/>
    </xf>
    <xf numFmtId="0" fontId="24" fillId="19" borderId="73" xfId="0" applyFont="1" applyFill="1" applyBorder="1" applyAlignment="1">
      <alignment horizontal="center" vertical="center"/>
    </xf>
    <xf numFmtId="0" fontId="24" fillId="19" borderId="74" xfId="0" applyFont="1" applyFill="1" applyBorder="1" applyAlignment="1">
      <alignment horizontal="center" vertical="center"/>
    </xf>
    <xf numFmtId="0" fontId="24" fillId="19" borderId="75" xfId="0" applyFont="1" applyFill="1" applyBorder="1" applyAlignment="1">
      <alignment horizontal="center" vertical="center"/>
    </xf>
    <xf numFmtId="0" fontId="24" fillId="19" borderId="76" xfId="0" applyFont="1" applyFill="1" applyBorder="1" applyAlignment="1">
      <alignment horizontal="center" vertical="center"/>
    </xf>
    <xf numFmtId="0" fontId="24" fillId="19" borderId="77" xfId="0" applyFont="1" applyFill="1" applyBorder="1" applyAlignment="1">
      <alignment horizontal="center" vertical="center"/>
    </xf>
    <xf numFmtId="0" fontId="24" fillId="19" borderId="78" xfId="0" applyFont="1" applyFill="1" applyBorder="1" applyAlignment="1">
      <alignment horizontal="center" vertical="center"/>
    </xf>
    <xf numFmtId="0" fontId="24" fillId="19" borderId="79" xfId="0" applyFont="1" applyFill="1" applyBorder="1" applyAlignment="1">
      <alignment horizontal="center" vertical="center"/>
    </xf>
    <xf numFmtId="0" fontId="24" fillId="19" borderId="80" xfId="0" applyFont="1" applyFill="1" applyBorder="1" applyAlignment="1">
      <alignment horizontal="center" vertical="center"/>
    </xf>
    <xf numFmtId="0" fontId="24" fillId="19" borderId="81" xfId="0" applyFont="1" applyFill="1" applyBorder="1" applyAlignment="1">
      <alignment horizontal="center" vertical="center"/>
    </xf>
    <xf numFmtId="0" fontId="0" fillId="0" borderId="68" xfId="0" applyBorder="1" applyAlignment="1">
      <alignment horizontal="center" vertical="center"/>
    </xf>
    <xf numFmtId="0" fontId="0" fillId="0" borderId="76" xfId="0" applyBorder="1" applyAlignment="1">
      <alignment horizontal="center" vertical="center"/>
    </xf>
    <xf numFmtId="0" fontId="0" fillId="0" borderId="77" xfId="0" applyBorder="1" applyAlignment="1">
      <alignment horizontal="center" vertical="center"/>
    </xf>
    <xf numFmtId="0" fontId="0" fillId="0" borderId="62" xfId="0" applyBorder="1" applyAlignment="1">
      <alignment horizontal="center" vertical="center"/>
    </xf>
    <xf numFmtId="0" fontId="0" fillId="0" borderId="63" xfId="0" applyBorder="1" applyAlignment="1">
      <alignment horizontal="center" vertical="center"/>
    </xf>
    <xf numFmtId="0" fontId="0" fillId="0" borderId="67" xfId="0" applyBorder="1" applyAlignment="1">
      <alignment horizontal="center" vertical="center"/>
    </xf>
    <xf numFmtId="0" fontId="0" fillId="0" borderId="69" xfId="0" applyBorder="1" applyAlignment="1">
      <alignment horizontal="center" vertical="center"/>
    </xf>
    <xf numFmtId="0" fontId="0" fillId="0" borderId="81" xfId="0" applyBorder="1" applyAlignment="1">
      <alignment horizontal="center" vertical="center"/>
    </xf>
    <xf numFmtId="0" fontId="1" fillId="11" borderId="0" xfId="0" applyFont="1" applyFill="1" applyAlignment="1">
      <alignment horizontal="center" vertical="center"/>
    </xf>
    <xf numFmtId="0" fontId="0" fillId="11" borderId="56" xfId="0" applyFill="1" applyBorder="1" applyAlignment="1">
      <alignment horizontal="center" vertical="center"/>
    </xf>
    <xf numFmtId="0" fontId="0" fillId="11" borderId="73" xfId="0" applyFill="1" applyBorder="1" applyAlignment="1">
      <alignment horizontal="center" vertical="center"/>
    </xf>
    <xf numFmtId="0" fontId="0" fillId="11" borderId="65" xfId="0" applyFill="1" applyBorder="1" applyAlignment="1">
      <alignment horizontal="center" vertical="center"/>
    </xf>
    <xf numFmtId="0" fontId="0" fillId="11" borderId="54" xfId="0" applyFill="1" applyBorder="1" applyAlignment="1">
      <alignment horizontal="center" vertical="center"/>
    </xf>
    <xf numFmtId="0" fontId="0" fillId="11" borderId="55" xfId="0" applyFill="1" applyBorder="1" applyAlignment="1">
      <alignment horizontal="center" vertical="center"/>
    </xf>
    <xf numFmtId="0" fontId="0" fillId="11" borderId="57" xfId="0" applyFill="1" applyBorder="1" applyAlignment="1">
      <alignment horizontal="center" vertical="center"/>
    </xf>
    <xf numFmtId="0" fontId="0" fillId="11" borderId="52" xfId="0" applyFill="1" applyBorder="1" applyAlignment="1">
      <alignment horizontal="center" vertical="center"/>
    </xf>
    <xf numFmtId="0" fontId="7" fillId="0" borderId="56" xfId="0" applyFont="1" applyBorder="1" applyAlignment="1">
      <alignment horizontal="center" vertical="center"/>
    </xf>
    <xf numFmtId="0" fontId="22" fillId="0" borderId="0" xfId="0" applyFont="1" applyAlignment="1">
      <alignment horizontal="center" vertical="center" wrapText="1"/>
    </xf>
    <xf numFmtId="0" fontId="0" fillId="0" borderId="0" xfId="0" applyAlignment="1">
      <alignment horizontal="center" vertical="center"/>
    </xf>
  </cellXfs>
  <cellStyles count="1">
    <cellStyle name="Normal" xfId="0" builtinId="0"/>
  </cellStyles>
  <dxfs count="301">
    <dxf>
      <font>
        <color theme="5" tint="0.79998168889431442"/>
      </font>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theme="0"/>
      </font>
      <fill>
        <patternFill>
          <bgColor theme="9"/>
        </patternFill>
      </fill>
    </dxf>
    <dxf>
      <fill>
        <patternFill>
          <bgColor theme="9" tint="0.79998168889431442"/>
        </patternFill>
      </fill>
    </dxf>
    <dxf>
      <fill>
        <patternFill>
          <bgColor theme="7" tint="0.79998168889431442"/>
        </patternFill>
      </fill>
    </dxf>
    <dxf>
      <font>
        <b/>
        <i val="0"/>
        <color theme="0"/>
      </font>
      <fill>
        <patternFill>
          <bgColor theme="9"/>
        </patternFill>
      </fill>
    </dxf>
    <dxf>
      <fill>
        <patternFill>
          <bgColor theme="9" tint="0.79998168889431442"/>
        </patternFill>
      </fill>
    </dxf>
    <dxf>
      <fill>
        <patternFill>
          <bgColor theme="5" tint="0.79998168889431442"/>
        </patternFill>
      </fill>
    </dxf>
    <dxf>
      <font>
        <b/>
        <i val="0"/>
        <color theme="0"/>
      </font>
      <fill>
        <patternFill>
          <bgColor theme="9"/>
        </patternFill>
      </fill>
    </dxf>
    <dxf>
      <fill>
        <patternFill>
          <bgColor theme="5" tint="0.79998168889431442"/>
        </patternFill>
      </fill>
    </dxf>
    <dxf>
      <font>
        <b/>
        <i val="0"/>
        <color theme="0"/>
      </font>
      <fill>
        <patternFill>
          <bgColor theme="9"/>
        </patternFill>
      </fill>
    </dxf>
    <dxf>
      <fill>
        <patternFill>
          <bgColor theme="5" tint="0.79998168889431442"/>
        </patternFill>
      </fill>
    </dxf>
    <dxf>
      <font>
        <b/>
        <i val="0"/>
        <color theme="0"/>
      </font>
      <fill>
        <patternFill>
          <bgColor theme="9"/>
        </patternFill>
      </fill>
    </dxf>
    <dxf>
      <fill>
        <patternFill>
          <bgColor theme="5" tint="0.79998168889431442"/>
        </patternFill>
      </fill>
    </dxf>
    <dxf>
      <font>
        <b/>
        <i val="0"/>
        <color theme="0"/>
      </font>
      <fill>
        <patternFill>
          <bgColor theme="9"/>
        </patternFill>
      </fill>
    </dxf>
    <dxf>
      <fill>
        <patternFill>
          <bgColor theme="5" tint="0.79998168889431442"/>
        </patternFill>
      </fill>
    </dxf>
    <dxf>
      <font>
        <b/>
        <i val="0"/>
        <color theme="0"/>
      </font>
      <fill>
        <patternFill>
          <bgColor theme="9"/>
        </patternFill>
      </fill>
    </dxf>
    <dxf>
      <fill>
        <patternFill>
          <bgColor theme="5" tint="0.79998168889431442"/>
        </patternFill>
      </fill>
    </dxf>
    <dxf>
      <font>
        <b/>
        <i val="0"/>
        <color theme="0"/>
      </font>
      <fill>
        <patternFill>
          <bgColor theme="9"/>
        </patternFill>
      </fill>
    </dxf>
    <dxf>
      <fill>
        <patternFill>
          <bgColor theme="5" tint="0.79998168889431442"/>
        </patternFill>
      </fill>
    </dxf>
    <dxf>
      <font>
        <b/>
        <i val="0"/>
        <color theme="0"/>
      </font>
      <fill>
        <patternFill>
          <bgColor theme="9"/>
        </patternFill>
      </fill>
    </dxf>
    <dxf>
      <fill>
        <patternFill>
          <bgColor theme="5" tint="0.79998168889431442"/>
        </patternFill>
      </fill>
    </dxf>
    <dxf>
      <font>
        <b/>
        <i val="0"/>
        <color theme="0"/>
      </font>
      <fill>
        <patternFill>
          <bgColor theme="9"/>
        </patternFill>
      </fill>
    </dxf>
    <dxf>
      <font>
        <color theme="1"/>
      </font>
      <fill>
        <patternFill>
          <bgColor theme="5" tint="0.79998168889431442"/>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color theme="0"/>
      </font>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ont>
        <color theme="0" tint="-4.9989318521683403E-2"/>
      </font>
      <fill>
        <patternFill>
          <bgColor theme="0" tint="-4.9989318521683403E-2"/>
        </patternFill>
      </fill>
    </dxf>
    <dxf>
      <fill>
        <patternFill>
          <bgColor theme="9" tint="0.79998168889431442"/>
        </patternFill>
      </fill>
    </dxf>
    <dxf>
      <font>
        <color theme="1"/>
      </font>
      <fill>
        <patternFill>
          <bgColor theme="1"/>
        </patternFill>
      </fill>
    </dxf>
    <dxf>
      <fill>
        <patternFill>
          <bgColor theme="9" tint="0.79998168889431442"/>
        </patternFill>
      </fill>
    </dxf>
    <dxf>
      <font>
        <b/>
        <i val="0"/>
        <color theme="1"/>
      </font>
      <fill>
        <patternFill patternType="none">
          <bgColor auto="1"/>
        </patternFill>
      </fill>
    </dxf>
    <dxf>
      <font>
        <color theme="0"/>
      </font>
      <fill>
        <patternFill>
          <bgColor theme="1"/>
        </patternFill>
      </fill>
    </dxf>
    <dxf>
      <font>
        <color theme="0"/>
      </font>
      <fill>
        <patternFill>
          <bgColor theme="1"/>
        </patternFill>
      </fill>
    </dxf>
    <dxf>
      <font>
        <color theme="1"/>
      </font>
      <fill>
        <patternFill>
          <bgColor theme="1"/>
        </patternFill>
      </fill>
    </dxf>
    <dxf>
      <font>
        <color rgb="FFC00000"/>
      </font>
      <fill>
        <patternFill>
          <bgColor rgb="FFC00000"/>
        </patternFill>
      </fill>
    </dxf>
    <dxf>
      <font>
        <color theme="9"/>
      </font>
      <fill>
        <patternFill>
          <bgColor theme="9"/>
        </patternFill>
      </fill>
    </dxf>
    <dxf>
      <font>
        <color theme="0"/>
      </font>
      <fill>
        <patternFill>
          <bgColor theme="1"/>
        </patternFill>
      </fill>
    </dxf>
    <dxf>
      <font>
        <color theme="1"/>
      </font>
    </dxf>
    <dxf>
      <font>
        <color theme="1"/>
      </font>
    </dxf>
    <dxf>
      <font>
        <color theme="1"/>
      </font>
    </dxf>
    <dxf>
      <font>
        <color theme="1"/>
      </font>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dxf>
    <dxf>
      <font>
        <color theme="1"/>
      </font>
    </dxf>
    <dxf>
      <font>
        <color theme="1"/>
      </font>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dxf>
    <dxf>
      <font>
        <color theme="1"/>
      </font>
    </dxf>
    <dxf>
      <font>
        <color theme="1"/>
      </font>
    </dxf>
    <dxf>
      <font>
        <color theme="0"/>
      </font>
      <fill>
        <patternFill>
          <bgColor theme="1"/>
        </patternFill>
      </fill>
    </dxf>
    <dxf>
      <font>
        <color theme="0"/>
      </font>
      <fill>
        <patternFill>
          <bgColor theme="1"/>
        </patternFill>
      </fill>
    </dxf>
    <dxf>
      <font>
        <b/>
        <i val="0"/>
        <color theme="1"/>
      </font>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dxf>
    <dxf>
      <font>
        <color theme="9"/>
      </font>
      <fill>
        <patternFill>
          <bgColor theme="9"/>
        </patternFill>
      </fill>
    </dxf>
    <dxf>
      <font>
        <color theme="5" tint="0.79998168889431442"/>
      </font>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theme="0"/>
      </font>
      <fill>
        <patternFill>
          <bgColor theme="9"/>
        </patternFill>
      </fill>
    </dxf>
    <dxf>
      <fill>
        <patternFill>
          <bgColor theme="9" tint="0.79998168889431442"/>
        </patternFill>
      </fill>
    </dxf>
    <dxf>
      <fill>
        <patternFill>
          <bgColor theme="7" tint="0.79998168889431442"/>
        </patternFill>
      </fill>
    </dxf>
    <dxf>
      <font>
        <b/>
        <i val="0"/>
        <color theme="0"/>
      </font>
      <fill>
        <patternFill>
          <bgColor theme="9"/>
        </patternFill>
      </fill>
    </dxf>
    <dxf>
      <fill>
        <patternFill>
          <bgColor theme="9" tint="0.79998168889431442"/>
        </patternFill>
      </fill>
    </dxf>
    <dxf>
      <fill>
        <patternFill>
          <bgColor theme="5" tint="0.79998168889431442"/>
        </patternFill>
      </fill>
    </dxf>
    <dxf>
      <font>
        <b/>
        <i val="0"/>
        <color theme="0"/>
      </font>
      <fill>
        <patternFill>
          <bgColor theme="9"/>
        </patternFill>
      </fill>
    </dxf>
    <dxf>
      <fill>
        <patternFill>
          <bgColor theme="5" tint="0.79998168889431442"/>
        </patternFill>
      </fill>
    </dxf>
    <dxf>
      <font>
        <b/>
        <i val="0"/>
        <color theme="0"/>
      </font>
      <fill>
        <patternFill>
          <bgColor theme="9"/>
        </patternFill>
      </fill>
    </dxf>
    <dxf>
      <fill>
        <patternFill>
          <bgColor theme="5" tint="0.79998168889431442"/>
        </patternFill>
      </fill>
    </dxf>
    <dxf>
      <font>
        <b/>
        <i val="0"/>
        <color theme="0"/>
      </font>
      <fill>
        <patternFill>
          <bgColor theme="9"/>
        </patternFill>
      </fill>
    </dxf>
    <dxf>
      <fill>
        <patternFill>
          <bgColor theme="5" tint="0.79998168889431442"/>
        </patternFill>
      </fill>
    </dxf>
    <dxf>
      <font>
        <b/>
        <i val="0"/>
        <color theme="0"/>
      </font>
      <fill>
        <patternFill>
          <bgColor theme="9"/>
        </patternFill>
      </fill>
    </dxf>
    <dxf>
      <fill>
        <patternFill>
          <bgColor theme="5" tint="0.79998168889431442"/>
        </patternFill>
      </fill>
    </dxf>
    <dxf>
      <font>
        <b/>
        <i val="0"/>
        <color theme="0"/>
      </font>
      <fill>
        <patternFill>
          <bgColor theme="9"/>
        </patternFill>
      </fill>
    </dxf>
    <dxf>
      <fill>
        <patternFill>
          <bgColor theme="5" tint="0.79998168889431442"/>
        </patternFill>
      </fill>
    </dxf>
    <dxf>
      <font>
        <b/>
        <i val="0"/>
        <color theme="0"/>
      </font>
      <fill>
        <patternFill>
          <bgColor theme="9"/>
        </patternFill>
      </fill>
    </dxf>
    <dxf>
      <fill>
        <patternFill>
          <bgColor theme="5" tint="0.79998168889431442"/>
        </patternFill>
      </fill>
    </dxf>
    <dxf>
      <font>
        <b/>
        <i val="0"/>
        <color theme="0"/>
      </font>
      <fill>
        <patternFill>
          <bgColor theme="9"/>
        </patternFill>
      </fill>
    </dxf>
    <dxf>
      <fill>
        <patternFill>
          <bgColor theme="5" tint="0.79998168889431442"/>
        </patternFill>
      </fill>
    </dxf>
    <dxf>
      <font>
        <b/>
        <i val="0"/>
        <color theme="0"/>
      </font>
      <fill>
        <patternFill>
          <bgColor theme="9"/>
        </patternFill>
      </fill>
    </dxf>
    <dxf>
      <font>
        <color theme="1"/>
      </font>
      <fill>
        <patternFill>
          <bgColor theme="5" tint="0.79998168889431442"/>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b/>
        <i val="0"/>
        <color theme="0"/>
      </font>
      <fill>
        <patternFill>
          <bgColor theme="9"/>
        </patternFill>
      </fill>
    </dxf>
    <dxf>
      <font>
        <color theme="0"/>
      </font>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ill>
        <patternFill>
          <bgColor theme="8" tint="0.79998168889431442"/>
        </patternFill>
      </fill>
    </dxf>
    <dxf>
      <font>
        <b/>
        <i val="0"/>
        <color theme="0"/>
      </font>
      <fill>
        <patternFill>
          <bgColor theme="9"/>
        </patternFill>
      </fill>
    </dxf>
    <dxf>
      <font>
        <color theme="0" tint="-4.9989318521683403E-2"/>
      </font>
      <fill>
        <patternFill>
          <bgColor theme="0" tint="-4.9989318521683403E-2"/>
        </patternFill>
      </fill>
    </dxf>
    <dxf>
      <fill>
        <patternFill>
          <bgColor theme="9" tint="0.79998168889431442"/>
        </patternFill>
      </fill>
    </dxf>
    <dxf>
      <font>
        <color theme="1"/>
      </font>
      <fill>
        <patternFill>
          <bgColor theme="1"/>
        </patternFill>
      </fill>
    </dxf>
    <dxf>
      <fill>
        <patternFill>
          <bgColor theme="9" tint="0.79998168889431442"/>
        </patternFill>
      </fill>
    </dxf>
    <dxf>
      <font>
        <b/>
        <i val="0"/>
        <color theme="1"/>
      </font>
      <fill>
        <patternFill patternType="none">
          <bgColor auto="1"/>
        </patternFill>
      </fill>
    </dxf>
    <dxf>
      <font>
        <color theme="0"/>
      </font>
      <fill>
        <patternFill>
          <bgColor theme="1"/>
        </patternFill>
      </fill>
    </dxf>
    <dxf>
      <font>
        <color theme="0"/>
      </font>
      <fill>
        <patternFill>
          <bgColor theme="1"/>
        </patternFill>
      </fill>
    </dxf>
    <dxf>
      <font>
        <color theme="1"/>
      </font>
      <fill>
        <patternFill>
          <bgColor theme="1"/>
        </patternFill>
      </fill>
    </dxf>
    <dxf>
      <font>
        <color rgb="FFC00000"/>
      </font>
      <fill>
        <patternFill>
          <bgColor rgb="FFC00000"/>
        </patternFill>
      </fill>
    </dxf>
    <dxf>
      <font>
        <color theme="9"/>
      </font>
      <fill>
        <patternFill>
          <bgColor theme="9"/>
        </patternFill>
      </fill>
    </dxf>
    <dxf>
      <font>
        <color theme="0"/>
      </font>
      <fill>
        <patternFill>
          <bgColor theme="1"/>
        </patternFill>
      </fill>
    </dxf>
    <dxf>
      <font>
        <color theme="1"/>
      </font>
    </dxf>
    <dxf>
      <font>
        <color theme="1"/>
      </font>
    </dxf>
    <dxf>
      <font>
        <color theme="1"/>
      </font>
    </dxf>
    <dxf>
      <font>
        <color theme="1"/>
      </font>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dxf>
    <dxf>
      <font>
        <color theme="1"/>
      </font>
    </dxf>
    <dxf>
      <font>
        <color theme="1"/>
      </font>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dxf>
    <dxf>
      <font>
        <color theme="1"/>
      </font>
    </dxf>
    <dxf>
      <font>
        <color theme="1"/>
      </font>
    </dxf>
    <dxf>
      <font>
        <color theme="0"/>
      </font>
      <fill>
        <patternFill>
          <bgColor theme="1"/>
        </patternFill>
      </fill>
    </dxf>
    <dxf>
      <font>
        <color theme="0"/>
      </font>
      <fill>
        <patternFill>
          <bgColor theme="1"/>
        </patternFill>
      </fill>
    </dxf>
    <dxf>
      <font>
        <b/>
        <i val="0"/>
        <color theme="1"/>
      </font>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fill>
        <patternFill>
          <bgColor theme="1"/>
        </patternFill>
      </fill>
    </dxf>
    <dxf>
      <font>
        <color rgb="FFC00000"/>
      </font>
      <fill>
        <patternFill>
          <bgColor rgb="FFC00000"/>
        </patternFill>
      </fill>
    </dxf>
    <dxf>
      <font>
        <color theme="9"/>
      </font>
      <fill>
        <patternFill>
          <bgColor theme="9"/>
        </patternFill>
      </fill>
    </dxf>
    <dxf>
      <font>
        <color theme="1"/>
      </font>
    </dxf>
    <dxf>
      <font>
        <color theme="9"/>
      </font>
      <fill>
        <patternFill>
          <bgColor theme="9"/>
        </patternFill>
      </fill>
    </dxf>
    <dxf>
      <font>
        <color theme="0"/>
      </font>
      <fill>
        <patternFill patternType="solid"/>
      </fill>
    </dxf>
    <dxf>
      <font>
        <color theme="0"/>
      </font>
      <fill>
        <patternFill patternType="solid"/>
      </fill>
    </dxf>
    <dxf>
      <font>
        <color theme="0"/>
      </font>
      <fill>
        <patternFill patternType="solid"/>
      </fill>
    </dxf>
    <dxf>
      <font>
        <color theme="0"/>
      </font>
      <fill>
        <patternFill patternType="solid"/>
      </fill>
    </dxf>
    <dxf>
      <font>
        <color theme="0"/>
      </font>
      <fill>
        <patternFill patternType="solid"/>
      </fill>
    </dxf>
    <dxf>
      <font>
        <color theme="0"/>
      </font>
      <fill>
        <patternFill patternType="solid"/>
      </fill>
    </dxf>
    <dxf>
      <font>
        <color theme="0"/>
      </font>
      <fill>
        <patternFill patternType="solid"/>
      </fill>
    </dxf>
    <dxf>
      <font>
        <color theme="0"/>
      </font>
      <fill>
        <patternFill patternType="solid">
          <fgColor indexed="64"/>
          <bgColor indexed="64"/>
        </patternFill>
      </fill>
    </dxf>
    <dxf>
      <font>
        <color theme="0"/>
      </font>
      <fill>
        <patternFill patternType="solid"/>
      </fill>
    </dxf>
    <dxf>
      <font>
        <color theme="0"/>
      </font>
      <fill>
        <patternFill patternType="solid"/>
      </fill>
    </dxf>
    <dxf>
      <font>
        <color theme="0"/>
      </font>
      <fill>
        <patternFill patternType="solid"/>
      </fill>
    </dxf>
    <dxf>
      <font>
        <color rgb="FF9C0006"/>
      </font>
      <fill>
        <patternFill>
          <bgColor rgb="FFFFC7CE"/>
        </patternFill>
      </fill>
    </dxf>
    <dxf>
      <fill>
        <patternFill>
          <bgColor theme="1"/>
        </patternFill>
      </fill>
    </dxf>
    <dxf>
      <font>
        <color theme="0"/>
      </font>
      <fill>
        <patternFill patternType="solid">
          <fgColor indexed="64"/>
          <bgColor indexed="64"/>
        </patternFill>
      </fill>
    </dxf>
    <dxf>
      <font>
        <color theme="0"/>
      </font>
      <fill>
        <patternFill patternType="solid"/>
      </fill>
    </dxf>
    <dxf>
      <font>
        <b/>
        <color theme="0"/>
      </font>
      <fill>
        <patternFill patternType="solid"/>
      </fill>
    </dxf>
    <dxf>
      <font>
        <b/>
        <color theme="0"/>
      </font>
      <fill>
        <patternFill patternType="solid">
          <fgColor indexed="64"/>
          <bgColor indexed="6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127</xdr:col>
      <xdr:colOff>202405</xdr:colOff>
      <xdr:row>53</xdr:row>
      <xdr:rowOff>0</xdr:rowOff>
    </xdr:from>
    <xdr:to>
      <xdr:col>151</xdr:col>
      <xdr:colOff>107860</xdr:colOff>
      <xdr:row>77</xdr:row>
      <xdr:rowOff>134087</xdr:rowOff>
    </xdr:to>
    <xdr:pic>
      <xdr:nvPicPr>
        <xdr:cNvPr id="8" name="Image 7">
          <a:extLst>
            <a:ext uri="{FF2B5EF4-FFF2-40B4-BE49-F238E27FC236}">
              <a16:creationId xmlns:a16="http://schemas.microsoft.com/office/drawing/2014/main" id="{0A09F570-0707-535D-0840-A6DF9346EEA7}"/>
            </a:ext>
          </a:extLst>
        </xdr:cNvPr>
        <xdr:cNvPicPr>
          <a:picLocks noChangeAspect="1"/>
        </xdr:cNvPicPr>
      </xdr:nvPicPr>
      <xdr:blipFill>
        <a:blip xmlns:r="http://schemas.openxmlformats.org/officeDocument/2006/relationships" r:embed="rId1"/>
        <a:stretch>
          <a:fillRect/>
        </a:stretch>
      </xdr:blipFill>
      <xdr:spPr>
        <a:xfrm>
          <a:off x="27908249" y="11358563"/>
          <a:ext cx="5048955" cy="5277587"/>
        </a:xfrm>
        <a:prstGeom prst="rect">
          <a:avLst/>
        </a:prstGeom>
      </xdr:spPr>
    </xdr:pic>
    <xdr:clientData/>
  </xdr:twoCellAnchor>
  <xdr:twoCellAnchor editAs="oneCell">
    <xdr:from>
      <xdr:col>128</xdr:col>
      <xdr:colOff>71438</xdr:colOff>
      <xdr:row>78</xdr:row>
      <xdr:rowOff>142876</xdr:rowOff>
    </xdr:from>
    <xdr:to>
      <xdr:col>167</xdr:col>
      <xdr:colOff>144052</xdr:colOff>
      <xdr:row>103</xdr:row>
      <xdr:rowOff>205544</xdr:rowOff>
    </xdr:to>
    <xdr:pic>
      <xdr:nvPicPr>
        <xdr:cNvPr id="9" name="Image 8">
          <a:extLst>
            <a:ext uri="{FF2B5EF4-FFF2-40B4-BE49-F238E27FC236}">
              <a16:creationId xmlns:a16="http://schemas.microsoft.com/office/drawing/2014/main" id="{9105E779-7B86-D1B0-4248-7C8307F7197B}"/>
            </a:ext>
          </a:extLst>
        </xdr:cNvPr>
        <xdr:cNvPicPr>
          <a:picLocks noChangeAspect="1"/>
        </xdr:cNvPicPr>
      </xdr:nvPicPr>
      <xdr:blipFill>
        <a:blip xmlns:r="http://schemas.openxmlformats.org/officeDocument/2006/relationships" r:embed="rId2"/>
        <a:stretch>
          <a:fillRect/>
        </a:stretch>
      </xdr:blipFill>
      <xdr:spPr>
        <a:xfrm>
          <a:off x="27991594" y="16859251"/>
          <a:ext cx="8430802" cy="5420481"/>
        </a:xfrm>
        <a:prstGeom prst="rect">
          <a:avLst/>
        </a:prstGeom>
      </xdr:spPr>
    </xdr:pic>
    <xdr:clientData/>
  </xdr:twoCellAnchor>
</xdr:wsDr>
</file>

<file path=xl/theme/theme1.xml><?xml version="1.0" encoding="utf-8"?>
<a:theme xmlns:a="http://schemas.openxmlformats.org/drawingml/2006/main" name="Office Theme">
  <a:themeElements>
    <a:clrScheme name="New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JS209"/>
  <sheetViews>
    <sheetView tabSelected="1" zoomScale="80" zoomScaleNormal="80" workbookViewId="0">
      <selection activeCell="B2" sqref="B2"/>
    </sheetView>
  </sheetViews>
  <sheetFormatPr baseColWidth="10" defaultColWidth="3.28515625" defaultRowHeight="16.5" customHeight="1" x14ac:dyDescent="0.25"/>
  <cols>
    <col min="1" max="1" width="3.85546875" style="32" customWidth="1"/>
    <col min="2" max="2" width="3.140625" style="3" customWidth="1"/>
    <col min="3" max="13" width="3.28515625" style="3"/>
    <col min="14" max="14" width="3.28515625" style="3" customWidth="1"/>
    <col min="15" max="17" width="3.28515625" style="3"/>
    <col min="18" max="27" width="3.5703125" style="3" customWidth="1"/>
    <col min="28" max="55" width="3.28515625" style="3"/>
    <col min="56" max="56" width="3.5703125" style="3" customWidth="1"/>
    <col min="57" max="66" width="3.28515625" style="3"/>
    <col min="67" max="72" width="3.140625" style="3" customWidth="1"/>
    <col min="73" max="73" width="3" style="3" customWidth="1"/>
    <col min="74" max="92" width="3.140625" style="3" customWidth="1"/>
    <col min="93" max="93" width="3.140625" style="162" customWidth="1"/>
    <col min="94" max="94" width="3.5703125" style="3" customWidth="1"/>
    <col min="95" max="97" width="3.140625" style="3" customWidth="1"/>
    <col min="98" max="98" width="5.7109375" style="3" bestFit="1" customWidth="1"/>
    <col min="99" max="103" width="3.140625" style="3" customWidth="1"/>
    <col min="104" max="107" width="3.28515625" style="3"/>
    <col min="108" max="108" width="4.42578125" style="3" bestFit="1" customWidth="1"/>
    <col min="109" max="121" width="3.28515625" style="3"/>
    <col min="122" max="122" width="3.28515625" style="3" customWidth="1"/>
    <col min="123" max="16384" width="3.28515625" style="3"/>
  </cols>
  <sheetData>
    <row r="1" spans="1:279" s="32" customFormat="1" ht="16.5" customHeight="1" thickBot="1" x14ac:dyDescent="0.3">
      <c r="A1" s="3">
        <v>3</v>
      </c>
      <c r="B1" s="32" t="s">
        <v>29</v>
      </c>
      <c r="C1" s="32" t="s">
        <v>30</v>
      </c>
      <c r="D1" s="32" t="s">
        <v>31</v>
      </c>
      <c r="E1" s="32" t="s">
        <v>32</v>
      </c>
      <c r="F1" s="32" t="s">
        <v>33</v>
      </c>
      <c r="G1" s="32" t="s">
        <v>34</v>
      </c>
      <c r="H1" s="32" t="s">
        <v>35</v>
      </c>
      <c r="I1" s="32" t="s">
        <v>36</v>
      </c>
      <c r="J1" s="32" t="s">
        <v>37</v>
      </c>
      <c r="M1" s="47">
        <f ca="1">COUNTIF(O2:W10,2)</f>
        <v>39</v>
      </c>
      <c r="N1" s="48"/>
      <c r="O1" s="50">
        <v>1</v>
      </c>
      <c r="P1" s="50">
        <v>2</v>
      </c>
      <c r="Q1" s="50">
        <v>3</v>
      </c>
      <c r="R1" s="50">
        <v>4</v>
      </c>
      <c r="S1" s="50">
        <v>5</v>
      </c>
      <c r="T1" s="50">
        <v>6</v>
      </c>
      <c r="U1" s="50">
        <v>7</v>
      </c>
      <c r="V1" s="50">
        <v>8</v>
      </c>
      <c r="W1" s="50">
        <v>9</v>
      </c>
      <c r="X1" s="52"/>
      <c r="Y1" s="63"/>
      <c r="Z1" s="64"/>
      <c r="AA1" s="66">
        <v>1</v>
      </c>
      <c r="AB1" s="66">
        <v>2</v>
      </c>
      <c r="AC1" s="66">
        <v>3</v>
      </c>
      <c r="AD1" s="66">
        <v>4</v>
      </c>
      <c r="AE1" s="66">
        <v>5</v>
      </c>
      <c r="AF1" s="66">
        <v>6</v>
      </c>
      <c r="AG1" s="66">
        <v>7</v>
      </c>
      <c r="AH1" s="66">
        <v>8</v>
      </c>
      <c r="AI1" s="66">
        <v>9</v>
      </c>
      <c r="AJ1" s="67"/>
      <c r="AK1" s="78"/>
      <c r="AL1" s="79"/>
      <c r="AM1" s="81">
        <v>1</v>
      </c>
      <c r="AN1" s="81">
        <v>2</v>
      </c>
      <c r="AO1" s="81">
        <v>3</v>
      </c>
      <c r="AP1" s="81">
        <v>4</v>
      </c>
      <c r="AQ1" s="81">
        <v>5</v>
      </c>
      <c r="AR1" s="81">
        <v>6</v>
      </c>
      <c r="AS1" s="81">
        <v>7</v>
      </c>
      <c r="AT1" s="81">
        <v>8</v>
      </c>
      <c r="AU1" s="81">
        <v>9</v>
      </c>
      <c r="AV1" s="82"/>
      <c r="BB1" s="246"/>
      <c r="BC1" s="246"/>
      <c r="BD1" s="246"/>
      <c r="BE1" s="246"/>
      <c r="BF1" s="246"/>
      <c r="BG1" s="246"/>
      <c r="BH1" s="246"/>
      <c r="BI1" s="246"/>
      <c r="BJ1" s="246"/>
      <c r="BK1" s="246"/>
      <c r="BL1" s="246"/>
      <c r="BM1" s="246"/>
      <c r="BN1" s="246"/>
      <c r="BO1" s="246"/>
      <c r="BP1" s="246"/>
      <c r="BQ1" s="246"/>
      <c r="BR1" s="246"/>
      <c r="BS1" s="246"/>
      <c r="BT1" s="246"/>
      <c r="BU1" s="246"/>
      <c r="BV1" s="246"/>
      <c r="BW1" s="246"/>
      <c r="BX1" s="246"/>
      <c r="BY1" s="246"/>
      <c r="BZ1" s="246"/>
      <c r="CA1" s="246"/>
      <c r="CB1" s="246"/>
      <c r="CO1" s="33"/>
    </row>
    <row r="2" spans="1:279" ht="16.5" customHeight="1" thickTop="1" x14ac:dyDescent="0.25">
      <c r="A2" s="32">
        <v>1</v>
      </c>
      <c r="B2" s="38"/>
      <c r="C2" s="39"/>
      <c r="D2" s="40"/>
      <c r="E2" s="54"/>
      <c r="F2" s="55">
        <v>1</v>
      </c>
      <c r="G2" s="56">
        <v>3</v>
      </c>
      <c r="H2" s="69"/>
      <c r="I2" s="70">
        <v>6</v>
      </c>
      <c r="J2" s="71"/>
      <c r="K2" s="159" cm="1">
        <f t="array" aca="1" ref="K2" ca="1">COUNT(_xlfn.UNIQUE(TRANSPOSE(INDIRECT("Ligne"&amp;A2))))</f>
        <v>3</v>
      </c>
      <c r="M2" s="49" t="s">
        <v>92</v>
      </c>
      <c r="N2" s="49">
        <v>1</v>
      </c>
      <c r="O2" s="37" cm="1">
        <f t="array" aca="1" ref="O2" ca="1">test(INDEX(Sudoku,$N2,(CODE($M2)-96)),O$1,INDIRECT("Ligne"&amp;$N2),INDIRECT("Colonne"&amp;(CODE($M2)-96)),Carre1)</f>
        <v>1</v>
      </c>
      <c r="P2" s="37" cm="1">
        <f t="array" aca="1" ref="P2" ca="1">test(INDEX(Sudoku,$N2,(CODE($M2)-96)),P$1,INDIRECT("Ligne"&amp;$N2),INDIRECT("Colonne"&amp;(CODE($M2)-96)),Carre1)</f>
        <v>1</v>
      </c>
      <c r="Q2" s="37" cm="1">
        <f t="array" aca="1" ref="Q2" ca="1">test(INDEX(Sudoku,$N2,(CODE($M2)-96)),Q$1,INDIRECT("Ligne"&amp;$N2),INDIRECT("Colonne"&amp;(CODE($M2)-96)),Carre1)</f>
        <v>1</v>
      </c>
      <c r="R2" s="37" cm="1">
        <f t="array" aca="1" ref="R2" ca="1">test(INDEX(Sudoku,$N2,(CODE($M2)-96)),R$1,INDIRECT("Ligne"&amp;$N2),INDIRECT("Colonne"&amp;(CODE($M2)-96)),Carre1)</f>
        <v>1</v>
      </c>
      <c r="S2" s="37" cm="1">
        <f t="array" aca="1" ref="S2" ca="1">test(INDEX(Sudoku,$N2,(CODE($M2)-96)),S$1,INDIRECT("Ligne"&amp;$N2),INDIRECT("Colonne"&amp;(CODE($M2)-96)),Carre1)</f>
        <v>2</v>
      </c>
      <c r="T2" s="37" cm="1">
        <f t="array" aca="1" ref="T2" ca="1">test(INDEX(Sudoku,$N2,(CODE($M2)-96)),T$1,INDIRECT("Ligne"&amp;$N2),INDIRECT("Colonne"&amp;(CODE($M2)-96)),Carre1)</f>
        <v>1</v>
      </c>
      <c r="U2" s="37" cm="1">
        <f t="array" aca="1" ref="U2" ca="1">test(INDEX(Sudoku,$N2,(CODE($M2)-96)),U$1,INDIRECT("Ligne"&amp;$N2),INDIRECT("Colonne"&amp;(CODE($M2)-96)),Carre1)</f>
        <v>2</v>
      </c>
      <c r="V2" s="37" cm="1">
        <f t="array" aca="1" ref="V2" ca="1">test(INDEX(Sudoku,$N2,(CODE($M2)-96)),V$1,INDIRECT("Ligne"&amp;$N2),INDIRECT("Colonne"&amp;(CODE($M2)-96)),Carre1)</f>
        <v>2</v>
      </c>
      <c r="W2" s="37" cm="1">
        <f t="array" aca="1" ref="W2" ca="1">test(INDEX(Sudoku,$N2,(CODE($M2)-96)),W$1,INDIRECT("Ligne"&amp;$N2),INDIRECT("Colonne"&amp;(CODE($M2)-96)),Carre1)</f>
        <v>2</v>
      </c>
      <c r="X2" s="53">
        <f ca="1">COUNTIF(O2:W2,2)</f>
        <v>4</v>
      </c>
      <c r="Y2" s="65" t="s">
        <v>95</v>
      </c>
      <c r="Z2" s="65">
        <v>1</v>
      </c>
      <c r="AA2" s="37" cm="1">
        <f t="array" aca="1" ref="AA2" ca="1">test(INDEX(Sudoku,$Z2,(CODE($Y2)-96)),AA$1,INDIRECT("Ligne"&amp;$Z2),INDIRECT("Colonne"&amp;(CODE($Y2)-96)),Carre2)</f>
        <v>1</v>
      </c>
      <c r="AB2" s="37" cm="1">
        <f t="array" aca="1" ref="AB2" ca="1">test(INDEX(Sudoku,$Z2,(CODE($Y2)-96)),AB$1,INDIRECT("Ligne"&amp;$Z2),INDIRECT("Colonne"&amp;(CODE($Y2)-96)),Carre2)</f>
        <v>2</v>
      </c>
      <c r="AC2" s="37" cm="1">
        <f t="array" aca="1" ref="AC2" ca="1">test(INDEX(Sudoku,$Z2,(CODE($Y2)-96)),AC$1,INDIRECT("Ligne"&amp;$Z2),INDIRECT("Colonne"&amp;(CODE($Y2)-96)),Carre2)</f>
        <v>1</v>
      </c>
      <c r="AD2" s="37" cm="1">
        <f t="array" aca="1" ref="AD2" ca="1">test(INDEX(Sudoku,$Z2,(CODE($Y2)-96)),AD$1,INDIRECT("Ligne"&amp;$Z2),INDIRECT("Colonne"&amp;(CODE($Y2)-96)),Carre2)</f>
        <v>1</v>
      </c>
      <c r="AE2" s="37" cm="1">
        <f t="array" aca="1" ref="AE2" ca="1">test(INDEX(Sudoku,$Z2,(CODE($Y2)-96)),AE$1,INDIRECT("Ligne"&amp;$Z2),INDIRECT("Colonne"&amp;(CODE($Y2)-96)),Carre2)</f>
        <v>1</v>
      </c>
      <c r="AF2" s="37" cm="1">
        <f t="array" aca="1" ref="AF2" ca="1">test(INDEX(Sudoku,$Z2,(CODE($Y2)-96)),AF$1,INDIRECT("Ligne"&amp;$Z2),INDIRECT("Colonne"&amp;(CODE($Y2)-96)),Carre2)</f>
        <v>1</v>
      </c>
      <c r="AG2" s="37" cm="1">
        <f t="array" aca="1" ref="AG2" ca="1">test(INDEX(Sudoku,$Z2,(CODE($Y2)-96)),AG$1,INDIRECT("Ligne"&amp;$Z2),INDIRECT("Colonne"&amp;(CODE($Y2)-96)),Carre2)</f>
        <v>1</v>
      </c>
      <c r="AH2" s="37" cm="1">
        <f t="array" aca="1" ref="AH2" ca="1">test(INDEX(Sudoku,$Z2,(CODE($Y2)-96)),AH$1,INDIRECT("Ligne"&amp;$Z2),INDIRECT("Colonne"&amp;(CODE($Y2)-96)),Carre2)</f>
        <v>1</v>
      </c>
      <c r="AI2" s="37" cm="1">
        <f t="array" aca="1" ref="AI2" ca="1">test(INDEX(Sudoku,$Z2,(CODE($Y2)-96)),AI$1,INDIRECT("Ligne"&amp;$Z2),INDIRECT("Colonne"&amp;(CODE($Y2)-96)),Carre2)</f>
        <v>2</v>
      </c>
      <c r="AJ2" s="68">
        <f ca="1">COUNTIF(AA2:AI2,2)</f>
        <v>2</v>
      </c>
      <c r="AK2" s="80" t="s">
        <v>99</v>
      </c>
      <c r="AL2" s="80">
        <v>1</v>
      </c>
      <c r="AM2" s="37" cm="1">
        <f t="array" aca="1" ref="AM2" ca="1">test(INDEX(Sudoku,$AL2,(CODE($AK2)-96)),AM$1,INDIRECT("Ligne"&amp;$AL2),INDIRECT("Colonne"&amp;(CODE($AK2)-96)),Carre3)</f>
        <v>1</v>
      </c>
      <c r="AN2" s="37" cm="1">
        <f t="array" aca="1" ref="AN2" ca="1">test(INDEX(Sudoku,$AL2,(CODE($AK2)-96)),AN$1,INDIRECT("Ligne"&amp;$AL2),INDIRECT("Colonne"&amp;(CODE($AK2)-96)),Carre3)</f>
        <v>1</v>
      </c>
      <c r="AO2" s="37" cm="1">
        <f t="array" aca="1" ref="AO2" ca="1">test(INDEX(Sudoku,$AL2,(CODE($AK2)-96)),AO$1,INDIRECT("Ligne"&amp;$AL2),INDIRECT("Colonne"&amp;(CODE($AK2)-96)),Carre3)</f>
        <v>1</v>
      </c>
      <c r="AP2" s="37" cm="1">
        <f t="array" aca="1" ref="AP2" ca="1">test(INDEX(Sudoku,$AL2,(CODE($AK2)-96)),AP$1,INDIRECT("Ligne"&amp;$AL2),INDIRECT("Colonne"&amp;(CODE($AK2)-96)),Carre3)</f>
        <v>1</v>
      </c>
      <c r="AQ2" s="37" cm="1">
        <f t="array" aca="1" ref="AQ2" ca="1">test(INDEX(Sudoku,$AL2,(CODE($AK2)-96)),AQ$1,INDIRECT("Ligne"&amp;$AL2),INDIRECT("Colonne"&amp;(CODE($AK2)-96)),Carre3)</f>
        <v>2</v>
      </c>
      <c r="AR2" s="37" cm="1">
        <f t="array" aca="1" ref="AR2" ca="1">test(INDEX(Sudoku,$AL2,(CODE($AK2)-96)),AR$1,INDIRECT("Ligne"&amp;$AL2),INDIRECT("Colonne"&amp;(CODE($AK2)-96)),Carre3)</f>
        <v>1</v>
      </c>
      <c r="AS2" s="37" cm="1">
        <f t="array" aca="1" ref="AS2" ca="1">test(INDEX(Sudoku,$AL2,(CODE($AK2)-96)),AS$1,INDIRECT("Ligne"&amp;$AL2),INDIRECT("Colonne"&amp;(CODE($AK2)-96)),Carre3)</f>
        <v>2</v>
      </c>
      <c r="AT2" s="37" cm="1">
        <f t="array" aca="1" ref="AT2" ca="1">test(INDEX(Sudoku,$AL2,(CODE($AK2)-96)),AT$1,INDIRECT("Ligne"&amp;$AL2),INDIRECT("Colonne"&amp;(CODE($AK2)-96)),Carre3)</f>
        <v>1</v>
      </c>
      <c r="AU2" s="37" cm="1">
        <f t="array" aca="1" ref="AU2" ca="1">test(INDEX(Sudoku,$AL2,(CODE($AK2)-96)),AU$1,INDIRECT("Ligne"&amp;$AL2),INDIRECT("Colonne"&amp;(CODE($AK2)-96)),Carre3)</f>
        <v>2</v>
      </c>
      <c r="AV2" s="83">
        <f ca="1">COUNTIF(AM2:AU2,2)</f>
        <v>3</v>
      </c>
      <c r="BA2" s="179"/>
      <c r="BB2" s="192">
        <f ca="1">IF(COUNTIF($BB$5:$BD$31,1)=1,1,0)</f>
        <v>0</v>
      </c>
      <c r="BC2" s="192">
        <f ca="1">IF(COUNTIF($BB$5:$BD$31,2)=1,2,0)</f>
        <v>0</v>
      </c>
      <c r="BD2" s="193">
        <f ca="1">IF(COUNTIF($BB$5:$BD$31,3)=1,3,0)</f>
        <v>0</v>
      </c>
      <c r="BE2" s="192">
        <f ca="1">IF(COUNTIF(BE5:BG31,1)=1,1,0)</f>
        <v>0</v>
      </c>
      <c r="BF2" s="192">
        <f ca="1">IF(COUNTIF(BE5:BG31,2)=1,2,0)</f>
        <v>0</v>
      </c>
      <c r="BG2" s="193">
        <f ca="1">IF(COUNTIF(BE5:BG31,3)=1,3,0)</f>
        <v>0</v>
      </c>
      <c r="BH2" s="192">
        <f ca="1">IF(COUNTIF(BH5:BJ31,1)=1,1,0)</f>
        <v>0</v>
      </c>
      <c r="BI2" s="192">
        <f ca="1">IF(COUNTIF(BH5:BJ31,2)=1,2,0)</f>
        <v>0</v>
      </c>
      <c r="BJ2" s="193">
        <f ca="1">IF(COUNTIF(BH5:BJ31,3)=1,3,0)</f>
        <v>0</v>
      </c>
      <c r="BK2" s="192">
        <f ca="1">IF(COUNTIF(BK5:BM31,1)=1,1,0)</f>
        <v>0</v>
      </c>
      <c r="BL2" s="192">
        <f ca="1">IF(COUNTIF(BK5:BM31,2)=1,2,0)</f>
        <v>0</v>
      </c>
      <c r="BM2" s="193">
        <f ca="1">IF(COUNTIF(BK5:BM31,3)=1,3,0)</f>
        <v>0</v>
      </c>
      <c r="BN2" s="192">
        <f ca="1">IF(COUNTIF(BN5:BP31,1)=1,1,0)</f>
        <v>0</v>
      </c>
      <c r="BO2" s="192">
        <f ca="1">IF(COUNTIF(BN5:BP31,2)=1,2,0)</f>
        <v>0</v>
      </c>
      <c r="BP2" s="193">
        <f ca="1">IF(COUNTIF(BN5:BP31,3)=1,3,0)</f>
        <v>0</v>
      </c>
      <c r="BQ2" s="192">
        <f ca="1">IF(COUNTIF(BQ5:BS31,1)=1,1,0)</f>
        <v>0</v>
      </c>
      <c r="BR2" s="192">
        <f ca="1">IF(COUNTIF(BQ5:BS31,2)=1,2,0)</f>
        <v>0</v>
      </c>
      <c r="BS2" s="193">
        <f ca="1">IF(COUNTIF(BQ5:BS31,3)=1,3,0)</f>
        <v>0</v>
      </c>
      <c r="BT2" s="192">
        <f ca="1">IF(COUNTIF(BT5:BV31,1)=1,1,0)</f>
        <v>0</v>
      </c>
      <c r="BU2" s="192">
        <f ca="1">IF(COUNTIF(BT5:BV31,2)=1,2,0)</f>
        <v>0</v>
      </c>
      <c r="BV2" s="193">
        <f ca="1">IF(COUNTIF(BT5:BV31,3)=1,3,0)</f>
        <v>0</v>
      </c>
      <c r="BW2" s="192">
        <f ca="1">IF(COUNTIF(BW5:BY31,1)=1,1,0)</f>
        <v>0</v>
      </c>
      <c r="BX2" s="192">
        <f ca="1">IF(COUNTIF(BW5:BY31,2)=1,2,0)</f>
        <v>0</v>
      </c>
      <c r="BY2" s="193">
        <f ca="1">IF(COUNTIF(BW5:BY31,3)=1,3,0)</f>
        <v>0</v>
      </c>
      <c r="BZ2" s="192">
        <f ca="1">IF(COUNTIF(BZ5:CB31,1)=1,1,0)</f>
        <v>0</v>
      </c>
      <c r="CA2" s="192">
        <f ca="1">IF(COUNTIF(BZ5:CB31,2)=1,2,0)</f>
        <v>0</v>
      </c>
      <c r="CB2" s="193">
        <f ca="1">IF(COUNTIF(BZ5:CB31,3)=1,3,0)</f>
        <v>0</v>
      </c>
      <c r="CN2" s="32" t="s">
        <v>92</v>
      </c>
      <c r="CO2" s="33">
        <v>1</v>
      </c>
      <c r="CP2" s="3">
        <f ca="1">IF(M38&lt;&gt;2,0,1)</f>
        <v>0</v>
      </c>
      <c r="CQ2" s="3">
        <f ca="1">IF(N38&lt;&gt;2,0,1)</f>
        <v>0</v>
      </c>
      <c r="CR2" s="3">
        <f ca="1">IF(O38&lt;&gt;2,0,1)</f>
        <v>0</v>
      </c>
      <c r="CS2" s="3">
        <f ca="1">IF(P38&lt;&gt;2,0,1)</f>
        <v>0</v>
      </c>
      <c r="CT2" s="3">
        <f ca="1">IF(Q38&lt;&gt;2,0,1)</f>
        <v>1</v>
      </c>
      <c r="CU2" s="3">
        <f ca="1">IF(R38&lt;&gt;2,0,1)</f>
        <v>0</v>
      </c>
      <c r="CV2" s="3">
        <f ca="1">IF(S38&lt;&gt;2,0,1)</f>
        <v>1</v>
      </c>
      <c r="CW2" s="3">
        <f ca="1">IF(T38&lt;&gt;2,0,1)</f>
        <v>1</v>
      </c>
      <c r="CX2" s="3">
        <f ca="1">IF(U38&lt;&gt;2,0,1)</f>
        <v>1</v>
      </c>
      <c r="CZ2" s="3">
        <f ca="1">BIN2DEC(_xlfn.TEXTJOIN("",FALSE,CP2:CX2))</f>
        <v>23</v>
      </c>
      <c r="DF2" s="32" t="s">
        <v>93</v>
      </c>
      <c r="DG2" s="32">
        <v>1</v>
      </c>
      <c r="DH2" s="3">
        <f ca="1">IF(X38&lt;&gt;2,0,1)</f>
        <v>0</v>
      </c>
      <c r="DI2" s="3">
        <f ca="1">IF(Y38&lt;&gt;2,0,1)</f>
        <v>1</v>
      </c>
      <c r="DJ2" s="3">
        <f ca="1">IF(Z38&lt;&gt;2,0,1)</f>
        <v>0</v>
      </c>
      <c r="DK2" s="3">
        <f ca="1">IF(AA38&lt;&gt;2,0,1)</f>
        <v>1</v>
      </c>
      <c r="DL2" s="3">
        <f ca="1">IF(AB38&lt;&gt;2,0,1)</f>
        <v>1</v>
      </c>
      <c r="DM2" s="3">
        <f ca="1">IF(AC38&lt;&gt;2,0,1)</f>
        <v>0</v>
      </c>
      <c r="DN2" s="3">
        <f ca="1">IF(AD38&lt;&gt;2,0,1)</f>
        <v>1</v>
      </c>
      <c r="DO2" s="3">
        <f ca="1">IF(AE38&lt;&gt;2,0,1)</f>
        <v>1</v>
      </c>
      <c r="DP2" s="3">
        <f ca="1">IF(AF38&lt;&gt;2,0,1)</f>
        <v>1</v>
      </c>
      <c r="DR2" s="162" t="str">
        <f ca="1">_xlfn.TEXTJOIN("",FALSE,DH2:DP2)</f>
        <v>010110111</v>
      </c>
      <c r="DV2" s="3">
        <f ca="1">BIN2DEC(DR2)</f>
        <v>183</v>
      </c>
    </row>
    <row r="3" spans="1:279" ht="16.5" customHeight="1" x14ac:dyDescent="0.25">
      <c r="A3" s="32">
        <v>2</v>
      </c>
      <c r="B3" s="41"/>
      <c r="C3" s="42"/>
      <c r="D3" s="43"/>
      <c r="E3" s="57">
        <v>6</v>
      </c>
      <c r="F3" s="58">
        <v>8</v>
      </c>
      <c r="G3" s="59"/>
      <c r="H3" s="72"/>
      <c r="I3" s="73"/>
      <c r="J3" s="74">
        <v>2</v>
      </c>
      <c r="K3" s="159" cm="1">
        <f t="array" aca="1" ref="K3" ca="1">COUNT(_xlfn.UNIQUE(TRANSPOSE(INDIRECT("Ligne"&amp;A3))))</f>
        <v>3</v>
      </c>
      <c r="M3" s="49" t="s">
        <v>93</v>
      </c>
      <c r="N3" s="49">
        <v>1</v>
      </c>
      <c r="O3" s="37" cm="1">
        <f t="array" aca="1" ref="O3" ca="1">test(INDEX(Sudoku,$N3,(CODE($M3)-96)),O$1,INDIRECT("Ligne"&amp;$N3),INDIRECT("Colonne"&amp;(CODE($M3)-96)),Carre1)</f>
        <v>1</v>
      </c>
      <c r="P3" s="37" cm="1">
        <f t="array" aca="1" ref="P3" ca="1">test(INDEX(Sudoku,$N3,(CODE($M3)-96)),P$1,INDIRECT("Ligne"&amp;$N3),INDIRECT("Colonne"&amp;(CODE($M3)-96)),Carre1)</f>
        <v>2</v>
      </c>
      <c r="Q3" s="37" cm="1">
        <f t="array" aca="1" ref="Q3" ca="1">test(INDEX(Sudoku,$N3,(CODE($M3)-96)),Q$1,INDIRECT("Ligne"&amp;$N3),INDIRECT("Colonne"&amp;(CODE($M3)-96)),Carre1)</f>
        <v>1</v>
      </c>
      <c r="R3" s="37" cm="1">
        <f t="array" aca="1" ref="R3" ca="1">test(INDEX(Sudoku,$N3,(CODE($M3)-96)),R$1,INDIRECT("Ligne"&amp;$N3),INDIRECT("Colonne"&amp;(CODE($M3)-96)),Carre1)</f>
        <v>2</v>
      </c>
      <c r="S3" s="37" cm="1">
        <f t="array" aca="1" ref="S3" ca="1">test(INDEX(Sudoku,$N3,(CODE($M3)-96)),S$1,INDIRECT("Ligne"&amp;$N3),INDIRECT("Colonne"&amp;(CODE($M3)-96)),Carre1)</f>
        <v>2</v>
      </c>
      <c r="T3" s="37" cm="1">
        <f t="array" aca="1" ref="T3" ca="1">test(INDEX(Sudoku,$N3,(CODE($M3)-96)),T$1,INDIRECT("Ligne"&amp;$N3),INDIRECT("Colonne"&amp;(CODE($M3)-96)),Carre1)</f>
        <v>1</v>
      </c>
      <c r="U3" s="37" cm="1">
        <f t="array" aca="1" ref="U3" ca="1">test(INDEX(Sudoku,$N3,(CODE($M3)-96)),U$1,INDIRECT("Ligne"&amp;$N3),INDIRECT("Colonne"&amp;(CODE($M3)-96)),Carre1)</f>
        <v>2</v>
      </c>
      <c r="V3" s="37" cm="1">
        <f t="array" aca="1" ref="V3" ca="1">test(INDEX(Sudoku,$N3,(CODE($M3)-96)),V$1,INDIRECT("Ligne"&amp;$N3),INDIRECT("Colonne"&amp;(CODE($M3)-96)),Carre1)</f>
        <v>2</v>
      </c>
      <c r="W3" s="37" cm="1">
        <f t="array" aca="1" ref="W3" ca="1">test(INDEX(Sudoku,$N3,(CODE($M3)-96)),W$1,INDIRECT("Ligne"&amp;$N3),INDIRECT("Colonne"&amp;(CODE($M3)-96)),Carre1)</f>
        <v>2</v>
      </c>
      <c r="X3" s="53">
        <f t="shared" ref="X3:X10" ca="1" si="0">COUNTIF(O3:W3,2)</f>
        <v>6</v>
      </c>
      <c r="Y3" s="65" t="s">
        <v>96</v>
      </c>
      <c r="Z3" s="65">
        <v>1</v>
      </c>
      <c r="AA3" s="37" cm="1">
        <f t="array" aca="1" ref="AA3" ca="1">test(INDEX(Sudoku,$Z3,(CODE($Y3)-96)),AA$1,INDIRECT("Ligne"&amp;$Z3),INDIRECT("Colonne"&amp;(CODE($Y3)-96)),Carre2)</f>
        <v>0</v>
      </c>
      <c r="AB3" s="37" cm="1">
        <f t="array" aca="1" ref="AB3" ca="1">test(INDEX(Sudoku,$Z3,(CODE($Y3)-96)),AB$1,INDIRECT("Ligne"&amp;$Z3),INDIRECT("Colonne"&amp;(CODE($Y3)-96)),Carre2)</f>
        <v>0</v>
      </c>
      <c r="AC3" s="37" cm="1">
        <f t="array" aca="1" ref="AC3" ca="1">test(INDEX(Sudoku,$Z3,(CODE($Y3)-96)),AC$1,INDIRECT("Ligne"&amp;$Z3),INDIRECT("Colonne"&amp;(CODE($Y3)-96)),Carre2)</f>
        <v>0</v>
      </c>
      <c r="AD3" s="37" cm="1">
        <f t="array" aca="1" ref="AD3" ca="1">test(INDEX(Sudoku,$Z3,(CODE($Y3)-96)),AD$1,INDIRECT("Ligne"&amp;$Z3),INDIRECT("Colonne"&amp;(CODE($Y3)-96)),Carre2)</f>
        <v>0</v>
      </c>
      <c r="AE3" s="37" cm="1">
        <f t="array" aca="1" ref="AE3" ca="1">test(INDEX(Sudoku,$Z3,(CODE($Y3)-96)),AE$1,INDIRECT("Ligne"&amp;$Z3),INDIRECT("Colonne"&amp;(CODE($Y3)-96)),Carre2)</f>
        <v>0</v>
      </c>
      <c r="AF3" s="37" cm="1">
        <f t="array" aca="1" ref="AF3" ca="1">test(INDEX(Sudoku,$Z3,(CODE($Y3)-96)),AF$1,INDIRECT("Ligne"&amp;$Z3),INDIRECT("Colonne"&amp;(CODE($Y3)-96)),Carre2)</f>
        <v>0</v>
      </c>
      <c r="AG3" s="37" cm="1">
        <f t="array" aca="1" ref="AG3" ca="1">test(INDEX(Sudoku,$Z3,(CODE($Y3)-96)),AG$1,INDIRECT("Ligne"&amp;$Z3),INDIRECT("Colonne"&amp;(CODE($Y3)-96)),Carre2)</f>
        <v>0</v>
      </c>
      <c r="AH3" s="37" cm="1">
        <f t="array" aca="1" ref="AH3" ca="1">test(INDEX(Sudoku,$Z3,(CODE($Y3)-96)),AH$1,INDIRECT("Ligne"&amp;$Z3),INDIRECT("Colonne"&amp;(CODE($Y3)-96)),Carre2)</f>
        <v>0</v>
      </c>
      <c r="AI3" s="37" cm="1">
        <f t="array" aca="1" ref="AI3" ca="1">test(INDEX(Sudoku,$Z3,(CODE($Y3)-96)),AI$1,INDIRECT("Ligne"&amp;$Z3),INDIRECT("Colonne"&amp;(CODE($Y3)-96)),Carre2)</f>
        <v>0</v>
      </c>
      <c r="AJ3" s="68">
        <f t="shared" ref="AJ3:AJ10" ca="1" si="1">COUNTIF(AA3:AI3,2)</f>
        <v>0</v>
      </c>
      <c r="AK3" s="80" t="s">
        <v>100</v>
      </c>
      <c r="AL3" s="80">
        <v>1</v>
      </c>
      <c r="AM3" s="37" cm="1">
        <f t="array" aca="1" ref="AM3" ca="1">test(INDEX(Sudoku,$AL3,(CODE($AK3)-96)),AM$1,INDIRECT("Ligne"&amp;$AL3),INDIRECT("Colonne"&amp;(CODE($AK3)-96)),Carre3)</f>
        <v>0</v>
      </c>
      <c r="AN3" s="37" cm="1">
        <f t="array" aca="1" ref="AN3" ca="1">test(INDEX(Sudoku,$AL3,(CODE($AK3)-96)),AN$1,INDIRECT("Ligne"&amp;$AL3),INDIRECT("Colonne"&amp;(CODE($AK3)-96)),Carre3)</f>
        <v>0</v>
      </c>
      <c r="AO3" s="37" cm="1">
        <f t="array" aca="1" ref="AO3" ca="1">test(INDEX(Sudoku,$AL3,(CODE($AK3)-96)),AO$1,INDIRECT("Ligne"&amp;$AL3),INDIRECT("Colonne"&amp;(CODE($AK3)-96)),Carre3)</f>
        <v>0</v>
      </c>
      <c r="AP3" s="37" cm="1">
        <f t="array" aca="1" ref="AP3" ca="1">test(INDEX(Sudoku,$AL3,(CODE($AK3)-96)),AP$1,INDIRECT("Ligne"&amp;$AL3),INDIRECT("Colonne"&amp;(CODE($AK3)-96)),Carre3)</f>
        <v>0</v>
      </c>
      <c r="AQ3" s="37" cm="1">
        <f t="array" aca="1" ref="AQ3" ca="1">test(INDEX(Sudoku,$AL3,(CODE($AK3)-96)),AQ$1,INDIRECT("Ligne"&amp;$AL3),INDIRECT("Colonne"&amp;(CODE($AK3)-96)),Carre3)</f>
        <v>0</v>
      </c>
      <c r="AR3" s="37" cm="1">
        <f t="array" aca="1" ref="AR3" ca="1">test(INDEX(Sudoku,$AL3,(CODE($AK3)-96)),AR$1,INDIRECT("Ligne"&amp;$AL3),INDIRECT("Colonne"&amp;(CODE($AK3)-96)),Carre3)</f>
        <v>0</v>
      </c>
      <c r="AS3" s="37" cm="1">
        <f t="array" aca="1" ref="AS3" ca="1">test(INDEX(Sudoku,$AL3,(CODE($AK3)-96)),AS$1,INDIRECT("Ligne"&amp;$AL3),INDIRECT("Colonne"&amp;(CODE($AK3)-96)),Carre3)</f>
        <v>0</v>
      </c>
      <c r="AT3" s="37" cm="1">
        <f t="array" aca="1" ref="AT3" ca="1">test(INDEX(Sudoku,$AL3,(CODE($AK3)-96)),AT$1,INDIRECT("Ligne"&amp;$AL3),INDIRECT("Colonne"&amp;(CODE($AK3)-96)),Carre3)</f>
        <v>0</v>
      </c>
      <c r="AU3" s="37" cm="1">
        <f t="array" aca="1" ref="AU3" ca="1">test(INDEX(Sudoku,$AL3,(CODE($AK3)-96)),AU$1,INDIRECT("Ligne"&amp;$AL3),INDIRECT("Colonne"&amp;(CODE($AK3)-96)),Carre3)</f>
        <v>0</v>
      </c>
      <c r="AV3" s="83">
        <f t="shared" ref="AV3:AV10" ca="1" si="2">COUNTIF(AM3:AU3,2)</f>
        <v>0</v>
      </c>
      <c r="BA3" s="179"/>
      <c r="BB3" s="192">
        <f ca="1">IF(COUNTIF($BB$5:$BD$31,4)=1,4,0)</f>
        <v>0</v>
      </c>
      <c r="BC3" s="192">
        <f ca="1">IF(COUNTIF($BB$5:$BD$31,5)=1,5,0)</f>
        <v>0</v>
      </c>
      <c r="BD3" s="193">
        <f ca="1">IF(COUNTIF($BB$5:$BD$31,6)=1,6,0)</f>
        <v>0</v>
      </c>
      <c r="BE3" s="192">
        <f ca="1">IF(COUNTIF(BE5:BG31,4)=1,4,0)</f>
        <v>0</v>
      </c>
      <c r="BF3" s="192">
        <f ca="1">IF(COUNTIF(BE5:BG31,5)=1,5,0)</f>
        <v>0</v>
      </c>
      <c r="BG3" s="193">
        <f ca="1">IF(COUNTIF(BE5:BG31,6)=1,6,0)</f>
        <v>0</v>
      </c>
      <c r="BH3" s="192">
        <f ca="1">IF(COUNTIF(BH5:BJ31,4)=1,4,0)</f>
        <v>0</v>
      </c>
      <c r="BI3" s="192">
        <f ca="1">IF(COUNTIF(BH5:BJ31,5)=1,5,0)</f>
        <v>0</v>
      </c>
      <c r="BJ3" s="193">
        <f ca="1">IF(COUNTIF(BH5:BJ31,6)=1,6,0)</f>
        <v>0</v>
      </c>
      <c r="BK3" s="192">
        <f ca="1">IF(COUNTIF(BK5:BM31,4)=1,4,0)</f>
        <v>0</v>
      </c>
      <c r="BL3" s="192">
        <f ca="1">IF(COUNTIF(BK5:BM31,5)=1,5,0)</f>
        <v>0</v>
      </c>
      <c r="BM3" s="193">
        <f ca="1">IF(COUNTIF(BK5:BM31,6)=1,6,0)</f>
        <v>0</v>
      </c>
      <c r="BN3" s="192">
        <f ca="1">IF(COUNTIF(BN5:BP31,4)=1,4,0)</f>
        <v>0</v>
      </c>
      <c r="BO3" s="192">
        <f ca="1">IF(COUNTIF(BN5:BP31,5)=1,5,0)</f>
        <v>0</v>
      </c>
      <c r="BP3" s="193">
        <f ca="1">IF(COUNTIF(BN5:BP31,6)=1,6,0)</f>
        <v>0</v>
      </c>
      <c r="BQ3" s="192">
        <f ca="1">IF(COUNTIF(BQ5:BS31,4)=1,4,0)</f>
        <v>0</v>
      </c>
      <c r="BR3" s="192">
        <f ca="1">IF(COUNTIF(BQ5:BS31,5)=1,5,0)</f>
        <v>0</v>
      </c>
      <c r="BS3" s="193">
        <f ca="1">IF(COUNTIF(BQ5:BS31,6)=1,6,0)</f>
        <v>0</v>
      </c>
      <c r="BT3" s="192">
        <f ca="1">IF(COUNTIF(BT5:BV31,4)=1,4,0)</f>
        <v>0</v>
      </c>
      <c r="BU3" s="192">
        <f ca="1">IF(COUNTIF(BT5:BV31,5)=1,5,0)</f>
        <v>0</v>
      </c>
      <c r="BV3" s="193">
        <f ca="1">IF(COUNTIF(BT5:BV31,6)=1,6,0)</f>
        <v>0</v>
      </c>
      <c r="BW3" s="192">
        <f ca="1">IF(COUNTIF(BW5:BY31,4)=1,4,0)</f>
        <v>0</v>
      </c>
      <c r="BX3" s="192">
        <f ca="1">IF(COUNTIF(BW5:BY31,5)=1,5,0)</f>
        <v>0</v>
      </c>
      <c r="BY3" s="193">
        <f ca="1">IF(COUNTIF(BW5:BY31,6)=1,6,0)</f>
        <v>0</v>
      </c>
      <c r="BZ3" s="192">
        <f ca="1">IF(COUNTIF(BZ5:CB31,4)=1,4,0)</f>
        <v>0</v>
      </c>
      <c r="CA3" s="192">
        <f ca="1">IF(COUNTIF(BZ5:CB31,5)=1,5,0)</f>
        <v>0</v>
      </c>
      <c r="CB3" s="193">
        <f ca="1">IF(COUNTIF(BZ5:CB31,6)=1,6,0)</f>
        <v>0</v>
      </c>
      <c r="CN3" s="32" t="s">
        <v>92</v>
      </c>
      <c r="CO3" s="33">
        <v>2</v>
      </c>
      <c r="CP3" s="3">
        <f ca="1">IF(M39&lt;&gt;2,0,1)</f>
        <v>1</v>
      </c>
      <c r="CQ3" s="3">
        <f ca="1">IF(N39&lt;&gt;2,0,1)</f>
        <v>0</v>
      </c>
      <c r="CR3" s="3">
        <f ca="1">IF(O39&lt;&gt;2,0,1)</f>
        <v>1</v>
      </c>
      <c r="CS3" s="3">
        <f ca="1">IF(P39&lt;&gt;2,0,1)</f>
        <v>0</v>
      </c>
      <c r="CT3" s="3">
        <f ca="1">IF(Q39&lt;&gt;2,0,1)</f>
        <v>1</v>
      </c>
      <c r="CU3" s="3">
        <f ca="1">IF(R39&lt;&gt;2,0,1)</f>
        <v>0</v>
      </c>
      <c r="CV3" s="3">
        <f ca="1">IF(S39&lt;&gt;2,0,1)</f>
        <v>1</v>
      </c>
      <c r="CW3" s="3">
        <f ca="1">IF(T39&lt;&gt;2,0,1)</f>
        <v>0</v>
      </c>
      <c r="CX3" s="3">
        <f ca="1">IF(U39&lt;&gt;2,0,1)</f>
        <v>1</v>
      </c>
      <c r="CZ3" s="3">
        <f ca="1">BIN2DEC(_xlfn.TEXTJOIN("",FALSE,CP3:CX3))</f>
        <v>341</v>
      </c>
      <c r="DF3" s="32" t="s">
        <v>93</v>
      </c>
      <c r="DG3" s="32">
        <v>2</v>
      </c>
      <c r="DH3" s="3">
        <f ca="1">IF(X39&lt;&gt;2,0,1)</f>
        <v>1</v>
      </c>
      <c r="DI3" s="3">
        <f ca="1">IF(Y39&lt;&gt;2,0,1)</f>
        <v>0</v>
      </c>
      <c r="DJ3" s="3">
        <f ca="1">IF(Z39&lt;&gt;2,0,1)</f>
        <v>0</v>
      </c>
      <c r="DK3" s="3">
        <f ca="1">IF(AA39&lt;&gt;2,0,1)</f>
        <v>1</v>
      </c>
      <c r="DL3" s="3">
        <f ca="1">IF(AB39&lt;&gt;2,0,1)</f>
        <v>1</v>
      </c>
      <c r="DM3" s="3">
        <f ca="1">IF(AC39&lt;&gt;2,0,1)</f>
        <v>0</v>
      </c>
      <c r="DN3" s="3">
        <f ca="1">IF(AD39&lt;&gt;2,0,1)</f>
        <v>1</v>
      </c>
      <c r="DO3" s="3">
        <f ca="1">IF(AE39&lt;&gt;2,0,1)</f>
        <v>0</v>
      </c>
      <c r="DP3" s="3">
        <f ca="1">IF(AF39&lt;&gt;2,0,1)</f>
        <v>1</v>
      </c>
      <c r="DR3" s="162" t="str">
        <f ca="1">_xlfn.TEXTJOIN("",FALSE,DH3:DP3)</f>
        <v>100110101</v>
      </c>
      <c r="DV3" s="3">
        <f ca="1">BIN2DEC(DR3)</f>
        <v>309</v>
      </c>
    </row>
    <row r="4" spans="1:279" ht="16.5" customHeight="1" thickBot="1" x14ac:dyDescent="0.3">
      <c r="A4" s="32">
        <v>3</v>
      </c>
      <c r="B4" s="44"/>
      <c r="C4" s="45"/>
      <c r="D4" s="46">
        <v>6</v>
      </c>
      <c r="E4" s="60"/>
      <c r="F4" s="61">
        <v>5</v>
      </c>
      <c r="G4" s="62"/>
      <c r="H4" s="75"/>
      <c r="I4" s="76"/>
      <c r="J4" s="77"/>
      <c r="K4" s="159" cm="1">
        <f t="array" aca="1" ref="K4" ca="1">COUNT(_xlfn.UNIQUE(TRANSPOSE(INDIRECT("Ligne"&amp;A4))))</f>
        <v>2</v>
      </c>
      <c r="M4" s="49" t="s">
        <v>94</v>
      </c>
      <c r="N4" s="49">
        <v>1</v>
      </c>
      <c r="O4" s="37" cm="1">
        <f t="array" aca="1" ref="O4" ca="1">test(INDEX(Sudoku,$N4,(CODE($M4)-96)),O$1,INDIRECT("Ligne"&amp;$N4),INDIRECT("Colonne"&amp;(CODE($M4)-96)),Carre1)</f>
        <v>1</v>
      </c>
      <c r="P4" s="37" cm="1">
        <f t="array" aca="1" ref="P4" ca="1">test(INDEX(Sudoku,$N4,(CODE($M4)-96)),P$1,INDIRECT("Ligne"&amp;$N4),INDIRECT("Colonne"&amp;(CODE($M4)-96)),Carre1)</f>
        <v>2</v>
      </c>
      <c r="Q4" s="37" cm="1">
        <f t="array" aca="1" ref="Q4" ca="1">test(INDEX(Sudoku,$N4,(CODE($M4)-96)),Q$1,INDIRECT("Ligne"&amp;$N4),INDIRECT("Colonne"&amp;(CODE($M4)-96)),Carre1)</f>
        <v>1</v>
      </c>
      <c r="R4" s="37" cm="1">
        <f t="array" aca="1" ref="R4" ca="1">test(INDEX(Sudoku,$N4,(CODE($M4)-96)),R$1,INDIRECT("Ligne"&amp;$N4),INDIRECT("Colonne"&amp;(CODE($M4)-96)),Carre1)</f>
        <v>2</v>
      </c>
      <c r="S4" s="37" cm="1">
        <f t="array" aca="1" ref="S4" ca="1">test(INDEX(Sudoku,$N4,(CODE($M4)-96)),S$1,INDIRECT("Ligne"&amp;$N4),INDIRECT("Colonne"&amp;(CODE($M4)-96)),Carre1)</f>
        <v>1</v>
      </c>
      <c r="T4" s="37" cm="1">
        <f t="array" aca="1" ref="T4" ca="1">test(INDEX(Sudoku,$N4,(CODE($M4)-96)),T$1,INDIRECT("Ligne"&amp;$N4),INDIRECT("Colonne"&amp;(CODE($M4)-96)),Carre1)</f>
        <v>1</v>
      </c>
      <c r="U4" s="37" cm="1">
        <f t="array" aca="1" ref="U4" ca="1">test(INDEX(Sudoku,$N4,(CODE($M4)-96)),U$1,INDIRECT("Ligne"&amp;$N4),INDIRECT("Colonne"&amp;(CODE($M4)-96)),Carre1)</f>
        <v>2</v>
      </c>
      <c r="V4" s="37" cm="1">
        <f t="array" aca="1" ref="V4" ca="1">test(INDEX(Sudoku,$N4,(CODE($M4)-96)),V$1,INDIRECT("Ligne"&amp;$N4),INDIRECT("Colonne"&amp;(CODE($M4)-96)),Carre1)</f>
        <v>2</v>
      </c>
      <c r="W4" s="37" cm="1">
        <f t="array" aca="1" ref="W4" ca="1">test(INDEX(Sudoku,$N4,(CODE($M4)-96)),W$1,INDIRECT("Ligne"&amp;$N4),INDIRECT("Colonne"&amp;(CODE($M4)-96)),Carre1)</f>
        <v>2</v>
      </c>
      <c r="X4" s="53">
        <f t="shared" ca="1" si="0"/>
        <v>5</v>
      </c>
      <c r="Y4" s="65" t="s">
        <v>97</v>
      </c>
      <c r="Z4" s="65">
        <v>1</v>
      </c>
      <c r="AA4" s="37" cm="1">
        <f t="array" aca="1" ref="AA4" ca="1">test(INDEX(Sudoku,$Z4,(CODE($Y4)-96)),AA$1,INDIRECT("Ligne"&amp;$Z4),INDIRECT("Colonne"&amp;(CODE($Y4)-96)),Carre2)</f>
        <v>0</v>
      </c>
      <c r="AB4" s="37" cm="1">
        <f t="array" aca="1" ref="AB4" ca="1">test(INDEX(Sudoku,$Z4,(CODE($Y4)-96)),AB$1,INDIRECT("Ligne"&amp;$Z4),INDIRECT("Colonne"&amp;(CODE($Y4)-96)),Carre2)</f>
        <v>0</v>
      </c>
      <c r="AC4" s="37" cm="1">
        <f t="array" aca="1" ref="AC4" ca="1">test(INDEX(Sudoku,$Z4,(CODE($Y4)-96)),AC$1,INDIRECT("Ligne"&amp;$Z4),INDIRECT("Colonne"&amp;(CODE($Y4)-96)),Carre2)</f>
        <v>0</v>
      </c>
      <c r="AD4" s="37" cm="1">
        <f t="array" aca="1" ref="AD4" ca="1">test(INDEX(Sudoku,$Z4,(CODE($Y4)-96)),AD$1,INDIRECT("Ligne"&amp;$Z4),INDIRECT("Colonne"&amp;(CODE($Y4)-96)),Carre2)</f>
        <v>0</v>
      </c>
      <c r="AE4" s="37" cm="1">
        <f t="array" aca="1" ref="AE4" ca="1">test(INDEX(Sudoku,$Z4,(CODE($Y4)-96)),AE$1,INDIRECT("Ligne"&amp;$Z4),INDIRECT("Colonne"&amp;(CODE($Y4)-96)),Carre2)</f>
        <v>0</v>
      </c>
      <c r="AF4" s="37" cm="1">
        <f t="array" aca="1" ref="AF4" ca="1">test(INDEX(Sudoku,$Z4,(CODE($Y4)-96)),AF$1,INDIRECT("Ligne"&amp;$Z4),INDIRECT("Colonne"&amp;(CODE($Y4)-96)),Carre2)</f>
        <v>0</v>
      </c>
      <c r="AG4" s="37" cm="1">
        <f t="array" aca="1" ref="AG4" ca="1">test(INDEX(Sudoku,$Z4,(CODE($Y4)-96)),AG$1,INDIRECT("Ligne"&amp;$Z4),INDIRECT("Colonne"&amp;(CODE($Y4)-96)),Carre2)</f>
        <v>0</v>
      </c>
      <c r="AH4" s="37" cm="1">
        <f t="array" aca="1" ref="AH4" ca="1">test(INDEX(Sudoku,$Z4,(CODE($Y4)-96)),AH$1,INDIRECT("Ligne"&amp;$Z4),INDIRECT("Colonne"&amp;(CODE($Y4)-96)),Carre2)</f>
        <v>0</v>
      </c>
      <c r="AI4" s="37" cm="1">
        <f t="array" aca="1" ref="AI4" ca="1">test(INDEX(Sudoku,$Z4,(CODE($Y4)-96)),AI$1,INDIRECT("Ligne"&amp;$Z4),INDIRECT("Colonne"&amp;(CODE($Y4)-96)),Carre2)</f>
        <v>0</v>
      </c>
      <c r="AJ4" s="68">
        <f t="shared" ca="1" si="1"/>
        <v>0</v>
      </c>
      <c r="AK4" s="80" t="s">
        <v>101</v>
      </c>
      <c r="AL4" s="80">
        <v>1</v>
      </c>
      <c r="AM4" s="37" cm="1">
        <f t="array" aca="1" ref="AM4" ca="1">test(INDEX(Sudoku,$AL4,(CODE($AK4)-96)),AM$1,INDIRECT("Ligne"&amp;$AL4),INDIRECT("Colonne"&amp;(CODE($AK4)-96)),Carre3)</f>
        <v>1</v>
      </c>
      <c r="AN4" s="37" cm="1">
        <f t="array" aca="1" ref="AN4" ca="1">test(INDEX(Sudoku,$AL4,(CODE($AK4)-96)),AN$1,INDIRECT("Ligne"&amp;$AL4),INDIRECT("Colonne"&amp;(CODE($AK4)-96)),Carre3)</f>
        <v>1</v>
      </c>
      <c r="AO4" s="37" cm="1">
        <f t="array" aca="1" ref="AO4" ca="1">test(INDEX(Sudoku,$AL4,(CODE($AK4)-96)),AO$1,INDIRECT("Ligne"&amp;$AL4),INDIRECT("Colonne"&amp;(CODE($AK4)-96)),Carre3)</f>
        <v>1</v>
      </c>
      <c r="AP4" s="37" cm="1">
        <f t="array" aca="1" ref="AP4" ca="1">test(INDEX(Sudoku,$AL4,(CODE($AK4)-96)),AP$1,INDIRECT("Ligne"&amp;$AL4),INDIRECT("Colonne"&amp;(CODE($AK4)-96)),Carre3)</f>
        <v>1</v>
      </c>
      <c r="AQ4" s="37" cm="1">
        <f t="array" aca="1" ref="AQ4" ca="1">test(INDEX(Sudoku,$AL4,(CODE($AK4)-96)),AQ$1,INDIRECT("Ligne"&amp;$AL4),INDIRECT("Colonne"&amp;(CODE($AK4)-96)),Carre3)</f>
        <v>1</v>
      </c>
      <c r="AR4" s="37" cm="1">
        <f t="array" aca="1" ref="AR4" ca="1">test(INDEX(Sudoku,$AL4,(CODE($AK4)-96)),AR$1,INDIRECT("Ligne"&amp;$AL4),INDIRECT("Colonne"&amp;(CODE($AK4)-96)),Carre3)</f>
        <v>1</v>
      </c>
      <c r="AS4" s="37" cm="1">
        <f t="array" aca="1" ref="AS4" ca="1">test(INDEX(Sudoku,$AL4,(CODE($AK4)-96)),AS$1,INDIRECT("Ligne"&amp;$AL4),INDIRECT("Colonne"&amp;(CODE($AK4)-96)),Carre3)</f>
        <v>2</v>
      </c>
      <c r="AT4" s="37" cm="1">
        <f t="array" aca="1" ref="AT4" ca="1">test(INDEX(Sudoku,$AL4,(CODE($AK4)-96)),AT$1,INDIRECT("Ligne"&amp;$AL4),INDIRECT("Colonne"&amp;(CODE($AK4)-96)),Carre3)</f>
        <v>2</v>
      </c>
      <c r="AU4" s="37" cm="1">
        <f t="array" aca="1" ref="AU4" ca="1">test(INDEX(Sudoku,$AL4,(CODE($AK4)-96)),AU$1,INDIRECT("Ligne"&amp;$AL4),INDIRECT("Colonne"&amp;(CODE($AK4)-96)),Carre3)</f>
        <v>2</v>
      </c>
      <c r="AV4" s="83">
        <f t="shared" ca="1" si="2"/>
        <v>3</v>
      </c>
      <c r="BA4" s="182"/>
      <c r="BB4" s="192">
        <f ca="1">IF(COUNTIF($BB$5:$BD$31,7)=1,7,0)</f>
        <v>0</v>
      </c>
      <c r="BC4" s="192">
        <f ca="1">IF(COUNTIF($BB$5:$BD$31,8)=1,8,0)</f>
        <v>0</v>
      </c>
      <c r="BD4" s="193">
        <f ca="1">IF(COUNTIF($BB$5:$BD$31,9)=1,9,0)</f>
        <v>0</v>
      </c>
      <c r="BE4" s="192">
        <f ca="1">IF(COUNTIF(BE5:BG31,7)=1,7,0)</f>
        <v>0</v>
      </c>
      <c r="BF4" s="192">
        <f ca="1">IF(COUNTIF(BE5:BG31,8)=1,8,0)</f>
        <v>0</v>
      </c>
      <c r="BG4" s="193">
        <f ca="1">IF(COUNTIF(BE5:BG31,9)=1,9,0)</f>
        <v>0</v>
      </c>
      <c r="BH4" s="192">
        <f ca="1">IF(COUNTIF(BH5:BJ31,7)=1,7,0)</f>
        <v>0</v>
      </c>
      <c r="BI4" s="192">
        <f ca="1">IF(COUNTIF(BH5:BJ31,8)=1,8,0)</f>
        <v>0</v>
      </c>
      <c r="BJ4" s="193">
        <f ca="1">IF(COUNTIF(BH5:BJ31,9)=1,9,0)</f>
        <v>0</v>
      </c>
      <c r="BK4" s="192">
        <f ca="1">IF(COUNTIF(BK5:BM31,7)=1,7,0)</f>
        <v>0</v>
      </c>
      <c r="BL4" s="192">
        <f ca="1">IF(COUNTIF(BK5:BM31,8)=1,8,0)</f>
        <v>0</v>
      </c>
      <c r="BM4" s="193">
        <f ca="1">IF(COUNTIF(BK5:BM31,9)=1,9,0)</f>
        <v>0</v>
      </c>
      <c r="BN4" s="192">
        <f ca="1">IF(COUNTIF(BN5:BP31,7)=1,7,0)</f>
        <v>0</v>
      </c>
      <c r="BO4" s="192">
        <f ca="1">IF(COUNTIF(BN5:BP31,8)=1,8,0)</f>
        <v>0</v>
      </c>
      <c r="BP4" s="193">
        <f ca="1">IF(COUNTIF(BN5:BP31,9)=1,9,0)</f>
        <v>0</v>
      </c>
      <c r="BQ4" s="192">
        <f ca="1">IF(COUNTIF(BQ5:BS31,7)=1,7,0)</f>
        <v>0</v>
      </c>
      <c r="BR4" s="192">
        <f ca="1">IF(COUNTIF(BQ5:BS31,8)=1,8,0)</f>
        <v>0</v>
      </c>
      <c r="BS4" s="193">
        <f ca="1">IF(COUNTIF(BQ5:BS31,9)=1,9,0)</f>
        <v>0</v>
      </c>
      <c r="BT4" s="192">
        <f ca="1">IF(COUNTIF(BT5:BV31,7)=1,7,0)</f>
        <v>0</v>
      </c>
      <c r="BU4" s="192">
        <f ca="1">IF(COUNTIF(BT5:BV31,8)=1,8,0)</f>
        <v>0</v>
      </c>
      <c r="BV4" s="193">
        <f ca="1">IF(COUNTIF(BT5:BV31,9)=1,9,0)</f>
        <v>0</v>
      </c>
      <c r="BW4" s="192">
        <f ca="1">IF(COUNTIF(BW5:BY31,7)=1,7,0)</f>
        <v>0</v>
      </c>
      <c r="BX4" s="192">
        <f ca="1">IF(COUNTIF(BW5:BY31,8)=1,8,0)</f>
        <v>0</v>
      </c>
      <c r="BY4" s="193">
        <f ca="1">IF(COUNTIF(BW5:BY31,9)=1,9,0)</f>
        <v>0</v>
      </c>
      <c r="BZ4" s="192">
        <f ca="1">IF(COUNTIF(BZ5:CB31,7)=1,7,0)</f>
        <v>0</v>
      </c>
      <c r="CA4" s="192">
        <f ca="1">IF(COUNTIF(BZ5:CB31,8)=1,8,0)</f>
        <v>0</v>
      </c>
      <c r="CB4" s="193">
        <f ca="1">IF(COUNTIF(BZ5:CB31,9)=1,9,0)</f>
        <v>0</v>
      </c>
      <c r="CC4" s="180"/>
      <c r="CD4" s="181"/>
      <c r="CE4" s="181"/>
      <c r="CN4" s="32" t="s">
        <v>92</v>
      </c>
      <c r="CO4" s="33">
        <v>3</v>
      </c>
      <c r="CP4" s="3">
        <f ca="1">IF(M40&lt;&gt;2,0,1)</f>
        <v>1</v>
      </c>
      <c r="CQ4" s="3">
        <f ca="1">IF(N40&lt;&gt;2,0,1)</f>
        <v>0</v>
      </c>
      <c r="CR4" s="3">
        <f ca="1">IF(O40&lt;&gt;2,0,1)</f>
        <v>1</v>
      </c>
      <c r="CS4" s="3">
        <f ca="1">IF(P40&lt;&gt;2,0,1)</f>
        <v>0</v>
      </c>
      <c r="CT4" s="3">
        <f ca="1">IF(Q40&lt;&gt;2,0,1)</f>
        <v>0</v>
      </c>
      <c r="CU4" s="3">
        <f ca="1">IF(R40&lt;&gt;2,0,1)</f>
        <v>0</v>
      </c>
      <c r="CV4" s="3">
        <f ca="1">IF(S40&lt;&gt;2,0,1)</f>
        <v>1</v>
      </c>
      <c r="CW4" s="3">
        <f ca="1">IF(T40&lt;&gt;2,0,1)</f>
        <v>1</v>
      </c>
      <c r="CX4" s="3">
        <f ca="1">IF(U40&lt;&gt;2,0,1)</f>
        <v>1</v>
      </c>
      <c r="CZ4" s="3">
        <f ca="1">BIN2DEC(_xlfn.TEXTJOIN("",FALSE,CP4:CX4))</f>
        <v>327</v>
      </c>
      <c r="DF4" s="32" t="s">
        <v>93</v>
      </c>
      <c r="DG4" s="32">
        <v>3</v>
      </c>
      <c r="DH4" s="3">
        <f ca="1">IF(X40&lt;&gt;2,0,1)</f>
        <v>1</v>
      </c>
      <c r="DI4" s="3">
        <f ca="1">IF(Y40&lt;&gt;2,0,1)</f>
        <v>1</v>
      </c>
      <c r="DJ4" s="3">
        <f ca="1">IF(Z40&lt;&gt;2,0,1)</f>
        <v>0</v>
      </c>
      <c r="DK4" s="3">
        <f ca="1">IF(AA40&lt;&gt;2,0,1)</f>
        <v>1</v>
      </c>
      <c r="DL4" s="3">
        <f ca="1">IF(AB40&lt;&gt;2,0,1)</f>
        <v>0</v>
      </c>
      <c r="DM4" s="3">
        <f ca="1">IF(AC40&lt;&gt;2,0,1)</f>
        <v>0</v>
      </c>
      <c r="DN4" s="3">
        <f ca="1">IF(AD40&lt;&gt;2,0,1)</f>
        <v>1</v>
      </c>
      <c r="DO4" s="3">
        <f ca="1">IF(AE40&lt;&gt;2,0,1)</f>
        <v>1</v>
      </c>
      <c r="DP4" s="3">
        <f ca="1">IF(AF40&lt;&gt;2,0,1)</f>
        <v>1</v>
      </c>
      <c r="DR4" s="162" t="str">
        <f ca="1">_xlfn.TEXTJOIN("",FALSE,DH4:DP4)</f>
        <v>110100111</v>
      </c>
      <c r="DV4" s="3">
        <f ca="1">BIN2DEC(DR4)</f>
        <v>423</v>
      </c>
    </row>
    <row r="5" spans="1:279" ht="16.5" customHeight="1" thickTop="1" x14ac:dyDescent="0.25">
      <c r="A5" s="32">
        <v>4</v>
      </c>
      <c r="B5" s="84">
        <v>2</v>
      </c>
      <c r="C5" s="85">
        <v>3</v>
      </c>
      <c r="D5" s="86">
        <v>1</v>
      </c>
      <c r="E5" s="99">
        <v>4</v>
      </c>
      <c r="F5" s="100">
        <v>7</v>
      </c>
      <c r="G5" s="101">
        <v>9</v>
      </c>
      <c r="H5" s="120">
        <v>6</v>
      </c>
      <c r="I5" s="121">
        <v>8</v>
      </c>
      <c r="J5" s="122">
        <v>5</v>
      </c>
      <c r="K5" s="159" cm="1">
        <f t="array" aca="1" ref="K5" ca="1">COUNT(_xlfn.UNIQUE(TRANSPOSE(INDIRECT("Ligne"&amp;A5))))</f>
        <v>9</v>
      </c>
      <c r="M5" s="49" t="s">
        <v>92</v>
      </c>
      <c r="N5" s="49">
        <v>2</v>
      </c>
      <c r="O5" s="37" cm="1">
        <f t="array" aca="1" ref="O5" ca="1">test(INDEX(Sudoku,$N5,(CODE($M5)-96)),O$1,INDIRECT("Ligne"&amp;$N5),INDIRECT("Colonne"&amp;(CODE($M5)-96)),Carre1)</f>
        <v>2</v>
      </c>
      <c r="P5" s="37" cm="1">
        <f t="array" aca="1" ref="P5" ca="1">test(INDEX(Sudoku,$N5,(CODE($M5)-96)),P$1,INDIRECT("Ligne"&amp;$N5),INDIRECT("Colonne"&amp;(CODE($M5)-96)),Carre1)</f>
        <v>1</v>
      </c>
      <c r="Q5" s="37" cm="1">
        <f t="array" aca="1" ref="Q5" ca="1">test(INDEX(Sudoku,$N5,(CODE($M5)-96)),Q$1,INDIRECT("Ligne"&amp;$N5),INDIRECT("Colonne"&amp;(CODE($M5)-96)),Carre1)</f>
        <v>2</v>
      </c>
      <c r="R5" s="37" cm="1">
        <f t="array" aca="1" ref="R5" ca="1">test(INDEX(Sudoku,$N5,(CODE($M5)-96)),R$1,INDIRECT("Ligne"&amp;$N5),INDIRECT("Colonne"&amp;(CODE($M5)-96)),Carre1)</f>
        <v>1</v>
      </c>
      <c r="S5" s="37" cm="1">
        <f t="array" aca="1" ref="S5" ca="1">test(INDEX(Sudoku,$N5,(CODE($M5)-96)),S$1,INDIRECT("Ligne"&amp;$N5),INDIRECT("Colonne"&amp;(CODE($M5)-96)),Carre1)</f>
        <v>2</v>
      </c>
      <c r="T5" s="37" cm="1">
        <f t="array" aca="1" ref="T5" ca="1">test(INDEX(Sudoku,$N5,(CODE($M5)-96)),T$1,INDIRECT("Ligne"&amp;$N5),INDIRECT("Colonne"&amp;(CODE($M5)-96)),Carre1)</f>
        <v>1</v>
      </c>
      <c r="U5" s="37" cm="1">
        <f t="array" aca="1" ref="U5" ca="1">test(INDEX(Sudoku,$N5,(CODE($M5)-96)),U$1,INDIRECT("Ligne"&amp;$N5),INDIRECT("Colonne"&amp;(CODE($M5)-96)),Carre1)</f>
        <v>2</v>
      </c>
      <c r="V5" s="37" cm="1">
        <f t="array" aca="1" ref="V5" ca="1">test(INDEX(Sudoku,$N5,(CODE($M5)-96)),V$1,INDIRECT("Ligne"&amp;$N5),INDIRECT("Colonne"&amp;(CODE($M5)-96)),Carre1)</f>
        <v>1</v>
      </c>
      <c r="W5" s="37" cm="1">
        <f t="array" aca="1" ref="W5" ca="1">test(INDEX(Sudoku,$N5,(CODE($M5)-96)),W$1,INDIRECT("Ligne"&amp;$N5),INDIRECT("Colonne"&amp;(CODE($M5)-96)),Carre1)</f>
        <v>2</v>
      </c>
      <c r="X5" s="53">
        <f t="shared" ca="1" si="0"/>
        <v>5</v>
      </c>
      <c r="Y5" s="65" t="s">
        <v>95</v>
      </c>
      <c r="Z5" s="65">
        <v>2</v>
      </c>
      <c r="AA5" s="37" cm="1">
        <f t="array" aca="1" ref="AA5" ca="1">test(INDEX(Sudoku,$Z5,(CODE($Y5)-96)),AA$1,INDIRECT("Ligne"&amp;$Z5),INDIRECT("Colonne"&amp;(CODE($Y5)-96)),Carre2)</f>
        <v>0</v>
      </c>
      <c r="AB5" s="37" cm="1">
        <f t="array" aca="1" ref="AB5" ca="1">test(INDEX(Sudoku,$Z5,(CODE($Y5)-96)),AB$1,INDIRECT("Ligne"&amp;$Z5),INDIRECT("Colonne"&amp;(CODE($Y5)-96)),Carre2)</f>
        <v>0</v>
      </c>
      <c r="AC5" s="37" cm="1">
        <f t="array" aca="1" ref="AC5" ca="1">test(INDEX(Sudoku,$Z5,(CODE($Y5)-96)),AC$1,INDIRECT("Ligne"&amp;$Z5),INDIRECT("Colonne"&amp;(CODE($Y5)-96)),Carre2)</f>
        <v>0</v>
      </c>
      <c r="AD5" s="37" cm="1">
        <f t="array" aca="1" ref="AD5" ca="1">test(INDEX(Sudoku,$Z5,(CODE($Y5)-96)),AD$1,INDIRECT("Ligne"&amp;$Z5),INDIRECT("Colonne"&amp;(CODE($Y5)-96)),Carre2)</f>
        <v>0</v>
      </c>
      <c r="AE5" s="37" cm="1">
        <f t="array" aca="1" ref="AE5" ca="1">test(INDEX(Sudoku,$Z5,(CODE($Y5)-96)),AE$1,INDIRECT("Ligne"&amp;$Z5),INDIRECT("Colonne"&amp;(CODE($Y5)-96)),Carre2)</f>
        <v>0</v>
      </c>
      <c r="AF5" s="37" cm="1">
        <f t="array" aca="1" ref="AF5" ca="1">test(INDEX(Sudoku,$Z5,(CODE($Y5)-96)),AF$1,INDIRECT("Ligne"&amp;$Z5),INDIRECT("Colonne"&amp;(CODE($Y5)-96)),Carre2)</f>
        <v>0</v>
      </c>
      <c r="AG5" s="37" cm="1">
        <f t="array" aca="1" ref="AG5" ca="1">test(INDEX(Sudoku,$Z5,(CODE($Y5)-96)),AG$1,INDIRECT("Ligne"&amp;$Z5),INDIRECT("Colonne"&amp;(CODE($Y5)-96)),Carre2)</f>
        <v>0</v>
      </c>
      <c r="AH5" s="37" cm="1">
        <f t="array" aca="1" ref="AH5" ca="1">test(INDEX(Sudoku,$Z5,(CODE($Y5)-96)),AH$1,INDIRECT("Ligne"&amp;$Z5),INDIRECT("Colonne"&amp;(CODE($Y5)-96)),Carre2)</f>
        <v>0</v>
      </c>
      <c r="AI5" s="37" cm="1">
        <f t="array" aca="1" ref="AI5" ca="1">test(INDEX(Sudoku,$Z5,(CODE($Y5)-96)),AI$1,INDIRECT("Ligne"&amp;$Z5),INDIRECT("Colonne"&amp;(CODE($Y5)-96)),Carre2)</f>
        <v>0</v>
      </c>
      <c r="AJ5" s="68">
        <f t="shared" ca="1" si="1"/>
        <v>0</v>
      </c>
      <c r="AK5" s="80" t="s">
        <v>99</v>
      </c>
      <c r="AL5" s="80">
        <v>2</v>
      </c>
      <c r="AM5" s="37" cm="1">
        <f t="array" aca="1" ref="AM5" ca="1">test(INDEX(Sudoku,$AL5,(CODE($AK5)-96)),AM$1,INDIRECT("Ligne"&amp;$AL5),INDIRECT("Colonne"&amp;(CODE($AK5)-96)),Carre3)</f>
        <v>2</v>
      </c>
      <c r="AN5" s="37" cm="1">
        <f t="array" aca="1" ref="AN5" ca="1">test(INDEX(Sudoku,$AL5,(CODE($AK5)-96)),AN$1,INDIRECT("Ligne"&amp;$AL5),INDIRECT("Colonne"&amp;(CODE($AK5)-96)),Carre3)</f>
        <v>1</v>
      </c>
      <c r="AO5" s="37" cm="1">
        <f t="array" aca="1" ref="AO5" ca="1">test(INDEX(Sudoku,$AL5,(CODE($AK5)-96)),AO$1,INDIRECT("Ligne"&amp;$AL5),INDIRECT("Colonne"&amp;(CODE($AK5)-96)),Carre3)</f>
        <v>2</v>
      </c>
      <c r="AP5" s="37" cm="1">
        <f t="array" aca="1" ref="AP5" ca="1">test(INDEX(Sudoku,$AL5,(CODE($AK5)-96)),AP$1,INDIRECT("Ligne"&amp;$AL5),INDIRECT("Colonne"&amp;(CODE($AK5)-96)),Carre3)</f>
        <v>1</v>
      </c>
      <c r="AQ5" s="37" cm="1">
        <f t="array" aca="1" ref="AQ5" ca="1">test(INDEX(Sudoku,$AL5,(CODE($AK5)-96)),AQ$1,INDIRECT("Ligne"&amp;$AL5),INDIRECT("Colonne"&amp;(CODE($AK5)-96)),Carre3)</f>
        <v>2</v>
      </c>
      <c r="AR5" s="37" cm="1">
        <f t="array" aca="1" ref="AR5" ca="1">test(INDEX(Sudoku,$AL5,(CODE($AK5)-96)),AR$1,INDIRECT("Ligne"&amp;$AL5),INDIRECT("Colonne"&amp;(CODE($AK5)-96)),Carre3)</f>
        <v>1</v>
      </c>
      <c r="AS5" s="37" cm="1">
        <f t="array" aca="1" ref="AS5" ca="1">test(INDEX(Sudoku,$AL5,(CODE($AK5)-96)),AS$1,INDIRECT("Ligne"&amp;$AL5),INDIRECT("Colonne"&amp;(CODE($AK5)-96)),Carre3)</f>
        <v>2</v>
      </c>
      <c r="AT5" s="37" cm="1">
        <f t="array" aca="1" ref="AT5" ca="1">test(INDEX(Sudoku,$AL5,(CODE($AK5)-96)),AT$1,INDIRECT("Ligne"&amp;$AL5),INDIRECT("Colonne"&amp;(CODE($AK5)-96)),Carre3)</f>
        <v>1</v>
      </c>
      <c r="AU5" s="37" cm="1">
        <f t="array" aca="1" ref="AU5" ca="1">test(INDEX(Sudoku,$AL5,(CODE($AK5)-96)),AU$1,INDIRECT("Ligne"&amp;$AL5),INDIRECT("Colonne"&amp;(CODE($AK5)-96)),Carre3)</f>
        <v>2</v>
      </c>
      <c r="AV5" s="83">
        <f t="shared" ca="1" si="2"/>
        <v>5</v>
      </c>
      <c r="AY5" s="186">
        <f ca="1">IF(COUNTIF(BB5:CB7,1)=1,1,0)</f>
        <v>0</v>
      </c>
      <c r="AZ5" s="187">
        <f ca="1">IF(COUNTIF(BB5:CB7,2)=1,2,0)</f>
        <v>0</v>
      </c>
      <c r="BA5" s="187">
        <f ca="1">IF(COUNTIF(BB5:CB7,3)=1,3,0)</f>
        <v>0</v>
      </c>
      <c r="BB5" s="210" t="str" cm="1">
        <f t="array" aca="1" ref="BB5" ca="1">IF(INDIRECT(EL7&amp;FN7)=2,GP7,"")</f>
        <v/>
      </c>
      <c r="BC5" s="211" t="str" cm="1">
        <f t="array" aca="1" ref="BC5" ca="1">IF(INDIRECT(EM7&amp;FO7)=2,GQ7,"")</f>
        <v/>
      </c>
      <c r="BD5" s="211" t="str" cm="1">
        <f t="array" aca="1" ref="BD5" ca="1">IF(INDIRECT(EN7&amp;FP7)=2,GR7,"")</f>
        <v/>
      </c>
      <c r="BE5" s="212" t="str" cm="1">
        <f t="array" aca="1" ref="BE5" ca="1">IF(INDIRECT(EO7&amp;FQ7)=2,GS7,"")</f>
        <v/>
      </c>
      <c r="BF5" s="211" cm="1">
        <f t="array" aca="1" ref="BF5" ca="1">IF(INDIRECT(EP7&amp;FR7)=2,GT7,"")</f>
        <v>2</v>
      </c>
      <c r="BG5" s="213" t="str" cm="1">
        <f t="array" aca="1" ref="BG5" ca="1">IF(INDIRECT(EQ7&amp;FS7)=2,GU7,"")</f>
        <v/>
      </c>
      <c r="BH5" s="212" t="str" cm="1">
        <f t="array" aca="1" ref="BH5" ca="1">IF(INDIRECT(ER7&amp;FT7)=2,GV7,"")</f>
        <v/>
      </c>
      <c r="BI5" s="211" cm="1">
        <f t="array" aca="1" ref="BI5" ca="1">IF(INDIRECT(ES7&amp;FU7)=2,GW7,"")</f>
        <v>2</v>
      </c>
      <c r="BJ5" s="214" t="str" cm="1">
        <f t="array" aca="1" ref="BJ5" ca="1">IF(INDIRECT(ET7&amp;FV7)=2,GX7,"")</f>
        <v/>
      </c>
      <c r="BK5" s="211" t="str" cm="1">
        <f t="array" aca="1" ref="BK5" ca="1">IF(INDIRECT(EU7&amp;FW7)=2,GY7,"")</f>
        <v/>
      </c>
      <c r="BL5" s="211" cm="1">
        <f t="array" aca="1" ref="BL5" ca="1">IF(INDIRECT(EV7&amp;FX7)=2,GZ7,"")</f>
        <v>2</v>
      </c>
      <c r="BM5" s="213" t="str" cm="1">
        <f t="array" aca="1" ref="BM5" ca="1">IF(INDIRECT(EW7&amp;FY7)=2,HA7,"")</f>
        <v/>
      </c>
      <c r="BN5" s="212" t="str" cm="1">
        <f t="array" aca="1" ref="BN5" ca="1">IF(INDIRECT(EX7&amp;FZ7)=2,HB7,"")</f>
        <v/>
      </c>
      <c r="BO5" s="211" t="str" cm="1">
        <f t="array" aca="1" ref="BO5" ca="1">IF(INDIRECT(EY7&amp;GA7)=2,HC7,"")</f>
        <v/>
      </c>
      <c r="BP5" s="213" t="str" cm="1">
        <f t="array" aca="1" ref="BP5" ca="1">IF(INDIRECT(EZ7&amp;GB7)=2,HD7,"")</f>
        <v/>
      </c>
      <c r="BQ5" s="212" t="str" cm="1">
        <f t="array" aca="1" ref="BQ5" ca="1">IF(INDIRECT(FA7&amp;GC7)=2,HE7,"")</f>
        <v/>
      </c>
      <c r="BR5" s="211" t="str" cm="1">
        <f t="array" aca="1" ref="BR5" ca="1">IF(INDIRECT(FB7&amp;GD7)=2,HF7,"")</f>
        <v/>
      </c>
      <c r="BS5" s="214" t="str" cm="1">
        <f t="array" aca="1" ref="BS5" ca="1">IF(INDIRECT(FC7&amp;GE7)=2,HG7,"")</f>
        <v/>
      </c>
      <c r="BT5" s="211" t="str" cm="1">
        <f t="array" aca="1" ref="BT5" ca="1">IF(INDIRECT(FD7&amp;GF7)=2,HH7,"")</f>
        <v/>
      </c>
      <c r="BU5" s="211" t="str" cm="1">
        <f t="array" aca="1" ref="BU5" ca="1">IF(INDIRECT(FE7&amp;GG7)=2,HI7,"")</f>
        <v/>
      </c>
      <c r="BV5" s="213" t="str" cm="1">
        <f t="array" aca="1" ref="BV5" ca="1">IF(INDIRECT(FF7&amp;GH7)=2,HJ7,"")</f>
        <v/>
      </c>
      <c r="BW5" s="212" t="str" cm="1">
        <f t="array" aca="1" ref="BW5" ca="1">IF(INDIRECT(FG7&amp;GI7)=2,HK7,"")</f>
        <v/>
      </c>
      <c r="BX5" s="211" t="str" cm="1">
        <f t="array" aca="1" ref="BX5" ca="1">IF(INDIRECT(FH7&amp;GJ7)=2,HL7,"")</f>
        <v/>
      </c>
      <c r="BY5" s="213" t="str" cm="1">
        <f t="array" aca="1" ref="BY5" ca="1">IF(INDIRECT(FI7&amp;GK7)=2,HM7,"")</f>
        <v/>
      </c>
      <c r="BZ5" s="212" t="str" cm="1">
        <f t="array" aca="1" ref="BZ5" ca="1">IF(INDIRECT(FJ7&amp;GL7)=2,HN7,"")</f>
        <v/>
      </c>
      <c r="CA5" s="211" t="str" cm="1">
        <f t="array" aca="1" ref="CA5" ca="1">IF(INDIRECT(FK7&amp;GM7)=2,HO7,"")</f>
        <v/>
      </c>
      <c r="CB5" s="215" t="str" cm="1">
        <f t="array" aca="1" ref="CB5" ca="1">IF(INDIRECT(FL7&amp;GN7)=2,HP7,"")</f>
        <v/>
      </c>
      <c r="CC5" s="238"/>
      <c r="CD5" s="171"/>
      <c r="CE5" s="245"/>
      <c r="CN5" s="32" t="s">
        <v>92</v>
      </c>
      <c r="CO5" s="33">
        <v>4</v>
      </c>
      <c r="CP5" s="3">
        <f ca="1">IF(M41&lt;&gt;2,0,1)</f>
        <v>0</v>
      </c>
      <c r="CQ5" s="3">
        <f ca="1">IF(N41&lt;&gt;2,0,1)</f>
        <v>0</v>
      </c>
      <c r="CR5" s="3">
        <f ca="1">IF(O41&lt;&gt;2,0,1)</f>
        <v>0</v>
      </c>
      <c r="CS5" s="3">
        <f ca="1">IF(P41&lt;&gt;2,0,1)</f>
        <v>0</v>
      </c>
      <c r="CT5" s="3">
        <f ca="1">IF(Q41&lt;&gt;2,0,1)</f>
        <v>0</v>
      </c>
      <c r="CU5" s="3">
        <f ca="1">IF(R41&lt;&gt;2,0,1)</f>
        <v>0</v>
      </c>
      <c r="CV5" s="3">
        <f ca="1">IF(S41&lt;&gt;2,0,1)</f>
        <v>0</v>
      </c>
      <c r="CW5" s="3">
        <f ca="1">IF(T41&lt;&gt;2,0,1)</f>
        <v>0</v>
      </c>
      <c r="CX5" s="3">
        <f ca="1">IF(U41&lt;&gt;2,0,1)</f>
        <v>0</v>
      </c>
      <c r="CZ5" s="3">
        <f ca="1">BIN2DEC(_xlfn.TEXTJOIN("",FALSE,CP5:CX5))</f>
        <v>0</v>
      </c>
      <c r="DF5" s="32" t="s">
        <v>93</v>
      </c>
      <c r="DG5" s="32">
        <v>4</v>
      </c>
      <c r="DH5" s="3">
        <f ca="1">IF(X41&lt;&gt;2,0,1)</f>
        <v>0</v>
      </c>
      <c r="DI5" s="3">
        <f ca="1">IF(Y41&lt;&gt;2,0,1)</f>
        <v>0</v>
      </c>
      <c r="DJ5" s="3">
        <f ca="1">IF(Z41&lt;&gt;2,0,1)</f>
        <v>0</v>
      </c>
      <c r="DK5" s="3">
        <f ca="1">IF(AA41&lt;&gt;2,0,1)</f>
        <v>0</v>
      </c>
      <c r="DL5" s="3">
        <f ca="1">IF(AB41&lt;&gt;2,0,1)</f>
        <v>0</v>
      </c>
      <c r="DM5" s="3">
        <f ca="1">IF(AC41&lt;&gt;2,0,1)</f>
        <v>0</v>
      </c>
      <c r="DN5" s="3">
        <f ca="1">IF(AD41&lt;&gt;2,0,1)</f>
        <v>0</v>
      </c>
      <c r="DO5" s="3">
        <f ca="1">IF(AE41&lt;&gt;2,0,1)</f>
        <v>0</v>
      </c>
      <c r="DP5" s="3">
        <f ca="1">IF(AF41&lt;&gt;2,0,1)</f>
        <v>0</v>
      </c>
      <c r="DR5" s="162" t="str">
        <f ca="1">_xlfn.TEXTJOIN("",FALSE,DH5:DP5)</f>
        <v>000000000</v>
      </c>
      <c r="DV5" s="3">
        <f ca="1">BIN2DEC(DR5)</f>
        <v>0</v>
      </c>
    </row>
    <row r="6" spans="1:279" ht="16.5" customHeight="1" x14ac:dyDescent="0.25">
      <c r="A6" s="32">
        <v>5</v>
      </c>
      <c r="B6" s="87">
        <v>4</v>
      </c>
      <c r="C6" s="88">
        <v>6</v>
      </c>
      <c r="D6" s="89"/>
      <c r="E6" s="102">
        <v>5</v>
      </c>
      <c r="F6" s="103">
        <v>3</v>
      </c>
      <c r="G6" s="104">
        <v>8</v>
      </c>
      <c r="H6" s="123">
        <v>2</v>
      </c>
      <c r="I6" s="124">
        <v>1</v>
      </c>
      <c r="J6" s="125"/>
      <c r="K6" s="159" cm="1">
        <f t="array" aca="1" ref="K6" ca="1">COUNT(_xlfn.UNIQUE(TRANSPOSE(INDIRECT("Ligne"&amp;A6))))</f>
        <v>7</v>
      </c>
      <c r="M6" s="49" t="s">
        <v>93</v>
      </c>
      <c r="N6" s="49">
        <v>2</v>
      </c>
      <c r="O6" s="37" cm="1">
        <f t="array" aca="1" ref="O6" ca="1">test(INDEX(Sudoku,$N6,(CODE($M6)-96)),O$1,INDIRECT("Ligne"&amp;$N6),INDIRECT("Colonne"&amp;(CODE($M6)-96)),Carre1)</f>
        <v>2</v>
      </c>
      <c r="P6" s="37" cm="1">
        <f t="array" aca="1" ref="P6" ca="1">test(INDEX(Sudoku,$N6,(CODE($M6)-96)),P$1,INDIRECT("Ligne"&amp;$N6),INDIRECT("Colonne"&amp;(CODE($M6)-96)),Carre1)</f>
        <v>1</v>
      </c>
      <c r="Q6" s="37" cm="1">
        <f t="array" aca="1" ref="Q6" ca="1">test(INDEX(Sudoku,$N6,(CODE($M6)-96)),Q$1,INDIRECT("Ligne"&amp;$N6),INDIRECT("Colonne"&amp;(CODE($M6)-96)),Carre1)</f>
        <v>1</v>
      </c>
      <c r="R6" s="37" cm="1">
        <f t="array" aca="1" ref="R6" ca="1">test(INDEX(Sudoku,$N6,(CODE($M6)-96)),R$1,INDIRECT("Ligne"&amp;$N6),INDIRECT("Colonne"&amp;(CODE($M6)-96)),Carre1)</f>
        <v>2</v>
      </c>
      <c r="S6" s="37" cm="1">
        <f t="array" aca="1" ref="S6" ca="1">test(INDEX(Sudoku,$N6,(CODE($M6)-96)),S$1,INDIRECT("Ligne"&amp;$N6),INDIRECT("Colonne"&amp;(CODE($M6)-96)),Carre1)</f>
        <v>2</v>
      </c>
      <c r="T6" s="37" cm="1">
        <f t="array" aca="1" ref="T6" ca="1">test(INDEX(Sudoku,$N6,(CODE($M6)-96)),T$1,INDIRECT("Ligne"&amp;$N6),INDIRECT("Colonne"&amp;(CODE($M6)-96)),Carre1)</f>
        <v>1</v>
      </c>
      <c r="U6" s="37" cm="1">
        <f t="array" aca="1" ref="U6" ca="1">test(INDEX(Sudoku,$N6,(CODE($M6)-96)),U$1,INDIRECT("Ligne"&amp;$N6),INDIRECT("Colonne"&amp;(CODE($M6)-96)),Carre1)</f>
        <v>2</v>
      </c>
      <c r="V6" s="37" cm="1">
        <f t="array" aca="1" ref="V6" ca="1">test(INDEX(Sudoku,$N6,(CODE($M6)-96)),V$1,INDIRECT("Ligne"&amp;$N6),INDIRECT("Colonne"&amp;(CODE($M6)-96)),Carre1)</f>
        <v>1</v>
      </c>
      <c r="W6" s="37" cm="1">
        <f t="array" aca="1" ref="W6" ca="1">test(INDEX(Sudoku,$N6,(CODE($M6)-96)),W$1,INDIRECT("Ligne"&amp;$N6),INDIRECT("Colonne"&amp;(CODE($M6)-96)),Carre1)</f>
        <v>2</v>
      </c>
      <c r="X6" s="53">
        <f t="shared" ca="1" si="0"/>
        <v>5</v>
      </c>
      <c r="Y6" s="65" t="s">
        <v>96</v>
      </c>
      <c r="Z6" s="65">
        <v>2</v>
      </c>
      <c r="AA6" s="37" cm="1">
        <f t="array" aca="1" ref="AA6" ca="1">test(INDEX(Sudoku,$Z6,(CODE($Y6)-96)),AA$1,INDIRECT("Ligne"&amp;$Z6),INDIRECT("Colonne"&amp;(CODE($Y6)-96)),Carre2)</f>
        <v>0</v>
      </c>
      <c r="AB6" s="37" cm="1">
        <f t="array" aca="1" ref="AB6" ca="1">test(INDEX(Sudoku,$Z6,(CODE($Y6)-96)),AB$1,INDIRECT("Ligne"&amp;$Z6),INDIRECT("Colonne"&amp;(CODE($Y6)-96)),Carre2)</f>
        <v>0</v>
      </c>
      <c r="AC6" s="37" cm="1">
        <f t="array" aca="1" ref="AC6" ca="1">test(INDEX(Sudoku,$Z6,(CODE($Y6)-96)),AC$1,INDIRECT("Ligne"&amp;$Z6),INDIRECT("Colonne"&amp;(CODE($Y6)-96)),Carre2)</f>
        <v>0</v>
      </c>
      <c r="AD6" s="37" cm="1">
        <f t="array" aca="1" ref="AD6" ca="1">test(INDEX(Sudoku,$Z6,(CODE($Y6)-96)),AD$1,INDIRECT("Ligne"&amp;$Z6),INDIRECT("Colonne"&amp;(CODE($Y6)-96)),Carre2)</f>
        <v>0</v>
      </c>
      <c r="AE6" s="37" cm="1">
        <f t="array" aca="1" ref="AE6" ca="1">test(INDEX(Sudoku,$Z6,(CODE($Y6)-96)),AE$1,INDIRECT("Ligne"&amp;$Z6),INDIRECT("Colonne"&amp;(CODE($Y6)-96)),Carre2)</f>
        <v>0</v>
      </c>
      <c r="AF6" s="37" cm="1">
        <f t="array" aca="1" ref="AF6" ca="1">test(INDEX(Sudoku,$Z6,(CODE($Y6)-96)),AF$1,INDIRECT("Ligne"&amp;$Z6),INDIRECT("Colonne"&amp;(CODE($Y6)-96)),Carre2)</f>
        <v>0</v>
      </c>
      <c r="AG6" s="37" cm="1">
        <f t="array" aca="1" ref="AG6" ca="1">test(INDEX(Sudoku,$Z6,(CODE($Y6)-96)),AG$1,INDIRECT("Ligne"&amp;$Z6),INDIRECT("Colonne"&amp;(CODE($Y6)-96)),Carre2)</f>
        <v>0</v>
      </c>
      <c r="AH6" s="37" cm="1">
        <f t="array" aca="1" ref="AH6" ca="1">test(INDEX(Sudoku,$Z6,(CODE($Y6)-96)),AH$1,INDIRECT("Ligne"&amp;$Z6),INDIRECT("Colonne"&amp;(CODE($Y6)-96)),Carre2)</f>
        <v>0</v>
      </c>
      <c r="AI6" s="37" cm="1">
        <f t="array" aca="1" ref="AI6" ca="1">test(INDEX(Sudoku,$Z6,(CODE($Y6)-96)),AI$1,INDIRECT("Ligne"&amp;$Z6),INDIRECT("Colonne"&amp;(CODE($Y6)-96)),Carre2)</f>
        <v>0</v>
      </c>
      <c r="AJ6" s="68">
        <f t="shared" ca="1" si="1"/>
        <v>0</v>
      </c>
      <c r="AK6" s="80" t="s">
        <v>100</v>
      </c>
      <c r="AL6" s="80">
        <v>2</v>
      </c>
      <c r="AM6" s="37" cm="1">
        <f t="array" aca="1" ref="AM6" ca="1">test(INDEX(Sudoku,$AL6,(CODE($AK6)-96)),AM$1,INDIRECT("Ligne"&amp;$AL6),INDIRECT("Colonne"&amp;(CODE($AK6)-96)),Carre3)</f>
        <v>1</v>
      </c>
      <c r="AN6" s="37" cm="1">
        <f t="array" aca="1" ref="AN6" ca="1">test(INDEX(Sudoku,$AL6,(CODE($AK6)-96)),AN$1,INDIRECT("Ligne"&amp;$AL6),INDIRECT("Colonne"&amp;(CODE($AK6)-96)),Carre3)</f>
        <v>1</v>
      </c>
      <c r="AO6" s="37" cm="1">
        <f t="array" aca="1" ref="AO6" ca="1">test(INDEX(Sudoku,$AL6,(CODE($AK6)-96)),AO$1,INDIRECT("Ligne"&amp;$AL6),INDIRECT("Colonne"&amp;(CODE($AK6)-96)),Carre3)</f>
        <v>1</v>
      </c>
      <c r="AP6" s="37" cm="1">
        <f t="array" aca="1" ref="AP6" ca="1">test(INDEX(Sudoku,$AL6,(CODE($AK6)-96)),AP$1,INDIRECT("Ligne"&amp;$AL6),INDIRECT("Colonne"&amp;(CODE($AK6)-96)),Carre3)</f>
        <v>2</v>
      </c>
      <c r="AQ6" s="37" cm="1">
        <f t="array" aca="1" ref="AQ6" ca="1">test(INDEX(Sudoku,$AL6,(CODE($AK6)-96)),AQ$1,INDIRECT("Ligne"&amp;$AL6),INDIRECT("Colonne"&amp;(CODE($AK6)-96)),Carre3)</f>
        <v>2</v>
      </c>
      <c r="AR6" s="37" cm="1">
        <f t="array" aca="1" ref="AR6" ca="1">test(INDEX(Sudoku,$AL6,(CODE($AK6)-96)),AR$1,INDIRECT("Ligne"&amp;$AL6),INDIRECT("Colonne"&amp;(CODE($AK6)-96)),Carre3)</f>
        <v>1</v>
      </c>
      <c r="AS6" s="37" cm="1">
        <f t="array" aca="1" ref="AS6" ca="1">test(INDEX(Sudoku,$AL6,(CODE($AK6)-96)),AS$1,INDIRECT("Ligne"&amp;$AL6),INDIRECT("Colonne"&amp;(CODE($AK6)-96)),Carre3)</f>
        <v>2</v>
      </c>
      <c r="AT6" s="37" cm="1">
        <f t="array" aca="1" ref="AT6" ca="1">test(INDEX(Sudoku,$AL6,(CODE($AK6)-96)),AT$1,INDIRECT("Ligne"&amp;$AL6),INDIRECT("Colonne"&amp;(CODE($AK6)-96)),Carre3)</f>
        <v>1</v>
      </c>
      <c r="AU6" s="37" cm="1">
        <f t="array" aca="1" ref="AU6" ca="1">test(INDEX(Sudoku,$AL6,(CODE($AK6)-96)),AU$1,INDIRECT("Ligne"&amp;$AL6),INDIRECT("Colonne"&amp;(CODE($AK6)-96)),Carre3)</f>
        <v>2</v>
      </c>
      <c r="AV6" s="83">
        <f t="shared" ca="1" si="2"/>
        <v>4</v>
      </c>
      <c r="AY6" s="188">
        <f ca="1">IF(COUNTIF(BB5:CB7,4)=1,4,0)</f>
        <v>0</v>
      </c>
      <c r="AZ6" s="189">
        <f ca="1">IF(COUNTIF(BB5:CB7,5)=1,5,0)</f>
        <v>0</v>
      </c>
      <c r="BA6" s="189">
        <f ca="1">IF(COUNTIF(BB5:CB7,6)=1,6,0)</f>
        <v>0</v>
      </c>
      <c r="BB6" s="216" t="str" cm="1">
        <f t="array" aca="1" ref="BB6" ca="1">IF(INDIRECT(EL8&amp;FN8)=2,GP8,"")</f>
        <v/>
      </c>
      <c r="BC6" s="194" cm="1">
        <f t="array" aca="1" ref="BC6" ca="1">IF(INDIRECT(EM8&amp;FO8)=2,GQ8,"")</f>
        <v>5</v>
      </c>
      <c r="BD6" s="194" t="str" cm="1">
        <f t="array" aca="1" ref="BD6" ca="1">IF(INDIRECT(EN8&amp;FP8)=2,GR8,"")</f>
        <v/>
      </c>
      <c r="BE6" s="195" cm="1">
        <f t="array" aca="1" ref="BE6" ca="1">IF(INDIRECT(EO8&amp;FQ8)=2,GS8,"")</f>
        <v>4</v>
      </c>
      <c r="BF6" s="194" cm="1">
        <f t="array" aca="1" ref="BF6" ca="1">IF(INDIRECT(EP8&amp;FR8)=2,GT8,"")</f>
        <v>5</v>
      </c>
      <c r="BG6" s="196" t="str" cm="1">
        <f t="array" aca="1" ref="BG6" ca="1">IF(INDIRECT(EQ8&amp;FS8)=2,GU8,"")</f>
        <v/>
      </c>
      <c r="BH6" s="195" cm="1">
        <f t="array" aca="1" ref="BH6" ca="1">IF(INDIRECT(ER8&amp;FT8)=2,GV8,"")</f>
        <v>4</v>
      </c>
      <c r="BI6" s="194" t="str" cm="1">
        <f t="array" aca="1" ref="BI6" ca="1">IF(INDIRECT(ES8&amp;FU8)=2,GW8,"")</f>
        <v/>
      </c>
      <c r="BJ6" s="197" t="str" cm="1">
        <f t="array" aca="1" ref="BJ6" ca="1">IF(INDIRECT(ET8&amp;FV8)=2,GX8,"")</f>
        <v/>
      </c>
      <c r="BK6" s="194" t="str" cm="1">
        <f t="array" aca="1" ref="BK6" ca="1">IF(INDIRECT(EU8&amp;FW8)=2,GY8,"")</f>
        <v/>
      </c>
      <c r="BL6" s="194" t="str" cm="1">
        <f t="array" aca="1" ref="BL6" ca="1">IF(INDIRECT(EV8&amp;FX8)=2,GZ8,"")</f>
        <v/>
      </c>
      <c r="BM6" s="196" t="str" cm="1">
        <f t="array" aca="1" ref="BM6" ca="1">IF(INDIRECT(EW8&amp;FY8)=2,HA8,"")</f>
        <v/>
      </c>
      <c r="BN6" s="195" t="str" cm="1">
        <f t="array" aca="1" ref="BN6" ca="1">IF(INDIRECT(EX8&amp;FZ8)=2,HB8,"")</f>
        <v/>
      </c>
      <c r="BO6" s="194" t="str" cm="1">
        <f t="array" aca="1" ref="BO6" ca="1">IF(INDIRECT(EY8&amp;GA8)=2,HC8,"")</f>
        <v/>
      </c>
      <c r="BP6" s="196" t="str" cm="1">
        <f t="array" aca="1" ref="BP6" ca="1">IF(INDIRECT(EZ8&amp;GB8)=2,HD8,"")</f>
        <v/>
      </c>
      <c r="BQ6" s="195" t="str" cm="1">
        <f t="array" aca="1" ref="BQ6" ca="1">IF(INDIRECT(FA8&amp;GC8)=2,HE8,"")</f>
        <v/>
      </c>
      <c r="BR6" s="194" t="str" cm="1">
        <f t="array" aca="1" ref="BR6" ca="1">IF(INDIRECT(FB8&amp;GD8)=2,HF8,"")</f>
        <v/>
      </c>
      <c r="BS6" s="197" t="str" cm="1">
        <f t="array" aca="1" ref="BS6" ca="1">IF(INDIRECT(FC8&amp;GE8)=2,HG8,"")</f>
        <v/>
      </c>
      <c r="BT6" s="194" t="str" cm="1">
        <f t="array" aca="1" ref="BT6" ca="1">IF(INDIRECT(FD8&amp;GF8)=2,HH8,"")</f>
        <v/>
      </c>
      <c r="BU6" s="194" cm="1">
        <f t="array" aca="1" ref="BU6" ca="1">IF(INDIRECT(FE8&amp;GG8)=2,HI8,"")</f>
        <v>5</v>
      </c>
      <c r="BV6" s="196" t="str" cm="1">
        <f t="array" aca="1" ref="BV6" ca="1">IF(INDIRECT(FF8&amp;GH8)=2,HJ8,"")</f>
        <v/>
      </c>
      <c r="BW6" s="195" t="str" cm="1">
        <f t="array" aca="1" ref="BW6" ca="1">IF(INDIRECT(FG8&amp;GI8)=2,HK8,"")</f>
        <v/>
      </c>
      <c r="BX6" s="194" t="str" cm="1">
        <f t="array" aca="1" ref="BX6" ca="1">IF(INDIRECT(FH8&amp;GJ8)=2,HL8,"")</f>
        <v/>
      </c>
      <c r="BY6" s="196" t="str" cm="1">
        <f t="array" aca="1" ref="BY6" ca="1">IF(INDIRECT(FI8&amp;GK8)=2,HM8,"")</f>
        <v/>
      </c>
      <c r="BZ6" s="195" t="str" cm="1">
        <f t="array" aca="1" ref="BZ6" ca="1">IF(INDIRECT(FJ8&amp;GL8)=2,HN8,"")</f>
        <v/>
      </c>
      <c r="CA6" s="194" t="str" cm="1">
        <f t="array" aca="1" ref="CA6" ca="1">IF(INDIRECT(FK8&amp;GM8)=2,HO8,"")</f>
        <v/>
      </c>
      <c r="CB6" s="217" t="str" cm="1">
        <f t="array" aca="1" ref="CB6" ca="1">IF(INDIRECT(FL8&amp;GN8)=2,HP8,"")</f>
        <v/>
      </c>
      <c r="CC6" s="171"/>
      <c r="CD6" s="171"/>
      <c r="CE6" s="242"/>
      <c r="CN6" s="32" t="s">
        <v>92</v>
      </c>
      <c r="CO6" s="33">
        <v>5</v>
      </c>
      <c r="CP6" s="3">
        <f ca="1">IF(M42&lt;&gt;2,0,1)</f>
        <v>0</v>
      </c>
      <c r="CQ6" s="3">
        <f ca="1">IF(N42&lt;&gt;2,0,1)</f>
        <v>0</v>
      </c>
      <c r="CR6" s="3">
        <f ca="1">IF(O42&lt;&gt;2,0,1)</f>
        <v>0</v>
      </c>
      <c r="CS6" s="3">
        <f ca="1">IF(P42&lt;&gt;2,0,1)</f>
        <v>0</v>
      </c>
      <c r="CT6" s="3">
        <f ca="1">IF(Q42&lt;&gt;2,0,1)</f>
        <v>0</v>
      </c>
      <c r="CU6" s="3">
        <f ca="1">IF(R42&lt;&gt;2,0,1)</f>
        <v>0</v>
      </c>
      <c r="CV6" s="3">
        <f ca="1">IF(S42&lt;&gt;2,0,1)</f>
        <v>0</v>
      </c>
      <c r="CW6" s="3">
        <f ca="1">IF(T42&lt;&gt;2,0,1)</f>
        <v>0</v>
      </c>
      <c r="CX6" s="3">
        <f ca="1">IF(U42&lt;&gt;2,0,1)</f>
        <v>0</v>
      </c>
      <c r="CZ6" s="3">
        <f ca="1">BIN2DEC(_xlfn.TEXTJOIN("",FALSE,CP6:CX6))</f>
        <v>0</v>
      </c>
      <c r="DF6" s="32" t="s">
        <v>93</v>
      </c>
      <c r="DG6" s="32">
        <v>5</v>
      </c>
      <c r="DH6" s="3">
        <f ca="1">IF(X42&lt;&gt;2,0,1)</f>
        <v>0</v>
      </c>
      <c r="DI6" s="3">
        <f ca="1">IF(Y42&lt;&gt;2,0,1)</f>
        <v>0</v>
      </c>
      <c r="DJ6" s="3">
        <f ca="1">IF(Z42&lt;&gt;2,0,1)</f>
        <v>0</v>
      </c>
      <c r="DK6" s="3">
        <f ca="1">IF(AA42&lt;&gt;2,0,1)</f>
        <v>0</v>
      </c>
      <c r="DL6" s="3">
        <f ca="1">IF(AB42&lt;&gt;2,0,1)</f>
        <v>0</v>
      </c>
      <c r="DM6" s="3">
        <f ca="1">IF(AC42&lt;&gt;2,0,1)</f>
        <v>0</v>
      </c>
      <c r="DN6" s="3">
        <f ca="1">IF(AD42&lt;&gt;2,0,1)</f>
        <v>0</v>
      </c>
      <c r="DO6" s="3">
        <f ca="1">IF(AE42&lt;&gt;2,0,1)</f>
        <v>0</v>
      </c>
      <c r="DP6" s="3">
        <f ca="1">IF(AF42&lt;&gt;2,0,1)</f>
        <v>0</v>
      </c>
      <c r="DR6" s="162" t="str">
        <f ca="1">_xlfn.TEXTJOIN("",FALSE,DH6:DP6)</f>
        <v>000000000</v>
      </c>
      <c r="DV6" s="3">
        <f ca="1">BIN2DEC(DR6)</f>
        <v>0</v>
      </c>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c r="GG6" s="32"/>
      <c r="GH6" s="32"/>
      <c r="GI6" s="32"/>
      <c r="GJ6" s="32"/>
      <c r="GK6" s="32"/>
      <c r="GL6" s="32"/>
      <c r="GM6" s="32"/>
      <c r="GN6" s="32"/>
      <c r="GO6" s="32"/>
      <c r="GP6" s="32"/>
      <c r="GQ6" s="32"/>
      <c r="GR6" s="32"/>
      <c r="GS6" s="32"/>
      <c r="GT6" s="32"/>
      <c r="GU6" s="32"/>
      <c r="GV6" s="32"/>
      <c r="GW6" s="32"/>
      <c r="GX6" s="32"/>
      <c r="GY6" s="32"/>
      <c r="GZ6" s="32"/>
      <c r="HA6" s="32"/>
      <c r="HB6" s="32"/>
      <c r="HC6" s="32"/>
      <c r="HD6" s="32"/>
      <c r="HE6" s="32"/>
      <c r="HF6" s="32"/>
      <c r="HG6" s="32"/>
      <c r="HH6" s="32"/>
      <c r="HI6" s="32"/>
      <c r="HJ6" s="32"/>
      <c r="HK6" s="32"/>
      <c r="HL6" s="32"/>
      <c r="HM6" s="32"/>
      <c r="HN6" s="32"/>
      <c r="HO6" s="32"/>
      <c r="HP6" s="32"/>
      <c r="HQ6" s="32"/>
      <c r="HR6" s="32"/>
      <c r="HS6" s="32"/>
      <c r="HT6" s="32"/>
      <c r="HU6" s="32"/>
      <c r="HV6" s="32"/>
      <c r="HW6" s="32"/>
      <c r="HX6" s="32"/>
      <c r="HY6" s="32"/>
      <c r="HZ6" s="32"/>
      <c r="IA6" s="32"/>
      <c r="IB6" s="32"/>
      <c r="IC6" s="32"/>
      <c r="ID6" s="32"/>
      <c r="IE6" s="32"/>
      <c r="IF6" s="32"/>
      <c r="IG6" s="32"/>
      <c r="IH6" s="32"/>
      <c r="II6" s="32"/>
      <c r="IJ6" s="32"/>
      <c r="IK6" s="32"/>
      <c r="IL6" s="32"/>
      <c r="IM6" s="32"/>
      <c r="IN6" s="32"/>
      <c r="IO6" s="32"/>
      <c r="IP6" s="32"/>
      <c r="IQ6" s="32"/>
      <c r="IR6" s="32"/>
      <c r="IS6" s="32"/>
      <c r="IT6" s="32"/>
      <c r="IU6" s="32"/>
      <c r="IV6" s="32"/>
      <c r="IW6" s="32"/>
      <c r="IX6" s="32"/>
      <c r="IY6" s="32"/>
      <c r="IZ6" s="32"/>
      <c r="JA6" s="32"/>
      <c r="JB6" s="32"/>
      <c r="JC6" s="32"/>
      <c r="JD6" s="32"/>
      <c r="JE6" s="32"/>
      <c r="JF6" s="32"/>
      <c r="JG6" s="32"/>
      <c r="JH6" s="32"/>
      <c r="JI6" s="32"/>
      <c r="JJ6" s="32"/>
      <c r="JK6" s="32"/>
      <c r="JL6" s="32"/>
      <c r="JM6" s="32"/>
      <c r="JN6" s="32"/>
      <c r="JO6" s="32"/>
      <c r="JP6" s="32"/>
      <c r="JQ6" s="32"/>
      <c r="JR6" s="32"/>
      <c r="JS6" s="32"/>
    </row>
    <row r="7" spans="1:279" ht="16.5" customHeight="1" thickBot="1" x14ac:dyDescent="0.3">
      <c r="A7" s="32">
        <v>6</v>
      </c>
      <c r="B7" s="90"/>
      <c r="C7" s="91"/>
      <c r="D7" s="92">
        <v>5</v>
      </c>
      <c r="E7" s="105">
        <v>1</v>
      </c>
      <c r="F7" s="106">
        <v>6</v>
      </c>
      <c r="G7" s="107">
        <v>2</v>
      </c>
      <c r="H7" s="126"/>
      <c r="I7" s="127">
        <v>3</v>
      </c>
      <c r="J7" s="128">
        <v>4</v>
      </c>
      <c r="K7" s="159" cm="1">
        <f t="array" aca="1" ref="K7" ca="1">COUNT(_xlfn.UNIQUE(TRANSPOSE(INDIRECT("Ligne"&amp;A7))))</f>
        <v>6</v>
      </c>
      <c r="M7" s="49" t="s">
        <v>94</v>
      </c>
      <c r="N7" s="49">
        <v>2</v>
      </c>
      <c r="O7" s="37" cm="1">
        <f t="array" aca="1" ref="O7" ca="1">test(INDEX(Sudoku,$N7,(CODE($M7)-96)),O$1,INDIRECT("Ligne"&amp;$N7),INDIRECT("Colonne"&amp;(CODE($M7)-96)),Carre1)</f>
        <v>1</v>
      </c>
      <c r="P7" s="37" cm="1">
        <f t="array" aca="1" ref="P7" ca="1">test(INDEX(Sudoku,$N7,(CODE($M7)-96)),P$1,INDIRECT("Ligne"&amp;$N7),INDIRECT("Colonne"&amp;(CODE($M7)-96)),Carre1)</f>
        <v>1</v>
      </c>
      <c r="Q7" s="37" cm="1">
        <f t="array" aca="1" ref="Q7" ca="1">test(INDEX(Sudoku,$N7,(CODE($M7)-96)),Q$1,INDIRECT("Ligne"&amp;$N7),INDIRECT("Colonne"&amp;(CODE($M7)-96)),Carre1)</f>
        <v>1</v>
      </c>
      <c r="R7" s="37" cm="1">
        <f t="array" aca="1" ref="R7" ca="1">test(INDEX(Sudoku,$N7,(CODE($M7)-96)),R$1,INDIRECT("Ligne"&amp;$N7),INDIRECT("Colonne"&amp;(CODE($M7)-96)),Carre1)</f>
        <v>2</v>
      </c>
      <c r="S7" s="37" cm="1">
        <f t="array" aca="1" ref="S7" ca="1">test(INDEX(Sudoku,$N7,(CODE($M7)-96)),S$1,INDIRECT("Ligne"&amp;$N7),INDIRECT("Colonne"&amp;(CODE($M7)-96)),Carre1)</f>
        <v>1</v>
      </c>
      <c r="T7" s="37" cm="1">
        <f t="array" aca="1" ref="T7" ca="1">test(INDEX(Sudoku,$N7,(CODE($M7)-96)),T$1,INDIRECT("Ligne"&amp;$N7),INDIRECT("Colonne"&amp;(CODE($M7)-96)),Carre1)</f>
        <v>1</v>
      </c>
      <c r="U7" s="37" cm="1">
        <f t="array" aca="1" ref="U7" ca="1">test(INDEX(Sudoku,$N7,(CODE($M7)-96)),U$1,INDIRECT("Ligne"&amp;$N7),INDIRECT("Colonne"&amp;(CODE($M7)-96)),Carre1)</f>
        <v>2</v>
      </c>
      <c r="V7" s="37" cm="1">
        <f t="array" aca="1" ref="V7" ca="1">test(INDEX(Sudoku,$N7,(CODE($M7)-96)),V$1,INDIRECT("Ligne"&amp;$N7),INDIRECT("Colonne"&amp;(CODE($M7)-96)),Carre1)</f>
        <v>1</v>
      </c>
      <c r="W7" s="37" cm="1">
        <f t="array" aca="1" ref="W7" ca="1">test(INDEX(Sudoku,$N7,(CODE($M7)-96)),W$1,INDIRECT("Ligne"&amp;$N7),INDIRECT("Colonne"&amp;(CODE($M7)-96)),Carre1)</f>
        <v>2</v>
      </c>
      <c r="X7" s="53">
        <f t="shared" ca="1" si="0"/>
        <v>3</v>
      </c>
      <c r="Y7" s="65" t="s">
        <v>97</v>
      </c>
      <c r="Z7" s="65">
        <v>2</v>
      </c>
      <c r="AA7" s="37" cm="1">
        <f t="array" aca="1" ref="AA7" ca="1">test(INDEX(Sudoku,$Z7,(CODE($Y7)-96)),AA$1,INDIRECT("Ligne"&amp;$Z7),INDIRECT("Colonne"&amp;(CODE($Y7)-96)),Carre2)</f>
        <v>1</v>
      </c>
      <c r="AB7" s="37" cm="1">
        <f t="array" aca="1" ref="AB7" ca="1">test(INDEX(Sudoku,$Z7,(CODE($Y7)-96)),AB$1,INDIRECT("Ligne"&amp;$Z7),INDIRECT("Colonne"&amp;(CODE($Y7)-96)),Carre2)</f>
        <v>1</v>
      </c>
      <c r="AC7" s="37" cm="1">
        <f t="array" aca="1" ref="AC7" ca="1">test(INDEX(Sudoku,$Z7,(CODE($Y7)-96)),AC$1,INDIRECT("Ligne"&amp;$Z7),INDIRECT("Colonne"&amp;(CODE($Y7)-96)),Carre2)</f>
        <v>1</v>
      </c>
      <c r="AD7" s="37" cm="1">
        <f t="array" aca="1" ref="AD7" ca="1">test(INDEX(Sudoku,$Z7,(CODE($Y7)-96)),AD$1,INDIRECT("Ligne"&amp;$Z7),INDIRECT("Colonne"&amp;(CODE($Y7)-96)),Carre2)</f>
        <v>2</v>
      </c>
      <c r="AE7" s="37" cm="1">
        <f t="array" aca="1" ref="AE7" ca="1">test(INDEX(Sudoku,$Z7,(CODE($Y7)-96)),AE$1,INDIRECT("Ligne"&amp;$Z7),INDIRECT("Colonne"&amp;(CODE($Y7)-96)),Carre2)</f>
        <v>1</v>
      </c>
      <c r="AF7" s="37" cm="1">
        <f t="array" aca="1" ref="AF7" ca="1">test(INDEX(Sudoku,$Z7,(CODE($Y7)-96)),AF$1,INDIRECT("Ligne"&amp;$Z7),INDIRECT("Colonne"&amp;(CODE($Y7)-96)),Carre2)</f>
        <v>1</v>
      </c>
      <c r="AG7" s="37" cm="1">
        <f t="array" aca="1" ref="AG7" ca="1">test(INDEX(Sudoku,$Z7,(CODE($Y7)-96)),AG$1,INDIRECT("Ligne"&amp;$Z7),INDIRECT("Colonne"&amp;(CODE($Y7)-96)),Carre2)</f>
        <v>2</v>
      </c>
      <c r="AH7" s="37" cm="1">
        <f t="array" aca="1" ref="AH7" ca="1">test(INDEX(Sudoku,$Z7,(CODE($Y7)-96)),AH$1,INDIRECT("Ligne"&amp;$Z7),INDIRECT("Colonne"&amp;(CODE($Y7)-96)),Carre2)</f>
        <v>1</v>
      </c>
      <c r="AI7" s="37" cm="1">
        <f t="array" aca="1" ref="AI7" ca="1">test(INDEX(Sudoku,$Z7,(CODE($Y7)-96)),AI$1,INDIRECT("Ligne"&amp;$Z7),INDIRECT("Colonne"&amp;(CODE($Y7)-96)),Carre2)</f>
        <v>1</v>
      </c>
      <c r="AJ7" s="68">
        <f t="shared" ca="1" si="1"/>
        <v>2</v>
      </c>
      <c r="AK7" s="80" t="s">
        <v>101</v>
      </c>
      <c r="AL7" s="80">
        <v>2</v>
      </c>
      <c r="AM7" s="37" cm="1">
        <f t="array" aca="1" ref="AM7" ca="1">test(INDEX(Sudoku,$AL7,(CODE($AK7)-96)),AM$1,INDIRECT("Ligne"&amp;$AL7),INDIRECT("Colonne"&amp;(CODE($AK7)-96)),Carre3)</f>
        <v>0</v>
      </c>
      <c r="AN7" s="37" cm="1">
        <f t="array" aca="1" ref="AN7" ca="1">test(INDEX(Sudoku,$AL7,(CODE($AK7)-96)),AN$1,INDIRECT("Ligne"&amp;$AL7),INDIRECT("Colonne"&amp;(CODE($AK7)-96)),Carre3)</f>
        <v>0</v>
      </c>
      <c r="AO7" s="37" cm="1">
        <f t="array" aca="1" ref="AO7" ca="1">test(INDEX(Sudoku,$AL7,(CODE($AK7)-96)),AO$1,INDIRECT("Ligne"&amp;$AL7),INDIRECT("Colonne"&amp;(CODE($AK7)-96)),Carre3)</f>
        <v>0</v>
      </c>
      <c r="AP7" s="37" cm="1">
        <f t="array" aca="1" ref="AP7" ca="1">test(INDEX(Sudoku,$AL7,(CODE($AK7)-96)),AP$1,INDIRECT("Ligne"&amp;$AL7),INDIRECT("Colonne"&amp;(CODE($AK7)-96)),Carre3)</f>
        <v>0</v>
      </c>
      <c r="AQ7" s="37" cm="1">
        <f t="array" aca="1" ref="AQ7" ca="1">test(INDEX(Sudoku,$AL7,(CODE($AK7)-96)),AQ$1,INDIRECT("Ligne"&amp;$AL7),INDIRECT("Colonne"&amp;(CODE($AK7)-96)),Carre3)</f>
        <v>0</v>
      </c>
      <c r="AR7" s="37" cm="1">
        <f t="array" aca="1" ref="AR7" ca="1">test(INDEX(Sudoku,$AL7,(CODE($AK7)-96)),AR$1,INDIRECT("Ligne"&amp;$AL7),INDIRECT("Colonne"&amp;(CODE($AK7)-96)),Carre3)</f>
        <v>0</v>
      </c>
      <c r="AS7" s="37" cm="1">
        <f t="array" aca="1" ref="AS7" ca="1">test(INDEX(Sudoku,$AL7,(CODE($AK7)-96)),AS$1,INDIRECT("Ligne"&amp;$AL7),INDIRECT("Colonne"&amp;(CODE($AK7)-96)),Carre3)</f>
        <v>0</v>
      </c>
      <c r="AT7" s="37" cm="1">
        <f t="array" aca="1" ref="AT7" ca="1">test(INDEX(Sudoku,$AL7,(CODE($AK7)-96)),AT$1,INDIRECT("Ligne"&amp;$AL7),INDIRECT("Colonne"&amp;(CODE($AK7)-96)),Carre3)</f>
        <v>0</v>
      </c>
      <c r="AU7" s="37" cm="1">
        <f t="array" aca="1" ref="AU7" ca="1">test(INDEX(Sudoku,$AL7,(CODE($AK7)-96)),AU$1,INDIRECT("Ligne"&amp;$AL7),INDIRECT("Colonne"&amp;(CODE($AK7)-96)),Carre3)</f>
        <v>0</v>
      </c>
      <c r="AV7" s="83">
        <f t="shared" ca="1" si="2"/>
        <v>0</v>
      </c>
      <c r="AY7" s="190">
        <f ca="1">IF(COUNTIF(BB5:CB7,7)=1,7,0)</f>
        <v>0</v>
      </c>
      <c r="AZ7" s="191">
        <f ca="1">IF(COUNTIF(BB5:CB7,8)=1,8,0)</f>
        <v>0</v>
      </c>
      <c r="BA7" s="191">
        <f ca="1">IF(COUNTIF(BB5:CB7,9)=1,9,0)</f>
        <v>0</v>
      </c>
      <c r="BB7" s="216" cm="1">
        <f t="array" aca="1" ref="BB7" ca="1">IF(INDIRECT(EL9&amp;FN9)=2,GP9,"")</f>
        <v>7</v>
      </c>
      <c r="BC7" s="194" cm="1">
        <f t="array" aca="1" ref="BC7" ca="1">IF(INDIRECT(EM9&amp;FO9)=2,GQ9,"")</f>
        <v>8</v>
      </c>
      <c r="BD7" s="194" cm="1">
        <f t="array" aca="1" ref="BD7" ca="1">IF(INDIRECT(EN9&amp;FP9)=2,GR9,"")</f>
        <v>9</v>
      </c>
      <c r="BE7" s="198" cm="1">
        <f t="array" aca="1" ref="BE7" ca="1">IF(INDIRECT(EO9&amp;FQ9)=2,GS9,"")</f>
        <v>7</v>
      </c>
      <c r="BF7" s="199" cm="1">
        <f t="array" aca="1" ref="BF7" ca="1">IF(INDIRECT(EP9&amp;FR9)=2,GT9,"")</f>
        <v>8</v>
      </c>
      <c r="BG7" s="200" cm="1">
        <f t="array" aca="1" ref="BG7" ca="1">IF(INDIRECT(EQ9&amp;FS9)=2,GU9,"")</f>
        <v>9</v>
      </c>
      <c r="BH7" s="198" cm="1">
        <f t="array" aca="1" ref="BH7" ca="1">IF(INDIRECT(ER9&amp;FT9)=2,GV9,"")</f>
        <v>7</v>
      </c>
      <c r="BI7" s="199" cm="1">
        <f t="array" aca="1" ref="BI7" ca="1">IF(INDIRECT(ES9&amp;FU9)=2,GW9,"")</f>
        <v>8</v>
      </c>
      <c r="BJ7" s="201" cm="1">
        <f t="array" aca="1" ref="BJ7" ca="1">IF(INDIRECT(ET9&amp;FV9)=2,GX9,"")</f>
        <v>9</v>
      </c>
      <c r="BK7" s="199" t="str" cm="1">
        <f t="array" aca="1" ref="BK7" ca="1">IF(INDIRECT(EU9&amp;FW9)=2,GY9,"")</f>
        <v/>
      </c>
      <c r="BL7" s="199" t="str" cm="1">
        <f t="array" aca="1" ref="BL7" ca="1">IF(INDIRECT(EV9&amp;FX9)=2,GZ9,"")</f>
        <v/>
      </c>
      <c r="BM7" s="200" cm="1">
        <f t="array" aca="1" ref="BM7" ca="1">IF(INDIRECT(EW9&amp;FY9)=2,HA9,"")</f>
        <v>9</v>
      </c>
      <c r="BN7" s="198" t="str" cm="1">
        <f t="array" aca="1" ref="BN7" ca="1">IF(INDIRECT(EX9&amp;FZ9)=2,HB9,"")</f>
        <v/>
      </c>
      <c r="BO7" s="199" t="str" cm="1">
        <f t="array" aca="1" ref="BO7" ca="1">IF(INDIRECT(EY9&amp;GA9)=2,HC9,"")</f>
        <v/>
      </c>
      <c r="BP7" s="200" t="str" cm="1">
        <f t="array" aca="1" ref="BP7" ca="1">IF(INDIRECT(EZ9&amp;GB9)=2,HD9,"")</f>
        <v/>
      </c>
      <c r="BQ7" s="198" t="str" cm="1">
        <f t="array" aca="1" ref="BQ7" ca="1">IF(INDIRECT(FA9&amp;GC9)=2,HE9,"")</f>
        <v/>
      </c>
      <c r="BR7" s="199" t="str" cm="1">
        <f t="array" aca="1" ref="BR7" ca="1">IF(INDIRECT(FB9&amp;GD9)=2,HF9,"")</f>
        <v/>
      </c>
      <c r="BS7" s="201" t="str" cm="1">
        <f t="array" aca="1" ref="BS7" ca="1">IF(INDIRECT(FC9&amp;GE9)=2,HG9,"")</f>
        <v/>
      </c>
      <c r="BT7" s="199" cm="1">
        <f t="array" aca="1" ref="BT7" ca="1">IF(INDIRECT(FD9&amp;GF9)=2,HH9,"")</f>
        <v>7</v>
      </c>
      <c r="BU7" s="199" t="str" cm="1">
        <f t="array" aca="1" ref="BU7" ca="1">IF(INDIRECT(FE9&amp;GG9)=2,HI9,"")</f>
        <v/>
      </c>
      <c r="BV7" s="200" cm="1">
        <f t="array" aca="1" ref="BV7" ca="1">IF(INDIRECT(FF9&amp;GH9)=2,HJ9,"")</f>
        <v>9</v>
      </c>
      <c r="BW7" s="198" t="str" cm="1">
        <f t="array" aca="1" ref="BW7" ca="1">IF(INDIRECT(FG9&amp;GI9)=2,HK9,"")</f>
        <v/>
      </c>
      <c r="BX7" s="199" t="str" cm="1">
        <f t="array" aca="1" ref="BX7" ca="1">IF(INDIRECT(FH9&amp;GJ9)=2,HL9,"")</f>
        <v/>
      </c>
      <c r="BY7" s="200" t="str" cm="1">
        <f t="array" aca="1" ref="BY7" ca="1">IF(INDIRECT(FI9&amp;GK9)=2,HM9,"")</f>
        <v/>
      </c>
      <c r="BZ7" s="198" cm="1">
        <f t="array" aca="1" ref="BZ7" ca="1">IF(INDIRECT(FJ9&amp;GL9)=2,HN9,"")</f>
        <v>7</v>
      </c>
      <c r="CA7" s="199" cm="1">
        <f t="array" aca="1" ref="CA7" ca="1">IF(INDIRECT(FK9&amp;GM9)=2,HO9,"")</f>
        <v>8</v>
      </c>
      <c r="CB7" s="218" cm="1">
        <f t="array" aca="1" ref="CB7" ca="1">IF(INDIRECT(FL9&amp;GN9)=2,HP9,"")</f>
        <v>9</v>
      </c>
      <c r="CC7" s="240"/>
      <c r="CD7" s="239"/>
      <c r="CE7" s="244"/>
      <c r="CN7" s="32" t="s">
        <v>92</v>
      </c>
      <c r="CO7" s="33">
        <v>6</v>
      </c>
      <c r="CP7" s="3">
        <f ca="1">IF(M43&lt;&gt;2,0,1)</f>
        <v>0</v>
      </c>
      <c r="CQ7" s="3">
        <f ca="1">IF(N43&lt;&gt;2,0,1)</f>
        <v>0</v>
      </c>
      <c r="CR7" s="3">
        <f ca="1">IF(O43&lt;&gt;2,0,1)</f>
        <v>0</v>
      </c>
      <c r="CS7" s="3">
        <f ca="1">IF(P43&lt;&gt;2,0,1)</f>
        <v>0</v>
      </c>
      <c r="CT7" s="3">
        <f ca="1">IF(Q43&lt;&gt;2,0,1)</f>
        <v>0</v>
      </c>
      <c r="CU7" s="3">
        <f ca="1">IF(R43&lt;&gt;2,0,1)</f>
        <v>0</v>
      </c>
      <c r="CV7" s="3">
        <f ca="1">IF(S43&lt;&gt;2,0,1)</f>
        <v>1</v>
      </c>
      <c r="CW7" s="3">
        <f ca="1">IF(T43&lt;&gt;2,0,1)</f>
        <v>1</v>
      </c>
      <c r="CX7" s="3">
        <f ca="1">IF(U43&lt;&gt;2,0,1)</f>
        <v>1</v>
      </c>
      <c r="CZ7" s="3">
        <f ca="1">BIN2DEC(_xlfn.TEXTJOIN("",FALSE,CP7:CX7))</f>
        <v>7</v>
      </c>
      <c r="DF7" s="32" t="s">
        <v>93</v>
      </c>
      <c r="DG7" s="32">
        <v>6</v>
      </c>
      <c r="DH7" s="3">
        <f ca="1">IF(X43&lt;&gt;2,0,1)</f>
        <v>0</v>
      </c>
      <c r="DI7" s="3">
        <f ca="1">IF(Y43&lt;&gt;2,0,1)</f>
        <v>0</v>
      </c>
      <c r="DJ7" s="3">
        <f ca="1">IF(Z43&lt;&gt;2,0,1)</f>
        <v>0</v>
      </c>
      <c r="DK7" s="3">
        <f ca="1">IF(AA43&lt;&gt;2,0,1)</f>
        <v>0</v>
      </c>
      <c r="DL7" s="3">
        <f ca="1">IF(AB43&lt;&gt;2,0,1)</f>
        <v>0</v>
      </c>
      <c r="DM7" s="3">
        <f ca="1">IF(AC43&lt;&gt;2,0,1)</f>
        <v>0</v>
      </c>
      <c r="DN7" s="3">
        <f ca="1">IF(AD43&lt;&gt;2,0,1)</f>
        <v>1</v>
      </c>
      <c r="DO7" s="3">
        <f ca="1">IF(AE43&lt;&gt;2,0,1)</f>
        <v>1</v>
      </c>
      <c r="DP7" s="3">
        <f ca="1">IF(AF43&lt;&gt;2,0,1)</f>
        <v>1</v>
      </c>
      <c r="DR7" s="162" t="str">
        <f ca="1">_xlfn.TEXTJOIN("",FALSE,DH7:DP7)</f>
        <v>000000111</v>
      </c>
      <c r="DV7" s="3">
        <f ca="1">BIN2DEC(DR7)</f>
        <v>7</v>
      </c>
      <c r="EL7" s="164" t="s">
        <v>111</v>
      </c>
      <c r="EM7" s="164" t="s">
        <v>112</v>
      </c>
      <c r="EN7" s="164" t="s">
        <v>113</v>
      </c>
      <c r="EO7" s="164" t="s">
        <v>111</v>
      </c>
      <c r="EP7" s="164" t="s">
        <v>112</v>
      </c>
      <c r="EQ7" s="164" t="s">
        <v>113</v>
      </c>
      <c r="ER7" s="164" t="s">
        <v>111</v>
      </c>
      <c r="ES7" s="164" t="s">
        <v>112</v>
      </c>
      <c r="ET7" s="164" t="s">
        <v>113</v>
      </c>
      <c r="EU7" s="164" t="s">
        <v>120</v>
      </c>
      <c r="EV7" s="164" t="s">
        <v>121</v>
      </c>
      <c r="EW7" s="164" t="s">
        <v>122</v>
      </c>
      <c r="EX7" s="164" t="s">
        <v>120</v>
      </c>
      <c r="EY7" s="164" t="s">
        <v>121</v>
      </c>
      <c r="EZ7" s="164" t="s">
        <v>122</v>
      </c>
      <c r="FA7" s="164" t="s">
        <v>120</v>
      </c>
      <c r="FB7" s="164" t="s">
        <v>121</v>
      </c>
      <c r="FC7" s="164" t="s">
        <v>122</v>
      </c>
      <c r="FD7" s="164" t="s">
        <v>129</v>
      </c>
      <c r="FE7" s="164" t="s">
        <v>130</v>
      </c>
      <c r="FF7" s="164" t="s">
        <v>131</v>
      </c>
      <c r="FG7" s="164" t="s">
        <v>129</v>
      </c>
      <c r="FH7" s="164" t="s">
        <v>130</v>
      </c>
      <c r="FI7" s="164" t="s">
        <v>131</v>
      </c>
      <c r="FJ7" s="164" t="s">
        <v>129</v>
      </c>
      <c r="FK7" s="164" t="s">
        <v>130</v>
      </c>
      <c r="FL7" s="164" t="s">
        <v>131</v>
      </c>
      <c r="FN7" s="3">
        <v>2</v>
      </c>
      <c r="FO7" s="3">
        <v>2</v>
      </c>
      <c r="FP7" s="3">
        <v>2</v>
      </c>
      <c r="FQ7" s="3">
        <v>3</v>
      </c>
      <c r="FR7" s="3">
        <v>3</v>
      </c>
      <c r="FS7" s="3">
        <v>3</v>
      </c>
      <c r="FT7" s="3">
        <v>4</v>
      </c>
      <c r="FU7" s="3">
        <v>4</v>
      </c>
      <c r="FV7" s="3">
        <v>4</v>
      </c>
      <c r="FW7" s="3">
        <v>2</v>
      </c>
      <c r="FX7" s="3">
        <v>2</v>
      </c>
      <c r="FY7" s="3">
        <v>2</v>
      </c>
      <c r="FZ7" s="3">
        <v>3</v>
      </c>
      <c r="GA7" s="3">
        <v>3</v>
      </c>
      <c r="GB7" s="3">
        <v>3</v>
      </c>
      <c r="GC7" s="3">
        <v>4</v>
      </c>
      <c r="GD7" s="3">
        <v>4</v>
      </c>
      <c r="GE7" s="3">
        <v>4</v>
      </c>
      <c r="GF7" s="3">
        <v>2</v>
      </c>
      <c r="GG7" s="3">
        <v>2</v>
      </c>
      <c r="GH7" s="3">
        <v>2</v>
      </c>
      <c r="GI7" s="3">
        <v>3</v>
      </c>
      <c r="GJ7" s="3">
        <v>3</v>
      </c>
      <c r="GK7" s="3">
        <v>3</v>
      </c>
      <c r="GL7" s="3">
        <v>4</v>
      </c>
      <c r="GM7" s="3">
        <v>4</v>
      </c>
      <c r="GN7" s="3">
        <v>4</v>
      </c>
      <c r="GP7" s="3">
        <v>1</v>
      </c>
      <c r="GQ7" s="3">
        <v>2</v>
      </c>
      <c r="GR7" s="3">
        <v>3</v>
      </c>
      <c r="GS7" s="3">
        <v>1</v>
      </c>
      <c r="GT7" s="3">
        <v>2</v>
      </c>
      <c r="GU7" s="3">
        <v>3</v>
      </c>
      <c r="GV7" s="3">
        <v>1</v>
      </c>
      <c r="GW7" s="3">
        <v>2</v>
      </c>
      <c r="GX7" s="3">
        <v>3</v>
      </c>
      <c r="GY7" s="3">
        <v>1</v>
      </c>
      <c r="GZ7" s="3">
        <v>2</v>
      </c>
      <c r="HA7" s="3">
        <v>3</v>
      </c>
      <c r="HB7" s="3">
        <v>1</v>
      </c>
      <c r="HC7" s="3">
        <v>2</v>
      </c>
      <c r="HD7" s="3">
        <v>3</v>
      </c>
      <c r="HE7" s="3">
        <v>1</v>
      </c>
      <c r="HF7" s="3">
        <v>2</v>
      </c>
      <c r="HG7" s="3">
        <v>3</v>
      </c>
      <c r="HH7" s="3">
        <v>1</v>
      </c>
      <c r="HI7" s="3">
        <v>2</v>
      </c>
      <c r="HJ7" s="3">
        <v>3</v>
      </c>
      <c r="HK7" s="3">
        <v>1</v>
      </c>
      <c r="HL7" s="3">
        <v>2</v>
      </c>
      <c r="HM7" s="3">
        <v>3</v>
      </c>
      <c r="HN7" s="3">
        <v>1</v>
      </c>
      <c r="HO7" s="3">
        <v>2</v>
      </c>
      <c r="HP7" s="3">
        <v>3</v>
      </c>
    </row>
    <row r="8" spans="1:279" ht="16.5" customHeight="1" x14ac:dyDescent="0.25">
      <c r="A8" s="32">
        <v>7</v>
      </c>
      <c r="B8" s="131"/>
      <c r="C8" s="132"/>
      <c r="D8" s="133"/>
      <c r="E8" s="146">
        <v>3</v>
      </c>
      <c r="F8" s="147"/>
      <c r="G8" s="148">
        <v>5</v>
      </c>
      <c r="H8" s="152"/>
      <c r="I8" s="153">
        <v>2</v>
      </c>
      <c r="J8" s="154">
        <v>6</v>
      </c>
      <c r="K8" s="159" cm="1">
        <f t="array" aca="1" ref="K8" ca="1">COUNT(_xlfn.UNIQUE(TRANSPOSE(INDIRECT("Ligne"&amp;A8))))</f>
        <v>4</v>
      </c>
      <c r="M8" s="49" t="s">
        <v>92</v>
      </c>
      <c r="N8" s="49">
        <v>3</v>
      </c>
      <c r="O8" s="37" cm="1">
        <f t="array" aca="1" ref="O8" ca="1">test(INDEX(Sudoku,$N8,(CODE($M8)-96)),O$1,INDIRECT("Ligne"&amp;$N8),INDIRECT("Colonne"&amp;(CODE($M8)-96)),Carre1)</f>
        <v>2</v>
      </c>
      <c r="P8" s="37" cm="1">
        <f t="array" aca="1" ref="P8" ca="1">test(INDEX(Sudoku,$N8,(CODE($M8)-96)),P$1,INDIRECT("Ligne"&amp;$N8),INDIRECT("Colonne"&amp;(CODE($M8)-96)),Carre1)</f>
        <v>1</v>
      </c>
      <c r="Q8" s="37" cm="1">
        <f t="array" aca="1" ref="Q8" ca="1">test(INDEX(Sudoku,$N8,(CODE($M8)-96)),Q$1,INDIRECT("Ligne"&amp;$N8),INDIRECT("Colonne"&amp;(CODE($M8)-96)),Carre1)</f>
        <v>2</v>
      </c>
      <c r="R8" s="37" cm="1">
        <f t="array" aca="1" ref="R8" ca="1">test(INDEX(Sudoku,$N8,(CODE($M8)-96)),R$1,INDIRECT("Ligne"&amp;$N8),INDIRECT("Colonne"&amp;(CODE($M8)-96)),Carre1)</f>
        <v>1</v>
      </c>
      <c r="S8" s="37" cm="1">
        <f t="array" aca="1" ref="S8" ca="1">test(INDEX(Sudoku,$N8,(CODE($M8)-96)),S$1,INDIRECT("Ligne"&amp;$N8),INDIRECT("Colonne"&amp;(CODE($M8)-96)),Carre1)</f>
        <v>1</v>
      </c>
      <c r="T8" s="37" cm="1">
        <f t="array" aca="1" ref="T8" ca="1">test(INDEX(Sudoku,$N8,(CODE($M8)-96)),T$1,INDIRECT("Ligne"&amp;$N8),INDIRECT("Colonne"&amp;(CODE($M8)-96)),Carre1)</f>
        <v>1</v>
      </c>
      <c r="U8" s="37" cm="1">
        <f t="array" aca="1" ref="U8" ca="1">test(INDEX(Sudoku,$N8,(CODE($M8)-96)),U$1,INDIRECT("Ligne"&amp;$N8),INDIRECT("Colonne"&amp;(CODE($M8)-96)),Carre1)</f>
        <v>2</v>
      </c>
      <c r="V8" s="37" cm="1">
        <f t="array" aca="1" ref="V8" ca="1">test(INDEX(Sudoku,$N8,(CODE($M8)-96)),V$1,INDIRECT("Ligne"&amp;$N8),INDIRECT("Colonne"&amp;(CODE($M8)-96)),Carre1)</f>
        <v>2</v>
      </c>
      <c r="W8" s="37" cm="1">
        <f t="array" aca="1" ref="W8" ca="1">test(INDEX(Sudoku,$N8,(CODE($M8)-96)),W$1,INDIRECT("Ligne"&amp;$N8),INDIRECT("Colonne"&amp;(CODE($M8)-96)),Carre1)</f>
        <v>2</v>
      </c>
      <c r="X8" s="53">
        <f t="shared" ca="1" si="0"/>
        <v>5</v>
      </c>
      <c r="Y8" s="65" t="s">
        <v>95</v>
      </c>
      <c r="Z8" s="65">
        <v>3</v>
      </c>
      <c r="AA8" s="37" cm="1">
        <f t="array" aca="1" ref="AA8" ca="1">test(INDEX(Sudoku,$Z8,(CODE($Y8)-96)),AA$1,INDIRECT("Ligne"&amp;$Z8),INDIRECT("Colonne"&amp;(CODE($Y8)-96)),Carre2)</f>
        <v>1</v>
      </c>
      <c r="AB8" s="37" cm="1">
        <f t="array" aca="1" ref="AB8" ca="1">test(INDEX(Sudoku,$Z8,(CODE($Y8)-96)),AB$1,INDIRECT("Ligne"&amp;$Z8),INDIRECT("Colonne"&amp;(CODE($Y8)-96)),Carre2)</f>
        <v>2</v>
      </c>
      <c r="AC8" s="37" cm="1">
        <f t="array" aca="1" ref="AC8" ca="1">test(INDEX(Sudoku,$Z8,(CODE($Y8)-96)),AC$1,INDIRECT("Ligne"&amp;$Z8),INDIRECT("Colonne"&amp;(CODE($Y8)-96)),Carre2)</f>
        <v>1</v>
      </c>
      <c r="AD8" s="37" cm="1">
        <f t="array" aca="1" ref="AD8" ca="1">test(INDEX(Sudoku,$Z8,(CODE($Y8)-96)),AD$1,INDIRECT("Ligne"&amp;$Z8),INDIRECT("Colonne"&amp;(CODE($Y8)-96)),Carre2)</f>
        <v>1</v>
      </c>
      <c r="AE8" s="37" cm="1">
        <f t="array" aca="1" ref="AE8" ca="1">test(INDEX(Sudoku,$Z8,(CODE($Y8)-96)),AE$1,INDIRECT("Ligne"&amp;$Z8),INDIRECT("Colonne"&amp;(CODE($Y8)-96)),Carre2)</f>
        <v>1</v>
      </c>
      <c r="AF8" s="37" cm="1">
        <f t="array" aca="1" ref="AF8" ca="1">test(INDEX(Sudoku,$Z8,(CODE($Y8)-96)),AF$1,INDIRECT("Ligne"&amp;$Z8),INDIRECT("Colonne"&amp;(CODE($Y8)-96)),Carre2)</f>
        <v>1</v>
      </c>
      <c r="AG8" s="37" cm="1">
        <f t="array" aca="1" ref="AG8" ca="1">test(INDEX(Sudoku,$Z8,(CODE($Y8)-96)),AG$1,INDIRECT("Ligne"&amp;$Z8),INDIRECT("Colonne"&amp;(CODE($Y8)-96)),Carre2)</f>
        <v>1</v>
      </c>
      <c r="AH8" s="37" cm="1">
        <f t="array" aca="1" ref="AH8" ca="1">test(INDEX(Sudoku,$Z8,(CODE($Y8)-96)),AH$1,INDIRECT("Ligne"&amp;$Z8),INDIRECT("Colonne"&amp;(CODE($Y8)-96)),Carre2)</f>
        <v>1</v>
      </c>
      <c r="AI8" s="37" cm="1">
        <f t="array" aca="1" ref="AI8" ca="1">test(INDEX(Sudoku,$Z8,(CODE($Y8)-96)),AI$1,INDIRECT("Ligne"&amp;$Z8),INDIRECT("Colonne"&amp;(CODE($Y8)-96)),Carre2)</f>
        <v>2</v>
      </c>
      <c r="AJ8" s="68">
        <f t="shared" ca="1" si="1"/>
        <v>2</v>
      </c>
      <c r="AK8" s="80" t="s">
        <v>99</v>
      </c>
      <c r="AL8" s="80">
        <v>3</v>
      </c>
      <c r="AM8" s="37" cm="1">
        <f t="array" aca="1" ref="AM8" ca="1">test(INDEX(Sudoku,$AL8,(CODE($AK8)-96)),AM$1,INDIRECT("Ligne"&amp;$AL8),INDIRECT("Colonne"&amp;(CODE($AK8)-96)),Carre3)</f>
        <v>2</v>
      </c>
      <c r="AN8" s="37" cm="1">
        <f t="array" aca="1" ref="AN8" ca="1">test(INDEX(Sudoku,$AL8,(CODE($AK8)-96)),AN$1,INDIRECT("Ligne"&amp;$AL8),INDIRECT("Colonne"&amp;(CODE($AK8)-96)),Carre3)</f>
        <v>1</v>
      </c>
      <c r="AO8" s="37" cm="1">
        <f t="array" aca="1" ref="AO8" ca="1">test(INDEX(Sudoku,$AL8,(CODE($AK8)-96)),AO$1,INDIRECT("Ligne"&amp;$AL8),INDIRECT("Colonne"&amp;(CODE($AK8)-96)),Carre3)</f>
        <v>2</v>
      </c>
      <c r="AP8" s="37" cm="1">
        <f t="array" aca="1" ref="AP8" ca="1">test(INDEX(Sudoku,$AL8,(CODE($AK8)-96)),AP$1,INDIRECT("Ligne"&amp;$AL8),INDIRECT("Colonne"&amp;(CODE($AK8)-96)),Carre3)</f>
        <v>1</v>
      </c>
      <c r="AQ8" s="37" cm="1">
        <f t="array" aca="1" ref="AQ8" ca="1">test(INDEX(Sudoku,$AL8,(CODE($AK8)-96)),AQ$1,INDIRECT("Ligne"&amp;$AL8),INDIRECT("Colonne"&amp;(CODE($AK8)-96)),Carre3)</f>
        <v>1</v>
      </c>
      <c r="AR8" s="37" cm="1">
        <f t="array" aca="1" ref="AR8" ca="1">test(INDEX(Sudoku,$AL8,(CODE($AK8)-96)),AR$1,INDIRECT("Ligne"&amp;$AL8),INDIRECT("Colonne"&amp;(CODE($AK8)-96)),Carre3)</f>
        <v>1</v>
      </c>
      <c r="AS8" s="37" cm="1">
        <f t="array" aca="1" ref="AS8" ca="1">test(INDEX(Sudoku,$AL8,(CODE($AK8)-96)),AS$1,INDIRECT("Ligne"&amp;$AL8),INDIRECT("Colonne"&amp;(CODE($AK8)-96)),Carre3)</f>
        <v>2</v>
      </c>
      <c r="AT8" s="37" cm="1">
        <f t="array" aca="1" ref="AT8" ca="1">test(INDEX(Sudoku,$AL8,(CODE($AK8)-96)),AT$1,INDIRECT("Ligne"&amp;$AL8),INDIRECT("Colonne"&amp;(CODE($AK8)-96)),Carre3)</f>
        <v>1</v>
      </c>
      <c r="AU8" s="37" cm="1">
        <f t="array" aca="1" ref="AU8" ca="1">test(INDEX(Sudoku,$AL8,(CODE($AK8)-96)),AU$1,INDIRECT("Ligne"&amp;$AL8),INDIRECT("Colonne"&amp;(CODE($AK8)-96)),Carre3)</f>
        <v>2</v>
      </c>
      <c r="AV8" s="83">
        <f t="shared" ca="1" si="2"/>
        <v>4</v>
      </c>
      <c r="AY8" s="188">
        <f ca="1">IF(COUNTIF(BB8:CB10,1)=1,1,0)</f>
        <v>0</v>
      </c>
      <c r="AZ8" s="189">
        <f ca="1">IF(COUNTIF(BB8:CB10,2)=1,2,0)</f>
        <v>0</v>
      </c>
      <c r="BA8" s="189">
        <f ca="1">IF(COUNTIF(BB8:CB10,3)=1,3,0)</f>
        <v>0</v>
      </c>
      <c r="BB8" s="219" cm="1">
        <f t="array" aca="1" ref="BB8" ca="1">IF(INDIRECT(EL10&amp;FN10)=2,GP10,"")</f>
        <v>1</v>
      </c>
      <c r="BC8" s="202" t="str" cm="1">
        <f t="array" aca="1" ref="BC8" ca="1">IF(INDIRECT(EM10&amp;FO10)=2,GQ10,"")</f>
        <v/>
      </c>
      <c r="BD8" s="203" cm="1">
        <f t="array" aca="1" ref="BD8" ca="1">IF(INDIRECT(EN10&amp;FP10)=2,GR10,"")</f>
        <v>3</v>
      </c>
      <c r="BE8" s="204" cm="1">
        <f t="array" aca="1" ref="BE8" ca="1">IF(INDIRECT(EO10&amp;FQ10)=2,GS10,"")</f>
        <v>1</v>
      </c>
      <c r="BF8" s="202" t="str" cm="1">
        <f t="array" aca="1" ref="BF8" ca="1">IF(INDIRECT(EP10&amp;FR10)=2,GT10,"")</f>
        <v/>
      </c>
      <c r="BG8" s="203" t="str" cm="1">
        <f t="array" aca="1" ref="BG8" ca="1">IF(INDIRECT(EQ10&amp;FS10)=2,GU10,"")</f>
        <v/>
      </c>
      <c r="BH8" s="204" t="str" cm="1">
        <f t="array" aca="1" ref="BH8" ca="1">IF(INDIRECT(ER10&amp;FT10)=2,GV10,"")</f>
        <v/>
      </c>
      <c r="BI8" s="202" t="str" cm="1">
        <f t="array" aca="1" ref="BI8" ca="1">IF(INDIRECT(ES10&amp;FU10)=2,GW10,"")</f>
        <v/>
      </c>
      <c r="BJ8" s="205" t="str" cm="1">
        <f t="array" aca="1" ref="BJ8" ca="1">IF(INDIRECT(ET10&amp;FV10)=2,GX10,"")</f>
        <v/>
      </c>
      <c r="BK8" s="202" t="str" cm="1">
        <f t="array" aca="1" ref="BK8" ca="1">IF(INDIRECT(EU10&amp;FW10)=2,GY10,"")</f>
        <v/>
      </c>
      <c r="BL8" s="202" t="str" cm="1">
        <f t="array" aca="1" ref="BL8" ca="1">IF(INDIRECT(EV10&amp;FX10)=2,GZ10,"")</f>
        <v/>
      </c>
      <c r="BM8" s="203" t="str" cm="1">
        <f t="array" aca="1" ref="BM8" ca="1">IF(INDIRECT(EW10&amp;FY10)=2,HA10,"")</f>
        <v/>
      </c>
      <c r="BN8" s="204" t="str" cm="1">
        <f t="array" aca="1" ref="BN8" ca="1">IF(INDIRECT(EX10&amp;FZ10)=2,HB10,"")</f>
        <v/>
      </c>
      <c r="BO8" s="202" t="str" cm="1">
        <f t="array" aca="1" ref="BO8" ca="1">IF(INDIRECT(EY10&amp;GA10)=2,HC10,"")</f>
        <v/>
      </c>
      <c r="BP8" s="203" t="str" cm="1">
        <f t="array" aca="1" ref="BP8" ca="1">IF(INDIRECT(EZ10&amp;GB10)=2,HD10,"")</f>
        <v/>
      </c>
      <c r="BQ8" s="204" t="str" cm="1">
        <f t="array" aca="1" ref="BQ8" ca="1">IF(INDIRECT(FA10&amp;GC10)=2,HE10,"")</f>
        <v/>
      </c>
      <c r="BR8" s="202" t="str" cm="1">
        <f t="array" aca="1" ref="BR8" ca="1">IF(INDIRECT(FB10&amp;GD10)=2,HF10,"")</f>
        <v/>
      </c>
      <c r="BS8" s="205" t="str" cm="1">
        <f t="array" aca="1" ref="BS8" ca="1">IF(INDIRECT(FC10&amp;GE10)=2,HG10,"")</f>
        <v/>
      </c>
      <c r="BT8" s="202" cm="1">
        <f t="array" aca="1" ref="BT8" ca="1">IF(INDIRECT(FD10&amp;GF10)=2,HH10,"")</f>
        <v>1</v>
      </c>
      <c r="BU8" s="202" t="str" cm="1">
        <f t="array" aca="1" ref="BU8" ca="1">IF(INDIRECT(FE10&amp;GG10)=2,HI10,"")</f>
        <v/>
      </c>
      <c r="BV8" s="203" cm="1">
        <f t="array" aca="1" ref="BV8" ca="1">IF(INDIRECT(FF10&amp;GH10)=2,HJ10,"")</f>
        <v>3</v>
      </c>
      <c r="BW8" s="204" t="str" cm="1">
        <f t="array" aca="1" ref="BW8" ca="1">IF(INDIRECT(FG10&amp;GI10)=2,HK10,"")</f>
        <v/>
      </c>
      <c r="BX8" s="202" t="str" cm="1">
        <f t="array" aca="1" ref="BX8" ca="1">IF(INDIRECT(FH10&amp;GJ10)=2,HL10,"")</f>
        <v/>
      </c>
      <c r="BY8" s="203" t="str" cm="1">
        <f t="array" aca="1" ref="BY8" ca="1">IF(INDIRECT(FI10&amp;GK10)=2,HM10,"")</f>
        <v/>
      </c>
      <c r="BZ8" s="204" t="str" cm="1">
        <f t="array" aca="1" ref="BZ8" ca="1">IF(INDIRECT(FJ10&amp;GL10)=2,HN10,"")</f>
        <v/>
      </c>
      <c r="CA8" s="202" t="str" cm="1">
        <f t="array" aca="1" ref="CA8" ca="1">IF(INDIRECT(FK10&amp;GM10)=2,HO10,"")</f>
        <v/>
      </c>
      <c r="CB8" s="220" t="str" cm="1">
        <f t="array" aca="1" ref="CB8" ca="1">IF(INDIRECT(FL10&amp;GN10)=2,HP10,"")</f>
        <v/>
      </c>
      <c r="CC8" s="238"/>
      <c r="CD8" s="171"/>
      <c r="CE8" s="242"/>
      <c r="CN8" s="32" t="s">
        <v>92</v>
      </c>
      <c r="CO8" s="33">
        <v>7</v>
      </c>
      <c r="CP8" s="3">
        <f ca="1">IF(M44&lt;&gt;2,0,1)</f>
        <v>1</v>
      </c>
      <c r="CQ8" s="3">
        <f ca="1">IF(N44&lt;&gt;2,0,1)</f>
        <v>0</v>
      </c>
      <c r="CR8" s="3">
        <f ca="1">IF(O44&lt;&gt;2,0,1)</f>
        <v>0</v>
      </c>
      <c r="CS8" s="3">
        <f ca="1">IF(P44&lt;&gt;2,0,1)</f>
        <v>0</v>
      </c>
      <c r="CT8" s="3">
        <f ca="1">IF(Q44&lt;&gt;2,0,1)</f>
        <v>0</v>
      </c>
      <c r="CU8" s="3">
        <f ca="1">IF(R44&lt;&gt;2,0,1)</f>
        <v>0</v>
      </c>
      <c r="CV8" s="3">
        <f ca="1">IF(S44&lt;&gt;2,0,1)</f>
        <v>1</v>
      </c>
      <c r="CW8" s="3">
        <f ca="1">IF(T44&lt;&gt;2,0,1)</f>
        <v>1</v>
      </c>
      <c r="CX8" s="3">
        <f ca="1">IF(U44&lt;&gt;2,0,1)</f>
        <v>1</v>
      </c>
      <c r="CZ8" s="3">
        <f ca="1">BIN2DEC(_xlfn.TEXTJOIN("",FALSE,CP8:CX8))</f>
        <v>263</v>
      </c>
      <c r="DF8" s="32" t="s">
        <v>93</v>
      </c>
      <c r="DG8" s="32">
        <v>7</v>
      </c>
      <c r="DH8" s="3">
        <f ca="1">IF(X44&lt;&gt;2,0,1)</f>
        <v>1</v>
      </c>
      <c r="DI8" s="3">
        <f ca="1">IF(Y44&lt;&gt;2,0,1)</f>
        <v>0</v>
      </c>
      <c r="DJ8" s="3">
        <f ca="1">IF(Z44&lt;&gt;2,0,1)</f>
        <v>0</v>
      </c>
      <c r="DK8" s="3">
        <f ca="1">IF(AA44&lt;&gt;2,0,1)</f>
        <v>1</v>
      </c>
      <c r="DL8" s="3">
        <f ca="1">IF(AB44&lt;&gt;2,0,1)</f>
        <v>0</v>
      </c>
      <c r="DM8" s="3">
        <f ca="1">IF(AC44&lt;&gt;2,0,1)</f>
        <v>0</v>
      </c>
      <c r="DN8" s="3">
        <f ca="1">IF(AD44&lt;&gt;2,0,1)</f>
        <v>1</v>
      </c>
      <c r="DO8" s="3">
        <f ca="1">IF(AE44&lt;&gt;2,0,1)</f>
        <v>1</v>
      </c>
      <c r="DP8" s="3">
        <f ca="1">IF(AF44&lt;&gt;2,0,1)</f>
        <v>1</v>
      </c>
      <c r="DR8" s="162" t="str">
        <f ca="1">_xlfn.TEXTJOIN("",FALSE,DH8:DP8)</f>
        <v>100100111</v>
      </c>
      <c r="DV8" s="3">
        <f ca="1">BIN2DEC(DR8)</f>
        <v>295</v>
      </c>
      <c r="EL8" s="164" t="s">
        <v>114</v>
      </c>
      <c r="EM8" s="164" t="s">
        <v>115</v>
      </c>
      <c r="EN8" s="164" t="s">
        <v>116</v>
      </c>
      <c r="EO8" s="164" t="s">
        <v>114</v>
      </c>
      <c r="EP8" s="164" t="s">
        <v>115</v>
      </c>
      <c r="EQ8" s="164" t="s">
        <v>116</v>
      </c>
      <c r="ER8" s="164" t="s">
        <v>114</v>
      </c>
      <c r="ES8" s="164" t="s">
        <v>115</v>
      </c>
      <c r="ET8" s="164" t="s">
        <v>116</v>
      </c>
      <c r="EU8" s="164" t="s">
        <v>123</v>
      </c>
      <c r="EV8" s="164" t="s">
        <v>124</v>
      </c>
      <c r="EW8" s="164" t="s">
        <v>125</v>
      </c>
      <c r="EX8" s="164" t="s">
        <v>123</v>
      </c>
      <c r="EY8" s="164" t="s">
        <v>124</v>
      </c>
      <c r="EZ8" s="164" t="s">
        <v>125</v>
      </c>
      <c r="FA8" s="164" t="s">
        <v>123</v>
      </c>
      <c r="FB8" s="164" t="s">
        <v>124</v>
      </c>
      <c r="FC8" s="164" t="s">
        <v>125</v>
      </c>
      <c r="FD8" s="164" t="s">
        <v>132</v>
      </c>
      <c r="FE8" s="164" t="s">
        <v>133</v>
      </c>
      <c r="FF8" s="164" t="s">
        <v>134</v>
      </c>
      <c r="FG8" s="164" t="s">
        <v>132</v>
      </c>
      <c r="FH8" s="164" t="s">
        <v>133</v>
      </c>
      <c r="FI8" s="164" t="s">
        <v>134</v>
      </c>
      <c r="FJ8" s="164" t="s">
        <v>132</v>
      </c>
      <c r="FK8" s="164" t="s">
        <v>133</v>
      </c>
      <c r="FL8" s="164" t="s">
        <v>134</v>
      </c>
      <c r="FN8" s="3">
        <v>2</v>
      </c>
      <c r="FO8" s="3">
        <v>2</v>
      </c>
      <c r="FP8" s="3">
        <v>2</v>
      </c>
      <c r="FQ8" s="3">
        <v>3</v>
      </c>
      <c r="FR8" s="3">
        <v>3</v>
      </c>
      <c r="FS8" s="3">
        <v>3</v>
      </c>
      <c r="FT8" s="3">
        <v>4</v>
      </c>
      <c r="FU8" s="3">
        <v>4</v>
      </c>
      <c r="FV8" s="3">
        <v>4</v>
      </c>
      <c r="FW8" s="3">
        <v>2</v>
      </c>
      <c r="FX8" s="3">
        <v>2</v>
      </c>
      <c r="FY8" s="3">
        <v>2</v>
      </c>
      <c r="FZ8" s="3">
        <v>3</v>
      </c>
      <c r="GA8" s="3">
        <v>3</v>
      </c>
      <c r="GB8" s="3">
        <v>3</v>
      </c>
      <c r="GC8" s="3">
        <v>4</v>
      </c>
      <c r="GD8" s="3">
        <v>4</v>
      </c>
      <c r="GE8" s="3">
        <v>4</v>
      </c>
      <c r="GF8" s="3">
        <v>2</v>
      </c>
      <c r="GG8" s="3">
        <v>2</v>
      </c>
      <c r="GH8" s="3">
        <v>2</v>
      </c>
      <c r="GI8" s="3">
        <v>3</v>
      </c>
      <c r="GJ8" s="3">
        <v>3</v>
      </c>
      <c r="GK8" s="3">
        <v>3</v>
      </c>
      <c r="GL8" s="3">
        <v>4</v>
      </c>
      <c r="GM8" s="3">
        <v>4</v>
      </c>
      <c r="GN8" s="3">
        <v>4</v>
      </c>
      <c r="GP8" s="3">
        <v>4</v>
      </c>
      <c r="GQ8" s="3">
        <v>5</v>
      </c>
      <c r="GR8" s="3">
        <v>6</v>
      </c>
      <c r="GS8" s="3">
        <v>4</v>
      </c>
      <c r="GT8" s="3">
        <v>5</v>
      </c>
      <c r="GU8" s="3">
        <v>6</v>
      </c>
      <c r="GV8" s="3">
        <v>4</v>
      </c>
      <c r="GW8" s="3">
        <v>5</v>
      </c>
      <c r="GX8" s="3">
        <v>6</v>
      </c>
      <c r="GY8" s="3">
        <v>4</v>
      </c>
      <c r="GZ8" s="3">
        <v>5</v>
      </c>
      <c r="HA8" s="3">
        <v>6</v>
      </c>
      <c r="HB8" s="3">
        <v>4</v>
      </c>
      <c r="HC8" s="3">
        <v>5</v>
      </c>
      <c r="HD8" s="3">
        <v>6</v>
      </c>
      <c r="HE8" s="3">
        <v>4</v>
      </c>
      <c r="HF8" s="3">
        <v>5</v>
      </c>
      <c r="HG8" s="3">
        <v>6</v>
      </c>
      <c r="HH8" s="3">
        <v>4</v>
      </c>
      <c r="HI8" s="3">
        <v>5</v>
      </c>
      <c r="HJ8" s="3">
        <v>6</v>
      </c>
      <c r="HK8" s="3">
        <v>4</v>
      </c>
      <c r="HL8" s="3">
        <v>5</v>
      </c>
      <c r="HM8" s="3">
        <v>6</v>
      </c>
      <c r="HN8" s="3">
        <v>4</v>
      </c>
      <c r="HO8" s="3">
        <v>5</v>
      </c>
      <c r="HP8" s="3">
        <v>6</v>
      </c>
      <c r="IF8" s="32"/>
      <c r="IG8" s="32"/>
      <c r="IH8" s="32"/>
      <c r="II8" s="32"/>
      <c r="IJ8" s="32"/>
      <c r="IK8" s="32"/>
      <c r="IL8" s="32"/>
      <c r="IM8" s="32"/>
      <c r="IN8" s="32"/>
      <c r="IO8" s="32"/>
      <c r="IP8" s="32"/>
      <c r="IQ8" s="32"/>
      <c r="IR8" s="32"/>
      <c r="IS8" s="32"/>
      <c r="IT8" s="32"/>
      <c r="IU8" s="32"/>
      <c r="IV8" s="32"/>
      <c r="IW8" s="32"/>
      <c r="IX8" s="32"/>
      <c r="IY8" s="32"/>
      <c r="IZ8" s="32"/>
      <c r="JA8" s="32"/>
      <c r="JB8" s="32"/>
      <c r="JC8" s="32"/>
      <c r="JD8" s="32"/>
      <c r="JE8" s="32"/>
      <c r="JF8" s="32" t="s">
        <v>29</v>
      </c>
      <c r="JG8" s="32" t="s">
        <v>30</v>
      </c>
      <c r="JH8" s="32" t="s">
        <v>31</v>
      </c>
      <c r="JI8" s="32" t="s">
        <v>32</v>
      </c>
      <c r="JJ8" s="32" t="s">
        <v>33</v>
      </c>
      <c r="JK8" s="32" t="s">
        <v>34</v>
      </c>
      <c r="JL8" s="32" t="s">
        <v>35</v>
      </c>
      <c r="JM8" s="32" t="s">
        <v>36</v>
      </c>
      <c r="JN8" s="32" t="s">
        <v>37</v>
      </c>
      <c r="JO8" s="32"/>
    </row>
    <row r="9" spans="1:279" ht="16.5" customHeight="1" x14ac:dyDescent="0.25">
      <c r="A9" s="32">
        <v>8</v>
      </c>
      <c r="B9" s="134"/>
      <c r="C9" s="135"/>
      <c r="D9" s="136">
        <v>3</v>
      </c>
      <c r="E9" s="57">
        <v>7</v>
      </c>
      <c r="F9" s="58"/>
      <c r="G9" s="59">
        <v>6</v>
      </c>
      <c r="H9" s="72">
        <v>8</v>
      </c>
      <c r="I9" s="73"/>
      <c r="J9" s="74">
        <v>1</v>
      </c>
      <c r="K9" s="159" cm="1">
        <f t="array" aca="1" ref="K9" ca="1">COUNT(_xlfn.UNIQUE(TRANSPOSE(INDIRECT("Ligne"&amp;A9))))</f>
        <v>5</v>
      </c>
      <c r="M9" s="49" t="s">
        <v>93</v>
      </c>
      <c r="N9" s="49">
        <v>3</v>
      </c>
      <c r="O9" s="37" cm="1">
        <f t="array" aca="1" ref="O9" ca="1">test(INDEX(Sudoku,$N9,(CODE($M9)-96)),O$1,INDIRECT("Ligne"&amp;$N9),INDIRECT("Colonne"&amp;(CODE($M9)-96)),Carre1)</f>
        <v>2</v>
      </c>
      <c r="P9" s="37" cm="1">
        <f t="array" aca="1" ref="P9" ca="1">test(INDEX(Sudoku,$N9,(CODE($M9)-96)),P$1,INDIRECT("Ligne"&amp;$N9),INDIRECT("Colonne"&amp;(CODE($M9)-96)),Carre1)</f>
        <v>2</v>
      </c>
      <c r="Q9" s="37" cm="1">
        <f t="array" aca="1" ref="Q9" ca="1">test(INDEX(Sudoku,$N9,(CODE($M9)-96)),Q$1,INDIRECT("Ligne"&amp;$N9),INDIRECT("Colonne"&amp;(CODE($M9)-96)),Carre1)</f>
        <v>1</v>
      </c>
      <c r="R9" s="37" cm="1">
        <f t="array" aca="1" ref="R9" ca="1">test(INDEX(Sudoku,$N9,(CODE($M9)-96)),R$1,INDIRECT("Ligne"&amp;$N9),INDIRECT("Colonne"&amp;(CODE($M9)-96)),Carre1)</f>
        <v>2</v>
      </c>
      <c r="S9" s="37" cm="1">
        <f t="array" aca="1" ref="S9" ca="1">test(INDEX(Sudoku,$N9,(CODE($M9)-96)),S$1,INDIRECT("Ligne"&amp;$N9),INDIRECT("Colonne"&amp;(CODE($M9)-96)),Carre1)</f>
        <v>1</v>
      </c>
      <c r="T9" s="37" cm="1">
        <f t="array" aca="1" ref="T9" ca="1">test(INDEX(Sudoku,$N9,(CODE($M9)-96)),T$1,INDIRECT("Ligne"&amp;$N9),INDIRECT("Colonne"&amp;(CODE($M9)-96)),Carre1)</f>
        <v>1</v>
      </c>
      <c r="U9" s="37" cm="1">
        <f t="array" aca="1" ref="U9" ca="1">test(INDEX(Sudoku,$N9,(CODE($M9)-96)),U$1,INDIRECT("Ligne"&amp;$N9),INDIRECT("Colonne"&amp;(CODE($M9)-96)),Carre1)</f>
        <v>2</v>
      </c>
      <c r="V9" s="37" cm="1">
        <f t="array" aca="1" ref="V9" ca="1">test(INDEX(Sudoku,$N9,(CODE($M9)-96)),V$1,INDIRECT("Ligne"&amp;$N9),INDIRECT("Colonne"&amp;(CODE($M9)-96)),Carre1)</f>
        <v>2</v>
      </c>
      <c r="W9" s="37" cm="1">
        <f t="array" aca="1" ref="W9" ca="1">test(INDEX(Sudoku,$N9,(CODE($M9)-96)),W$1,INDIRECT("Ligne"&amp;$N9),INDIRECT("Colonne"&amp;(CODE($M9)-96)),Carre1)</f>
        <v>2</v>
      </c>
      <c r="X9" s="53">
        <f t="shared" ca="1" si="0"/>
        <v>6</v>
      </c>
      <c r="Y9" s="65" t="s">
        <v>96</v>
      </c>
      <c r="Z9" s="65">
        <v>3</v>
      </c>
      <c r="AA9" s="37" cm="1">
        <f t="array" aca="1" ref="AA9" ca="1">test(INDEX(Sudoku,$Z9,(CODE($Y9)-96)),AA$1,INDIRECT("Ligne"&amp;$Z9),INDIRECT("Colonne"&amp;(CODE($Y9)-96)),Carre2)</f>
        <v>0</v>
      </c>
      <c r="AB9" s="37" cm="1">
        <f t="array" aca="1" ref="AB9" ca="1">test(INDEX(Sudoku,$Z9,(CODE($Y9)-96)),AB$1,INDIRECT("Ligne"&amp;$Z9),INDIRECT("Colonne"&amp;(CODE($Y9)-96)),Carre2)</f>
        <v>0</v>
      </c>
      <c r="AC9" s="37" cm="1">
        <f t="array" aca="1" ref="AC9" ca="1">test(INDEX(Sudoku,$Z9,(CODE($Y9)-96)),AC$1,INDIRECT("Ligne"&amp;$Z9),INDIRECT("Colonne"&amp;(CODE($Y9)-96)),Carre2)</f>
        <v>0</v>
      </c>
      <c r="AD9" s="37" cm="1">
        <f t="array" aca="1" ref="AD9" ca="1">test(INDEX(Sudoku,$Z9,(CODE($Y9)-96)),AD$1,INDIRECT("Ligne"&amp;$Z9),INDIRECT("Colonne"&amp;(CODE($Y9)-96)),Carre2)</f>
        <v>0</v>
      </c>
      <c r="AE9" s="37" cm="1">
        <f t="array" aca="1" ref="AE9" ca="1">test(INDEX(Sudoku,$Z9,(CODE($Y9)-96)),AE$1,INDIRECT("Ligne"&amp;$Z9),INDIRECT("Colonne"&amp;(CODE($Y9)-96)),Carre2)</f>
        <v>0</v>
      </c>
      <c r="AF9" s="37" cm="1">
        <f t="array" aca="1" ref="AF9" ca="1">test(INDEX(Sudoku,$Z9,(CODE($Y9)-96)),AF$1,INDIRECT("Ligne"&amp;$Z9),INDIRECT("Colonne"&amp;(CODE($Y9)-96)),Carre2)</f>
        <v>0</v>
      </c>
      <c r="AG9" s="37" cm="1">
        <f t="array" aca="1" ref="AG9" ca="1">test(INDEX(Sudoku,$Z9,(CODE($Y9)-96)),AG$1,INDIRECT("Ligne"&amp;$Z9),INDIRECT("Colonne"&amp;(CODE($Y9)-96)),Carre2)</f>
        <v>0</v>
      </c>
      <c r="AH9" s="37" cm="1">
        <f t="array" aca="1" ref="AH9" ca="1">test(INDEX(Sudoku,$Z9,(CODE($Y9)-96)),AH$1,INDIRECT("Ligne"&amp;$Z9),INDIRECT("Colonne"&amp;(CODE($Y9)-96)),Carre2)</f>
        <v>0</v>
      </c>
      <c r="AI9" s="37" cm="1">
        <f t="array" aca="1" ref="AI9" ca="1">test(INDEX(Sudoku,$Z9,(CODE($Y9)-96)),AI$1,INDIRECT("Ligne"&amp;$Z9),INDIRECT("Colonne"&amp;(CODE($Y9)-96)),Carre2)</f>
        <v>0</v>
      </c>
      <c r="AJ9" s="68">
        <f t="shared" ca="1" si="1"/>
        <v>0</v>
      </c>
      <c r="AK9" s="80" t="s">
        <v>100</v>
      </c>
      <c r="AL9" s="80">
        <v>3</v>
      </c>
      <c r="AM9" s="37" cm="1">
        <f t="array" aca="1" ref="AM9" ca="1">test(INDEX(Sudoku,$AL9,(CODE($AK9)-96)),AM$1,INDIRECT("Ligne"&amp;$AL9),INDIRECT("Colonne"&amp;(CODE($AK9)-96)),Carre3)</f>
        <v>1</v>
      </c>
      <c r="AN9" s="37" cm="1">
        <f t="array" aca="1" ref="AN9" ca="1">test(INDEX(Sudoku,$AL9,(CODE($AK9)-96)),AN$1,INDIRECT("Ligne"&amp;$AL9),INDIRECT("Colonne"&amp;(CODE($AK9)-96)),Carre3)</f>
        <v>1</v>
      </c>
      <c r="AO9" s="37" cm="1">
        <f t="array" aca="1" ref="AO9" ca="1">test(INDEX(Sudoku,$AL9,(CODE($AK9)-96)),AO$1,INDIRECT("Ligne"&amp;$AL9),INDIRECT("Colonne"&amp;(CODE($AK9)-96)),Carre3)</f>
        <v>1</v>
      </c>
      <c r="AP9" s="37" cm="1">
        <f t="array" aca="1" ref="AP9" ca="1">test(INDEX(Sudoku,$AL9,(CODE($AK9)-96)),AP$1,INDIRECT("Ligne"&amp;$AL9),INDIRECT("Colonne"&amp;(CODE($AK9)-96)),Carre3)</f>
        <v>2</v>
      </c>
      <c r="AQ9" s="37" cm="1">
        <f t="array" aca="1" ref="AQ9" ca="1">test(INDEX(Sudoku,$AL9,(CODE($AK9)-96)),AQ$1,INDIRECT("Ligne"&amp;$AL9),INDIRECT("Colonne"&amp;(CODE($AK9)-96)),Carre3)</f>
        <v>1</v>
      </c>
      <c r="AR9" s="37" cm="1">
        <f t="array" aca="1" ref="AR9" ca="1">test(INDEX(Sudoku,$AL9,(CODE($AK9)-96)),AR$1,INDIRECT("Ligne"&amp;$AL9),INDIRECT("Colonne"&amp;(CODE($AK9)-96)),Carre3)</f>
        <v>1</v>
      </c>
      <c r="AS9" s="37" cm="1">
        <f t="array" aca="1" ref="AS9" ca="1">test(INDEX(Sudoku,$AL9,(CODE($AK9)-96)),AS$1,INDIRECT("Ligne"&amp;$AL9),INDIRECT("Colonne"&amp;(CODE($AK9)-96)),Carre3)</f>
        <v>2</v>
      </c>
      <c r="AT9" s="37" cm="1">
        <f t="array" aca="1" ref="AT9" ca="1">test(INDEX(Sudoku,$AL9,(CODE($AK9)-96)),AT$1,INDIRECT("Ligne"&amp;$AL9),INDIRECT("Colonne"&amp;(CODE($AK9)-96)),Carre3)</f>
        <v>1</v>
      </c>
      <c r="AU9" s="37" cm="1">
        <f t="array" aca="1" ref="AU9" ca="1">test(INDEX(Sudoku,$AL9,(CODE($AK9)-96)),AU$1,INDIRECT("Ligne"&amp;$AL9),INDIRECT("Colonne"&amp;(CODE($AK9)-96)),Carre3)</f>
        <v>2</v>
      </c>
      <c r="AV9" s="83">
        <f t="shared" ca="1" si="2"/>
        <v>3</v>
      </c>
      <c r="AY9" s="188">
        <f ca="1">IF(COUNTIF(BB8:CB10,4)=1,4,0)</f>
        <v>0</v>
      </c>
      <c r="AZ9" s="189">
        <f ca="1">IF(COUNTIF(BB8:CB10,5)=1,5,0)</f>
        <v>0</v>
      </c>
      <c r="BA9" s="189">
        <f ca="1">IF(COUNTIF(BB8:CB10,6)=1,6,0)</f>
        <v>0</v>
      </c>
      <c r="BB9" s="216" t="str" cm="1">
        <f t="array" aca="1" ref="BB9" ca="1">IF(INDIRECT(EL11&amp;FN11)=2,GP11,"")</f>
        <v/>
      </c>
      <c r="BC9" s="194" cm="1">
        <f t="array" aca="1" ref="BC9" ca="1">IF(INDIRECT(EM11&amp;FO11)=2,GQ11,"")</f>
        <v>5</v>
      </c>
      <c r="BD9" s="196" t="str" cm="1">
        <f t="array" aca="1" ref="BD9" ca="1">IF(INDIRECT(EN11&amp;FP11)=2,GR11,"")</f>
        <v/>
      </c>
      <c r="BE9" s="195" cm="1">
        <f t="array" aca="1" ref="BE9" ca="1">IF(INDIRECT(EO11&amp;FQ11)=2,GS11,"")</f>
        <v>4</v>
      </c>
      <c r="BF9" s="194" cm="1">
        <f t="array" aca="1" ref="BF9" ca="1">IF(INDIRECT(EP11&amp;FR11)=2,GT11,"")</f>
        <v>5</v>
      </c>
      <c r="BG9" s="196" t="str" cm="1">
        <f t="array" aca="1" ref="BG9" ca="1">IF(INDIRECT(EQ11&amp;FS11)=2,GU11,"")</f>
        <v/>
      </c>
      <c r="BH9" s="195" cm="1">
        <f t="array" aca="1" ref="BH9" ca="1">IF(INDIRECT(ER11&amp;FT11)=2,GV11,"")</f>
        <v>4</v>
      </c>
      <c r="BI9" s="194" t="str" cm="1">
        <f t="array" aca="1" ref="BI9" ca="1">IF(INDIRECT(ES11&amp;FU11)=2,GW11,"")</f>
        <v/>
      </c>
      <c r="BJ9" s="197" t="str" cm="1">
        <f t="array" aca="1" ref="BJ9" ca="1">IF(INDIRECT(ET11&amp;FV11)=2,GX11,"")</f>
        <v/>
      </c>
      <c r="BK9" s="194" t="str" cm="1">
        <f t="array" aca="1" ref="BK9" ca="1">IF(INDIRECT(EU11&amp;FW11)=2,GY11,"")</f>
        <v/>
      </c>
      <c r="BL9" s="194" t="str" cm="1">
        <f t="array" aca="1" ref="BL9" ca="1">IF(INDIRECT(EV11&amp;FX11)=2,GZ11,"")</f>
        <v/>
      </c>
      <c r="BM9" s="196" t="str" cm="1">
        <f t="array" aca="1" ref="BM9" ca="1">IF(INDIRECT(EW11&amp;FY11)=2,HA11,"")</f>
        <v/>
      </c>
      <c r="BN9" s="195" t="str" cm="1">
        <f t="array" aca="1" ref="BN9" ca="1">IF(INDIRECT(EX11&amp;FZ11)=2,HB11,"")</f>
        <v/>
      </c>
      <c r="BO9" s="194" t="str" cm="1">
        <f t="array" aca="1" ref="BO9" ca="1">IF(INDIRECT(EY11&amp;GA11)=2,HC11,"")</f>
        <v/>
      </c>
      <c r="BP9" s="196" t="str" cm="1">
        <f t="array" aca="1" ref="BP9" ca="1">IF(INDIRECT(EZ11&amp;GB11)=2,HD11,"")</f>
        <v/>
      </c>
      <c r="BQ9" s="195" cm="1">
        <f t="array" aca="1" ref="BQ9" ca="1">IF(INDIRECT(FA11&amp;GC11)=2,HE11,"")</f>
        <v>4</v>
      </c>
      <c r="BR9" s="194" t="str" cm="1">
        <f t="array" aca="1" ref="BR9" ca="1">IF(INDIRECT(FB11&amp;GD11)=2,HF11,"")</f>
        <v/>
      </c>
      <c r="BS9" s="197" t="str" cm="1">
        <f t="array" aca="1" ref="BS9" ca="1">IF(INDIRECT(FC11&amp;GE11)=2,HG11,"")</f>
        <v/>
      </c>
      <c r="BT9" s="194" t="str" cm="1">
        <f t="array" aca="1" ref="BT9" ca="1">IF(INDIRECT(FD11&amp;GF11)=2,HH11,"")</f>
        <v/>
      </c>
      <c r="BU9" s="194" cm="1">
        <f t="array" aca="1" ref="BU9" ca="1">IF(INDIRECT(FE11&amp;GG11)=2,HI11,"")</f>
        <v>5</v>
      </c>
      <c r="BV9" s="196" t="str" cm="1">
        <f t="array" aca="1" ref="BV9" ca="1">IF(INDIRECT(FF11&amp;GH11)=2,HJ11,"")</f>
        <v/>
      </c>
      <c r="BW9" s="195" cm="1">
        <f t="array" aca="1" ref="BW9" ca="1">IF(INDIRECT(FG11&amp;GI11)=2,HK11,"")</f>
        <v>4</v>
      </c>
      <c r="BX9" s="194" cm="1">
        <f t="array" aca="1" ref="BX9" ca="1">IF(INDIRECT(FH11&amp;GJ11)=2,HL11,"")</f>
        <v>5</v>
      </c>
      <c r="BY9" s="196" t="str" cm="1">
        <f t="array" aca="1" ref="BY9" ca="1">IF(INDIRECT(FI11&amp;GK11)=2,HM11,"")</f>
        <v/>
      </c>
      <c r="BZ9" s="195" t="str" cm="1">
        <f t="array" aca="1" ref="BZ9" ca="1">IF(INDIRECT(FJ11&amp;GL11)=2,HN11,"")</f>
        <v/>
      </c>
      <c r="CA9" s="194" t="str" cm="1">
        <f t="array" aca="1" ref="CA9" ca="1">IF(INDIRECT(FK11&amp;GM11)=2,HO11,"")</f>
        <v/>
      </c>
      <c r="CB9" s="217" t="str" cm="1">
        <f t="array" aca="1" ref="CB9" ca="1">IF(INDIRECT(FL11&amp;GN11)=2,HP11,"")</f>
        <v/>
      </c>
      <c r="CC9" s="171"/>
      <c r="CD9" s="171"/>
      <c r="CE9" s="242"/>
      <c r="CN9" s="32" t="s">
        <v>92</v>
      </c>
      <c r="CO9" s="33">
        <v>8</v>
      </c>
      <c r="CP9" s="3">
        <f ca="1">IF(M45&lt;&gt;2,0,1)</f>
        <v>0</v>
      </c>
      <c r="CQ9" s="3">
        <f ca="1">IF(N45&lt;&gt;2,0,1)</f>
        <v>0</v>
      </c>
      <c r="CR9" s="3">
        <f ca="1">IF(O45&lt;&gt;2,0,1)</f>
        <v>0</v>
      </c>
      <c r="CS9" s="3">
        <f ca="1">IF(P45&lt;&gt;2,0,1)</f>
        <v>0</v>
      </c>
      <c r="CT9" s="3">
        <f ca="1">IF(Q45&lt;&gt;2,0,1)</f>
        <v>1</v>
      </c>
      <c r="CU9" s="3">
        <f ca="1">IF(R45&lt;&gt;2,0,1)</f>
        <v>0</v>
      </c>
      <c r="CV9" s="3">
        <f ca="1">IF(S45&lt;&gt;2,0,1)</f>
        <v>0</v>
      </c>
      <c r="CW9" s="3">
        <f ca="1">IF(T45&lt;&gt;2,0,1)</f>
        <v>0</v>
      </c>
      <c r="CX9" s="3">
        <f ca="1">IF(U45&lt;&gt;2,0,1)</f>
        <v>1</v>
      </c>
      <c r="CZ9" s="3">
        <f ca="1">BIN2DEC(_xlfn.TEXTJOIN("",FALSE,CP9:CX9))</f>
        <v>17</v>
      </c>
      <c r="DF9" s="32" t="s">
        <v>93</v>
      </c>
      <c r="DG9" s="32">
        <v>8</v>
      </c>
      <c r="DH9" s="3">
        <f ca="1">IF(X45&lt;&gt;2,0,1)</f>
        <v>0</v>
      </c>
      <c r="DI9" s="3">
        <f ca="1">IF(Y45&lt;&gt;2,0,1)</f>
        <v>1</v>
      </c>
      <c r="DJ9" s="3">
        <f ca="1">IF(Z45&lt;&gt;2,0,1)</f>
        <v>0</v>
      </c>
      <c r="DK9" s="3">
        <f ca="1">IF(AA45&lt;&gt;2,0,1)</f>
        <v>1</v>
      </c>
      <c r="DL9" s="3">
        <f ca="1">IF(AB45&lt;&gt;2,0,1)</f>
        <v>1</v>
      </c>
      <c r="DM9" s="3">
        <f ca="1">IF(AC45&lt;&gt;2,0,1)</f>
        <v>0</v>
      </c>
      <c r="DN9" s="3">
        <f ca="1">IF(AD45&lt;&gt;2,0,1)</f>
        <v>0</v>
      </c>
      <c r="DO9" s="3">
        <f ca="1">IF(AE45&lt;&gt;2,0,1)</f>
        <v>0</v>
      </c>
      <c r="DP9" s="3">
        <f ca="1">IF(AF45&lt;&gt;2,0,1)</f>
        <v>1</v>
      </c>
      <c r="DR9" s="162" t="str">
        <f ca="1">_xlfn.TEXTJOIN("",FALSE,DH9:DP9)</f>
        <v>010110001</v>
      </c>
      <c r="DV9" s="3">
        <f ca="1">BIN2DEC(DR9)</f>
        <v>177</v>
      </c>
      <c r="EL9" s="164" t="s">
        <v>117</v>
      </c>
      <c r="EM9" s="164" t="s">
        <v>118</v>
      </c>
      <c r="EN9" s="164" t="s">
        <v>119</v>
      </c>
      <c r="EO9" s="164" t="s">
        <v>117</v>
      </c>
      <c r="EP9" s="164" t="s">
        <v>118</v>
      </c>
      <c r="EQ9" s="164" t="s">
        <v>119</v>
      </c>
      <c r="ER9" s="164" t="s">
        <v>117</v>
      </c>
      <c r="ES9" s="164" t="s">
        <v>118</v>
      </c>
      <c r="ET9" s="164" t="s">
        <v>119</v>
      </c>
      <c r="EU9" s="164" t="s">
        <v>126</v>
      </c>
      <c r="EV9" s="164" t="s">
        <v>127</v>
      </c>
      <c r="EW9" s="164" t="s">
        <v>128</v>
      </c>
      <c r="EX9" s="164" t="s">
        <v>126</v>
      </c>
      <c r="EY9" s="164" t="s">
        <v>127</v>
      </c>
      <c r="EZ9" s="164" t="s">
        <v>128</v>
      </c>
      <c r="FA9" s="164" t="s">
        <v>126</v>
      </c>
      <c r="FB9" s="164" t="s">
        <v>127</v>
      </c>
      <c r="FC9" s="164" t="s">
        <v>128</v>
      </c>
      <c r="FD9" s="164" t="s">
        <v>135</v>
      </c>
      <c r="FE9" s="164" t="s">
        <v>136</v>
      </c>
      <c r="FF9" s="164" t="s">
        <v>137</v>
      </c>
      <c r="FG9" s="164" t="s">
        <v>135</v>
      </c>
      <c r="FH9" s="164" t="s">
        <v>136</v>
      </c>
      <c r="FI9" s="164" t="s">
        <v>137</v>
      </c>
      <c r="FJ9" s="164" t="s">
        <v>135</v>
      </c>
      <c r="FK9" s="164" t="s">
        <v>136</v>
      </c>
      <c r="FL9" s="164" t="s">
        <v>137</v>
      </c>
      <c r="FN9" s="3">
        <v>2</v>
      </c>
      <c r="FO9" s="3">
        <v>2</v>
      </c>
      <c r="FP9" s="3">
        <v>2</v>
      </c>
      <c r="FQ9" s="3">
        <v>3</v>
      </c>
      <c r="FR9" s="3">
        <v>3</v>
      </c>
      <c r="FS9" s="3">
        <v>3</v>
      </c>
      <c r="FT9" s="3">
        <v>4</v>
      </c>
      <c r="FU9" s="3">
        <v>4</v>
      </c>
      <c r="FV9" s="3">
        <v>4</v>
      </c>
      <c r="FW9" s="3">
        <v>2</v>
      </c>
      <c r="FX9" s="3">
        <v>2</v>
      </c>
      <c r="FY9" s="3">
        <v>2</v>
      </c>
      <c r="FZ9" s="3">
        <v>3</v>
      </c>
      <c r="GA9" s="3">
        <v>3</v>
      </c>
      <c r="GB9" s="3">
        <v>3</v>
      </c>
      <c r="GC9" s="3">
        <v>4</v>
      </c>
      <c r="GD9" s="3">
        <v>4</v>
      </c>
      <c r="GE9" s="3">
        <v>4</v>
      </c>
      <c r="GF9" s="3">
        <v>2</v>
      </c>
      <c r="GG9" s="3">
        <v>2</v>
      </c>
      <c r="GH9" s="3">
        <v>2</v>
      </c>
      <c r="GI9" s="3">
        <v>3</v>
      </c>
      <c r="GJ9" s="3">
        <v>3</v>
      </c>
      <c r="GK9" s="3">
        <v>3</v>
      </c>
      <c r="GL9" s="3">
        <v>4</v>
      </c>
      <c r="GM9" s="3">
        <v>4</v>
      </c>
      <c r="GN9" s="3">
        <v>4</v>
      </c>
      <c r="GP9" s="3">
        <v>7</v>
      </c>
      <c r="GQ9" s="3">
        <v>8</v>
      </c>
      <c r="GR9" s="3">
        <v>9</v>
      </c>
      <c r="GS9" s="3">
        <v>7</v>
      </c>
      <c r="GT9" s="3">
        <v>8</v>
      </c>
      <c r="GU9" s="3">
        <v>9</v>
      </c>
      <c r="GV9" s="3">
        <v>7</v>
      </c>
      <c r="GW9" s="3">
        <v>8</v>
      </c>
      <c r="GX9" s="3">
        <v>9</v>
      </c>
      <c r="GY9" s="3">
        <v>7</v>
      </c>
      <c r="GZ9" s="3">
        <v>8</v>
      </c>
      <c r="HA9" s="3">
        <v>9</v>
      </c>
      <c r="HB9" s="3">
        <v>7</v>
      </c>
      <c r="HC9" s="3">
        <v>8</v>
      </c>
      <c r="HD9" s="3">
        <v>9</v>
      </c>
      <c r="HE9" s="3">
        <v>7</v>
      </c>
      <c r="HF9" s="3">
        <v>8</v>
      </c>
      <c r="HG9" s="3">
        <v>9</v>
      </c>
      <c r="HH9" s="3">
        <v>7</v>
      </c>
      <c r="HI9" s="3">
        <v>8</v>
      </c>
      <c r="HJ9" s="3">
        <v>9</v>
      </c>
      <c r="HK9" s="3">
        <v>7</v>
      </c>
      <c r="HL9" s="3">
        <v>8</v>
      </c>
      <c r="HM9" s="3">
        <v>9</v>
      </c>
      <c r="HN9" s="3">
        <v>7</v>
      </c>
      <c r="HO9" s="3">
        <v>8</v>
      </c>
      <c r="HP9" s="3">
        <v>9</v>
      </c>
      <c r="HR9" s="49" t="s">
        <v>92</v>
      </c>
      <c r="HS9" s="49">
        <v>1</v>
      </c>
      <c r="HT9" s="31" cm="1">
        <f t="array" aca="1" ref="HT9:HW9" ca="1">IF(O2=0,"",_xlfn._xlws.FILTER(O$1:W$1,O2:W2=2))</f>
        <v>5</v>
      </c>
      <c r="HU9" s="31">
        <f ca="1"/>
        <v>7</v>
      </c>
      <c r="HV9" s="31">
        <f ca="1"/>
        <v>8</v>
      </c>
      <c r="HW9" s="31">
        <f ca="1"/>
        <v>9</v>
      </c>
      <c r="HX9" s="31"/>
      <c r="HY9" s="31"/>
      <c r="HZ9" s="31"/>
      <c r="IA9" s="31"/>
      <c r="IB9" s="31"/>
      <c r="IC9" s="3" cm="1">
        <f t="array" aca="1" ref="IC9" ca="1">IFERROR(VALUE(_xlfn.TEXTJOIN("",TRUE,IF(O2=0,"",_xlfn._xlws.FILTER(O$1:W$1,O2:W2=2)))),"")</f>
        <v>5789</v>
      </c>
      <c r="ID9" s="3" t="str" cm="1">
        <f t="array" aca="1" ref="ID9" ca="1">IFERROR((_xlfn.TEXTJOIN(", ",TRUE,IF(O2=0,"",_xlfn._xlws.FILTER(O$1:W$1,O2:W2=2)))),"")</f>
        <v>5, 7, 8, 9</v>
      </c>
      <c r="IE9" s="65" t="s">
        <v>95</v>
      </c>
      <c r="IF9" s="65">
        <v>1</v>
      </c>
      <c r="IG9" s="31" cm="1">
        <f t="array" aca="1" ref="IG9:IH9" ca="1">IF(AA2=0,"",_xlfn._xlws.FILTER(AA$1:AI$1,AA2:AI2=2))</f>
        <v>2</v>
      </c>
      <c r="IH9" s="31">
        <f ca="1"/>
        <v>9</v>
      </c>
      <c r="II9" s="31"/>
      <c r="IJ9" s="31"/>
      <c r="IK9" s="31"/>
      <c r="IL9" s="31"/>
      <c r="IM9" s="31"/>
      <c r="IN9" s="31"/>
      <c r="IO9" s="31"/>
      <c r="IP9" s="3">
        <f ca="1">IFERROR(VALUE(_xlfn.TEXTJOIN("",TRUE,IG9:IO9)),"")</f>
        <v>29</v>
      </c>
      <c r="IR9" s="80" t="s">
        <v>99</v>
      </c>
      <c r="IS9" s="80">
        <v>1</v>
      </c>
      <c r="IT9" s="31" cm="1">
        <f t="array" aca="1" ref="IT9:IV9" ca="1">IF(AM2=0,"",_xlfn._xlws.FILTER(AM$1:AU$1,AM2:AU2=2))</f>
        <v>5</v>
      </c>
      <c r="IU9" s="31">
        <f ca="1"/>
        <v>7</v>
      </c>
      <c r="IV9" s="31">
        <f ca="1"/>
        <v>9</v>
      </c>
      <c r="IW9" s="31"/>
      <c r="IX9" s="31"/>
      <c r="IY9" s="31"/>
      <c r="IZ9" s="31"/>
      <c r="JA9" s="31"/>
      <c r="JB9" s="31"/>
      <c r="JC9" s="3">
        <f ca="1">IFERROR(VALUE(_xlfn.TEXTJOIN("",TRUE,IT9:JB9)),"")</f>
        <v>579</v>
      </c>
      <c r="JD9" s="3" t="str" cm="1">
        <f t="array" aca="1" ref="JD9" ca="1">IFERROR((_xlfn.TEXTJOIN(", ",TRUE,IF(AO2=0,"",_xlfn._xlws.FILTER(AO$1:AW$1,AO2:AW2=2)))),"")</f>
        <v>5, 7, 9</v>
      </c>
      <c r="JE9" s="32">
        <v>1</v>
      </c>
      <c r="JF9" s="158" cm="1">
        <f t="array" aca="1" ref="JF9:JH9" ca="1">TRANSPOSE(IC9:IC11)</f>
        <v>5789</v>
      </c>
      <c r="JG9" s="158">
        <f ca="1"/>
        <v>245789</v>
      </c>
      <c r="JH9" s="158">
        <f ca="1"/>
        <v>24789</v>
      </c>
      <c r="JI9" s="158" cm="1">
        <f t="array" aca="1" ref="JI9:JK9" ca="1">TRANSPOSE(IP9:IP11)</f>
        <v>29</v>
      </c>
      <c r="JJ9" s="158" t="str">
        <f ca="1"/>
        <v/>
      </c>
      <c r="JK9" s="158" t="str">
        <f ca="1"/>
        <v/>
      </c>
      <c r="JL9" s="158" cm="1">
        <f t="array" aca="1" ref="JL9:JN9" ca="1">TRANSPOSE(JC9:JC11)</f>
        <v>579</v>
      </c>
      <c r="JM9" s="158" t="str">
        <f ca="1"/>
        <v/>
      </c>
      <c r="JN9" s="158">
        <f ca="1"/>
        <v>789</v>
      </c>
    </row>
    <row r="10" spans="1:279" ht="16.5" customHeight="1" thickBot="1" x14ac:dyDescent="0.3">
      <c r="A10" s="32">
        <v>9</v>
      </c>
      <c r="B10" s="137">
        <v>6</v>
      </c>
      <c r="C10" s="138"/>
      <c r="D10" s="139"/>
      <c r="E10" s="149">
        <v>8</v>
      </c>
      <c r="F10" s="150"/>
      <c r="G10" s="151">
        <v>1</v>
      </c>
      <c r="H10" s="155">
        <v>4</v>
      </c>
      <c r="I10" s="156"/>
      <c r="J10" s="157">
        <v>3</v>
      </c>
      <c r="K10" s="159" cm="1">
        <f t="array" aca="1" ref="K10" ca="1">COUNT(_xlfn.UNIQUE(TRANSPOSE(INDIRECT("Ligne"&amp;A10))))</f>
        <v>5</v>
      </c>
      <c r="M10" s="49" t="s">
        <v>94</v>
      </c>
      <c r="N10" s="49">
        <v>3</v>
      </c>
      <c r="O10" s="37" cm="1">
        <f t="array" aca="1" ref="O10" ca="1">test(INDEX(Sudoku,$N10,(CODE($M10)-96)),O$1,INDIRECT("Ligne"&amp;$N10),INDIRECT("Colonne"&amp;(CODE($M10)-96)),Carre1)</f>
        <v>0</v>
      </c>
      <c r="P10" s="37" cm="1">
        <f t="array" aca="1" ref="P10" ca="1">test(INDEX(Sudoku,$N10,(CODE($M10)-96)),P$1,INDIRECT("Ligne"&amp;$N10),INDIRECT("Colonne"&amp;(CODE($M10)-96)),Carre1)</f>
        <v>0</v>
      </c>
      <c r="Q10" s="37" cm="1">
        <f t="array" aca="1" ref="Q10" ca="1">test(INDEX(Sudoku,$N10,(CODE($M10)-96)),Q$1,INDIRECT("Ligne"&amp;$N10),INDIRECT("Colonne"&amp;(CODE($M10)-96)),Carre1)</f>
        <v>0</v>
      </c>
      <c r="R10" s="37" cm="1">
        <f t="array" aca="1" ref="R10" ca="1">test(INDEX(Sudoku,$N10,(CODE($M10)-96)),R$1,INDIRECT("Ligne"&amp;$N10),INDIRECT("Colonne"&amp;(CODE($M10)-96)),Carre1)</f>
        <v>0</v>
      </c>
      <c r="S10" s="37" cm="1">
        <f t="array" aca="1" ref="S10" ca="1">test(INDEX(Sudoku,$N10,(CODE($M10)-96)),S$1,INDIRECT("Ligne"&amp;$N10),INDIRECT("Colonne"&amp;(CODE($M10)-96)),Carre1)</f>
        <v>0</v>
      </c>
      <c r="T10" s="37" cm="1">
        <f t="array" aca="1" ref="T10" ca="1">test(INDEX(Sudoku,$N10,(CODE($M10)-96)),T$1,INDIRECT("Ligne"&amp;$N10),INDIRECT("Colonne"&amp;(CODE($M10)-96)),Carre1)</f>
        <v>0</v>
      </c>
      <c r="U10" s="37" cm="1">
        <f t="array" aca="1" ref="U10" ca="1">test(INDEX(Sudoku,$N10,(CODE($M10)-96)),U$1,INDIRECT("Ligne"&amp;$N10),INDIRECT("Colonne"&amp;(CODE($M10)-96)),Carre1)</f>
        <v>0</v>
      </c>
      <c r="V10" s="37" cm="1">
        <f t="array" aca="1" ref="V10" ca="1">test(INDEX(Sudoku,$N10,(CODE($M10)-96)),V$1,INDIRECT("Ligne"&amp;$N10),INDIRECT("Colonne"&amp;(CODE($M10)-96)),Carre1)</f>
        <v>0</v>
      </c>
      <c r="W10" s="37" cm="1">
        <f t="array" aca="1" ref="W10" ca="1">test(INDEX(Sudoku,$N10,(CODE($M10)-96)),W$1,INDIRECT("Ligne"&amp;$N10),INDIRECT("Colonne"&amp;(CODE($M10)-96)),Carre1)</f>
        <v>0</v>
      </c>
      <c r="X10" s="53">
        <f t="shared" ca="1" si="0"/>
        <v>0</v>
      </c>
      <c r="Y10" s="65" t="s">
        <v>97</v>
      </c>
      <c r="Z10" s="65">
        <v>3</v>
      </c>
      <c r="AA10" s="37" cm="1">
        <f t="array" aca="1" ref="AA10" ca="1">test(INDEX(Sudoku,$Z10,(CODE($Y10)-96)),AA$1,INDIRECT("Ligne"&amp;$Z10),INDIRECT("Colonne"&amp;(CODE($Y10)-96)),Carre2)</f>
        <v>1</v>
      </c>
      <c r="AB10" s="37" cm="1">
        <f t="array" aca="1" ref="AB10" ca="1">test(INDEX(Sudoku,$Z10,(CODE($Y10)-96)),AB$1,INDIRECT("Ligne"&amp;$Z10),INDIRECT("Colonne"&amp;(CODE($Y10)-96)),Carre2)</f>
        <v>1</v>
      </c>
      <c r="AC10" s="37" cm="1">
        <f t="array" aca="1" ref="AC10" ca="1">test(INDEX(Sudoku,$Z10,(CODE($Y10)-96)),AC$1,INDIRECT("Ligne"&amp;$Z10),INDIRECT("Colonne"&amp;(CODE($Y10)-96)),Carre2)</f>
        <v>1</v>
      </c>
      <c r="AD10" s="37" cm="1">
        <f t="array" aca="1" ref="AD10" ca="1">test(INDEX(Sudoku,$Z10,(CODE($Y10)-96)),AD$1,INDIRECT("Ligne"&amp;$Z10),INDIRECT("Colonne"&amp;(CODE($Y10)-96)),Carre2)</f>
        <v>2</v>
      </c>
      <c r="AE10" s="37" cm="1">
        <f t="array" aca="1" ref="AE10" ca="1">test(INDEX(Sudoku,$Z10,(CODE($Y10)-96)),AE$1,INDIRECT("Ligne"&amp;$Z10),INDIRECT("Colonne"&amp;(CODE($Y10)-96)),Carre2)</f>
        <v>1</v>
      </c>
      <c r="AF10" s="37" cm="1">
        <f t="array" aca="1" ref="AF10" ca="1">test(INDEX(Sudoku,$Z10,(CODE($Y10)-96)),AF$1,INDIRECT("Ligne"&amp;$Z10),INDIRECT("Colonne"&amp;(CODE($Y10)-96)),Carre2)</f>
        <v>1</v>
      </c>
      <c r="AG10" s="37" cm="1">
        <f t="array" aca="1" ref="AG10" ca="1">test(INDEX(Sudoku,$Z10,(CODE($Y10)-96)),AG$1,INDIRECT("Ligne"&amp;$Z10),INDIRECT("Colonne"&amp;(CODE($Y10)-96)),Carre2)</f>
        <v>2</v>
      </c>
      <c r="AH10" s="37" cm="1">
        <f t="array" aca="1" ref="AH10" ca="1">test(INDEX(Sudoku,$Z10,(CODE($Y10)-96)),AH$1,INDIRECT("Ligne"&amp;$Z10),INDIRECT("Colonne"&amp;(CODE($Y10)-96)),Carre2)</f>
        <v>1</v>
      </c>
      <c r="AI10" s="37" cm="1">
        <f t="array" aca="1" ref="AI10" ca="1">test(INDEX(Sudoku,$Z10,(CODE($Y10)-96)),AI$1,INDIRECT("Ligne"&amp;$Z10),INDIRECT("Colonne"&amp;(CODE($Y10)-96)),Carre2)</f>
        <v>1</v>
      </c>
      <c r="AJ10" s="68">
        <f t="shared" ca="1" si="1"/>
        <v>2</v>
      </c>
      <c r="AK10" s="80" t="s">
        <v>101</v>
      </c>
      <c r="AL10" s="80">
        <v>3</v>
      </c>
      <c r="AM10" s="37" cm="1">
        <f t="array" aca="1" ref="AM10" ca="1">test(INDEX(Sudoku,$AL10,(CODE($AK10)-96)),AM$1,INDIRECT("Ligne"&amp;$AL10),INDIRECT("Colonne"&amp;(CODE($AK10)-96)),Carre3)</f>
        <v>1</v>
      </c>
      <c r="AN10" s="37" cm="1">
        <f t="array" aca="1" ref="AN10" ca="1">test(INDEX(Sudoku,$AL10,(CODE($AK10)-96)),AN$1,INDIRECT("Ligne"&amp;$AL10),INDIRECT("Colonne"&amp;(CODE($AK10)-96)),Carre3)</f>
        <v>1</v>
      </c>
      <c r="AO10" s="37" cm="1">
        <f t="array" aca="1" ref="AO10" ca="1">test(INDEX(Sudoku,$AL10,(CODE($AK10)-96)),AO$1,INDIRECT("Ligne"&amp;$AL10),INDIRECT("Colonne"&amp;(CODE($AK10)-96)),Carre3)</f>
        <v>1</v>
      </c>
      <c r="AP10" s="37" cm="1">
        <f t="array" aca="1" ref="AP10" ca="1">test(INDEX(Sudoku,$AL10,(CODE($AK10)-96)),AP$1,INDIRECT("Ligne"&amp;$AL10),INDIRECT("Colonne"&amp;(CODE($AK10)-96)),Carre3)</f>
        <v>1</v>
      </c>
      <c r="AQ10" s="37" cm="1">
        <f t="array" aca="1" ref="AQ10" ca="1">test(INDEX(Sudoku,$AL10,(CODE($AK10)-96)),AQ$1,INDIRECT("Ligne"&amp;$AL10),INDIRECT("Colonne"&amp;(CODE($AK10)-96)),Carre3)</f>
        <v>1</v>
      </c>
      <c r="AR10" s="37" cm="1">
        <f t="array" aca="1" ref="AR10" ca="1">test(INDEX(Sudoku,$AL10,(CODE($AK10)-96)),AR$1,INDIRECT("Ligne"&amp;$AL10),INDIRECT("Colonne"&amp;(CODE($AK10)-96)),Carre3)</f>
        <v>1</v>
      </c>
      <c r="AS10" s="37" cm="1">
        <f t="array" aca="1" ref="AS10" ca="1">test(INDEX(Sudoku,$AL10,(CODE($AK10)-96)),AS$1,INDIRECT("Ligne"&amp;$AL10),INDIRECT("Colonne"&amp;(CODE($AK10)-96)),Carre3)</f>
        <v>2</v>
      </c>
      <c r="AT10" s="37" cm="1">
        <f t="array" aca="1" ref="AT10" ca="1">test(INDEX(Sudoku,$AL10,(CODE($AK10)-96)),AT$1,INDIRECT("Ligne"&amp;$AL10),INDIRECT("Colonne"&amp;(CODE($AK10)-96)),Carre3)</f>
        <v>2</v>
      </c>
      <c r="AU10" s="37" cm="1">
        <f t="array" aca="1" ref="AU10" ca="1">test(INDEX(Sudoku,$AL10,(CODE($AK10)-96)),AU$1,INDIRECT("Ligne"&amp;$AL10),INDIRECT("Colonne"&amp;(CODE($AK10)-96)),Carre3)</f>
        <v>2</v>
      </c>
      <c r="AV10" s="83">
        <f t="shared" ca="1" si="2"/>
        <v>3</v>
      </c>
      <c r="AY10" s="190">
        <f ca="1">IF(COUNTIF(BB8:CB10,7)=1,7,0)</f>
        <v>0</v>
      </c>
      <c r="AZ10" s="191">
        <f ca="1">IF(COUNTIF(BB8:CB10,8)=1,8,0)</f>
        <v>0</v>
      </c>
      <c r="BA10" s="191">
        <f ca="1">IF(COUNTIF(BB8:CB10,9)=1,9,0)</f>
        <v>0</v>
      </c>
      <c r="BB10" s="221" cm="1">
        <f t="array" aca="1" ref="BB10" ca="1">IF(INDIRECT(EL12&amp;FN12)=2,GP12,"")</f>
        <v>7</v>
      </c>
      <c r="BC10" s="199" t="str" cm="1">
        <f t="array" aca="1" ref="BC10" ca="1">IF(INDIRECT(EM12&amp;FO12)=2,GQ12,"")</f>
        <v/>
      </c>
      <c r="BD10" s="200" cm="1">
        <f t="array" aca="1" ref="BD10" ca="1">IF(INDIRECT(EN12&amp;FP12)=2,GR12,"")</f>
        <v>9</v>
      </c>
      <c r="BE10" s="198" cm="1">
        <f t="array" aca="1" ref="BE10" ca="1">IF(INDIRECT(EO12&amp;FQ12)=2,GS12,"")</f>
        <v>7</v>
      </c>
      <c r="BF10" s="199" t="str" cm="1">
        <f t="array" aca="1" ref="BF10" ca="1">IF(INDIRECT(EP12&amp;FR12)=2,GT12,"")</f>
        <v/>
      </c>
      <c r="BG10" s="200" cm="1">
        <f t="array" aca="1" ref="BG10" ca="1">IF(INDIRECT(EQ12&amp;FS12)=2,GU12,"")</f>
        <v>9</v>
      </c>
      <c r="BH10" s="198" cm="1">
        <f t="array" aca="1" ref="BH10" ca="1">IF(INDIRECT(ER12&amp;FT12)=2,GV12,"")</f>
        <v>7</v>
      </c>
      <c r="BI10" s="199" t="str" cm="1">
        <f t="array" aca="1" ref="BI10" ca="1">IF(INDIRECT(ES12&amp;FU12)=2,GW12,"")</f>
        <v/>
      </c>
      <c r="BJ10" s="201" cm="1">
        <f t="array" aca="1" ref="BJ10" ca="1">IF(INDIRECT(ET12&amp;FV12)=2,GX12,"")</f>
        <v>9</v>
      </c>
      <c r="BK10" s="199" t="str" cm="1">
        <f t="array" aca="1" ref="BK10" ca="1">IF(INDIRECT(EU12&amp;FW12)=2,GY12,"")</f>
        <v/>
      </c>
      <c r="BL10" s="199" t="str" cm="1">
        <f t="array" aca="1" ref="BL10" ca="1">IF(INDIRECT(EV12&amp;FX12)=2,GZ12,"")</f>
        <v/>
      </c>
      <c r="BM10" s="200" t="str" cm="1">
        <f t="array" aca="1" ref="BM10" ca="1">IF(INDIRECT(EW12&amp;FY12)=2,HA12,"")</f>
        <v/>
      </c>
      <c r="BN10" s="198" t="str" cm="1">
        <f t="array" aca="1" ref="BN10" ca="1">IF(INDIRECT(EX12&amp;FZ12)=2,HB12,"")</f>
        <v/>
      </c>
      <c r="BO10" s="199" t="str" cm="1">
        <f t="array" aca="1" ref="BO10" ca="1">IF(INDIRECT(EY12&amp;GA12)=2,HC12,"")</f>
        <v/>
      </c>
      <c r="BP10" s="200" t="str" cm="1">
        <f t="array" aca="1" ref="BP10" ca="1">IF(INDIRECT(EZ12&amp;GB12)=2,HD12,"")</f>
        <v/>
      </c>
      <c r="BQ10" s="198" cm="1">
        <f t="array" aca="1" ref="BQ10" ca="1">IF(INDIRECT(FA12&amp;GC12)=2,HE12,"")</f>
        <v>7</v>
      </c>
      <c r="BR10" s="199" t="str" cm="1">
        <f t="array" aca="1" ref="BR10" ca="1">IF(INDIRECT(FB12&amp;GD12)=2,HF12,"")</f>
        <v/>
      </c>
      <c r="BS10" s="201" t="str" cm="1">
        <f t="array" aca="1" ref="BS10" ca="1">IF(INDIRECT(FC12&amp;GE12)=2,HG12,"")</f>
        <v/>
      </c>
      <c r="BT10" s="199" cm="1">
        <f t="array" aca="1" ref="BT10" ca="1">IF(INDIRECT(FD12&amp;GF12)=2,HH12,"")</f>
        <v>7</v>
      </c>
      <c r="BU10" s="199" t="str" cm="1">
        <f t="array" aca="1" ref="BU10" ca="1">IF(INDIRECT(FE12&amp;GG12)=2,HI12,"")</f>
        <v/>
      </c>
      <c r="BV10" s="200" cm="1">
        <f t="array" aca="1" ref="BV10" ca="1">IF(INDIRECT(FF12&amp;GH12)=2,HJ12,"")</f>
        <v>9</v>
      </c>
      <c r="BW10" s="198" cm="1">
        <f t="array" aca="1" ref="BW10" ca="1">IF(INDIRECT(FG12&amp;GI12)=2,HK12,"")</f>
        <v>7</v>
      </c>
      <c r="BX10" s="199" t="str" cm="1">
        <f t="array" aca="1" ref="BX10" ca="1">IF(INDIRECT(FH12&amp;GJ12)=2,HL12,"")</f>
        <v/>
      </c>
      <c r="BY10" s="200" cm="1">
        <f t="array" aca="1" ref="BY10" ca="1">IF(INDIRECT(FI12&amp;GK12)=2,HM12,"")</f>
        <v>9</v>
      </c>
      <c r="BZ10" s="198" t="str" cm="1">
        <f t="array" aca="1" ref="BZ10" ca="1">IF(INDIRECT(FJ12&amp;GL12)=2,HN12,"")</f>
        <v/>
      </c>
      <c r="CA10" s="199" t="str" cm="1">
        <f t="array" aca="1" ref="CA10" ca="1">IF(INDIRECT(FK12&amp;GM12)=2,HO12,"")</f>
        <v/>
      </c>
      <c r="CB10" s="218" t="str" cm="1">
        <f t="array" aca="1" ref="CB10" ca="1">IF(INDIRECT(FL12&amp;GN12)=2,HP12,"")</f>
        <v/>
      </c>
      <c r="CC10" s="240"/>
      <c r="CD10" s="239"/>
      <c r="CE10" s="244"/>
      <c r="CN10" s="32" t="s">
        <v>92</v>
      </c>
      <c r="CO10" s="33">
        <v>9</v>
      </c>
      <c r="CP10" s="3">
        <f ca="1">IF(M46&lt;&gt;2,0,1)</f>
        <v>0</v>
      </c>
      <c r="CQ10" s="3">
        <f ca="1">IF(N46&lt;&gt;2,0,1)</f>
        <v>0</v>
      </c>
      <c r="CR10" s="3">
        <f ca="1">IF(O46&lt;&gt;2,0,1)</f>
        <v>0</v>
      </c>
      <c r="CS10" s="3">
        <f ca="1">IF(P46&lt;&gt;2,0,1)</f>
        <v>0</v>
      </c>
      <c r="CT10" s="3">
        <f ca="1">IF(Q46&lt;&gt;2,0,1)</f>
        <v>0</v>
      </c>
      <c r="CU10" s="3">
        <f ca="1">IF(R46&lt;&gt;2,0,1)</f>
        <v>0</v>
      </c>
      <c r="CV10" s="3">
        <f ca="1">IF(S46&lt;&gt;2,0,1)</f>
        <v>0</v>
      </c>
      <c r="CW10" s="3">
        <f ca="1">IF(T46&lt;&gt;2,0,1)</f>
        <v>0</v>
      </c>
      <c r="CX10" s="3">
        <f ca="1">IF(U46&lt;&gt;2,0,1)</f>
        <v>0</v>
      </c>
      <c r="CZ10" s="3">
        <f ca="1">BIN2DEC(_xlfn.TEXTJOIN("",FALSE,CP10:CX10))</f>
        <v>0</v>
      </c>
      <c r="DF10" s="32" t="s">
        <v>93</v>
      </c>
      <c r="DG10" s="32">
        <v>9</v>
      </c>
      <c r="DH10" s="3">
        <f ca="1">IF(X46&lt;&gt;2,0,1)</f>
        <v>0</v>
      </c>
      <c r="DI10" s="3">
        <f ca="1">IF(Y46&lt;&gt;2,0,1)</f>
        <v>1</v>
      </c>
      <c r="DJ10" s="3">
        <f ca="1">IF(Z46&lt;&gt;2,0,1)</f>
        <v>0</v>
      </c>
      <c r="DK10" s="3">
        <f ca="1">IF(AA46&lt;&gt;2,0,1)</f>
        <v>0</v>
      </c>
      <c r="DL10" s="3">
        <f ca="1">IF(AB46&lt;&gt;2,0,1)</f>
        <v>1</v>
      </c>
      <c r="DM10" s="3">
        <f ca="1">IF(AC46&lt;&gt;2,0,1)</f>
        <v>0</v>
      </c>
      <c r="DN10" s="3">
        <f ca="1">IF(AD46&lt;&gt;2,0,1)</f>
        <v>1</v>
      </c>
      <c r="DO10" s="3">
        <f ca="1">IF(AE46&lt;&gt;2,0,1)</f>
        <v>0</v>
      </c>
      <c r="DP10" s="3">
        <f ca="1">IF(AF46&lt;&gt;2,0,1)</f>
        <v>1</v>
      </c>
      <c r="DR10" s="162" t="str">
        <f ca="1">_xlfn.TEXTJOIN("",FALSE,DH10:DP10)</f>
        <v>010010101</v>
      </c>
      <c r="DV10" s="3">
        <f ca="1">BIN2DEC(DR10)</f>
        <v>149</v>
      </c>
      <c r="EL10" s="164" t="s">
        <v>111</v>
      </c>
      <c r="EM10" s="164" t="s">
        <v>112</v>
      </c>
      <c r="EN10" s="164" t="s">
        <v>113</v>
      </c>
      <c r="EO10" s="164" t="s">
        <v>111</v>
      </c>
      <c r="EP10" s="164" t="s">
        <v>112</v>
      </c>
      <c r="EQ10" s="164" t="s">
        <v>113</v>
      </c>
      <c r="ER10" s="164" t="s">
        <v>111</v>
      </c>
      <c r="ES10" s="164" t="s">
        <v>112</v>
      </c>
      <c r="ET10" s="164" t="s">
        <v>113</v>
      </c>
      <c r="EU10" s="164" t="s">
        <v>120</v>
      </c>
      <c r="EV10" s="164" t="s">
        <v>121</v>
      </c>
      <c r="EW10" s="164" t="s">
        <v>122</v>
      </c>
      <c r="EX10" s="164" t="s">
        <v>120</v>
      </c>
      <c r="EY10" s="164" t="s">
        <v>121</v>
      </c>
      <c r="EZ10" s="164" t="s">
        <v>122</v>
      </c>
      <c r="FA10" s="164" t="s">
        <v>120</v>
      </c>
      <c r="FB10" s="164" t="s">
        <v>121</v>
      </c>
      <c r="FC10" s="164" t="s">
        <v>122</v>
      </c>
      <c r="FD10" s="164" t="s">
        <v>129</v>
      </c>
      <c r="FE10" s="164" t="s">
        <v>130</v>
      </c>
      <c r="FF10" s="164" t="s">
        <v>131</v>
      </c>
      <c r="FG10" s="164" t="s">
        <v>129</v>
      </c>
      <c r="FH10" s="164" t="s">
        <v>130</v>
      </c>
      <c r="FI10" s="164" t="s">
        <v>131</v>
      </c>
      <c r="FJ10" s="164" t="s">
        <v>129</v>
      </c>
      <c r="FK10" s="164" t="s">
        <v>130</v>
      </c>
      <c r="FL10" s="164" t="s">
        <v>131</v>
      </c>
      <c r="FN10" s="3">
        <v>5</v>
      </c>
      <c r="FO10" s="3">
        <v>5</v>
      </c>
      <c r="FP10" s="3">
        <v>5</v>
      </c>
      <c r="FQ10" s="3">
        <v>6</v>
      </c>
      <c r="FR10" s="3">
        <v>6</v>
      </c>
      <c r="FS10" s="3">
        <v>6</v>
      </c>
      <c r="FT10" s="3">
        <v>7</v>
      </c>
      <c r="FU10" s="3">
        <v>7</v>
      </c>
      <c r="FV10" s="3">
        <v>7</v>
      </c>
      <c r="FW10" s="3">
        <v>5</v>
      </c>
      <c r="FX10" s="3">
        <v>5</v>
      </c>
      <c r="FY10" s="3">
        <v>5</v>
      </c>
      <c r="FZ10" s="3">
        <v>6</v>
      </c>
      <c r="GA10" s="3">
        <v>6</v>
      </c>
      <c r="GB10" s="3">
        <v>6</v>
      </c>
      <c r="GC10" s="3">
        <v>7</v>
      </c>
      <c r="GD10" s="3">
        <v>7</v>
      </c>
      <c r="GE10" s="3">
        <v>7</v>
      </c>
      <c r="GF10" s="3">
        <v>5</v>
      </c>
      <c r="GG10" s="3">
        <v>5</v>
      </c>
      <c r="GH10" s="3">
        <v>5</v>
      </c>
      <c r="GI10" s="3">
        <v>6</v>
      </c>
      <c r="GJ10" s="3">
        <v>6</v>
      </c>
      <c r="GK10" s="3">
        <v>6</v>
      </c>
      <c r="GL10" s="3">
        <v>7</v>
      </c>
      <c r="GM10" s="3">
        <v>7</v>
      </c>
      <c r="GN10" s="3">
        <v>7</v>
      </c>
      <c r="GP10" s="3">
        <v>1</v>
      </c>
      <c r="GQ10" s="3">
        <v>2</v>
      </c>
      <c r="GR10" s="3">
        <v>3</v>
      </c>
      <c r="GS10" s="3">
        <v>1</v>
      </c>
      <c r="GT10" s="3">
        <v>2</v>
      </c>
      <c r="GU10" s="3">
        <v>3</v>
      </c>
      <c r="GV10" s="3">
        <v>1</v>
      </c>
      <c r="GW10" s="3">
        <v>2</v>
      </c>
      <c r="GX10" s="3">
        <v>3</v>
      </c>
      <c r="GY10" s="3">
        <v>1</v>
      </c>
      <c r="GZ10" s="3">
        <v>2</v>
      </c>
      <c r="HA10" s="3">
        <v>3</v>
      </c>
      <c r="HB10" s="3">
        <v>1</v>
      </c>
      <c r="HC10" s="3">
        <v>2</v>
      </c>
      <c r="HD10" s="3">
        <v>3</v>
      </c>
      <c r="HE10" s="3">
        <v>1</v>
      </c>
      <c r="HF10" s="3">
        <v>2</v>
      </c>
      <c r="HG10" s="3">
        <v>3</v>
      </c>
      <c r="HH10" s="3">
        <v>1</v>
      </c>
      <c r="HI10" s="3">
        <v>2</v>
      </c>
      <c r="HJ10" s="3">
        <v>3</v>
      </c>
      <c r="HK10" s="3">
        <v>1</v>
      </c>
      <c r="HL10" s="3">
        <v>2</v>
      </c>
      <c r="HM10" s="3">
        <v>3</v>
      </c>
      <c r="HN10" s="3">
        <v>1</v>
      </c>
      <c r="HO10" s="3">
        <v>2</v>
      </c>
      <c r="HP10" s="3">
        <v>3</v>
      </c>
      <c r="HR10" s="49" t="s">
        <v>93</v>
      </c>
      <c r="HS10" s="49">
        <v>1</v>
      </c>
      <c r="HT10" s="31" cm="1">
        <f t="array" aca="1" ref="HT10:HY10" ca="1">IF(O3=0,"",_xlfn._xlws.FILTER(O$1:W$1,O3:W3=2))</f>
        <v>2</v>
      </c>
      <c r="HU10" s="31">
        <f ca="1"/>
        <v>4</v>
      </c>
      <c r="HV10" s="31">
        <f ca="1"/>
        <v>5</v>
      </c>
      <c r="HW10" s="31">
        <f ca="1"/>
        <v>7</v>
      </c>
      <c r="HX10" s="31">
        <f ca="1"/>
        <v>8</v>
      </c>
      <c r="HY10" s="31">
        <f ca="1"/>
        <v>9</v>
      </c>
      <c r="HZ10" s="31"/>
      <c r="IA10" s="31"/>
      <c r="IB10" s="31"/>
      <c r="IC10" s="3" cm="1">
        <f t="array" aca="1" ref="IC10" ca="1">IFERROR(VALUE(_xlfn.TEXTJOIN("",TRUE,IF(O3=0,"",_xlfn._xlws.FILTER(O$1:W$1,O3:W3=2)))),"")</f>
        <v>245789</v>
      </c>
      <c r="ID10" s="3" t="str" cm="1">
        <f t="array" aca="1" ref="ID10" ca="1">IFERROR((_xlfn.TEXTJOIN(", ",TRUE,IF(O3=0,"",_xlfn._xlws.FILTER(O$1:W$1,O3:W3=2)))),"")</f>
        <v>2, 4, 5, 7, 8, 9</v>
      </c>
      <c r="IE10" s="65" t="s">
        <v>96</v>
      </c>
      <c r="IF10" s="65">
        <v>1</v>
      </c>
      <c r="IG10" s="31" t="str" cm="1">
        <f t="array" aca="1" ref="IG10" ca="1">IF(AA3=0,"",_xlfn._xlws.FILTER(AA$1:AI$1,AA3:AI3=2))</f>
        <v/>
      </c>
      <c r="IH10" s="31"/>
      <c r="II10" s="31"/>
      <c r="IJ10" s="31"/>
      <c r="IK10" s="31"/>
      <c r="IL10" s="31"/>
      <c r="IM10" s="31"/>
      <c r="IN10" s="31"/>
      <c r="IO10" s="31"/>
      <c r="IP10" s="3" t="str">
        <f ca="1">IFERROR(VALUE(_xlfn.TEXTJOIN("",TRUE,IG10:IO10)),"")</f>
        <v/>
      </c>
      <c r="IR10" s="80" t="s">
        <v>100</v>
      </c>
      <c r="IS10" s="80">
        <v>1</v>
      </c>
      <c r="IT10" s="31" t="str" cm="1">
        <f t="array" aca="1" ref="IT10" ca="1">IF(AM3=0,"",_xlfn._xlws.FILTER(AM$1:AU$1,AM3:AU3=2))</f>
        <v/>
      </c>
      <c r="IU10" s="31"/>
      <c r="IV10" s="31"/>
      <c r="IW10" s="31"/>
      <c r="IX10" s="31"/>
      <c r="IY10" s="31"/>
      <c r="IZ10" s="31"/>
      <c r="JA10" s="31"/>
      <c r="JB10" s="31"/>
      <c r="JC10" s="3" t="str">
        <f ca="1">IFERROR(VALUE(_xlfn.TEXTJOIN("",TRUE,IT10:JB10)),"")</f>
        <v/>
      </c>
      <c r="JD10" s="3" t="str" cm="1">
        <f t="array" aca="1" ref="JD10" ca="1">IFERROR((_xlfn.TEXTJOIN(", ",TRUE,IF(AO3=0,"",_xlfn._xlws.FILTER(AO$1:AW$1,AO3:AW3=2)))),"")</f>
        <v/>
      </c>
      <c r="JE10" s="32">
        <v>2</v>
      </c>
      <c r="JF10" s="158" cm="1">
        <f t="array" aca="1" ref="JF10:JH10" ca="1">TRANSPOSE(IC12:IC14)</f>
        <v>13579</v>
      </c>
      <c r="JG10" s="158">
        <f ca="1"/>
        <v>14579</v>
      </c>
      <c r="JH10" s="158">
        <f ca="1"/>
        <v>479</v>
      </c>
      <c r="JI10" s="158" t="str" cm="1">
        <f t="array" aca="1" ref="JI10:JK10" ca="1">TRANSPOSE(IP12:IP14)</f>
        <v/>
      </c>
      <c r="JJ10" s="158" t="str">
        <f ca="1"/>
        <v/>
      </c>
      <c r="JK10" s="158">
        <f ca="1"/>
        <v>47</v>
      </c>
      <c r="JL10" s="158" cm="1">
        <f t="array" aca="1" ref="JL10:JN10" ca="1">TRANSPOSE(JC12:JC14)</f>
        <v>13579</v>
      </c>
      <c r="JM10" s="158">
        <f ca="1"/>
        <v>4579</v>
      </c>
      <c r="JN10" s="158" t="str">
        <f ca="1"/>
        <v/>
      </c>
    </row>
    <row r="11" spans="1:279" ht="16.5" customHeight="1" thickTop="1" x14ac:dyDescent="0.25">
      <c r="B11" s="159">
        <f>COUNT(_xlfn.UNIQUE(Colonne1))</f>
        <v>3</v>
      </c>
      <c r="C11" s="159">
        <f>COUNT(_xlfn.UNIQUE(Colonne2))</f>
        <v>2</v>
      </c>
      <c r="D11" s="159">
        <f>COUNT(_xlfn.UNIQUE(Colonne3))</f>
        <v>4</v>
      </c>
      <c r="E11" s="159">
        <f>COUNT(_xlfn.UNIQUE(Colonne4))</f>
        <v>7</v>
      </c>
      <c r="F11" s="159">
        <f>COUNT(_xlfn.UNIQUE(Colonne5))</f>
        <v>6</v>
      </c>
      <c r="G11" s="159">
        <f>COUNT(_xlfn.UNIQUE(Colonne6))</f>
        <v>7</v>
      </c>
      <c r="H11" s="159">
        <f>COUNT(_xlfn.UNIQUE(Colonne7))</f>
        <v>4</v>
      </c>
      <c r="I11" s="159">
        <f>COUNT(_xlfn.UNIQUE(Colonne8))</f>
        <v>5</v>
      </c>
      <c r="J11" s="159">
        <f>COUNT(_xlfn.UNIQUE(Colonne9))</f>
        <v>6</v>
      </c>
      <c r="M11" s="130"/>
      <c r="N11" s="130"/>
      <c r="O11" s="130">
        <f ca="1">COUNTIF(O2:O10,2)</f>
        <v>4</v>
      </c>
      <c r="P11" s="130">
        <f t="shared" ref="P11:W11" ca="1" si="3">COUNTIF(P2:P10,2)</f>
        <v>3</v>
      </c>
      <c r="Q11" s="130">
        <f t="shared" ca="1" si="3"/>
        <v>2</v>
      </c>
      <c r="R11" s="130">
        <f t="shared" ca="1" si="3"/>
        <v>5</v>
      </c>
      <c r="S11" s="130">
        <f t="shared" ca="1" si="3"/>
        <v>4</v>
      </c>
      <c r="T11" s="130">
        <f t="shared" ca="1" si="3"/>
        <v>0</v>
      </c>
      <c r="U11" s="130">
        <f t="shared" ca="1" si="3"/>
        <v>8</v>
      </c>
      <c r="V11" s="130">
        <f t="shared" ca="1" si="3"/>
        <v>5</v>
      </c>
      <c r="W11" s="130">
        <f t="shared" ca="1" si="3"/>
        <v>8</v>
      </c>
      <c r="X11" s="130"/>
      <c r="Y11" s="130"/>
      <c r="Z11" s="130"/>
      <c r="AA11" s="130">
        <f t="shared" ref="AA11:AI11" ca="1" si="4">COUNTIF(AA2:AA10,2)</f>
        <v>0</v>
      </c>
      <c r="AB11" s="130">
        <f t="shared" ca="1" si="4"/>
        <v>2</v>
      </c>
      <c r="AC11" s="130">
        <f t="shared" ca="1" si="4"/>
        <v>0</v>
      </c>
      <c r="AD11" s="130">
        <f t="shared" ca="1" si="4"/>
        <v>2</v>
      </c>
      <c r="AE11" s="130">
        <f t="shared" ca="1" si="4"/>
        <v>0</v>
      </c>
      <c r="AF11" s="130">
        <f t="shared" ca="1" si="4"/>
        <v>0</v>
      </c>
      <c r="AG11" s="130">
        <f t="shared" ca="1" si="4"/>
        <v>2</v>
      </c>
      <c r="AH11" s="130">
        <f t="shared" ca="1" si="4"/>
        <v>0</v>
      </c>
      <c r="AI11" s="130">
        <f t="shared" ca="1" si="4"/>
        <v>2</v>
      </c>
      <c r="AJ11" s="130"/>
      <c r="AK11" s="130"/>
      <c r="AL11" s="130"/>
      <c r="AM11" s="130">
        <f t="shared" ref="AM11:AU11" ca="1" si="5">COUNTIF(AM2:AM10,2)</f>
        <v>2</v>
      </c>
      <c r="AN11" s="130">
        <f t="shared" ca="1" si="5"/>
        <v>0</v>
      </c>
      <c r="AO11" s="130">
        <f t="shared" ca="1" si="5"/>
        <v>2</v>
      </c>
      <c r="AP11" s="130">
        <f t="shared" ca="1" si="5"/>
        <v>2</v>
      </c>
      <c r="AQ11" s="130">
        <f t="shared" ca="1" si="5"/>
        <v>3</v>
      </c>
      <c r="AR11" s="130">
        <f t="shared" ca="1" si="5"/>
        <v>0</v>
      </c>
      <c r="AS11" s="130">
        <f t="shared" ca="1" si="5"/>
        <v>7</v>
      </c>
      <c r="AT11" s="130">
        <f t="shared" ca="1" si="5"/>
        <v>2</v>
      </c>
      <c r="AU11" s="130">
        <f t="shared" ca="1" si="5"/>
        <v>7</v>
      </c>
      <c r="AV11" s="130"/>
      <c r="AY11" s="188">
        <f ca="1">IF(COUNTIF(BB11:CB13,1)=1,1,0)</f>
        <v>0</v>
      </c>
      <c r="AZ11" s="189">
        <f ca="1">IF(COUNTIF(BB11:CB13,2)=1,2,0)</f>
        <v>0</v>
      </c>
      <c r="BA11" s="189">
        <f ca="1">IF(COUNTIF(BB11:CB13,3)=1,3,0)</f>
        <v>0</v>
      </c>
      <c r="BB11" s="219" cm="1">
        <f t="array" aca="1" ref="BB11" ca="1">IF(INDIRECT(EL13&amp;FN13)=2,GP13,"")</f>
        <v>1</v>
      </c>
      <c r="BC11" s="202" t="str" cm="1">
        <f t="array" aca="1" ref="BC11" ca="1">IF(INDIRECT(EM13&amp;FO13)=2,GQ13,"")</f>
        <v/>
      </c>
      <c r="BD11" s="203" cm="1">
        <f t="array" aca="1" ref="BD11" ca="1">IF(INDIRECT(EN13&amp;FP13)=2,GR13,"")</f>
        <v>3</v>
      </c>
      <c r="BE11" s="204" cm="1">
        <f t="array" aca="1" ref="BE11" ca="1">IF(INDIRECT(EO13&amp;FQ13)=2,GS13,"")</f>
        <v>1</v>
      </c>
      <c r="BF11" s="202" cm="1">
        <f t="array" aca="1" ref="BF11" ca="1">IF(INDIRECT(EP13&amp;FR13)=2,GT13,"")</f>
        <v>2</v>
      </c>
      <c r="BG11" s="203" t="str" cm="1">
        <f t="array" aca="1" ref="BG11" ca="1">IF(INDIRECT(EQ13&amp;FS13)=2,GU13,"")</f>
        <v/>
      </c>
      <c r="BH11" s="204" t="str" cm="1">
        <f t="array" aca="1" ref="BH11" ca="1">IF(INDIRECT(ER13&amp;FT13)=2,GV13,"")</f>
        <v/>
      </c>
      <c r="BI11" s="202" t="str" cm="1">
        <f t="array" aca="1" ref="BI11" ca="1">IF(INDIRECT(ES13&amp;FU13)=2,GW13,"")</f>
        <v/>
      </c>
      <c r="BJ11" s="205" t="str" cm="1">
        <f t="array" aca="1" ref="BJ11" ca="1">IF(INDIRECT(ET13&amp;FV13)=2,GX13,"")</f>
        <v/>
      </c>
      <c r="BK11" s="202" t="str" cm="1">
        <f t="array" aca="1" ref="BK11" ca="1">IF(INDIRECT(EU13&amp;FW13)=2,GY13,"")</f>
        <v/>
      </c>
      <c r="BL11" s="202" cm="1">
        <f t="array" aca="1" ref="BL11" ca="1">IF(INDIRECT(EV13&amp;FX13)=2,GZ13,"")</f>
        <v>2</v>
      </c>
      <c r="BM11" s="203" t="str" cm="1">
        <f t="array" aca="1" ref="BM11" ca="1">IF(INDIRECT(EW13&amp;FY13)=2,HA13,"")</f>
        <v/>
      </c>
      <c r="BN11" s="204" t="str" cm="1">
        <f t="array" aca="1" ref="BN11" ca="1">IF(INDIRECT(EX13&amp;FZ13)=2,HB13,"")</f>
        <v/>
      </c>
      <c r="BO11" s="202" t="str" cm="1">
        <f t="array" aca="1" ref="BO11" ca="1">IF(INDIRECT(EY13&amp;GA13)=2,HC13,"")</f>
        <v/>
      </c>
      <c r="BP11" s="203" t="str" cm="1">
        <f t="array" aca="1" ref="BP11" ca="1">IF(INDIRECT(EZ13&amp;GB13)=2,HD13,"")</f>
        <v/>
      </c>
      <c r="BQ11" s="204" t="str" cm="1">
        <f t="array" aca="1" ref="BQ11" ca="1">IF(INDIRECT(FA13&amp;GC13)=2,HE13,"")</f>
        <v/>
      </c>
      <c r="BR11" s="202" t="str" cm="1">
        <f t="array" aca="1" ref="BR11" ca="1">IF(INDIRECT(FB13&amp;GD13)=2,HF13,"")</f>
        <v/>
      </c>
      <c r="BS11" s="205" t="str" cm="1">
        <f t="array" aca="1" ref="BS11" ca="1">IF(INDIRECT(FC13&amp;GE13)=2,HG13,"")</f>
        <v/>
      </c>
      <c r="BT11" s="202" cm="1">
        <f t="array" aca="1" ref="BT11" ca="1">IF(INDIRECT(FD13&amp;GF13)=2,HH13,"")</f>
        <v>1</v>
      </c>
      <c r="BU11" s="202" t="str" cm="1">
        <f t="array" aca="1" ref="BU11" ca="1">IF(INDIRECT(FE13&amp;GG13)=2,HI13,"")</f>
        <v/>
      </c>
      <c r="BV11" s="203" cm="1">
        <f t="array" aca="1" ref="BV11" ca="1">IF(INDIRECT(FF13&amp;GH13)=2,HJ13,"")</f>
        <v>3</v>
      </c>
      <c r="BW11" s="204" t="str" cm="1">
        <f t="array" aca="1" ref="BW11" ca="1">IF(INDIRECT(FG13&amp;GI13)=2,HK13,"")</f>
        <v/>
      </c>
      <c r="BX11" s="202" t="str" cm="1">
        <f t="array" aca="1" ref="BX11" ca="1">IF(INDIRECT(FH13&amp;GJ13)=2,HL13,"")</f>
        <v/>
      </c>
      <c r="BY11" s="203" t="str" cm="1">
        <f t="array" aca="1" ref="BY11" ca="1">IF(INDIRECT(FI13&amp;GK13)=2,HM13,"")</f>
        <v/>
      </c>
      <c r="BZ11" s="204" t="str" cm="1">
        <f t="array" aca="1" ref="BZ11" ca="1">IF(INDIRECT(FJ13&amp;GL13)=2,HN13,"")</f>
        <v/>
      </c>
      <c r="CA11" s="202" t="str" cm="1">
        <f t="array" aca="1" ref="CA11" ca="1">IF(INDIRECT(FK13&amp;GM13)=2,HO13,"")</f>
        <v/>
      </c>
      <c r="CB11" s="220" t="str" cm="1">
        <f t="array" aca="1" ref="CB11" ca="1">IF(INDIRECT(FL13&amp;GN13)=2,HP13,"")</f>
        <v/>
      </c>
      <c r="CC11" s="238"/>
      <c r="CD11" s="171"/>
      <c r="CE11" s="242"/>
      <c r="EL11" s="164" t="s">
        <v>114</v>
      </c>
      <c r="EM11" s="164" t="s">
        <v>115</v>
      </c>
      <c r="EN11" s="164" t="s">
        <v>116</v>
      </c>
      <c r="EO11" s="164" t="s">
        <v>114</v>
      </c>
      <c r="EP11" s="164" t="s">
        <v>115</v>
      </c>
      <c r="EQ11" s="164" t="s">
        <v>116</v>
      </c>
      <c r="ER11" s="164" t="s">
        <v>114</v>
      </c>
      <c r="ES11" s="164" t="s">
        <v>115</v>
      </c>
      <c r="ET11" s="164" t="s">
        <v>116</v>
      </c>
      <c r="EU11" s="164" t="s">
        <v>123</v>
      </c>
      <c r="EV11" s="164" t="s">
        <v>124</v>
      </c>
      <c r="EW11" s="164" t="s">
        <v>125</v>
      </c>
      <c r="EX11" s="164" t="s">
        <v>123</v>
      </c>
      <c r="EY11" s="164" t="s">
        <v>124</v>
      </c>
      <c r="EZ11" s="164" t="s">
        <v>125</v>
      </c>
      <c r="FA11" s="164" t="s">
        <v>123</v>
      </c>
      <c r="FB11" s="164" t="s">
        <v>124</v>
      </c>
      <c r="FC11" s="164" t="s">
        <v>125</v>
      </c>
      <c r="FD11" s="164" t="s">
        <v>132</v>
      </c>
      <c r="FE11" s="164" t="s">
        <v>133</v>
      </c>
      <c r="FF11" s="164" t="s">
        <v>134</v>
      </c>
      <c r="FG11" s="164" t="s">
        <v>132</v>
      </c>
      <c r="FH11" s="164" t="s">
        <v>133</v>
      </c>
      <c r="FI11" s="164" t="s">
        <v>134</v>
      </c>
      <c r="FJ11" s="164" t="s">
        <v>132</v>
      </c>
      <c r="FK11" s="164" t="s">
        <v>133</v>
      </c>
      <c r="FL11" s="164" t="s">
        <v>134</v>
      </c>
      <c r="FN11" s="3">
        <v>5</v>
      </c>
      <c r="FO11" s="3">
        <v>5</v>
      </c>
      <c r="FP11" s="3">
        <v>5</v>
      </c>
      <c r="FQ11" s="3">
        <v>6</v>
      </c>
      <c r="FR11" s="3">
        <v>6</v>
      </c>
      <c r="FS11" s="3">
        <v>6</v>
      </c>
      <c r="FT11" s="3">
        <v>7</v>
      </c>
      <c r="FU11" s="3">
        <v>7</v>
      </c>
      <c r="FV11" s="3">
        <v>7</v>
      </c>
      <c r="FW11" s="3">
        <v>5</v>
      </c>
      <c r="FX11" s="3">
        <v>5</v>
      </c>
      <c r="FY11" s="3">
        <v>5</v>
      </c>
      <c r="FZ11" s="3">
        <v>6</v>
      </c>
      <c r="GA11" s="3">
        <v>6</v>
      </c>
      <c r="GB11" s="3">
        <v>6</v>
      </c>
      <c r="GC11" s="3">
        <v>7</v>
      </c>
      <c r="GD11" s="3">
        <v>7</v>
      </c>
      <c r="GE11" s="3">
        <v>7</v>
      </c>
      <c r="GF11" s="3">
        <v>5</v>
      </c>
      <c r="GG11" s="3">
        <v>5</v>
      </c>
      <c r="GH11" s="3">
        <v>5</v>
      </c>
      <c r="GI11" s="3">
        <v>6</v>
      </c>
      <c r="GJ11" s="3">
        <v>6</v>
      </c>
      <c r="GK11" s="3">
        <v>6</v>
      </c>
      <c r="GL11" s="3">
        <v>7</v>
      </c>
      <c r="GM11" s="3">
        <v>7</v>
      </c>
      <c r="GN11" s="3">
        <v>7</v>
      </c>
      <c r="GP11" s="3">
        <v>4</v>
      </c>
      <c r="GQ11" s="3">
        <v>5</v>
      </c>
      <c r="GR11" s="3">
        <v>6</v>
      </c>
      <c r="GS11" s="3">
        <v>4</v>
      </c>
      <c r="GT11" s="3">
        <v>5</v>
      </c>
      <c r="GU11" s="3">
        <v>6</v>
      </c>
      <c r="GV11" s="3">
        <v>4</v>
      </c>
      <c r="GW11" s="3">
        <v>5</v>
      </c>
      <c r="GX11" s="3">
        <v>6</v>
      </c>
      <c r="GY11" s="3">
        <v>4</v>
      </c>
      <c r="GZ11" s="3">
        <v>5</v>
      </c>
      <c r="HA11" s="3">
        <v>6</v>
      </c>
      <c r="HB11" s="3">
        <v>4</v>
      </c>
      <c r="HC11" s="3">
        <v>5</v>
      </c>
      <c r="HD11" s="3">
        <v>6</v>
      </c>
      <c r="HE11" s="3">
        <v>4</v>
      </c>
      <c r="HF11" s="3">
        <v>5</v>
      </c>
      <c r="HG11" s="3">
        <v>6</v>
      </c>
      <c r="HH11" s="3">
        <v>4</v>
      </c>
      <c r="HI11" s="3">
        <v>5</v>
      </c>
      <c r="HJ11" s="3">
        <v>6</v>
      </c>
      <c r="HK11" s="3">
        <v>4</v>
      </c>
      <c r="HL11" s="3">
        <v>5</v>
      </c>
      <c r="HM11" s="3">
        <v>6</v>
      </c>
      <c r="HN11" s="3">
        <v>4</v>
      </c>
      <c r="HO11" s="3">
        <v>5</v>
      </c>
      <c r="HP11" s="3">
        <v>6</v>
      </c>
      <c r="HR11" s="49" t="s">
        <v>94</v>
      </c>
      <c r="HS11" s="49">
        <v>1</v>
      </c>
      <c r="HT11" s="31" cm="1">
        <f t="array" aca="1" ref="HT11:HX11" ca="1">IF(O4=0,"",_xlfn._xlws.FILTER(O$1:W$1,O4:W4=2))</f>
        <v>2</v>
      </c>
      <c r="HU11" s="31">
        <f ca="1"/>
        <v>4</v>
      </c>
      <c r="HV11" s="31">
        <f ca="1"/>
        <v>7</v>
      </c>
      <c r="HW11" s="31">
        <f ca="1"/>
        <v>8</v>
      </c>
      <c r="HX11" s="31">
        <f ca="1"/>
        <v>9</v>
      </c>
      <c r="HY11" s="31"/>
      <c r="HZ11" s="31"/>
      <c r="IA11" s="31"/>
      <c r="IB11" s="31"/>
      <c r="IC11" s="3" cm="1">
        <f t="array" aca="1" ref="IC11" ca="1">IFERROR(VALUE(_xlfn.TEXTJOIN("",TRUE,IF(O4=0,"",_xlfn._xlws.FILTER(O$1:W$1,O4:W4=2)))),"")</f>
        <v>24789</v>
      </c>
      <c r="ID11" s="3" t="str" cm="1">
        <f t="array" aca="1" ref="ID11" ca="1">IFERROR((_xlfn.TEXTJOIN(", ",TRUE,IF(O4=0,"",_xlfn._xlws.FILTER(O$1:W$1,O4:W4=2)))),"")</f>
        <v>2, 4, 7, 8, 9</v>
      </c>
      <c r="IE11" s="65" t="s">
        <v>97</v>
      </c>
      <c r="IF11" s="65">
        <v>1</v>
      </c>
      <c r="IG11" s="31" t="str" cm="1">
        <f t="array" aca="1" ref="IG11" ca="1">IF(AA4=0,"",_xlfn._xlws.FILTER(AA$1:AI$1,AA4:AI4=2))</f>
        <v/>
      </c>
      <c r="IH11" s="31"/>
      <c r="II11" s="31"/>
      <c r="IJ11" s="31"/>
      <c r="IK11" s="31"/>
      <c r="IL11" s="31"/>
      <c r="IM11" s="31"/>
      <c r="IN11" s="31"/>
      <c r="IO11" s="31"/>
      <c r="IP11" s="3" t="str">
        <f t="shared" ref="IP11:IP17" ca="1" si="6">IFERROR(VALUE(_xlfn.TEXTJOIN("",TRUE,IG11:IO11)),"")</f>
        <v/>
      </c>
      <c r="IR11" s="80" t="s">
        <v>101</v>
      </c>
      <c r="IS11" s="80">
        <v>1</v>
      </c>
      <c r="IT11" s="31" cm="1">
        <f t="array" aca="1" ref="IT11:IV11" ca="1">IF(AM4=0,"",_xlfn._xlws.FILTER(AM$1:AU$1,AM4:AU4=2))</f>
        <v>7</v>
      </c>
      <c r="IU11" s="31">
        <f ca="1"/>
        <v>8</v>
      </c>
      <c r="IV11" s="31">
        <f ca="1"/>
        <v>9</v>
      </c>
      <c r="IW11" s="31"/>
      <c r="IX11" s="31"/>
      <c r="IY11" s="31"/>
      <c r="IZ11" s="31"/>
      <c r="JA11" s="31"/>
      <c r="JB11" s="31"/>
      <c r="JC11" s="3">
        <f t="shared" ref="JC11:JC17" ca="1" si="7">IFERROR(VALUE(_xlfn.TEXTJOIN("",TRUE,IT11:JB11)),"")</f>
        <v>789</v>
      </c>
      <c r="JD11" s="3" t="str" cm="1">
        <f t="array" aca="1" ref="JD11" ca="1">IFERROR((_xlfn.TEXTJOIN(", ",TRUE,IF(AO4=0,"",_xlfn._xlws.FILTER(AO$1:AW$1,AO4:AW4=2)))),"")</f>
        <v>7, 8, 9</v>
      </c>
      <c r="JE11" s="32">
        <v>3</v>
      </c>
      <c r="JF11" s="158" cm="1">
        <f t="array" aca="1" ref="JF11:JH11" ca="1">TRANSPOSE(IC15:IC17)</f>
        <v>13789</v>
      </c>
      <c r="JG11" s="158">
        <f ca="1"/>
        <v>124789</v>
      </c>
      <c r="JH11" s="158" t="str">
        <f ca="1"/>
        <v/>
      </c>
      <c r="JI11" s="158" cm="1">
        <f t="array" aca="1" ref="JI11:JK11" ca="1">TRANSPOSE(IP15:IP17)</f>
        <v>29</v>
      </c>
      <c r="JJ11" s="158" t="str">
        <f ca="1"/>
        <v/>
      </c>
      <c r="JK11" s="158">
        <f ca="1"/>
        <v>47</v>
      </c>
      <c r="JL11" s="158" cm="1">
        <f t="array" aca="1" ref="JL11:JN11" ca="1">TRANSPOSE(JC15:JC17)</f>
        <v>1379</v>
      </c>
      <c r="JM11" s="158">
        <f ca="1"/>
        <v>479</v>
      </c>
      <c r="JN11" s="158">
        <f ca="1"/>
        <v>789</v>
      </c>
    </row>
    <row r="12" spans="1:279" ht="16.5" customHeight="1" x14ac:dyDescent="0.25">
      <c r="A12" s="33" t="s">
        <v>98</v>
      </c>
      <c r="M12" s="93"/>
      <c r="N12" s="94"/>
      <c r="O12" s="96">
        <v>1</v>
      </c>
      <c r="P12" s="96">
        <v>2</v>
      </c>
      <c r="Q12" s="96">
        <v>3</v>
      </c>
      <c r="R12" s="96">
        <v>4</v>
      </c>
      <c r="S12" s="96">
        <v>5</v>
      </c>
      <c r="T12" s="96">
        <v>6</v>
      </c>
      <c r="U12" s="96">
        <v>7</v>
      </c>
      <c r="V12" s="96">
        <v>8</v>
      </c>
      <c r="W12" s="96">
        <v>9</v>
      </c>
      <c r="X12" s="97"/>
      <c r="Y12" s="108"/>
      <c r="Z12" s="109"/>
      <c r="AA12" s="111">
        <v>1</v>
      </c>
      <c r="AB12" s="111">
        <v>2</v>
      </c>
      <c r="AC12" s="111">
        <v>3</v>
      </c>
      <c r="AD12" s="111">
        <v>4</v>
      </c>
      <c r="AE12" s="111">
        <v>5</v>
      </c>
      <c r="AF12" s="111">
        <v>6</v>
      </c>
      <c r="AG12" s="111">
        <v>7</v>
      </c>
      <c r="AH12" s="111">
        <v>8</v>
      </c>
      <c r="AI12" s="111">
        <v>9</v>
      </c>
      <c r="AJ12" s="112"/>
      <c r="AK12" s="114"/>
      <c r="AL12" s="115"/>
      <c r="AM12" s="117">
        <v>1</v>
      </c>
      <c r="AN12" s="117">
        <v>2</v>
      </c>
      <c r="AO12" s="117">
        <v>3</v>
      </c>
      <c r="AP12" s="117">
        <v>4</v>
      </c>
      <c r="AQ12" s="117">
        <v>5</v>
      </c>
      <c r="AR12" s="117">
        <v>6</v>
      </c>
      <c r="AS12" s="117">
        <v>7</v>
      </c>
      <c r="AT12" s="117">
        <v>8</v>
      </c>
      <c r="AU12" s="117">
        <v>9</v>
      </c>
      <c r="AV12" s="118"/>
      <c r="AW12" s="32"/>
      <c r="AY12" s="188">
        <f ca="1">IF(COUNTIF(BB11:CB13,4)=1,4,0)</f>
        <v>0</v>
      </c>
      <c r="AZ12" s="189">
        <f ca="1">IF(COUNTIF(BB11:CB13,5)=1,5,0)</f>
        <v>0</v>
      </c>
      <c r="BA12" s="189">
        <f ca="1">IF(COUNTIF(BB11:CB13,6)=1,6,0)</f>
        <v>0</v>
      </c>
      <c r="BB12" s="216" t="str" cm="1">
        <f t="array" aca="1" ref="BB12" ca="1">IF(INDIRECT(EL14&amp;FN14)=2,GP14,"")</f>
        <v/>
      </c>
      <c r="BC12" s="194" t="str" cm="1">
        <f t="array" aca="1" ref="BC12" ca="1">IF(INDIRECT(EM14&amp;FO14)=2,GQ14,"")</f>
        <v/>
      </c>
      <c r="BD12" s="196" t="str" cm="1">
        <f t="array" aca="1" ref="BD12" ca="1">IF(INDIRECT(EN14&amp;FP14)=2,GR14,"")</f>
        <v/>
      </c>
      <c r="BE12" s="195" cm="1">
        <f t="array" aca="1" ref="BE12" ca="1">IF(INDIRECT(EO14&amp;FQ14)=2,GS14,"")</f>
        <v>4</v>
      </c>
      <c r="BF12" s="194" t="str" cm="1">
        <f t="array" aca="1" ref="BF12" ca="1">IF(INDIRECT(EP14&amp;FR14)=2,GT14,"")</f>
        <v/>
      </c>
      <c r="BG12" s="196" t="str" cm="1">
        <f t="array" aca="1" ref="BG12" ca="1">IF(INDIRECT(EQ14&amp;FS14)=2,GU14,"")</f>
        <v/>
      </c>
      <c r="BH12" s="195" t="str" cm="1">
        <f t="array" aca="1" ref="BH12" ca="1">IF(INDIRECT(ER14&amp;FT14)=2,GV14,"")</f>
        <v/>
      </c>
      <c r="BI12" s="194" t="str" cm="1">
        <f t="array" aca="1" ref="BI12" ca="1">IF(INDIRECT(ES14&amp;FU14)=2,GW14,"")</f>
        <v/>
      </c>
      <c r="BJ12" s="197" t="str" cm="1">
        <f t="array" aca="1" ref="BJ12" ca="1">IF(INDIRECT(ET14&amp;FV14)=2,GX14,"")</f>
        <v/>
      </c>
      <c r="BK12" s="194" t="str" cm="1">
        <f t="array" aca="1" ref="BK12" ca="1">IF(INDIRECT(EU14&amp;FW14)=2,GY14,"")</f>
        <v/>
      </c>
      <c r="BL12" s="194" t="str" cm="1">
        <f t="array" aca="1" ref="BL12" ca="1">IF(INDIRECT(EV14&amp;FX14)=2,GZ14,"")</f>
        <v/>
      </c>
      <c r="BM12" s="196" t="str" cm="1">
        <f t="array" aca="1" ref="BM12" ca="1">IF(INDIRECT(EW14&amp;FY14)=2,HA14,"")</f>
        <v/>
      </c>
      <c r="BN12" s="195" t="str" cm="1">
        <f t="array" aca="1" ref="BN12" ca="1">IF(INDIRECT(EX14&amp;FZ14)=2,HB14,"")</f>
        <v/>
      </c>
      <c r="BO12" s="194" t="str" cm="1">
        <f t="array" aca="1" ref="BO12" ca="1">IF(INDIRECT(EY14&amp;GA14)=2,HC14,"")</f>
        <v/>
      </c>
      <c r="BP12" s="196" t="str" cm="1">
        <f t="array" aca="1" ref="BP12" ca="1">IF(INDIRECT(EZ14&amp;GB14)=2,HD14,"")</f>
        <v/>
      </c>
      <c r="BQ12" s="195" cm="1">
        <f t="array" aca="1" ref="BQ12" ca="1">IF(INDIRECT(FA14&amp;GC14)=2,HE14,"")</f>
        <v>4</v>
      </c>
      <c r="BR12" s="194" t="str" cm="1">
        <f t="array" aca="1" ref="BR12" ca="1">IF(INDIRECT(FB14&amp;GD14)=2,HF14,"")</f>
        <v/>
      </c>
      <c r="BS12" s="197" t="str" cm="1">
        <f t="array" aca="1" ref="BS12" ca="1">IF(INDIRECT(FC14&amp;GE14)=2,HG14,"")</f>
        <v/>
      </c>
      <c r="BT12" s="194" t="str" cm="1">
        <f t="array" aca="1" ref="BT12" ca="1">IF(INDIRECT(FD14&amp;GF14)=2,HH14,"")</f>
        <v/>
      </c>
      <c r="BU12" s="194" t="str" cm="1">
        <f t="array" aca="1" ref="BU12" ca="1">IF(INDIRECT(FE14&amp;GG14)=2,HI14,"")</f>
        <v/>
      </c>
      <c r="BV12" s="196" t="str" cm="1">
        <f t="array" aca="1" ref="BV12" ca="1">IF(INDIRECT(FF14&amp;GH14)=2,HJ14,"")</f>
        <v/>
      </c>
      <c r="BW12" s="195" cm="1">
        <f t="array" aca="1" ref="BW12" ca="1">IF(INDIRECT(FG14&amp;GI14)=2,HK14,"")</f>
        <v>4</v>
      </c>
      <c r="BX12" s="194" t="str" cm="1">
        <f t="array" aca="1" ref="BX12" ca="1">IF(INDIRECT(FH14&amp;GJ14)=2,HL14,"")</f>
        <v/>
      </c>
      <c r="BY12" s="196" t="str" cm="1">
        <f t="array" aca="1" ref="BY12" ca="1">IF(INDIRECT(FI14&amp;GK14)=2,HM14,"")</f>
        <v/>
      </c>
      <c r="BZ12" s="195" t="str" cm="1">
        <f t="array" aca="1" ref="BZ12" ca="1">IF(INDIRECT(FJ14&amp;GL14)=2,HN14,"")</f>
        <v/>
      </c>
      <c r="CA12" s="194" t="str" cm="1">
        <f t="array" aca="1" ref="CA12" ca="1">IF(INDIRECT(FK14&amp;GM14)=2,HO14,"")</f>
        <v/>
      </c>
      <c r="CB12" s="217" t="str" cm="1">
        <f t="array" aca="1" ref="CB12" ca="1">IF(INDIRECT(FL14&amp;GN14)=2,HP14,"")</f>
        <v/>
      </c>
      <c r="CC12" s="171"/>
      <c r="CD12" s="171"/>
      <c r="CE12" s="242"/>
      <c r="EL12" s="164" t="s">
        <v>117</v>
      </c>
      <c r="EM12" s="164" t="s">
        <v>118</v>
      </c>
      <c r="EN12" s="164" t="s">
        <v>119</v>
      </c>
      <c r="EO12" s="164" t="s">
        <v>117</v>
      </c>
      <c r="EP12" s="164" t="s">
        <v>118</v>
      </c>
      <c r="EQ12" s="164" t="s">
        <v>119</v>
      </c>
      <c r="ER12" s="164" t="s">
        <v>117</v>
      </c>
      <c r="ES12" s="164" t="s">
        <v>118</v>
      </c>
      <c r="ET12" s="164" t="s">
        <v>119</v>
      </c>
      <c r="EU12" s="164" t="s">
        <v>126</v>
      </c>
      <c r="EV12" s="164" t="s">
        <v>127</v>
      </c>
      <c r="EW12" s="164" t="s">
        <v>128</v>
      </c>
      <c r="EX12" s="164" t="s">
        <v>126</v>
      </c>
      <c r="EY12" s="164" t="s">
        <v>127</v>
      </c>
      <c r="EZ12" s="164" t="s">
        <v>128</v>
      </c>
      <c r="FA12" s="164" t="s">
        <v>126</v>
      </c>
      <c r="FB12" s="164" t="s">
        <v>127</v>
      </c>
      <c r="FC12" s="164" t="s">
        <v>128</v>
      </c>
      <c r="FD12" s="164" t="s">
        <v>135</v>
      </c>
      <c r="FE12" s="164" t="s">
        <v>136</v>
      </c>
      <c r="FF12" s="164" t="s">
        <v>137</v>
      </c>
      <c r="FG12" s="164" t="s">
        <v>135</v>
      </c>
      <c r="FH12" s="164" t="s">
        <v>136</v>
      </c>
      <c r="FI12" s="164" t="s">
        <v>137</v>
      </c>
      <c r="FJ12" s="164" t="s">
        <v>135</v>
      </c>
      <c r="FK12" s="164" t="s">
        <v>136</v>
      </c>
      <c r="FL12" s="164" t="s">
        <v>137</v>
      </c>
      <c r="FN12" s="3">
        <v>5</v>
      </c>
      <c r="FO12" s="3">
        <v>5</v>
      </c>
      <c r="FP12" s="3">
        <v>5</v>
      </c>
      <c r="FQ12" s="3">
        <v>6</v>
      </c>
      <c r="FR12" s="3">
        <v>6</v>
      </c>
      <c r="FS12" s="3">
        <v>6</v>
      </c>
      <c r="FT12" s="3">
        <v>7</v>
      </c>
      <c r="FU12" s="3">
        <v>7</v>
      </c>
      <c r="FV12" s="3">
        <v>7</v>
      </c>
      <c r="FW12" s="3">
        <v>5</v>
      </c>
      <c r="FX12" s="3">
        <v>5</v>
      </c>
      <c r="FY12" s="3">
        <v>5</v>
      </c>
      <c r="FZ12" s="3">
        <v>6</v>
      </c>
      <c r="GA12" s="3">
        <v>6</v>
      </c>
      <c r="GB12" s="3">
        <v>6</v>
      </c>
      <c r="GC12" s="3">
        <v>7</v>
      </c>
      <c r="GD12" s="3">
        <v>7</v>
      </c>
      <c r="GE12" s="3">
        <v>7</v>
      </c>
      <c r="GF12" s="3">
        <v>5</v>
      </c>
      <c r="GG12" s="3">
        <v>5</v>
      </c>
      <c r="GH12" s="3">
        <v>5</v>
      </c>
      <c r="GI12" s="3">
        <v>6</v>
      </c>
      <c r="GJ12" s="3">
        <v>6</v>
      </c>
      <c r="GK12" s="3">
        <v>6</v>
      </c>
      <c r="GL12" s="3">
        <v>7</v>
      </c>
      <c r="GM12" s="3">
        <v>7</v>
      </c>
      <c r="GN12" s="3">
        <v>7</v>
      </c>
      <c r="GP12" s="3">
        <v>7</v>
      </c>
      <c r="GQ12" s="3">
        <v>8</v>
      </c>
      <c r="GR12" s="3">
        <v>9</v>
      </c>
      <c r="GS12" s="3">
        <v>7</v>
      </c>
      <c r="GT12" s="3">
        <v>8</v>
      </c>
      <c r="GU12" s="3">
        <v>9</v>
      </c>
      <c r="GV12" s="3">
        <v>7</v>
      </c>
      <c r="GW12" s="3">
        <v>8</v>
      </c>
      <c r="GX12" s="3">
        <v>9</v>
      </c>
      <c r="GY12" s="3">
        <v>7</v>
      </c>
      <c r="GZ12" s="3">
        <v>8</v>
      </c>
      <c r="HA12" s="3">
        <v>9</v>
      </c>
      <c r="HB12" s="3">
        <v>7</v>
      </c>
      <c r="HC12" s="3">
        <v>8</v>
      </c>
      <c r="HD12" s="3">
        <v>9</v>
      </c>
      <c r="HE12" s="3">
        <v>7</v>
      </c>
      <c r="HF12" s="3">
        <v>8</v>
      </c>
      <c r="HG12" s="3">
        <v>9</v>
      </c>
      <c r="HH12" s="3">
        <v>7</v>
      </c>
      <c r="HI12" s="3">
        <v>8</v>
      </c>
      <c r="HJ12" s="3">
        <v>9</v>
      </c>
      <c r="HK12" s="3">
        <v>7</v>
      </c>
      <c r="HL12" s="3">
        <v>8</v>
      </c>
      <c r="HM12" s="3">
        <v>9</v>
      </c>
      <c r="HN12" s="3">
        <v>7</v>
      </c>
      <c r="HO12" s="3">
        <v>8</v>
      </c>
      <c r="HP12" s="3">
        <v>9</v>
      </c>
      <c r="HR12" s="49" t="s">
        <v>92</v>
      </c>
      <c r="HS12" s="49">
        <v>2</v>
      </c>
      <c r="HT12" s="31" cm="1">
        <f t="array" aca="1" ref="HT12:HX12" ca="1">IF(O5=0,"",_xlfn._xlws.FILTER(O$1:W$1,O5:W5=2))</f>
        <v>1</v>
      </c>
      <c r="HU12" s="31">
        <f ca="1"/>
        <v>3</v>
      </c>
      <c r="HV12" s="31">
        <f ca="1"/>
        <v>5</v>
      </c>
      <c r="HW12" s="31">
        <f ca="1"/>
        <v>7</v>
      </c>
      <c r="HX12" s="31">
        <f ca="1"/>
        <v>9</v>
      </c>
      <c r="HY12" s="31"/>
      <c r="HZ12" s="31"/>
      <c r="IA12" s="31"/>
      <c r="IB12" s="31"/>
      <c r="IC12" s="3" cm="1">
        <f t="array" aca="1" ref="IC12" ca="1">IFERROR(VALUE(_xlfn.TEXTJOIN("",TRUE,IF(O5=0,"",_xlfn._xlws.FILTER(O$1:W$1,O5:W5=2)))),"")</f>
        <v>13579</v>
      </c>
      <c r="ID12" s="3" t="str" cm="1">
        <f t="array" aca="1" ref="ID12" ca="1">IFERROR((_xlfn.TEXTJOIN(", ",TRUE,IF(O5=0,"",_xlfn._xlws.FILTER(O$1:W$1,O5:W5=2)))),"")</f>
        <v>1, 3, 5, 7, 9</v>
      </c>
      <c r="IE12" s="65" t="s">
        <v>95</v>
      </c>
      <c r="IF12" s="65">
        <v>2</v>
      </c>
      <c r="IG12" s="31" t="str" cm="1">
        <f t="array" aca="1" ref="IG12" ca="1">IF(AA5=0,"",_xlfn._xlws.FILTER(AA$1:AI$1,AA5:AI5=2))</f>
        <v/>
      </c>
      <c r="IH12" s="31"/>
      <c r="II12" s="31"/>
      <c r="IJ12" s="31"/>
      <c r="IK12" s="31"/>
      <c r="IL12" s="31"/>
      <c r="IM12" s="31"/>
      <c r="IN12" s="31"/>
      <c r="IO12" s="31"/>
      <c r="IP12" s="3" t="str">
        <f t="shared" ca="1" si="6"/>
        <v/>
      </c>
      <c r="IR12" s="80" t="s">
        <v>99</v>
      </c>
      <c r="IS12" s="80">
        <v>2</v>
      </c>
      <c r="IT12" s="31" cm="1">
        <f t="array" aca="1" ref="IT12:IX12" ca="1">IF(AM5=0,"",_xlfn._xlws.FILTER(AM$1:AU$1,AM5:AU5=2))</f>
        <v>1</v>
      </c>
      <c r="IU12" s="31">
        <f ca="1"/>
        <v>3</v>
      </c>
      <c r="IV12" s="31">
        <f ca="1"/>
        <v>5</v>
      </c>
      <c r="IW12" s="31">
        <f ca="1"/>
        <v>7</v>
      </c>
      <c r="IX12" s="31">
        <f ca="1"/>
        <v>9</v>
      </c>
      <c r="IY12" s="31"/>
      <c r="IZ12" s="31"/>
      <c r="JA12" s="31"/>
      <c r="JB12" s="31"/>
      <c r="JC12" s="3">
        <f t="shared" ca="1" si="7"/>
        <v>13579</v>
      </c>
      <c r="JD12" s="3" t="str" cm="1">
        <f t="array" aca="1" ref="JD12" ca="1">IFERROR((_xlfn.TEXTJOIN(", ",TRUE,IF(AO5=0,"",_xlfn._xlws.FILTER(AO$1:AW$1,AO5:AW5=2)))),"")</f>
        <v>3, 5, 7, 9</v>
      </c>
      <c r="JE12" s="32">
        <v>4</v>
      </c>
      <c r="JF12" s="158" t="str" cm="1">
        <f t="array" aca="1" ref="JF12:JH12" ca="1">TRANSPOSE(IC20:IC22)</f>
        <v/>
      </c>
      <c r="JG12" s="158" t="str">
        <f ca="1"/>
        <v/>
      </c>
      <c r="JH12" s="158" t="str">
        <f ca="1"/>
        <v/>
      </c>
      <c r="JI12" s="158" t="str" cm="1">
        <f t="array" aca="1" ref="JI12:JK12" ca="1">TRANSPOSE(IP20:IP22)</f>
        <v/>
      </c>
      <c r="JJ12" s="158" t="str">
        <f ca="1"/>
        <v/>
      </c>
      <c r="JK12" s="158" t="str">
        <f ca="1"/>
        <v/>
      </c>
      <c r="JL12" s="158" t="str" cm="1">
        <f t="array" aca="1" ref="JL12:JN12" ca="1">TRANSPOSE(JC20:JC22)</f>
        <v/>
      </c>
      <c r="JM12" s="158" t="str">
        <f ca="1"/>
        <v/>
      </c>
      <c r="JN12" s="158" t="str">
        <f ca="1"/>
        <v/>
      </c>
    </row>
    <row r="13" spans="1:279" ht="16.5" customHeight="1" thickBot="1" x14ac:dyDescent="0.3">
      <c r="A13" s="32">
        <v>1</v>
      </c>
      <c r="B13" s="34" cm="1">
        <f t="array" ref="B13">TRANSPOSE(_xlfn.TOCOL(B2:D4,1))</f>
        <v>6</v>
      </c>
      <c r="C13" s="35"/>
      <c r="D13" s="35"/>
      <c r="E13" s="35"/>
      <c r="F13" s="35"/>
      <c r="G13" s="35"/>
      <c r="H13" s="35"/>
      <c r="I13" s="35"/>
      <c r="J13" s="36"/>
      <c r="K13" s="3">
        <f ca="1">9-COUNT(INDIRECT("Carre"&amp;A13))</f>
        <v>8</v>
      </c>
      <c r="M13" s="95" t="s">
        <v>92</v>
      </c>
      <c r="N13" s="95">
        <v>4</v>
      </c>
      <c r="O13" s="37" cm="1">
        <f t="array" aca="1" ref="O13" ca="1">test(INDEX(Sudoku,$N13,(CODE($M13)-96)),O$1,INDIRECT("Ligne"&amp;$N13),INDIRECT("Colonne"&amp;(CODE($M13)-96)),Carre4)</f>
        <v>0</v>
      </c>
      <c r="P13" s="37" cm="1">
        <f t="array" aca="1" ref="P13" ca="1">test(INDEX(Sudoku,$N13,(CODE($M13)-96)),P$1,INDIRECT("Ligne"&amp;$N13),INDIRECT("Colonne"&amp;(CODE($M13)-96)),Carre4)</f>
        <v>0</v>
      </c>
      <c r="Q13" s="37" cm="1">
        <f t="array" aca="1" ref="Q13" ca="1">test(INDEX(Sudoku,$N13,(CODE($M13)-96)),Q$1,INDIRECT("Ligne"&amp;$N13),INDIRECT("Colonne"&amp;(CODE($M13)-96)),Carre4)</f>
        <v>0</v>
      </c>
      <c r="R13" s="37" cm="1">
        <f t="array" aca="1" ref="R13" ca="1">test(INDEX(Sudoku,$N13,(CODE($M13)-96)),R$1,INDIRECT("Ligne"&amp;$N13),INDIRECT("Colonne"&amp;(CODE($M13)-96)),Carre4)</f>
        <v>0</v>
      </c>
      <c r="S13" s="37" cm="1">
        <f t="array" aca="1" ref="S13" ca="1">test(INDEX(Sudoku,$N13,(CODE($M13)-96)),S$1,INDIRECT("Ligne"&amp;$N13),INDIRECT("Colonne"&amp;(CODE($M13)-96)),Carre4)</f>
        <v>0</v>
      </c>
      <c r="T13" s="37" cm="1">
        <f t="array" aca="1" ref="T13" ca="1">test(INDEX(Sudoku,$N13,(CODE($M13)-96)),T$1,INDIRECT("Ligne"&amp;$N13),INDIRECT("Colonne"&amp;(CODE($M13)-96)),Carre4)</f>
        <v>0</v>
      </c>
      <c r="U13" s="37" cm="1">
        <f t="array" aca="1" ref="U13" ca="1">test(INDEX(Sudoku,$N13,(CODE($M13)-96)),U$1,INDIRECT("Ligne"&amp;$N13),INDIRECT("Colonne"&amp;(CODE($M13)-96)),Carre4)</f>
        <v>0</v>
      </c>
      <c r="V13" s="37" cm="1">
        <f t="array" aca="1" ref="V13" ca="1">test(INDEX(Sudoku,$N13,(CODE($M13)-96)),V$1,INDIRECT("Ligne"&amp;$N13),INDIRECT("Colonne"&amp;(CODE($M13)-96)),Carre4)</f>
        <v>0</v>
      </c>
      <c r="W13" s="37" cm="1">
        <f t="array" aca="1" ref="W13" ca="1">test(INDEX(Sudoku,$N13,(CODE($M13)-96)),W$1,INDIRECT("Ligne"&amp;$N13),INDIRECT("Colonne"&amp;(CODE($M13)-96)),Carre4)</f>
        <v>0</v>
      </c>
      <c r="X13" s="98">
        <f ca="1">COUNTIF(O13:W13,2)</f>
        <v>0</v>
      </c>
      <c r="Y13" s="110" t="s">
        <v>95</v>
      </c>
      <c r="Z13" s="110">
        <v>4</v>
      </c>
      <c r="AA13" s="37" cm="1">
        <f t="array" aca="1" ref="AA13" ca="1">test(INDEX(Sudoku,$Z13,(CODE($Y13)-96)),AA$1,INDIRECT("Ligne"&amp;$Z13),INDIRECT("Colonne"&amp;(CODE($Y13)-96)),Carre5)</f>
        <v>0</v>
      </c>
      <c r="AB13" s="37" cm="1">
        <f t="array" aca="1" ref="AB13" ca="1">test(INDEX(Sudoku,$Z13,(CODE($Y13)-96)),AB$1,INDIRECT("Ligne"&amp;$Z13),INDIRECT("Colonne"&amp;(CODE($Y13)-96)),Carre5)</f>
        <v>0</v>
      </c>
      <c r="AC13" s="37" cm="1">
        <f t="array" aca="1" ref="AC13" ca="1">test(INDEX(Sudoku,$Z13,(CODE($Y13)-96)),AC$1,INDIRECT("Ligne"&amp;$Z13),INDIRECT("Colonne"&amp;(CODE($Y13)-96)),Carre5)</f>
        <v>0</v>
      </c>
      <c r="AD13" s="37" cm="1">
        <f t="array" aca="1" ref="AD13" ca="1">test(INDEX(Sudoku,$Z13,(CODE($Y13)-96)),AD$1,INDIRECT("Ligne"&amp;$Z13),INDIRECT("Colonne"&amp;(CODE($Y13)-96)),Carre5)</f>
        <v>0</v>
      </c>
      <c r="AE13" s="37" cm="1">
        <f t="array" aca="1" ref="AE13" ca="1">test(INDEX(Sudoku,$Z13,(CODE($Y13)-96)),AE$1,INDIRECT("Ligne"&amp;$Z13),INDIRECT("Colonne"&amp;(CODE($Y13)-96)),Carre5)</f>
        <v>0</v>
      </c>
      <c r="AF13" s="37" cm="1">
        <f t="array" aca="1" ref="AF13" ca="1">test(INDEX(Sudoku,$Z13,(CODE($Y13)-96)),AF$1,INDIRECT("Ligne"&amp;$Z13),INDIRECT("Colonne"&amp;(CODE($Y13)-96)),Carre5)</f>
        <v>0</v>
      </c>
      <c r="AG13" s="37" cm="1">
        <f t="array" aca="1" ref="AG13" ca="1">test(INDEX(Sudoku,$Z13,(CODE($Y13)-96)),AG$1,INDIRECT("Ligne"&amp;$Z13),INDIRECT("Colonne"&amp;(CODE($Y13)-96)),Carre5)</f>
        <v>0</v>
      </c>
      <c r="AH13" s="37" cm="1">
        <f t="array" aca="1" ref="AH13" ca="1">test(INDEX(Sudoku,$Z13,(CODE($Y13)-96)),AH$1,INDIRECT("Ligne"&amp;$Z13),INDIRECT("Colonne"&amp;(CODE($Y13)-96)),Carre5)</f>
        <v>0</v>
      </c>
      <c r="AI13" s="37" cm="1">
        <f t="array" aca="1" ref="AI13" ca="1">test(INDEX(Sudoku,$Z13,(CODE($Y13)-96)),AI$1,INDIRECT("Ligne"&amp;$Z13),INDIRECT("Colonne"&amp;(CODE($Y13)-96)),Carre5)</f>
        <v>0</v>
      </c>
      <c r="AJ13" s="113">
        <f ca="1">COUNTIF(AA13:AI13,2)</f>
        <v>0</v>
      </c>
      <c r="AK13" s="116" t="s">
        <v>99</v>
      </c>
      <c r="AL13" s="116">
        <v>4</v>
      </c>
      <c r="AM13" s="37" cm="1">
        <f t="array" aca="1" ref="AM13" ca="1">test(INDEX(Sudoku,$AL13,(CODE($AK13)-96)),AM$1,INDIRECT("Ligne"&amp;$AL13),INDIRECT("Colonne"&amp;(CODE($AK13)-96)),Carre6)</f>
        <v>0</v>
      </c>
      <c r="AN13" s="37" cm="1">
        <f t="array" aca="1" ref="AN13" ca="1">test(INDEX(Sudoku,$AL13,(CODE($AK13)-96)),AN$1,INDIRECT("Ligne"&amp;$AL13),INDIRECT("Colonne"&amp;(CODE($AK13)-96)),Carre6)</f>
        <v>0</v>
      </c>
      <c r="AO13" s="37" cm="1">
        <f t="array" aca="1" ref="AO13" ca="1">test(INDEX(Sudoku,$AL13,(CODE($AK13)-96)),AO$1,INDIRECT("Ligne"&amp;$AL13),INDIRECT("Colonne"&amp;(CODE($AK13)-96)),Carre6)</f>
        <v>0</v>
      </c>
      <c r="AP13" s="37" cm="1">
        <f t="array" aca="1" ref="AP13" ca="1">test(INDEX(Sudoku,$AL13,(CODE($AK13)-96)),AP$1,INDIRECT("Ligne"&amp;$AL13),INDIRECT("Colonne"&amp;(CODE($AK13)-96)),Carre6)</f>
        <v>0</v>
      </c>
      <c r="AQ13" s="37" cm="1">
        <f t="array" aca="1" ref="AQ13" ca="1">test(INDEX(Sudoku,$AL13,(CODE($AK13)-96)),AQ$1,INDIRECT("Ligne"&amp;$AL13),INDIRECT("Colonne"&amp;(CODE($AK13)-96)),Carre6)</f>
        <v>0</v>
      </c>
      <c r="AR13" s="37" cm="1">
        <f t="array" aca="1" ref="AR13" ca="1">test(INDEX(Sudoku,$AL13,(CODE($AK13)-96)),AR$1,INDIRECT("Ligne"&amp;$AL13),INDIRECT("Colonne"&amp;(CODE($AK13)-96)),Carre6)</f>
        <v>0</v>
      </c>
      <c r="AS13" s="37" cm="1">
        <f t="array" aca="1" ref="AS13" ca="1">test(INDEX(Sudoku,$AL13,(CODE($AK13)-96)),AS$1,INDIRECT("Ligne"&amp;$AL13),INDIRECT("Colonne"&amp;(CODE($AK13)-96)),Carre6)</f>
        <v>0</v>
      </c>
      <c r="AT13" s="37" cm="1">
        <f t="array" aca="1" ref="AT13" ca="1">test(INDEX(Sudoku,$AL13,(CODE($AK13)-96)),AT$1,INDIRECT("Ligne"&amp;$AL13),INDIRECT("Colonne"&amp;(CODE($AK13)-96)),Carre6)</f>
        <v>0</v>
      </c>
      <c r="AU13" s="37" cm="1">
        <f t="array" aca="1" ref="AU13" ca="1">test(INDEX(Sudoku,$AL13,(CODE($AK13)-96)),AU$1,INDIRECT("Ligne"&amp;$AL13),INDIRECT("Colonne"&amp;(CODE($AK13)-96)),Carre6)</f>
        <v>0</v>
      </c>
      <c r="AV13" s="119">
        <f ca="1">COUNTIF(AM13:AU13,2)</f>
        <v>0</v>
      </c>
      <c r="AY13" s="190">
        <f ca="1">IF(COUNTIF(BB11:CB13,7)=1,7,0)</f>
        <v>0</v>
      </c>
      <c r="AZ13" s="191">
        <f ca="1">IF(COUNTIF(BB11:CB13,8)=1,8,0)</f>
        <v>0</v>
      </c>
      <c r="BA13" s="191">
        <f ca="1">IF(COUNTIF(BB11:CB13,9)=1,9,0)</f>
        <v>0</v>
      </c>
      <c r="BB13" s="222" cm="1">
        <f t="array" aca="1" ref="BB13" ca="1">IF(INDIRECT(EL15&amp;FN15)=2,GP15,"")</f>
        <v>7</v>
      </c>
      <c r="BC13" s="206" cm="1">
        <f t="array" aca="1" ref="BC13" ca="1">IF(INDIRECT(EM15&amp;FO15)=2,GQ15,"")</f>
        <v>8</v>
      </c>
      <c r="BD13" s="207" cm="1">
        <f t="array" aca="1" ref="BD13" ca="1">IF(INDIRECT(EN15&amp;FP15)=2,GR15,"")</f>
        <v>9</v>
      </c>
      <c r="BE13" s="208" cm="1">
        <f t="array" aca="1" ref="BE13" ca="1">IF(INDIRECT(EO15&amp;FQ15)=2,GS15,"")</f>
        <v>7</v>
      </c>
      <c r="BF13" s="206" cm="1">
        <f t="array" aca="1" ref="BF13" ca="1">IF(INDIRECT(EP15&amp;FR15)=2,GT15,"")</f>
        <v>8</v>
      </c>
      <c r="BG13" s="207" cm="1">
        <f t="array" aca="1" ref="BG13" ca="1">IF(INDIRECT(EQ15&amp;FS15)=2,GU15,"")</f>
        <v>9</v>
      </c>
      <c r="BH13" s="208" t="str" cm="1">
        <f t="array" aca="1" ref="BH13" ca="1">IF(INDIRECT(ER15&amp;FT15)=2,GV15,"")</f>
        <v/>
      </c>
      <c r="BI13" s="206" t="str" cm="1">
        <f t="array" aca="1" ref="BI13" ca="1">IF(INDIRECT(ES15&amp;FU15)=2,GW15,"")</f>
        <v/>
      </c>
      <c r="BJ13" s="209" t="str" cm="1">
        <f t="array" aca="1" ref="BJ13" ca="1">IF(INDIRECT(ET15&amp;FV15)=2,GX15,"")</f>
        <v/>
      </c>
      <c r="BK13" s="206" t="str" cm="1">
        <f t="array" aca="1" ref="BK13" ca="1">IF(INDIRECT(EU15&amp;FW15)=2,GY15,"")</f>
        <v/>
      </c>
      <c r="BL13" s="206" t="str" cm="1">
        <f t="array" aca="1" ref="BL13" ca="1">IF(INDIRECT(EV15&amp;FX15)=2,GZ15,"")</f>
        <v/>
      </c>
      <c r="BM13" s="207" cm="1">
        <f t="array" aca="1" ref="BM13" ca="1">IF(INDIRECT(EW15&amp;FY15)=2,HA15,"")</f>
        <v>9</v>
      </c>
      <c r="BN13" s="208" t="str" cm="1">
        <f t="array" aca="1" ref="BN13" ca="1">IF(INDIRECT(EX15&amp;FZ15)=2,HB15,"")</f>
        <v/>
      </c>
      <c r="BO13" s="206" t="str" cm="1">
        <f t="array" aca="1" ref="BO13" ca="1">IF(INDIRECT(EY15&amp;GA15)=2,HC15,"")</f>
        <v/>
      </c>
      <c r="BP13" s="207" t="str" cm="1">
        <f t="array" aca="1" ref="BP13" ca="1">IF(INDIRECT(EZ15&amp;GB15)=2,HD15,"")</f>
        <v/>
      </c>
      <c r="BQ13" s="208" cm="1">
        <f t="array" aca="1" ref="BQ13" ca="1">IF(INDIRECT(FA15&amp;GC15)=2,HE15,"")</f>
        <v>7</v>
      </c>
      <c r="BR13" s="206" t="str" cm="1">
        <f t="array" aca="1" ref="BR13" ca="1">IF(INDIRECT(FB15&amp;GD15)=2,HF15,"")</f>
        <v/>
      </c>
      <c r="BS13" s="209" t="str" cm="1">
        <f t="array" aca="1" ref="BS13" ca="1">IF(INDIRECT(FC15&amp;GE15)=2,HG15,"")</f>
        <v/>
      </c>
      <c r="BT13" s="206" cm="1">
        <f t="array" aca="1" ref="BT13" ca="1">IF(INDIRECT(FD15&amp;GF15)=2,HH15,"")</f>
        <v>7</v>
      </c>
      <c r="BU13" s="206" t="str" cm="1">
        <f t="array" aca="1" ref="BU13" ca="1">IF(INDIRECT(FE15&amp;GG15)=2,HI15,"")</f>
        <v/>
      </c>
      <c r="BV13" s="207" cm="1">
        <f t="array" aca="1" ref="BV13" ca="1">IF(INDIRECT(FF15&amp;GH15)=2,HJ15,"")</f>
        <v>9</v>
      </c>
      <c r="BW13" s="208" cm="1">
        <f t="array" aca="1" ref="BW13" ca="1">IF(INDIRECT(FG15&amp;GI15)=2,HK15,"")</f>
        <v>7</v>
      </c>
      <c r="BX13" s="225" t="str" cm="1">
        <f t="array" aca="1" ref="BX13" ca="1">IF(INDIRECT(FH15&amp;GJ15)=2,HL15,"")</f>
        <v/>
      </c>
      <c r="BY13" s="207" cm="1">
        <f t="array" aca="1" ref="BY13" ca="1">IF(INDIRECT(FI15&amp;GK15)=2,HM15,"")</f>
        <v>9</v>
      </c>
      <c r="BZ13" s="208" cm="1">
        <f t="array" aca="1" ref="BZ13" ca="1">IF(INDIRECT(FJ15&amp;GL15)=2,HN15,"")</f>
        <v>7</v>
      </c>
      <c r="CA13" s="206" cm="1">
        <f t="array" aca="1" ref="CA13" ca="1">IF(INDIRECT(FK15&amp;GM15)=2,HO15,"")</f>
        <v>8</v>
      </c>
      <c r="CB13" s="223" cm="1">
        <f t="array" aca="1" ref="CB13" ca="1">IF(INDIRECT(FL15&amp;GN15)=2,HP15,"")</f>
        <v>9</v>
      </c>
      <c r="CC13" s="240"/>
      <c r="CD13" s="239"/>
      <c r="CE13" s="244"/>
      <c r="EL13" s="164" t="s">
        <v>111</v>
      </c>
      <c r="EM13" s="164" t="s">
        <v>112</v>
      </c>
      <c r="EN13" s="164" t="s">
        <v>113</v>
      </c>
      <c r="EO13" s="164" t="s">
        <v>111</v>
      </c>
      <c r="EP13" s="164" t="s">
        <v>112</v>
      </c>
      <c r="EQ13" s="164" t="s">
        <v>113</v>
      </c>
      <c r="ER13" s="164" t="s">
        <v>111</v>
      </c>
      <c r="ES13" s="164" t="s">
        <v>112</v>
      </c>
      <c r="ET13" s="164" t="s">
        <v>113</v>
      </c>
      <c r="EU13" s="164" t="s">
        <v>120</v>
      </c>
      <c r="EV13" s="164" t="s">
        <v>121</v>
      </c>
      <c r="EW13" s="164" t="s">
        <v>122</v>
      </c>
      <c r="EX13" s="164" t="s">
        <v>120</v>
      </c>
      <c r="EY13" s="164" t="s">
        <v>121</v>
      </c>
      <c r="EZ13" s="164" t="s">
        <v>122</v>
      </c>
      <c r="FA13" s="164" t="s">
        <v>120</v>
      </c>
      <c r="FB13" s="164" t="s">
        <v>121</v>
      </c>
      <c r="FC13" s="164" t="s">
        <v>122</v>
      </c>
      <c r="FD13" s="164" t="s">
        <v>129</v>
      </c>
      <c r="FE13" s="164" t="s">
        <v>130</v>
      </c>
      <c r="FF13" s="164" t="s">
        <v>131</v>
      </c>
      <c r="FG13" s="164" t="s">
        <v>129</v>
      </c>
      <c r="FH13" s="164" t="s">
        <v>130</v>
      </c>
      <c r="FI13" s="164" t="s">
        <v>131</v>
      </c>
      <c r="FJ13" s="164" t="s">
        <v>129</v>
      </c>
      <c r="FK13" s="164" t="s">
        <v>130</v>
      </c>
      <c r="FL13" s="164" t="s">
        <v>131</v>
      </c>
      <c r="FN13" s="3">
        <v>8</v>
      </c>
      <c r="FO13" s="3">
        <v>8</v>
      </c>
      <c r="FP13" s="3">
        <v>8</v>
      </c>
      <c r="FQ13" s="3">
        <v>9</v>
      </c>
      <c r="FR13" s="3">
        <v>9</v>
      </c>
      <c r="FS13" s="3">
        <v>9</v>
      </c>
      <c r="FT13" s="3">
        <v>10</v>
      </c>
      <c r="FU13" s="3">
        <v>10</v>
      </c>
      <c r="FV13" s="3">
        <v>10</v>
      </c>
      <c r="FW13" s="3">
        <v>8</v>
      </c>
      <c r="FX13" s="3">
        <v>8</v>
      </c>
      <c r="FY13" s="3">
        <v>8</v>
      </c>
      <c r="FZ13" s="3">
        <v>9</v>
      </c>
      <c r="GA13" s="3">
        <v>9</v>
      </c>
      <c r="GB13" s="3">
        <v>9</v>
      </c>
      <c r="GC13" s="3">
        <v>10</v>
      </c>
      <c r="GD13" s="3">
        <v>10</v>
      </c>
      <c r="GE13" s="3">
        <v>10</v>
      </c>
      <c r="GF13" s="3">
        <v>8</v>
      </c>
      <c r="GG13" s="3">
        <v>8</v>
      </c>
      <c r="GH13" s="3">
        <v>8</v>
      </c>
      <c r="GI13" s="3">
        <v>9</v>
      </c>
      <c r="GJ13" s="3">
        <v>9</v>
      </c>
      <c r="GK13" s="3">
        <v>9</v>
      </c>
      <c r="GL13" s="3">
        <v>10</v>
      </c>
      <c r="GM13" s="3">
        <v>10</v>
      </c>
      <c r="GN13" s="3">
        <v>10</v>
      </c>
      <c r="GP13" s="3">
        <v>1</v>
      </c>
      <c r="GQ13" s="3">
        <v>2</v>
      </c>
      <c r="GR13" s="3">
        <v>3</v>
      </c>
      <c r="GS13" s="3">
        <v>1</v>
      </c>
      <c r="GT13" s="3">
        <v>2</v>
      </c>
      <c r="GU13" s="3">
        <v>3</v>
      </c>
      <c r="GV13" s="3">
        <v>1</v>
      </c>
      <c r="GW13" s="3">
        <v>2</v>
      </c>
      <c r="GX13" s="3">
        <v>3</v>
      </c>
      <c r="GY13" s="3">
        <v>1</v>
      </c>
      <c r="GZ13" s="3">
        <v>2</v>
      </c>
      <c r="HA13" s="3">
        <v>3</v>
      </c>
      <c r="HB13" s="3">
        <v>1</v>
      </c>
      <c r="HC13" s="3">
        <v>2</v>
      </c>
      <c r="HD13" s="3">
        <v>3</v>
      </c>
      <c r="HE13" s="3">
        <v>1</v>
      </c>
      <c r="HF13" s="3">
        <v>2</v>
      </c>
      <c r="HG13" s="3">
        <v>3</v>
      </c>
      <c r="HH13" s="3">
        <v>1</v>
      </c>
      <c r="HI13" s="3">
        <v>2</v>
      </c>
      <c r="HJ13" s="3">
        <v>3</v>
      </c>
      <c r="HK13" s="3">
        <v>1</v>
      </c>
      <c r="HL13" s="3">
        <v>2</v>
      </c>
      <c r="HM13" s="3">
        <v>3</v>
      </c>
      <c r="HN13" s="3">
        <v>1</v>
      </c>
      <c r="HO13" s="3">
        <v>2</v>
      </c>
      <c r="HP13" s="3">
        <v>3</v>
      </c>
      <c r="HR13" s="49" t="s">
        <v>93</v>
      </c>
      <c r="HS13" s="49">
        <v>2</v>
      </c>
      <c r="HT13" s="31" cm="1">
        <f t="array" aca="1" ref="HT13:HX13" ca="1">IF(O6=0,"",_xlfn._xlws.FILTER(O$1:W$1,O6:W6=2))</f>
        <v>1</v>
      </c>
      <c r="HU13" s="31">
        <f ca="1"/>
        <v>4</v>
      </c>
      <c r="HV13" s="31">
        <f ca="1"/>
        <v>5</v>
      </c>
      <c r="HW13" s="31">
        <f ca="1"/>
        <v>7</v>
      </c>
      <c r="HX13" s="31">
        <f ca="1"/>
        <v>9</v>
      </c>
      <c r="HY13" s="31"/>
      <c r="HZ13" s="31"/>
      <c r="IA13" s="31"/>
      <c r="IB13" s="31"/>
      <c r="IC13" s="3" cm="1">
        <f t="array" aca="1" ref="IC13" ca="1">IFERROR(VALUE(_xlfn.TEXTJOIN("",TRUE,IF(O6=0,"",_xlfn._xlws.FILTER(O$1:W$1,O6:W6=2)))),"")</f>
        <v>14579</v>
      </c>
      <c r="ID13" s="3" t="str" cm="1">
        <f t="array" aca="1" ref="ID13" ca="1">IFERROR((_xlfn.TEXTJOIN(", ",TRUE,IF(O6=0,"",_xlfn._xlws.FILTER(O$1:W$1,O6:W6=2)))),"")</f>
        <v>1, 4, 5, 7, 9</v>
      </c>
      <c r="IE13" s="65" t="s">
        <v>96</v>
      </c>
      <c r="IF13" s="65">
        <v>2</v>
      </c>
      <c r="IG13" s="31" t="str" cm="1">
        <f t="array" aca="1" ref="IG13" ca="1">IF(AA6=0,"",_xlfn._xlws.FILTER(AA$1:AI$1,AA6:AI6=2))</f>
        <v/>
      </c>
      <c r="IH13" s="31"/>
      <c r="II13" s="31"/>
      <c r="IJ13" s="31"/>
      <c r="IK13" s="31"/>
      <c r="IL13" s="31"/>
      <c r="IM13" s="31"/>
      <c r="IN13" s="31"/>
      <c r="IO13" s="31"/>
      <c r="IP13" s="3" t="str">
        <f t="shared" ca="1" si="6"/>
        <v/>
      </c>
      <c r="IR13" s="80" t="s">
        <v>100</v>
      </c>
      <c r="IS13" s="80">
        <v>2</v>
      </c>
      <c r="IT13" s="31" cm="1">
        <f t="array" aca="1" ref="IT13:IW13" ca="1">IF(AM6=0,"",_xlfn._xlws.FILTER(AM$1:AU$1,AM6:AU6=2))</f>
        <v>4</v>
      </c>
      <c r="IU13" s="31">
        <f ca="1"/>
        <v>5</v>
      </c>
      <c r="IV13" s="31">
        <f ca="1"/>
        <v>7</v>
      </c>
      <c r="IW13" s="31">
        <f ca="1"/>
        <v>9</v>
      </c>
      <c r="IX13" s="31"/>
      <c r="IY13" s="31"/>
      <c r="IZ13" s="31"/>
      <c r="JA13" s="31"/>
      <c r="JB13" s="31"/>
      <c r="JC13" s="3">
        <f t="shared" ca="1" si="7"/>
        <v>4579</v>
      </c>
      <c r="JD13" s="3" t="str" cm="1">
        <f t="array" aca="1" ref="JD13" ca="1">IFERROR((_xlfn.TEXTJOIN(", ",TRUE,IF(AO6=0,"",_xlfn._xlws.FILTER(AO$1:AW$1,AO6:AW6=2)))),"")</f>
        <v>4, 5, 7, 9</v>
      </c>
      <c r="JE13" s="32">
        <v>5</v>
      </c>
      <c r="JF13" s="158" t="str" cm="1">
        <f t="array" aca="1" ref="JF13:JH13" ca="1">TRANSPOSE(IC23:IC25)</f>
        <v/>
      </c>
      <c r="JG13" s="158" t="str">
        <f ca="1"/>
        <v/>
      </c>
      <c r="JH13" s="158">
        <f ca="1"/>
        <v>79</v>
      </c>
      <c r="JI13" s="158" t="str" cm="1">
        <f t="array" aca="1" ref="JI13:JK13" ca="1">TRANSPOSE(IP23:IP25)</f>
        <v/>
      </c>
      <c r="JJ13" s="158" t="str">
        <f ca="1"/>
        <v/>
      </c>
      <c r="JK13" s="158" t="str">
        <f ca="1"/>
        <v/>
      </c>
      <c r="JL13" s="158" t="str" cm="1">
        <f t="array" aca="1" ref="JL13:JN13" ca="1">TRANSPOSE(JC23:JC25)</f>
        <v/>
      </c>
      <c r="JM13" s="158" t="str">
        <f ca="1"/>
        <v/>
      </c>
      <c r="JN13" s="158">
        <f ca="1"/>
        <v>79</v>
      </c>
    </row>
    <row r="14" spans="1:279" ht="16.5" customHeight="1" x14ac:dyDescent="0.25">
      <c r="A14" s="32">
        <v>2</v>
      </c>
      <c r="B14" s="34" cm="1">
        <f t="array" ref="B14:F14">TRANSPOSE(_xlfn.TOCOL(E2:G4,1))</f>
        <v>1</v>
      </c>
      <c r="C14" s="35">
        <v>3</v>
      </c>
      <c r="D14" s="35">
        <v>6</v>
      </c>
      <c r="E14" s="35">
        <v>8</v>
      </c>
      <c r="F14" s="35">
        <v>5</v>
      </c>
      <c r="G14" s="35"/>
      <c r="H14" s="35"/>
      <c r="I14" s="35"/>
      <c r="J14" s="36"/>
      <c r="K14" s="3">
        <f t="shared" ref="K14:K21" ca="1" si="8">9-COUNT(INDIRECT("Carre"&amp;A14))</f>
        <v>4</v>
      </c>
      <c r="M14" s="95" t="s">
        <v>93</v>
      </c>
      <c r="N14" s="95">
        <v>4</v>
      </c>
      <c r="O14" s="37" cm="1">
        <f t="array" aca="1" ref="O14" ca="1">test(INDEX(Sudoku,$N14,(CODE($M14)-96)),O$1,INDIRECT("Ligne"&amp;$N14),INDIRECT("Colonne"&amp;(CODE($M14)-96)),Carre4)</f>
        <v>0</v>
      </c>
      <c r="P14" s="37" cm="1">
        <f t="array" aca="1" ref="P14" ca="1">test(INDEX(Sudoku,$N14,(CODE($M14)-96)),P$1,INDIRECT("Ligne"&amp;$N14),INDIRECT("Colonne"&amp;(CODE($M14)-96)),Carre4)</f>
        <v>0</v>
      </c>
      <c r="Q14" s="37" cm="1">
        <f t="array" aca="1" ref="Q14" ca="1">test(INDEX(Sudoku,$N14,(CODE($M14)-96)),Q$1,INDIRECT("Ligne"&amp;$N14),INDIRECT("Colonne"&amp;(CODE($M14)-96)),Carre4)</f>
        <v>0</v>
      </c>
      <c r="R14" s="37" cm="1">
        <f t="array" aca="1" ref="R14" ca="1">test(INDEX(Sudoku,$N14,(CODE($M14)-96)),R$1,INDIRECT("Ligne"&amp;$N14),INDIRECT("Colonne"&amp;(CODE($M14)-96)),Carre4)</f>
        <v>0</v>
      </c>
      <c r="S14" s="37" cm="1">
        <f t="array" aca="1" ref="S14" ca="1">test(INDEX(Sudoku,$N14,(CODE($M14)-96)),S$1,INDIRECT("Ligne"&amp;$N14),INDIRECT("Colonne"&amp;(CODE($M14)-96)),Carre4)</f>
        <v>0</v>
      </c>
      <c r="T14" s="37" cm="1">
        <f t="array" aca="1" ref="T14" ca="1">test(INDEX(Sudoku,$N14,(CODE($M14)-96)),T$1,INDIRECT("Ligne"&amp;$N14),INDIRECT("Colonne"&amp;(CODE($M14)-96)),Carre4)</f>
        <v>0</v>
      </c>
      <c r="U14" s="37" cm="1">
        <f t="array" aca="1" ref="U14" ca="1">test(INDEX(Sudoku,$N14,(CODE($M14)-96)),U$1,INDIRECT("Ligne"&amp;$N14),INDIRECT("Colonne"&amp;(CODE($M14)-96)),Carre4)</f>
        <v>0</v>
      </c>
      <c r="V14" s="37" cm="1">
        <f t="array" aca="1" ref="V14" ca="1">test(INDEX(Sudoku,$N14,(CODE($M14)-96)),V$1,INDIRECT("Ligne"&amp;$N14),INDIRECT("Colonne"&amp;(CODE($M14)-96)),Carre4)</f>
        <v>0</v>
      </c>
      <c r="W14" s="37" cm="1">
        <f t="array" aca="1" ref="W14" ca="1">test(INDEX(Sudoku,$N14,(CODE($M14)-96)),W$1,INDIRECT("Ligne"&amp;$N14),INDIRECT("Colonne"&amp;(CODE($M14)-96)),Carre4)</f>
        <v>0</v>
      </c>
      <c r="X14" s="98">
        <f t="shared" ref="X14:X21" ca="1" si="9">COUNTIF(O14:W14,2)</f>
        <v>0</v>
      </c>
      <c r="Y14" s="110" t="s">
        <v>96</v>
      </c>
      <c r="Z14" s="110">
        <v>4</v>
      </c>
      <c r="AA14" s="37" cm="1">
        <f t="array" aca="1" ref="AA14" ca="1">test(INDEX(Sudoku,$Z14,(CODE($Y14)-96)),AA$1,INDIRECT("Ligne"&amp;$Z14),INDIRECT("Colonne"&amp;(CODE($Y14)-96)),Carre5)</f>
        <v>0</v>
      </c>
      <c r="AB14" s="37" cm="1">
        <f t="array" aca="1" ref="AB14" ca="1">test(INDEX(Sudoku,$Z14,(CODE($Y14)-96)),AB$1,INDIRECT("Ligne"&amp;$Z14),INDIRECT("Colonne"&amp;(CODE($Y14)-96)),Carre5)</f>
        <v>0</v>
      </c>
      <c r="AC14" s="37" cm="1">
        <f t="array" aca="1" ref="AC14" ca="1">test(INDEX(Sudoku,$Z14,(CODE($Y14)-96)),AC$1,INDIRECT("Ligne"&amp;$Z14),INDIRECT("Colonne"&amp;(CODE($Y14)-96)),Carre5)</f>
        <v>0</v>
      </c>
      <c r="AD14" s="37" cm="1">
        <f t="array" aca="1" ref="AD14" ca="1">test(INDEX(Sudoku,$Z14,(CODE($Y14)-96)),AD$1,INDIRECT("Ligne"&amp;$Z14),INDIRECT("Colonne"&amp;(CODE($Y14)-96)),Carre5)</f>
        <v>0</v>
      </c>
      <c r="AE14" s="37" cm="1">
        <f t="array" aca="1" ref="AE14" ca="1">test(INDEX(Sudoku,$Z14,(CODE($Y14)-96)),AE$1,INDIRECT("Ligne"&amp;$Z14),INDIRECT("Colonne"&amp;(CODE($Y14)-96)),Carre5)</f>
        <v>0</v>
      </c>
      <c r="AF14" s="37" cm="1">
        <f t="array" aca="1" ref="AF14" ca="1">test(INDEX(Sudoku,$Z14,(CODE($Y14)-96)),AF$1,INDIRECT("Ligne"&amp;$Z14),INDIRECT("Colonne"&amp;(CODE($Y14)-96)),Carre5)</f>
        <v>0</v>
      </c>
      <c r="AG14" s="37" cm="1">
        <f t="array" aca="1" ref="AG14" ca="1">test(INDEX(Sudoku,$Z14,(CODE($Y14)-96)),AG$1,INDIRECT("Ligne"&amp;$Z14),INDIRECT("Colonne"&amp;(CODE($Y14)-96)),Carre5)</f>
        <v>0</v>
      </c>
      <c r="AH14" s="37" cm="1">
        <f t="array" aca="1" ref="AH14" ca="1">test(INDEX(Sudoku,$Z14,(CODE($Y14)-96)),AH$1,INDIRECT("Ligne"&amp;$Z14),INDIRECT("Colonne"&amp;(CODE($Y14)-96)),Carre5)</f>
        <v>0</v>
      </c>
      <c r="AI14" s="37" cm="1">
        <f t="array" aca="1" ref="AI14" ca="1">test(INDEX(Sudoku,$Z14,(CODE($Y14)-96)),AI$1,INDIRECT("Ligne"&amp;$Z14),INDIRECT("Colonne"&amp;(CODE($Y14)-96)),Carre5)</f>
        <v>0</v>
      </c>
      <c r="AJ14" s="113">
        <f t="shared" ref="AJ14:AJ21" ca="1" si="10">COUNTIF(AA14:AI14,2)</f>
        <v>0</v>
      </c>
      <c r="AK14" s="116" t="s">
        <v>100</v>
      </c>
      <c r="AL14" s="116">
        <v>4</v>
      </c>
      <c r="AM14" s="37" cm="1">
        <f t="array" aca="1" ref="AM14" ca="1">test(INDEX(Sudoku,$AL14,(CODE($AK14)-96)),AM$1,INDIRECT("Ligne"&amp;$AL14),INDIRECT("Colonne"&amp;(CODE($AK14)-96)),Carre6)</f>
        <v>0</v>
      </c>
      <c r="AN14" s="37" cm="1">
        <f t="array" aca="1" ref="AN14" ca="1">test(INDEX(Sudoku,$AL14,(CODE($AK14)-96)),AN$1,INDIRECT("Ligne"&amp;$AL14),INDIRECT("Colonne"&amp;(CODE($AK14)-96)),Carre6)</f>
        <v>0</v>
      </c>
      <c r="AO14" s="37" cm="1">
        <f t="array" aca="1" ref="AO14" ca="1">test(INDEX(Sudoku,$AL14,(CODE($AK14)-96)),AO$1,INDIRECT("Ligne"&amp;$AL14),INDIRECT("Colonne"&amp;(CODE($AK14)-96)),Carre6)</f>
        <v>0</v>
      </c>
      <c r="AP14" s="37" cm="1">
        <f t="array" aca="1" ref="AP14" ca="1">test(INDEX(Sudoku,$AL14,(CODE($AK14)-96)),AP$1,INDIRECT("Ligne"&amp;$AL14),INDIRECT("Colonne"&amp;(CODE($AK14)-96)),Carre6)</f>
        <v>0</v>
      </c>
      <c r="AQ14" s="37" cm="1">
        <f t="array" aca="1" ref="AQ14" ca="1">test(INDEX(Sudoku,$AL14,(CODE($AK14)-96)),AQ$1,INDIRECT("Ligne"&amp;$AL14),INDIRECT("Colonne"&amp;(CODE($AK14)-96)),Carre6)</f>
        <v>0</v>
      </c>
      <c r="AR14" s="37" cm="1">
        <f t="array" aca="1" ref="AR14" ca="1">test(INDEX(Sudoku,$AL14,(CODE($AK14)-96)),AR$1,INDIRECT("Ligne"&amp;$AL14),INDIRECT("Colonne"&amp;(CODE($AK14)-96)),Carre6)</f>
        <v>0</v>
      </c>
      <c r="AS14" s="37" cm="1">
        <f t="array" aca="1" ref="AS14" ca="1">test(INDEX(Sudoku,$AL14,(CODE($AK14)-96)),AS$1,INDIRECT("Ligne"&amp;$AL14),INDIRECT("Colonne"&amp;(CODE($AK14)-96)),Carre6)</f>
        <v>0</v>
      </c>
      <c r="AT14" s="37" cm="1">
        <f t="array" aca="1" ref="AT14" ca="1">test(INDEX(Sudoku,$AL14,(CODE($AK14)-96)),AT$1,INDIRECT("Ligne"&amp;$AL14),INDIRECT("Colonne"&amp;(CODE($AK14)-96)),Carre6)</f>
        <v>0</v>
      </c>
      <c r="AU14" s="37" cm="1">
        <f t="array" aca="1" ref="AU14" ca="1">test(INDEX(Sudoku,$AL14,(CODE($AK14)-96)),AU$1,INDIRECT("Ligne"&amp;$AL14),INDIRECT("Colonne"&amp;(CODE($AK14)-96)),Carre6)</f>
        <v>0</v>
      </c>
      <c r="AV14" s="119">
        <f t="shared" ref="AV14:AV21" ca="1" si="11">COUNTIF(AM14:AU14,2)</f>
        <v>0</v>
      </c>
      <c r="AY14" s="188">
        <f ca="1">IF(COUNTIF(BB14:CB16,1)=1,1,0)</f>
        <v>0</v>
      </c>
      <c r="AZ14" s="189">
        <f ca="1">IF(COUNTIF(BB14:CB16,2)=1,2,0)</f>
        <v>0</v>
      </c>
      <c r="BA14" s="189">
        <f ca="1">IF(COUNTIF(BB14:CB16,3)=1,3,0)</f>
        <v>0</v>
      </c>
      <c r="BB14" s="216" t="str" cm="1">
        <f t="array" aca="1" ref="BB14" ca="1">IF(INDIRECT(EL16&amp;FN16)=2,GP16,"")</f>
        <v/>
      </c>
      <c r="BC14" s="194" t="str" cm="1">
        <f t="array" aca="1" ref="BC14" ca="1">IF(INDIRECT(EM16&amp;FO16)=2,GQ16,"")</f>
        <v/>
      </c>
      <c r="BD14" s="196" t="str" cm="1">
        <f t="array" aca="1" ref="BD14" ca="1">IF(INDIRECT(EN16&amp;FP16)=2,GR16,"")</f>
        <v/>
      </c>
      <c r="BE14" s="195" t="str" cm="1">
        <f t="array" aca="1" ref="BE14" ca="1">IF(INDIRECT(EO16&amp;FQ16)=2,GS16,"")</f>
        <v/>
      </c>
      <c r="BF14" s="194" t="str" cm="1">
        <f t="array" aca="1" ref="BF14" ca="1">IF(INDIRECT(EP16&amp;FR16)=2,GT16,"")</f>
        <v/>
      </c>
      <c r="BG14" s="196" t="str" cm="1">
        <f t="array" aca="1" ref="BG14" ca="1">IF(INDIRECT(EQ16&amp;FS16)=2,GU16,"")</f>
        <v/>
      </c>
      <c r="BH14" s="195" t="str" cm="1">
        <f t="array" aca="1" ref="BH14" ca="1">IF(INDIRECT(ER16&amp;FT16)=2,GV16,"")</f>
        <v/>
      </c>
      <c r="BI14" s="194" t="str" cm="1">
        <f t="array" aca="1" ref="BI14" ca="1">IF(INDIRECT(ES16&amp;FU16)=2,GW16,"")</f>
        <v/>
      </c>
      <c r="BJ14" s="197" t="str" cm="1">
        <f t="array" aca="1" ref="BJ14" ca="1">IF(INDIRECT(ET16&amp;FV16)=2,GX16,"")</f>
        <v/>
      </c>
      <c r="BK14" s="194" t="str" cm="1">
        <f t="array" aca="1" ref="BK14" ca="1">IF(INDIRECT(EU16&amp;FW16)=2,GY16,"")</f>
        <v/>
      </c>
      <c r="BL14" s="194" t="str" cm="1">
        <f t="array" aca="1" ref="BL14" ca="1">IF(INDIRECT(EV16&amp;FX16)=2,GZ16,"")</f>
        <v/>
      </c>
      <c r="BM14" s="196" t="str" cm="1">
        <f t="array" aca="1" ref="BM14" ca="1">IF(INDIRECT(EW16&amp;FY16)=2,HA16,"")</f>
        <v/>
      </c>
      <c r="BN14" s="195" t="str" cm="1">
        <f t="array" aca="1" ref="BN14" ca="1">IF(INDIRECT(EX16&amp;FZ16)=2,HB16,"")</f>
        <v/>
      </c>
      <c r="BO14" s="194" t="str" cm="1">
        <f t="array" aca="1" ref="BO14" ca="1">IF(INDIRECT(EY16&amp;GA16)=2,HC16,"")</f>
        <v/>
      </c>
      <c r="BP14" s="196" t="str" cm="1">
        <f t="array" aca="1" ref="BP14" ca="1">IF(INDIRECT(EZ16&amp;GB16)=2,HD16,"")</f>
        <v/>
      </c>
      <c r="BQ14" s="195" t="str" cm="1">
        <f t="array" aca="1" ref="BQ14" ca="1">IF(INDIRECT(FA16&amp;GC16)=2,HE16,"")</f>
        <v/>
      </c>
      <c r="BR14" s="194" t="str" cm="1">
        <f t="array" aca="1" ref="BR14" ca="1">IF(INDIRECT(FB16&amp;GD16)=2,HF16,"")</f>
        <v/>
      </c>
      <c r="BS14" s="197" t="str" cm="1">
        <f t="array" aca="1" ref="BS14" ca="1">IF(INDIRECT(FC16&amp;GE16)=2,HG16,"")</f>
        <v/>
      </c>
      <c r="BT14" s="194" t="str" cm="1">
        <f t="array" aca="1" ref="BT14" ca="1">IF(INDIRECT(FD16&amp;GF16)=2,HH16,"")</f>
        <v/>
      </c>
      <c r="BU14" s="194" t="str" cm="1">
        <f t="array" aca="1" ref="BU14" ca="1">IF(INDIRECT(FE16&amp;GG16)=2,HI16,"")</f>
        <v/>
      </c>
      <c r="BV14" s="196" t="str" cm="1">
        <f t="array" aca="1" ref="BV14" ca="1">IF(INDIRECT(FF16&amp;GH16)=2,HJ16,"")</f>
        <v/>
      </c>
      <c r="BW14" s="195" t="str" cm="1">
        <f t="array" aca="1" ref="BW14" ca="1">IF(INDIRECT(FG16&amp;GI16)=2,HK16,"")</f>
        <v/>
      </c>
      <c r="BX14" s="194" t="str" cm="1">
        <f t="array" aca="1" ref="BX14" ca="1">IF(INDIRECT(FH16&amp;GJ16)=2,HL16,"")</f>
        <v/>
      </c>
      <c r="BY14" s="196" t="str" cm="1">
        <f t="array" aca="1" ref="BY14" ca="1">IF(INDIRECT(FI16&amp;GK16)=2,HM16,"")</f>
        <v/>
      </c>
      <c r="BZ14" s="195" t="str" cm="1">
        <f t="array" aca="1" ref="BZ14" ca="1">IF(INDIRECT(FJ16&amp;GL16)=2,HN16,"")</f>
        <v/>
      </c>
      <c r="CA14" s="194" t="str" cm="1">
        <f t="array" aca="1" ref="CA14" ca="1">IF(INDIRECT(FK16&amp;GM16)=2,HO16,"")</f>
        <v/>
      </c>
      <c r="CB14" s="217" t="str" cm="1">
        <f t="array" aca="1" ref="CB14" ca="1">IF(INDIRECT(FL16&amp;GN16)=2,HP16,"")</f>
        <v/>
      </c>
      <c r="CC14" s="238"/>
      <c r="CD14" s="171"/>
      <c r="CE14" s="242"/>
      <c r="DM14" s="3">
        <f ca="1">COUNT(BB5:BD7)</f>
        <v>4</v>
      </c>
      <c r="DN14" s="3">
        <f ca="1">COUNT(BE5:BG7)</f>
        <v>6</v>
      </c>
      <c r="DO14" s="3">
        <f ca="1">COUNT(BH5:BJ7)</f>
        <v>5</v>
      </c>
      <c r="DP14" s="3">
        <f ca="1">COUNT(BK5:BM7)</f>
        <v>2</v>
      </c>
      <c r="DQ14" s="3">
        <f ca="1">COUNT(BN5:BP7)</f>
        <v>0</v>
      </c>
      <c r="DR14" s="3">
        <f ca="1">COUNT(BQ5:BS7)</f>
        <v>0</v>
      </c>
      <c r="DS14" s="3">
        <f ca="1">COUNT(BT5:BV7)</f>
        <v>3</v>
      </c>
      <c r="DT14" s="3">
        <f ca="1">COUNT(BW5:BY7)</f>
        <v>0</v>
      </c>
      <c r="DU14" s="3">
        <f ca="1">COUNT(BZ5:CB7)</f>
        <v>3</v>
      </c>
      <c r="EL14" s="164" t="s">
        <v>114</v>
      </c>
      <c r="EM14" s="164" t="s">
        <v>115</v>
      </c>
      <c r="EN14" s="164" t="s">
        <v>116</v>
      </c>
      <c r="EO14" s="164" t="s">
        <v>114</v>
      </c>
      <c r="EP14" s="164" t="s">
        <v>115</v>
      </c>
      <c r="EQ14" s="164" t="s">
        <v>116</v>
      </c>
      <c r="ER14" s="164" t="s">
        <v>114</v>
      </c>
      <c r="ES14" s="164" t="s">
        <v>115</v>
      </c>
      <c r="ET14" s="164" t="s">
        <v>116</v>
      </c>
      <c r="EU14" s="164" t="s">
        <v>123</v>
      </c>
      <c r="EV14" s="164" t="s">
        <v>124</v>
      </c>
      <c r="EW14" s="164" t="s">
        <v>125</v>
      </c>
      <c r="EX14" s="164" t="s">
        <v>123</v>
      </c>
      <c r="EY14" s="164" t="s">
        <v>124</v>
      </c>
      <c r="EZ14" s="164" t="s">
        <v>125</v>
      </c>
      <c r="FA14" s="164" t="s">
        <v>123</v>
      </c>
      <c r="FB14" s="164" t="s">
        <v>124</v>
      </c>
      <c r="FC14" s="164" t="s">
        <v>125</v>
      </c>
      <c r="FD14" s="164" t="s">
        <v>132</v>
      </c>
      <c r="FE14" s="164" t="s">
        <v>133</v>
      </c>
      <c r="FF14" s="164" t="s">
        <v>134</v>
      </c>
      <c r="FG14" s="164" t="s">
        <v>132</v>
      </c>
      <c r="FH14" s="164" t="s">
        <v>133</v>
      </c>
      <c r="FI14" s="164" t="s">
        <v>134</v>
      </c>
      <c r="FJ14" s="164" t="s">
        <v>132</v>
      </c>
      <c r="FK14" s="164" t="s">
        <v>133</v>
      </c>
      <c r="FL14" s="164" t="s">
        <v>134</v>
      </c>
      <c r="FN14" s="3">
        <v>8</v>
      </c>
      <c r="FO14" s="3">
        <v>8</v>
      </c>
      <c r="FP14" s="3">
        <v>8</v>
      </c>
      <c r="FQ14" s="3">
        <v>9</v>
      </c>
      <c r="FR14" s="3">
        <v>9</v>
      </c>
      <c r="FS14" s="3">
        <v>9</v>
      </c>
      <c r="FT14" s="3">
        <v>10</v>
      </c>
      <c r="FU14" s="3">
        <v>10</v>
      </c>
      <c r="FV14" s="3">
        <v>10</v>
      </c>
      <c r="FW14" s="3">
        <v>8</v>
      </c>
      <c r="FX14" s="3">
        <v>8</v>
      </c>
      <c r="FY14" s="3">
        <v>8</v>
      </c>
      <c r="FZ14" s="3">
        <v>9</v>
      </c>
      <c r="GA14" s="3">
        <v>9</v>
      </c>
      <c r="GB14" s="3">
        <v>9</v>
      </c>
      <c r="GC14" s="3">
        <v>10</v>
      </c>
      <c r="GD14" s="3">
        <v>10</v>
      </c>
      <c r="GE14" s="3">
        <v>10</v>
      </c>
      <c r="GF14" s="3">
        <v>8</v>
      </c>
      <c r="GG14" s="3">
        <v>8</v>
      </c>
      <c r="GH14" s="3">
        <v>8</v>
      </c>
      <c r="GI14" s="3">
        <v>9</v>
      </c>
      <c r="GJ14" s="3">
        <v>9</v>
      </c>
      <c r="GK14" s="3">
        <v>9</v>
      </c>
      <c r="GL14" s="3">
        <v>10</v>
      </c>
      <c r="GM14" s="3">
        <v>10</v>
      </c>
      <c r="GN14" s="3">
        <v>10</v>
      </c>
      <c r="GP14" s="3">
        <v>4</v>
      </c>
      <c r="GQ14" s="3">
        <v>5</v>
      </c>
      <c r="GR14" s="3">
        <v>6</v>
      </c>
      <c r="GS14" s="3">
        <v>4</v>
      </c>
      <c r="GT14" s="3">
        <v>5</v>
      </c>
      <c r="GU14" s="3">
        <v>6</v>
      </c>
      <c r="GV14" s="3">
        <v>4</v>
      </c>
      <c r="GW14" s="3">
        <v>5</v>
      </c>
      <c r="GX14" s="3">
        <v>6</v>
      </c>
      <c r="GY14" s="3">
        <v>4</v>
      </c>
      <c r="GZ14" s="3">
        <v>5</v>
      </c>
      <c r="HA14" s="3">
        <v>6</v>
      </c>
      <c r="HB14" s="3">
        <v>4</v>
      </c>
      <c r="HC14" s="3">
        <v>5</v>
      </c>
      <c r="HD14" s="3">
        <v>6</v>
      </c>
      <c r="HE14" s="3">
        <v>4</v>
      </c>
      <c r="HF14" s="3">
        <v>5</v>
      </c>
      <c r="HG14" s="3">
        <v>6</v>
      </c>
      <c r="HH14" s="3">
        <v>4</v>
      </c>
      <c r="HI14" s="3">
        <v>5</v>
      </c>
      <c r="HJ14" s="3">
        <v>6</v>
      </c>
      <c r="HK14" s="3">
        <v>4</v>
      </c>
      <c r="HL14" s="3">
        <v>5</v>
      </c>
      <c r="HM14" s="3">
        <v>6</v>
      </c>
      <c r="HN14" s="3">
        <v>4</v>
      </c>
      <c r="HO14" s="3">
        <v>5</v>
      </c>
      <c r="HP14" s="3">
        <v>6</v>
      </c>
      <c r="HR14" s="49" t="s">
        <v>94</v>
      </c>
      <c r="HS14" s="49">
        <v>2</v>
      </c>
      <c r="HT14" s="31" cm="1">
        <f t="array" aca="1" ref="HT14:HV14" ca="1">IF(O7=0,"",_xlfn._xlws.FILTER(O$1:W$1,O7:W7=2))</f>
        <v>4</v>
      </c>
      <c r="HU14" s="31">
        <f ca="1"/>
        <v>7</v>
      </c>
      <c r="HV14" s="31">
        <f ca="1"/>
        <v>9</v>
      </c>
      <c r="HW14" s="31"/>
      <c r="HX14" s="31"/>
      <c r="HY14" s="31"/>
      <c r="HZ14" s="31"/>
      <c r="IA14" s="31"/>
      <c r="IB14" s="31"/>
      <c r="IC14" s="3" cm="1">
        <f t="array" aca="1" ref="IC14" ca="1">IFERROR(VALUE(_xlfn.TEXTJOIN("",TRUE,IF(O7=0,"",_xlfn._xlws.FILTER(O$1:W$1,O7:W7=2)))),"")</f>
        <v>479</v>
      </c>
      <c r="ID14" s="3" t="str" cm="1">
        <f t="array" aca="1" ref="ID14" ca="1">IFERROR((_xlfn.TEXTJOIN(", ",TRUE,IF(O7=0,"",_xlfn._xlws.FILTER(O$1:W$1,O7:W7=2)))),"")</f>
        <v>4, 7, 9</v>
      </c>
      <c r="IE14" s="65" t="s">
        <v>97</v>
      </c>
      <c r="IF14" s="65">
        <v>2</v>
      </c>
      <c r="IG14" s="31" cm="1">
        <f t="array" aca="1" ref="IG14:IH14" ca="1">IF(AA7=0,"",_xlfn._xlws.FILTER(AA$1:AI$1,AA7:AI7=2))</f>
        <v>4</v>
      </c>
      <c r="IH14" s="31">
        <f ca="1"/>
        <v>7</v>
      </c>
      <c r="II14" s="31"/>
      <c r="IJ14" s="31"/>
      <c r="IK14" s="31"/>
      <c r="IL14" s="31"/>
      <c r="IM14" s="31"/>
      <c r="IN14" s="31"/>
      <c r="IO14" s="31"/>
      <c r="IP14" s="3">
        <f t="shared" ca="1" si="6"/>
        <v>47</v>
      </c>
      <c r="IR14" s="80" t="s">
        <v>101</v>
      </c>
      <c r="IS14" s="80">
        <v>2</v>
      </c>
      <c r="IT14" s="31" t="str" cm="1">
        <f t="array" aca="1" ref="IT14" ca="1">IF(AM7=0,"",_xlfn._xlws.FILTER(AM$1:AU$1,AM7:AU7=2))</f>
        <v/>
      </c>
      <c r="IU14" s="31"/>
      <c r="IV14" s="31"/>
      <c r="IW14" s="31"/>
      <c r="IX14" s="31"/>
      <c r="IY14" s="31"/>
      <c r="IZ14" s="31"/>
      <c r="JA14" s="31"/>
      <c r="JB14" s="31"/>
      <c r="JC14" s="3" t="str">
        <f t="shared" ca="1" si="7"/>
        <v/>
      </c>
      <c r="JD14" s="3" t="str" cm="1">
        <f t="array" aca="1" ref="JD14" ca="1">IFERROR((_xlfn.TEXTJOIN(", ",TRUE,IF(AO7=0,"",_xlfn._xlws.FILTER(AO$1:AW$1,AO7:AW7=2)))),"")</f>
        <v/>
      </c>
      <c r="JE14" s="32">
        <v>6</v>
      </c>
      <c r="JF14" s="158" cm="1">
        <f t="array" aca="1" ref="JF14:JH14" ca="1">TRANSPOSE(IC26:IC28)</f>
        <v>789</v>
      </c>
      <c r="JG14" s="158">
        <f ca="1"/>
        <v>789</v>
      </c>
      <c r="JH14" s="158" t="str">
        <f ca="1"/>
        <v/>
      </c>
      <c r="JI14" s="158" t="str" cm="1">
        <f t="array" aca="1" ref="JI14:JK14" ca="1">TRANSPOSE(IP26:IP28)</f>
        <v/>
      </c>
      <c r="JJ14" s="158" t="str">
        <f ca="1"/>
        <v/>
      </c>
      <c r="JK14" s="158" t="str">
        <f ca="1"/>
        <v/>
      </c>
      <c r="JL14" s="158" cm="1">
        <f t="array" aca="1" ref="JL14:JN14" ca="1">TRANSPOSE(JC26:JC28)</f>
        <v>79</v>
      </c>
      <c r="JM14" s="158" t="str">
        <f ca="1"/>
        <v/>
      </c>
      <c r="JN14" s="158" t="str">
        <f ca="1"/>
        <v/>
      </c>
    </row>
    <row r="15" spans="1:279" ht="16.5" customHeight="1" x14ac:dyDescent="0.25">
      <c r="A15" s="32">
        <v>3</v>
      </c>
      <c r="B15" s="34" cm="1">
        <f t="array" ref="B15:C15">TRANSPOSE(_xlfn.TOCOL(H2:J4,1))</f>
        <v>6</v>
      </c>
      <c r="C15" s="35">
        <v>2</v>
      </c>
      <c r="D15" s="35"/>
      <c r="E15" s="35"/>
      <c r="F15" s="35"/>
      <c r="G15" s="35"/>
      <c r="H15" s="35"/>
      <c r="I15" s="35"/>
      <c r="J15" s="36"/>
      <c r="K15" s="3">
        <f t="shared" ca="1" si="8"/>
        <v>7</v>
      </c>
      <c r="M15" s="95" t="s">
        <v>94</v>
      </c>
      <c r="N15" s="95">
        <v>4</v>
      </c>
      <c r="O15" s="37" cm="1">
        <f t="array" aca="1" ref="O15" ca="1">test(INDEX(Sudoku,$N15,(CODE($M15)-96)),O$1,INDIRECT("Ligne"&amp;$N15),INDIRECT("Colonne"&amp;(CODE($M15)-96)),Carre4)</f>
        <v>0</v>
      </c>
      <c r="P15" s="37" cm="1">
        <f t="array" aca="1" ref="P15" ca="1">test(INDEX(Sudoku,$N15,(CODE($M15)-96)),P$1,INDIRECT("Ligne"&amp;$N15),INDIRECT("Colonne"&amp;(CODE($M15)-96)),Carre4)</f>
        <v>0</v>
      </c>
      <c r="Q15" s="37" cm="1">
        <f t="array" aca="1" ref="Q15" ca="1">test(INDEX(Sudoku,$N15,(CODE($M15)-96)),Q$1,INDIRECT("Ligne"&amp;$N15),INDIRECT("Colonne"&amp;(CODE($M15)-96)),Carre4)</f>
        <v>0</v>
      </c>
      <c r="R15" s="37" cm="1">
        <f t="array" aca="1" ref="R15" ca="1">test(INDEX(Sudoku,$N15,(CODE($M15)-96)),R$1,INDIRECT("Ligne"&amp;$N15),INDIRECT("Colonne"&amp;(CODE($M15)-96)),Carre4)</f>
        <v>0</v>
      </c>
      <c r="S15" s="37" cm="1">
        <f t="array" aca="1" ref="S15" ca="1">test(INDEX(Sudoku,$N15,(CODE($M15)-96)),S$1,INDIRECT("Ligne"&amp;$N15),INDIRECT("Colonne"&amp;(CODE($M15)-96)),Carre4)</f>
        <v>0</v>
      </c>
      <c r="T15" s="37" cm="1">
        <f t="array" aca="1" ref="T15" ca="1">test(INDEX(Sudoku,$N15,(CODE($M15)-96)),T$1,INDIRECT("Ligne"&amp;$N15),INDIRECT("Colonne"&amp;(CODE($M15)-96)),Carre4)</f>
        <v>0</v>
      </c>
      <c r="U15" s="37" cm="1">
        <f t="array" aca="1" ref="U15" ca="1">test(INDEX(Sudoku,$N15,(CODE($M15)-96)),U$1,INDIRECT("Ligne"&amp;$N15),INDIRECT("Colonne"&amp;(CODE($M15)-96)),Carre4)</f>
        <v>0</v>
      </c>
      <c r="V15" s="37" cm="1">
        <f t="array" aca="1" ref="V15" ca="1">test(INDEX(Sudoku,$N15,(CODE($M15)-96)),V$1,INDIRECT("Ligne"&amp;$N15),INDIRECT("Colonne"&amp;(CODE($M15)-96)),Carre4)</f>
        <v>0</v>
      </c>
      <c r="W15" s="37" cm="1">
        <f t="array" aca="1" ref="W15" ca="1">test(INDEX(Sudoku,$N15,(CODE($M15)-96)),W$1,INDIRECT("Ligne"&amp;$N15),INDIRECT("Colonne"&amp;(CODE($M15)-96)),Carre4)</f>
        <v>0</v>
      </c>
      <c r="X15" s="98">
        <f t="shared" ca="1" si="9"/>
        <v>0</v>
      </c>
      <c r="Y15" s="110" t="s">
        <v>97</v>
      </c>
      <c r="Z15" s="110">
        <v>4</v>
      </c>
      <c r="AA15" s="37" cm="1">
        <f t="array" aca="1" ref="AA15" ca="1">test(INDEX(Sudoku,$Z15,(CODE($Y15)-96)),AA$1,INDIRECT("Ligne"&amp;$Z15),INDIRECT("Colonne"&amp;(CODE($Y15)-96)),Carre5)</f>
        <v>0</v>
      </c>
      <c r="AB15" s="37" cm="1">
        <f t="array" aca="1" ref="AB15" ca="1">test(INDEX(Sudoku,$Z15,(CODE($Y15)-96)),AB$1,INDIRECT("Ligne"&amp;$Z15),INDIRECT("Colonne"&amp;(CODE($Y15)-96)),Carre5)</f>
        <v>0</v>
      </c>
      <c r="AC15" s="37" cm="1">
        <f t="array" aca="1" ref="AC15" ca="1">test(INDEX(Sudoku,$Z15,(CODE($Y15)-96)),AC$1,INDIRECT("Ligne"&amp;$Z15),INDIRECT("Colonne"&amp;(CODE($Y15)-96)),Carre5)</f>
        <v>0</v>
      </c>
      <c r="AD15" s="37" cm="1">
        <f t="array" aca="1" ref="AD15" ca="1">test(INDEX(Sudoku,$Z15,(CODE($Y15)-96)),AD$1,INDIRECT("Ligne"&amp;$Z15),INDIRECT("Colonne"&amp;(CODE($Y15)-96)),Carre5)</f>
        <v>0</v>
      </c>
      <c r="AE15" s="37" cm="1">
        <f t="array" aca="1" ref="AE15" ca="1">test(INDEX(Sudoku,$Z15,(CODE($Y15)-96)),AE$1,INDIRECT("Ligne"&amp;$Z15),INDIRECT("Colonne"&amp;(CODE($Y15)-96)),Carre5)</f>
        <v>0</v>
      </c>
      <c r="AF15" s="37" cm="1">
        <f t="array" aca="1" ref="AF15" ca="1">test(INDEX(Sudoku,$Z15,(CODE($Y15)-96)),AF$1,INDIRECT("Ligne"&amp;$Z15),INDIRECT("Colonne"&amp;(CODE($Y15)-96)),Carre5)</f>
        <v>0</v>
      </c>
      <c r="AG15" s="37" cm="1">
        <f t="array" aca="1" ref="AG15" ca="1">test(INDEX(Sudoku,$Z15,(CODE($Y15)-96)),AG$1,INDIRECT("Ligne"&amp;$Z15),INDIRECT("Colonne"&amp;(CODE($Y15)-96)),Carre5)</f>
        <v>0</v>
      </c>
      <c r="AH15" s="37" cm="1">
        <f t="array" aca="1" ref="AH15" ca="1">test(INDEX(Sudoku,$Z15,(CODE($Y15)-96)),AH$1,INDIRECT("Ligne"&amp;$Z15),INDIRECT("Colonne"&amp;(CODE($Y15)-96)),Carre5)</f>
        <v>0</v>
      </c>
      <c r="AI15" s="37" cm="1">
        <f t="array" aca="1" ref="AI15" ca="1">test(INDEX(Sudoku,$Z15,(CODE($Y15)-96)),AI$1,INDIRECT("Ligne"&amp;$Z15),INDIRECT("Colonne"&amp;(CODE($Y15)-96)),Carre5)</f>
        <v>0</v>
      </c>
      <c r="AJ15" s="113">
        <f t="shared" ca="1" si="10"/>
        <v>0</v>
      </c>
      <c r="AK15" s="116" t="s">
        <v>101</v>
      </c>
      <c r="AL15" s="116">
        <v>4</v>
      </c>
      <c r="AM15" s="37" cm="1">
        <f t="array" aca="1" ref="AM15" ca="1">test(INDEX(Sudoku,$AL15,(CODE($AK15)-96)),AM$1,INDIRECT("Ligne"&amp;$AL15),INDIRECT("Colonne"&amp;(CODE($AK15)-96)),Carre6)</f>
        <v>0</v>
      </c>
      <c r="AN15" s="37" cm="1">
        <f t="array" aca="1" ref="AN15" ca="1">test(INDEX(Sudoku,$AL15,(CODE($AK15)-96)),AN$1,INDIRECT("Ligne"&amp;$AL15),INDIRECT("Colonne"&amp;(CODE($AK15)-96)),Carre6)</f>
        <v>0</v>
      </c>
      <c r="AO15" s="37" cm="1">
        <f t="array" aca="1" ref="AO15" ca="1">test(INDEX(Sudoku,$AL15,(CODE($AK15)-96)),AO$1,INDIRECT("Ligne"&amp;$AL15),INDIRECT("Colonne"&amp;(CODE($AK15)-96)),Carre6)</f>
        <v>0</v>
      </c>
      <c r="AP15" s="37" cm="1">
        <f t="array" aca="1" ref="AP15" ca="1">test(INDEX(Sudoku,$AL15,(CODE($AK15)-96)),AP$1,INDIRECT("Ligne"&amp;$AL15),INDIRECT("Colonne"&amp;(CODE($AK15)-96)),Carre6)</f>
        <v>0</v>
      </c>
      <c r="AQ15" s="37" cm="1">
        <f t="array" aca="1" ref="AQ15" ca="1">test(INDEX(Sudoku,$AL15,(CODE($AK15)-96)),AQ$1,INDIRECT("Ligne"&amp;$AL15),INDIRECT("Colonne"&amp;(CODE($AK15)-96)),Carre6)</f>
        <v>0</v>
      </c>
      <c r="AR15" s="37" cm="1">
        <f t="array" aca="1" ref="AR15" ca="1">test(INDEX(Sudoku,$AL15,(CODE($AK15)-96)),AR$1,INDIRECT("Ligne"&amp;$AL15),INDIRECT("Colonne"&amp;(CODE($AK15)-96)),Carre6)</f>
        <v>0</v>
      </c>
      <c r="AS15" s="37" cm="1">
        <f t="array" aca="1" ref="AS15" ca="1">test(INDEX(Sudoku,$AL15,(CODE($AK15)-96)),AS$1,INDIRECT("Ligne"&amp;$AL15),INDIRECT("Colonne"&amp;(CODE($AK15)-96)),Carre6)</f>
        <v>0</v>
      </c>
      <c r="AT15" s="37" cm="1">
        <f t="array" aca="1" ref="AT15" ca="1">test(INDEX(Sudoku,$AL15,(CODE($AK15)-96)),AT$1,INDIRECT("Ligne"&amp;$AL15),INDIRECT("Colonne"&amp;(CODE($AK15)-96)),Carre6)</f>
        <v>0</v>
      </c>
      <c r="AU15" s="37" cm="1">
        <f t="array" aca="1" ref="AU15" ca="1">test(INDEX(Sudoku,$AL15,(CODE($AK15)-96)),AU$1,INDIRECT("Ligne"&amp;$AL15),INDIRECT("Colonne"&amp;(CODE($AK15)-96)),Carre6)</f>
        <v>0</v>
      </c>
      <c r="AV15" s="119">
        <f t="shared" ca="1" si="11"/>
        <v>0</v>
      </c>
      <c r="AY15" s="188">
        <f ca="1">IF(COUNTIF(BB14:CB16,4)=1,4,0)</f>
        <v>0</v>
      </c>
      <c r="AZ15" s="189">
        <f ca="1">IF(COUNTIF(BB14:CB16,5)=1,5,0)</f>
        <v>0</v>
      </c>
      <c r="BA15" s="189">
        <f ca="1">IF(COUNTIF(BB14:CB16,6)=1,6,0)</f>
        <v>0</v>
      </c>
      <c r="BB15" s="216" t="str" cm="1">
        <f t="array" aca="1" ref="BB15" ca="1">IF(INDIRECT(EL17&amp;FN17)=2,GP17,"")</f>
        <v/>
      </c>
      <c r="BC15" s="194" t="str" cm="1">
        <f t="array" aca="1" ref="BC15" ca="1">IF(INDIRECT(EM17&amp;FO17)=2,GQ17,"")</f>
        <v/>
      </c>
      <c r="BD15" s="196" t="str" cm="1">
        <f t="array" aca="1" ref="BD15" ca="1">IF(INDIRECT(EN17&amp;FP17)=2,GR17,"")</f>
        <v/>
      </c>
      <c r="BE15" s="195" t="str" cm="1">
        <f t="array" aca="1" ref="BE15" ca="1">IF(INDIRECT(EO17&amp;FQ17)=2,GS17,"")</f>
        <v/>
      </c>
      <c r="BF15" s="194" t="str" cm="1">
        <f t="array" aca="1" ref="BF15" ca="1">IF(INDIRECT(EP17&amp;FR17)=2,GT17,"")</f>
        <v/>
      </c>
      <c r="BG15" s="196" t="str" cm="1">
        <f t="array" aca="1" ref="BG15" ca="1">IF(INDIRECT(EQ17&amp;FS17)=2,GU17,"")</f>
        <v/>
      </c>
      <c r="BH15" s="195" t="str" cm="1">
        <f t="array" aca="1" ref="BH15" ca="1">IF(INDIRECT(ER17&amp;FT17)=2,GV17,"")</f>
        <v/>
      </c>
      <c r="BI15" s="194" t="str" cm="1">
        <f t="array" aca="1" ref="BI15" ca="1">IF(INDIRECT(ES17&amp;FU17)=2,GW17,"")</f>
        <v/>
      </c>
      <c r="BJ15" s="197" t="str" cm="1">
        <f t="array" aca="1" ref="BJ15" ca="1">IF(INDIRECT(ET17&amp;FV17)=2,GX17,"")</f>
        <v/>
      </c>
      <c r="BK15" s="194" t="str" cm="1">
        <f t="array" aca="1" ref="BK15" ca="1">IF(INDIRECT(EU17&amp;FW17)=2,GY17,"")</f>
        <v/>
      </c>
      <c r="BL15" s="194" t="str" cm="1">
        <f t="array" aca="1" ref="BL15" ca="1">IF(INDIRECT(EV17&amp;FX17)=2,GZ17,"")</f>
        <v/>
      </c>
      <c r="BM15" s="196" t="str" cm="1">
        <f t="array" aca="1" ref="BM15" ca="1">IF(INDIRECT(EW17&amp;FY17)=2,HA17,"")</f>
        <v/>
      </c>
      <c r="BN15" s="195" t="str" cm="1">
        <f t="array" aca="1" ref="BN15" ca="1">IF(INDIRECT(EX17&amp;FZ17)=2,HB17,"")</f>
        <v/>
      </c>
      <c r="BO15" s="194" t="str" cm="1">
        <f t="array" aca="1" ref="BO15" ca="1">IF(INDIRECT(EY17&amp;GA17)=2,HC17,"")</f>
        <v/>
      </c>
      <c r="BP15" s="196" t="str" cm="1">
        <f t="array" aca="1" ref="BP15" ca="1">IF(INDIRECT(EZ17&amp;GB17)=2,HD17,"")</f>
        <v/>
      </c>
      <c r="BQ15" s="195" t="str" cm="1">
        <f t="array" aca="1" ref="BQ15" ca="1">IF(INDIRECT(FA17&amp;GC17)=2,HE17,"")</f>
        <v/>
      </c>
      <c r="BR15" s="194" t="str" cm="1">
        <f t="array" aca="1" ref="BR15" ca="1">IF(INDIRECT(FB17&amp;GD17)=2,HF17,"")</f>
        <v/>
      </c>
      <c r="BS15" s="197" t="str" cm="1">
        <f t="array" aca="1" ref="BS15" ca="1">IF(INDIRECT(FC17&amp;GE17)=2,HG17,"")</f>
        <v/>
      </c>
      <c r="BT15" s="194" t="str" cm="1">
        <f t="array" aca="1" ref="BT15" ca="1">IF(INDIRECT(FD17&amp;GF17)=2,HH17,"")</f>
        <v/>
      </c>
      <c r="BU15" s="194" t="str" cm="1">
        <f t="array" aca="1" ref="BU15" ca="1">IF(INDIRECT(FE17&amp;GG17)=2,HI17,"")</f>
        <v/>
      </c>
      <c r="BV15" s="196" t="str" cm="1">
        <f t="array" aca="1" ref="BV15" ca="1">IF(INDIRECT(FF17&amp;GH17)=2,HJ17,"")</f>
        <v/>
      </c>
      <c r="BW15" s="195" t="str" cm="1">
        <f t="array" aca="1" ref="BW15" ca="1">IF(INDIRECT(FG17&amp;GI17)=2,HK17,"")</f>
        <v/>
      </c>
      <c r="BX15" s="194" t="str" cm="1">
        <f t="array" aca="1" ref="BX15" ca="1">IF(INDIRECT(FH17&amp;GJ17)=2,HL17,"")</f>
        <v/>
      </c>
      <c r="BY15" s="196" t="str" cm="1">
        <f t="array" aca="1" ref="BY15" ca="1">IF(INDIRECT(FI17&amp;GK17)=2,HM17,"")</f>
        <v/>
      </c>
      <c r="BZ15" s="195" t="str" cm="1">
        <f t="array" aca="1" ref="BZ15" ca="1">IF(INDIRECT(FJ17&amp;GL17)=2,HN17,"")</f>
        <v/>
      </c>
      <c r="CA15" s="194" t="str" cm="1">
        <f t="array" aca="1" ref="CA15" ca="1">IF(INDIRECT(FK17&amp;GM17)=2,HO17,"")</f>
        <v/>
      </c>
      <c r="CB15" s="217" t="str" cm="1">
        <f t="array" aca="1" ref="CB15" ca="1">IF(INDIRECT(FL17&amp;GN17)=2,HP17,"")</f>
        <v/>
      </c>
      <c r="CC15" s="171"/>
      <c r="CD15" s="171"/>
      <c r="CE15" s="242"/>
      <c r="DM15" s="3">
        <f ca="1">COUNT(BB8:BD10)</f>
        <v>5</v>
      </c>
      <c r="DN15" s="3">
        <f ca="1">COUNT(BE8:BG10)</f>
        <v>5</v>
      </c>
      <c r="DO15" s="3">
        <f ca="1">COUNT(BH8:BJ10)</f>
        <v>3</v>
      </c>
      <c r="DP15" s="3">
        <f ca="1">COUNT(BK8:BM10)</f>
        <v>0</v>
      </c>
      <c r="DQ15" s="3">
        <f ca="1">COUNT(BN8:BP10)</f>
        <v>0</v>
      </c>
      <c r="DR15" s="3">
        <f ca="1">COUNT(BQ8:BS10)</f>
        <v>2</v>
      </c>
      <c r="DS15" s="3">
        <f ca="1">COUNT(BT8:BV10)</f>
        <v>5</v>
      </c>
      <c r="DT15" s="3">
        <f ca="1">COUNT(BW8:BY10)</f>
        <v>4</v>
      </c>
      <c r="DU15" s="3">
        <f ca="1">COUNT(BZ8:CB10)</f>
        <v>0</v>
      </c>
      <c r="EL15" s="164" t="s">
        <v>117</v>
      </c>
      <c r="EM15" s="164" t="s">
        <v>118</v>
      </c>
      <c r="EN15" s="164" t="s">
        <v>119</v>
      </c>
      <c r="EO15" s="164" t="s">
        <v>117</v>
      </c>
      <c r="EP15" s="164" t="s">
        <v>118</v>
      </c>
      <c r="EQ15" s="164" t="s">
        <v>119</v>
      </c>
      <c r="ER15" s="164" t="s">
        <v>117</v>
      </c>
      <c r="ES15" s="164" t="s">
        <v>118</v>
      </c>
      <c r="ET15" s="164" t="s">
        <v>119</v>
      </c>
      <c r="EU15" s="164" t="s">
        <v>126</v>
      </c>
      <c r="EV15" s="164" t="s">
        <v>127</v>
      </c>
      <c r="EW15" s="164" t="s">
        <v>128</v>
      </c>
      <c r="EX15" s="164" t="s">
        <v>126</v>
      </c>
      <c r="EY15" s="164" t="s">
        <v>127</v>
      </c>
      <c r="EZ15" s="164" t="s">
        <v>128</v>
      </c>
      <c r="FA15" s="164" t="s">
        <v>126</v>
      </c>
      <c r="FB15" s="164" t="s">
        <v>127</v>
      </c>
      <c r="FC15" s="164" t="s">
        <v>128</v>
      </c>
      <c r="FD15" s="164" t="s">
        <v>135</v>
      </c>
      <c r="FE15" s="164" t="s">
        <v>136</v>
      </c>
      <c r="FF15" s="164" t="s">
        <v>137</v>
      </c>
      <c r="FG15" s="164" t="s">
        <v>135</v>
      </c>
      <c r="FH15" s="164" t="s">
        <v>136</v>
      </c>
      <c r="FI15" s="164" t="s">
        <v>137</v>
      </c>
      <c r="FJ15" s="164" t="s">
        <v>135</v>
      </c>
      <c r="FK15" s="164" t="s">
        <v>136</v>
      </c>
      <c r="FL15" s="164" t="s">
        <v>137</v>
      </c>
      <c r="FN15" s="3">
        <v>8</v>
      </c>
      <c r="FO15" s="3">
        <v>8</v>
      </c>
      <c r="FP15" s="3">
        <v>8</v>
      </c>
      <c r="FQ15" s="3">
        <v>9</v>
      </c>
      <c r="FR15" s="3">
        <v>9</v>
      </c>
      <c r="FS15" s="3">
        <v>9</v>
      </c>
      <c r="FT15" s="3">
        <v>10</v>
      </c>
      <c r="FU15" s="3">
        <v>10</v>
      </c>
      <c r="FV15" s="3">
        <v>10</v>
      </c>
      <c r="FW15" s="3">
        <v>8</v>
      </c>
      <c r="FX15" s="3">
        <v>8</v>
      </c>
      <c r="FY15" s="3">
        <v>8</v>
      </c>
      <c r="FZ15" s="3">
        <v>9</v>
      </c>
      <c r="GA15" s="3">
        <v>9</v>
      </c>
      <c r="GB15" s="3">
        <v>9</v>
      </c>
      <c r="GC15" s="3">
        <v>10</v>
      </c>
      <c r="GD15" s="3">
        <v>10</v>
      </c>
      <c r="GE15" s="3">
        <v>10</v>
      </c>
      <c r="GF15" s="3">
        <v>8</v>
      </c>
      <c r="GG15" s="3">
        <v>8</v>
      </c>
      <c r="GH15" s="3">
        <v>8</v>
      </c>
      <c r="GI15" s="3">
        <v>9</v>
      </c>
      <c r="GJ15" s="3">
        <v>9</v>
      </c>
      <c r="GK15" s="3">
        <v>9</v>
      </c>
      <c r="GL15" s="3">
        <v>10</v>
      </c>
      <c r="GM15" s="3">
        <v>10</v>
      </c>
      <c r="GN15" s="3">
        <v>10</v>
      </c>
      <c r="GP15" s="3">
        <v>7</v>
      </c>
      <c r="GQ15" s="3">
        <v>8</v>
      </c>
      <c r="GR15" s="3">
        <v>9</v>
      </c>
      <c r="GS15" s="3">
        <v>7</v>
      </c>
      <c r="GT15" s="3">
        <v>8</v>
      </c>
      <c r="GU15" s="3">
        <v>9</v>
      </c>
      <c r="GV15" s="3">
        <v>7</v>
      </c>
      <c r="GW15" s="3">
        <v>8</v>
      </c>
      <c r="GX15" s="3">
        <v>9</v>
      </c>
      <c r="GY15" s="3">
        <v>7</v>
      </c>
      <c r="GZ15" s="3">
        <v>8</v>
      </c>
      <c r="HA15" s="3">
        <v>9</v>
      </c>
      <c r="HB15" s="3">
        <v>7</v>
      </c>
      <c r="HC15" s="3">
        <v>8</v>
      </c>
      <c r="HD15" s="3">
        <v>9</v>
      </c>
      <c r="HE15" s="3">
        <v>7</v>
      </c>
      <c r="HF15" s="3">
        <v>8</v>
      </c>
      <c r="HG15" s="3">
        <v>9</v>
      </c>
      <c r="HH15" s="3">
        <v>7</v>
      </c>
      <c r="HI15" s="3">
        <v>8</v>
      </c>
      <c r="HJ15" s="3">
        <v>9</v>
      </c>
      <c r="HK15" s="3">
        <v>7</v>
      </c>
      <c r="HL15" s="3">
        <v>8</v>
      </c>
      <c r="HM15" s="3">
        <v>9</v>
      </c>
      <c r="HN15" s="3">
        <v>7</v>
      </c>
      <c r="HO15" s="3">
        <v>8</v>
      </c>
      <c r="HP15" s="3">
        <v>9</v>
      </c>
      <c r="HR15" s="49" t="s">
        <v>92</v>
      </c>
      <c r="HS15" s="49">
        <v>3</v>
      </c>
      <c r="HT15" s="31" cm="1">
        <f t="array" aca="1" ref="HT15:HX15" ca="1">IF(O8=0,"",_xlfn._xlws.FILTER(O$1:W$1,O8:W8=2))</f>
        <v>1</v>
      </c>
      <c r="HU15" s="31">
        <f ca="1"/>
        <v>3</v>
      </c>
      <c r="HV15" s="31">
        <f ca="1"/>
        <v>7</v>
      </c>
      <c r="HW15" s="31">
        <f ca="1"/>
        <v>8</v>
      </c>
      <c r="HX15" s="31">
        <f ca="1"/>
        <v>9</v>
      </c>
      <c r="HY15" s="31"/>
      <c r="HZ15" s="31"/>
      <c r="IA15" s="31"/>
      <c r="IB15" s="31"/>
      <c r="IC15" s="3" cm="1">
        <f t="array" aca="1" ref="IC15" ca="1">IFERROR(VALUE(_xlfn.TEXTJOIN("",TRUE,IF(O8=0,"",_xlfn._xlws.FILTER(O$1:W$1,O8:W8=2)))),"")</f>
        <v>13789</v>
      </c>
      <c r="ID15" s="3" t="str" cm="1">
        <f t="array" aca="1" ref="ID15" ca="1">IFERROR((_xlfn.TEXTJOIN(", ",TRUE,IF(O8=0,"",_xlfn._xlws.FILTER(O$1:W$1,O8:W8=2)))),"")</f>
        <v>1, 3, 7, 8, 9</v>
      </c>
      <c r="IE15" s="65" t="s">
        <v>95</v>
      </c>
      <c r="IF15" s="65">
        <v>3</v>
      </c>
      <c r="IG15" s="31" cm="1">
        <f t="array" aca="1" ref="IG15:IH15" ca="1">IF(AA8=0,"",_xlfn._xlws.FILTER(AA$1:AI$1,AA8:AI8=2))</f>
        <v>2</v>
      </c>
      <c r="IH15" s="31">
        <f ca="1"/>
        <v>9</v>
      </c>
      <c r="II15" s="31"/>
      <c r="IJ15" s="31"/>
      <c r="IK15" s="31"/>
      <c r="IL15" s="31"/>
      <c r="IM15" s="31"/>
      <c r="IN15" s="31"/>
      <c r="IO15" s="31"/>
      <c r="IP15" s="3">
        <f t="shared" ca="1" si="6"/>
        <v>29</v>
      </c>
      <c r="IR15" s="80" t="s">
        <v>99</v>
      </c>
      <c r="IS15" s="80">
        <v>3</v>
      </c>
      <c r="IT15" s="31" cm="1">
        <f t="array" aca="1" ref="IT15:IW15" ca="1">IF(AM8=0,"",_xlfn._xlws.FILTER(AM$1:AU$1,AM8:AU8=2))</f>
        <v>1</v>
      </c>
      <c r="IU15" s="31">
        <f ca="1"/>
        <v>3</v>
      </c>
      <c r="IV15" s="31">
        <f ca="1"/>
        <v>7</v>
      </c>
      <c r="IW15" s="31">
        <f ca="1"/>
        <v>9</v>
      </c>
      <c r="IX15" s="31"/>
      <c r="IY15" s="31"/>
      <c r="IZ15" s="31"/>
      <c r="JA15" s="31"/>
      <c r="JB15" s="31"/>
      <c r="JC15" s="3">
        <f t="shared" ca="1" si="7"/>
        <v>1379</v>
      </c>
      <c r="JD15" s="3" t="str" cm="1">
        <f t="array" aca="1" ref="JD15" ca="1">IFERROR((_xlfn.TEXTJOIN(", ",TRUE,IF(AO8=0,"",_xlfn._xlws.FILTER(AO$1:AW$1,AO8:AW8=2)))),"")</f>
        <v>3, 7, 9</v>
      </c>
      <c r="JE15" s="32">
        <v>7</v>
      </c>
      <c r="JF15" s="158" cm="1">
        <f t="array" aca="1" ref="JF15:JH15" ca="1">TRANSPOSE(IC31:IC33)</f>
        <v>1789</v>
      </c>
      <c r="JG15" s="158">
        <f ca="1"/>
        <v>14789</v>
      </c>
      <c r="JH15" s="158">
        <f ca="1"/>
        <v>4789</v>
      </c>
      <c r="JI15" s="158" t="str" cm="1">
        <f t="array" aca="1" ref="JI15:JK15" ca="1">TRANSPOSE(IP31:IP33)</f>
        <v/>
      </c>
      <c r="JJ15" s="158">
        <f ca="1"/>
        <v>49</v>
      </c>
      <c r="JK15" s="158" t="str">
        <f ca="1"/>
        <v/>
      </c>
      <c r="JL15" s="158" cm="1">
        <f t="array" aca="1" ref="JL15:JN15" ca="1">TRANSPOSE(JC31:JC33)</f>
        <v>79</v>
      </c>
      <c r="JM15" s="158" t="str">
        <f ca="1"/>
        <v/>
      </c>
      <c r="JN15" s="158" t="str">
        <f ca="1"/>
        <v/>
      </c>
    </row>
    <row r="16" spans="1:279" ht="16.5" customHeight="1" x14ac:dyDescent="0.25">
      <c r="A16" s="32">
        <v>4</v>
      </c>
      <c r="B16" s="34" cm="1">
        <f t="array" ref="B16:G16">TRANSPOSE(_xlfn.TOCOL(B5:D7,1))</f>
        <v>2</v>
      </c>
      <c r="C16" s="35">
        <v>3</v>
      </c>
      <c r="D16" s="35">
        <v>1</v>
      </c>
      <c r="E16" s="35">
        <v>4</v>
      </c>
      <c r="F16" s="35">
        <v>6</v>
      </c>
      <c r="G16" s="35">
        <v>5</v>
      </c>
      <c r="H16" s="35"/>
      <c r="I16" s="35"/>
      <c r="J16" s="36"/>
      <c r="K16" s="3">
        <f t="shared" ca="1" si="8"/>
        <v>3</v>
      </c>
      <c r="M16" s="95" t="s">
        <v>92</v>
      </c>
      <c r="N16" s="95">
        <v>5</v>
      </c>
      <c r="O16" s="37" cm="1">
        <f t="array" aca="1" ref="O16" ca="1">test(INDEX(Sudoku,$N16,(CODE($M16)-96)),O$1,INDIRECT("Ligne"&amp;$N16),INDIRECT("Colonne"&amp;(CODE($M16)-96)),Carre4)</f>
        <v>0</v>
      </c>
      <c r="P16" s="37" cm="1">
        <f t="array" aca="1" ref="P16" ca="1">test(INDEX(Sudoku,$N16,(CODE($M16)-96)),P$1,INDIRECT("Ligne"&amp;$N16),INDIRECT("Colonne"&amp;(CODE($M16)-96)),Carre4)</f>
        <v>0</v>
      </c>
      <c r="Q16" s="37" cm="1">
        <f t="array" aca="1" ref="Q16" ca="1">test(INDEX(Sudoku,$N16,(CODE($M16)-96)),Q$1,INDIRECT("Ligne"&amp;$N16),INDIRECT("Colonne"&amp;(CODE($M16)-96)),Carre4)</f>
        <v>0</v>
      </c>
      <c r="R16" s="37" cm="1">
        <f t="array" aca="1" ref="R16" ca="1">test(INDEX(Sudoku,$N16,(CODE($M16)-96)),R$1,INDIRECT("Ligne"&amp;$N16),INDIRECT("Colonne"&amp;(CODE($M16)-96)),Carre4)</f>
        <v>0</v>
      </c>
      <c r="S16" s="37" cm="1">
        <f t="array" aca="1" ref="S16" ca="1">test(INDEX(Sudoku,$N16,(CODE($M16)-96)),S$1,INDIRECT("Ligne"&amp;$N16),INDIRECT("Colonne"&amp;(CODE($M16)-96)),Carre4)</f>
        <v>0</v>
      </c>
      <c r="T16" s="37" cm="1">
        <f t="array" aca="1" ref="T16" ca="1">test(INDEX(Sudoku,$N16,(CODE($M16)-96)),T$1,INDIRECT("Ligne"&amp;$N16),INDIRECT("Colonne"&amp;(CODE($M16)-96)),Carre4)</f>
        <v>0</v>
      </c>
      <c r="U16" s="37" cm="1">
        <f t="array" aca="1" ref="U16" ca="1">test(INDEX(Sudoku,$N16,(CODE($M16)-96)),U$1,INDIRECT("Ligne"&amp;$N16),INDIRECT("Colonne"&amp;(CODE($M16)-96)),Carre4)</f>
        <v>0</v>
      </c>
      <c r="V16" s="37" cm="1">
        <f t="array" aca="1" ref="V16" ca="1">test(INDEX(Sudoku,$N16,(CODE($M16)-96)),V$1,INDIRECT("Ligne"&amp;$N16),INDIRECT("Colonne"&amp;(CODE($M16)-96)),Carre4)</f>
        <v>0</v>
      </c>
      <c r="W16" s="37" cm="1">
        <f t="array" aca="1" ref="W16" ca="1">test(INDEX(Sudoku,$N16,(CODE($M16)-96)),W$1,INDIRECT("Ligne"&amp;$N16),INDIRECT("Colonne"&amp;(CODE($M16)-96)),Carre4)</f>
        <v>0</v>
      </c>
      <c r="X16" s="98">
        <f t="shared" ca="1" si="9"/>
        <v>0</v>
      </c>
      <c r="Y16" s="110" t="s">
        <v>95</v>
      </c>
      <c r="Z16" s="110">
        <v>5</v>
      </c>
      <c r="AA16" s="37" cm="1">
        <f t="array" aca="1" ref="AA16" ca="1">test(INDEX(Sudoku,$Z16,(CODE($Y16)-96)),AA$1,INDIRECT("Ligne"&amp;$Z16),INDIRECT("Colonne"&amp;(CODE($Y16)-96)),Carre5)</f>
        <v>0</v>
      </c>
      <c r="AB16" s="37" cm="1">
        <f t="array" aca="1" ref="AB16" ca="1">test(INDEX(Sudoku,$Z16,(CODE($Y16)-96)),AB$1,INDIRECT("Ligne"&amp;$Z16),INDIRECT("Colonne"&amp;(CODE($Y16)-96)),Carre5)</f>
        <v>0</v>
      </c>
      <c r="AC16" s="37" cm="1">
        <f t="array" aca="1" ref="AC16" ca="1">test(INDEX(Sudoku,$Z16,(CODE($Y16)-96)),AC$1,INDIRECT("Ligne"&amp;$Z16),INDIRECT("Colonne"&amp;(CODE($Y16)-96)),Carre5)</f>
        <v>0</v>
      </c>
      <c r="AD16" s="37" cm="1">
        <f t="array" aca="1" ref="AD16" ca="1">test(INDEX(Sudoku,$Z16,(CODE($Y16)-96)),AD$1,INDIRECT("Ligne"&amp;$Z16),INDIRECT("Colonne"&amp;(CODE($Y16)-96)),Carre5)</f>
        <v>0</v>
      </c>
      <c r="AE16" s="37" cm="1">
        <f t="array" aca="1" ref="AE16" ca="1">test(INDEX(Sudoku,$Z16,(CODE($Y16)-96)),AE$1,INDIRECT("Ligne"&amp;$Z16),INDIRECT("Colonne"&amp;(CODE($Y16)-96)),Carre5)</f>
        <v>0</v>
      </c>
      <c r="AF16" s="37" cm="1">
        <f t="array" aca="1" ref="AF16" ca="1">test(INDEX(Sudoku,$Z16,(CODE($Y16)-96)),AF$1,INDIRECT("Ligne"&amp;$Z16),INDIRECT("Colonne"&amp;(CODE($Y16)-96)),Carre5)</f>
        <v>0</v>
      </c>
      <c r="AG16" s="37" cm="1">
        <f t="array" aca="1" ref="AG16" ca="1">test(INDEX(Sudoku,$Z16,(CODE($Y16)-96)),AG$1,INDIRECT("Ligne"&amp;$Z16),INDIRECT("Colonne"&amp;(CODE($Y16)-96)),Carre5)</f>
        <v>0</v>
      </c>
      <c r="AH16" s="37" cm="1">
        <f t="array" aca="1" ref="AH16" ca="1">test(INDEX(Sudoku,$Z16,(CODE($Y16)-96)),AH$1,INDIRECT("Ligne"&amp;$Z16),INDIRECT("Colonne"&amp;(CODE($Y16)-96)),Carre5)</f>
        <v>0</v>
      </c>
      <c r="AI16" s="37" cm="1">
        <f t="array" aca="1" ref="AI16" ca="1">test(INDEX(Sudoku,$Z16,(CODE($Y16)-96)),AI$1,INDIRECT("Ligne"&amp;$Z16),INDIRECT("Colonne"&amp;(CODE($Y16)-96)),Carre5)</f>
        <v>0</v>
      </c>
      <c r="AJ16" s="113">
        <f t="shared" ca="1" si="10"/>
        <v>0</v>
      </c>
      <c r="AK16" s="116" t="s">
        <v>99</v>
      </c>
      <c r="AL16" s="116">
        <v>5</v>
      </c>
      <c r="AM16" s="37" cm="1">
        <f t="array" aca="1" ref="AM16" ca="1">test(INDEX(Sudoku,$AL16,(CODE($AK16)-96)),AM$1,INDIRECT("Ligne"&amp;$AL16),INDIRECT("Colonne"&amp;(CODE($AK16)-96)),Carre6)</f>
        <v>0</v>
      </c>
      <c r="AN16" s="37" cm="1">
        <f t="array" aca="1" ref="AN16" ca="1">test(INDEX(Sudoku,$AL16,(CODE($AK16)-96)),AN$1,INDIRECT("Ligne"&amp;$AL16),INDIRECT("Colonne"&amp;(CODE($AK16)-96)),Carre6)</f>
        <v>0</v>
      </c>
      <c r="AO16" s="37" cm="1">
        <f t="array" aca="1" ref="AO16" ca="1">test(INDEX(Sudoku,$AL16,(CODE($AK16)-96)),AO$1,INDIRECT("Ligne"&amp;$AL16),INDIRECT("Colonne"&amp;(CODE($AK16)-96)),Carre6)</f>
        <v>0</v>
      </c>
      <c r="AP16" s="37" cm="1">
        <f t="array" aca="1" ref="AP16" ca="1">test(INDEX(Sudoku,$AL16,(CODE($AK16)-96)),AP$1,INDIRECT("Ligne"&amp;$AL16),INDIRECT("Colonne"&amp;(CODE($AK16)-96)),Carre6)</f>
        <v>0</v>
      </c>
      <c r="AQ16" s="37" cm="1">
        <f t="array" aca="1" ref="AQ16" ca="1">test(INDEX(Sudoku,$AL16,(CODE($AK16)-96)),AQ$1,INDIRECT("Ligne"&amp;$AL16),INDIRECT("Colonne"&amp;(CODE($AK16)-96)),Carre6)</f>
        <v>0</v>
      </c>
      <c r="AR16" s="37" cm="1">
        <f t="array" aca="1" ref="AR16" ca="1">test(INDEX(Sudoku,$AL16,(CODE($AK16)-96)),AR$1,INDIRECT("Ligne"&amp;$AL16),INDIRECT("Colonne"&amp;(CODE($AK16)-96)),Carre6)</f>
        <v>0</v>
      </c>
      <c r="AS16" s="37" cm="1">
        <f t="array" aca="1" ref="AS16" ca="1">test(INDEX(Sudoku,$AL16,(CODE($AK16)-96)),AS$1,INDIRECT("Ligne"&amp;$AL16),INDIRECT("Colonne"&amp;(CODE($AK16)-96)),Carre6)</f>
        <v>0</v>
      </c>
      <c r="AT16" s="37" cm="1">
        <f t="array" aca="1" ref="AT16" ca="1">test(INDEX(Sudoku,$AL16,(CODE($AK16)-96)),AT$1,INDIRECT("Ligne"&amp;$AL16),INDIRECT("Colonne"&amp;(CODE($AK16)-96)),Carre6)</f>
        <v>0</v>
      </c>
      <c r="AU16" s="37" cm="1">
        <f t="array" aca="1" ref="AU16" ca="1">test(INDEX(Sudoku,$AL16,(CODE($AK16)-96)),AU$1,INDIRECT("Ligne"&amp;$AL16),INDIRECT("Colonne"&amp;(CODE($AK16)-96)),Carre6)</f>
        <v>0</v>
      </c>
      <c r="AV16" s="119">
        <f t="shared" ca="1" si="11"/>
        <v>0</v>
      </c>
      <c r="AY16" s="190">
        <f ca="1">IF(COUNTIF(BB14:CB16,7)=1,7,0)</f>
        <v>0</v>
      </c>
      <c r="AZ16" s="191">
        <f ca="1">IF(COUNTIF(BB14:CB16,8)=1,8,0)</f>
        <v>0</v>
      </c>
      <c r="BA16" s="191">
        <f ca="1">IF(COUNTIF(BB14:CB16,9)=1,9,0)</f>
        <v>0</v>
      </c>
      <c r="BB16" s="221" t="str" cm="1">
        <f t="array" aca="1" ref="BB16" ca="1">IF(INDIRECT(EL18&amp;FN18)=2,GP18,"")</f>
        <v/>
      </c>
      <c r="BC16" s="199" t="str" cm="1">
        <f t="array" aca="1" ref="BC16" ca="1">IF(INDIRECT(EM18&amp;FO18)=2,GQ18,"")</f>
        <v/>
      </c>
      <c r="BD16" s="200" t="str" cm="1">
        <f t="array" aca="1" ref="BD16" ca="1">IF(INDIRECT(EN18&amp;FP18)=2,GR18,"")</f>
        <v/>
      </c>
      <c r="BE16" s="198" t="str" cm="1">
        <f t="array" aca="1" ref="BE16" ca="1">IF(INDIRECT(EO18&amp;FQ18)=2,GS18,"")</f>
        <v/>
      </c>
      <c r="BF16" s="199" t="str" cm="1">
        <f t="array" aca="1" ref="BF16" ca="1">IF(INDIRECT(EP18&amp;FR18)=2,GT18,"")</f>
        <v/>
      </c>
      <c r="BG16" s="200" t="str" cm="1">
        <f t="array" aca="1" ref="BG16" ca="1">IF(INDIRECT(EQ18&amp;FS18)=2,GU18,"")</f>
        <v/>
      </c>
      <c r="BH16" s="198" t="str" cm="1">
        <f t="array" aca="1" ref="BH16" ca="1">IF(INDIRECT(ER18&amp;FT18)=2,GV18,"")</f>
        <v/>
      </c>
      <c r="BI16" s="199" t="str" cm="1">
        <f t="array" aca="1" ref="BI16" ca="1">IF(INDIRECT(ES18&amp;FU18)=2,GW18,"")</f>
        <v/>
      </c>
      <c r="BJ16" s="201" t="str" cm="1">
        <f t="array" aca="1" ref="BJ16" ca="1">IF(INDIRECT(ET18&amp;FV18)=2,GX18,"")</f>
        <v/>
      </c>
      <c r="BK16" s="199" t="str" cm="1">
        <f t="array" aca="1" ref="BK16" ca="1">IF(INDIRECT(EU18&amp;FW18)=2,GY18,"")</f>
        <v/>
      </c>
      <c r="BL16" s="199" t="str" cm="1">
        <f t="array" aca="1" ref="BL16" ca="1">IF(INDIRECT(EV18&amp;FX18)=2,GZ18,"")</f>
        <v/>
      </c>
      <c r="BM16" s="200" t="str" cm="1">
        <f t="array" aca="1" ref="BM16" ca="1">IF(INDIRECT(EW18&amp;FY18)=2,HA18,"")</f>
        <v/>
      </c>
      <c r="BN16" s="198" t="str" cm="1">
        <f t="array" aca="1" ref="BN16" ca="1">IF(INDIRECT(EX18&amp;FZ18)=2,HB18,"")</f>
        <v/>
      </c>
      <c r="BO16" s="199" t="str" cm="1">
        <f t="array" aca="1" ref="BO16" ca="1">IF(INDIRECT(EY18&amp;GA18)=2,HC18,"")</f>
        <v/>
      </c>
      <c r="BP16" s="200" t="str" cm="1">
        <f t="array" aca="1" ref="BP16" ca="1">IF(INDIRECT(EZ18&amp;GB18)=2,HD18,"")</f>
        <v/>
      </c>
      <c r="BQ16" s="198" t="str" cm="1">
        <f t="array" aca="1" ref="BQ16" ca="1">IF(INDIRECT(FA18&amp;GC18)=2,HE18,"")</f>
        <v/>
      </c>
      <c r="BR16" s="199" t="str" cm="1">
        <f t="array" aca="1" ref="BR16" ca="1">IF(INDIRECT(FB18&amp;GD18)=2,HF18,"")</f>
        <v/>
      </c>
      <c r="BS16" s="201" t="str" cm="1">
        <f t="array" aca="1" ref="BS16" ca="1">IF(INDIRECT(FC18&amp;GE18)=2,HG18,"")</f>
        <v/>
      </c>
      <c r="BT16" s="199" t="str" cm="1">
        <f t="array" aca="1" ref="BT16" ca="1">IF(INDIRECT(FD18&amp;GF18)=2,HH18,"")</f>
        <v/>
      </c>
      <c r="BU16" s="199" t="str" cm="1">
        <f t="array" aca="1" ref="BU16" ca="1">IF(INDIRECT(FE18&amp;GG18)=2,HI18,"")</f>
        <v/>
      </c>
      <c r="BV16" s="200" t="str" cm="1">
        <f t="array" aca="1" ref="BV16" ca="1">IF(INDIRECT(FF18&amp;GH18)=2,HJ18,"")</f>
        <v/>
      </c>
      <c r="BW16" s="198" t="str" cm="1">
        <f t="array" aca="1" ref="BW16" ca="1">IF(INDIRECT(FG18&amp;GI18)=2,HK18,"")</f>
        <v/>
      </c>
      <c r="BX16" s="199" t="str" cm="1">
        <f t="array" aca="1" ref="BX16" ca="1">IF(INDIRECT(FH18&amp;GJ18)=2,HL18,"")</f>
        <v/>
      </c>
      <c r="BY16" s="200" t="str" cm="1">
        <f t="array" aca="1" ref="BY16" ca="1">IF(INDIRECT(FI18&amp;GK18)=2,HM18,"")</f>
        <v/>
      </c>
      <c r="BZ16" s="198" t="str" cm="1">
        <f t="array" aca="1" ref="BZ16" ca="1">IF(INDIRECT(FJ18&amp;GL18)=2,HN18,"")</f>
        <v/>
      </c>
      <c r="CA16" s="199" t="str" cm="1">
        <f t="array" aca="1" ref="CA16" ca="1">IF(INDIRECT(FK18&amp;GM18)=2,HO18,"")</f>
        <v/>
      </c>
      <c r="CB16" s="218" t="str" cm="1">
        <f t="array" aca="1" ref="CB16" ca="1">IF(INDIRECT(FL18&amp;GN18)=2,HP18,"")</f>
        <v/>
      </c>
      <c r="CC16" s="240"/>
      <c r="CD16" s="239"/>
      <c r="CE16" s="244"/>
      <c r="DM16" s="3">
        <f ca="1">COUNT(BB11:BD13)</f>
        <v>5</v>
      </c>
      <c r="DN16" s="3">
        <f ca="1">COUNT(BE11:BG13)</f>
        <v>6</v>
      </c>
      <c r="DO16" s="3">
        <f ca="1">COUNT(BH11:BJ13)</f>
        <v>0</v>
      </c>
      <c r="DP16" s="3">
        <f ca="1">COUNT(BK11:BM13)</f>
        <v>2</v>
      </c>
      <c r="DQ16" s="3">
        <f ca="1">COUNT(BN11:BP13)</f>
        <v>0</v>
      </c>
      <c r="DR16" s="3">
        <f ca="1">COUNT(BQ11:BS13)</f>
        <v>2</v>
      </c>
      <c r="DS16" s="3">
        <f ca="1">COUNT(BT11:BV13)</f>
        <v>4</v>
      </c>
      <c r="DT16" s="3">
        <f ca="1">COUNT(BW11:BY13)</f>
        <v>3</v>
      </c>
      <c r="DU16" s="3">
        <f ca="1">COUNT(BZ11:CB13)</f>
        <v>3</v>
      </c>
      <c r="EL16" s="164" t="s">
        <v>111</v>
      </c>
      <c r="EM16" s="164" t="s">
        <v>112</v>
      </c>
      <c r="EN16" s="164" t="s">
        <v>113</v>
      </c>
      <c r="EO16" s="164" t="s">
        <v>111</v>
      </c>
      <c r="EP16" s="164" t="s">
        <v>112</v>
      </c>
      <c r="EQ16" s="164" t="s">
        <v>113</v>
      </c>
      <c r="ER16" s="164" t="s">
        <v>111</v>
      </c>
      <c r="ES16" s="164" t="s">
        <v>112</v>
      </c>
      <c r="ET16" s="164" t="s">
        <v>113</v>
      </c>
      <c r="EU16" s="164" t="s">
        <v>120</v>
      </c>
      <c r="EV16" s="164" t="s">
        <v>121</v>
      </c>
      <c r="EW16" s="164" t="s">
        <v>122</v>
      </c>
      <c r="EX16" s="164" t="s">
        <v>120</v>
      </c>
      <c r="EY16" s="164" t="s">
        <v>121</v>
      </c>
      <c r="EZ16" s="164" t="s">
        <v>122</v>
      </c>
      <c r="FA16" s="164" t="s">
        <v>120</v>
      </c>
      <c r="FB16" s="164" t="s">
        <v>121</v>
      </c>
      <c r="FC16" s="164" t="s">
        <v>122</v>
      </c>
      <c r="FD16" s="164" t="s">
        <v>129</v>
      </c>
      <c r="FE16" s="164" t="s">
        <v>130</v>
      </c>
      <c r="FF16" s="164" t="s">
        <v>131</v>
      </c>
      <c r="FG16" s="164" t="s">
        <v>129</v>
      </c>
      <c r="FH16" s="164" t="s">
        <v>130</v>
      </c>
      <c r="FI16" s="164" t="s">
        <v>131</v>
      </c>
      <c r="FJ16" s="164" t="s">
        <v>129</v>
      </c>
      <c r="FK16" s="164" t="s">
        <v>130</v>
      </c>
      <c r="FL16" s="164" t="s">
        <v>131</v>
      </c>
      <c r="FN16" s="3">
        <v>13</v>
      </c>
      <c r="FO16" s="3">
        <v>13</v>
      </c>
      <c r="FP16" s="3">
        <v>13</v>
      </c>
      <c r="FQ16" s="3">
        <v>14</v>
      </c>
      <c r="FR16" s="3">
        <v>14</v>
      </c>
      <c r="FS16" s="3">
        <v>14</v>
      </c>
      <c r="FT16" s="3">
        <v>15</v>
      </c>
      <c r="FU16" s="3">
        <v>15</v>
      </c>
      <c r="FV16" s="3">
        <v>15</v>
      </c>
      <c r="FW16" s="3">
        <v>13</v>
      </c>
      <c r="FX16" s="3">
        <v>13</v>
      </c>
      <c r="FY16" s="3">
        <v>13</v>
      </c>
      <c r="FZ16" s="3">
        <v>14</v>
      </c>
      <c r="GA16" s="3">
        <v>14</v>
      </c>
      <c r="GB16" s="3">
        <v>14</v>
      </c>
      <c r="GC16" s="3">
        <v>15</v>
      </c>
      <c r="GD16" s="3">
        <v>15</v>
      </c>
      <c r="GE16" s="3">
        <v>15</v>
      </c>
      <c r="GF16" s="3">
        <v>13</v>
      </c>
      <c r="GG16" s="3">
        <v>13</v>
      </c>
      <c r="GH16" s="3">
        <v>13</v>
      </c>
      <c r="GI16" s="3">
        <v>14</v>
      </c>
      <c r="GJ16" s="3">
        <v>14</v>
      </c>
      <c r="GK16" s="3">
        <v>14</v>
      </c>
      <c r="GL16" s="3">
        <v>15</v>
      </c>
      <c r="GM16" s="3">
        <v>15</v>
      </c>
      <c r="GN16" s="3">
        <v>15</v>
      </c>
      <c r="GP16" s="3">
        <v>1</v>
      </c>
      <c r="GQ16" s="3">
        <v>2</v>
      </c>
      <c r="GR16" s="3">
        <v>3</v>
      </c>
      <c r="GS16" s="3">
        <v>1</v>
      </c>
      <c r="GT16" s="3">
        <v>2</v>
      </c>
      <c r="GU16" s="3">
        <v>3</v>
      </c>
      <c r="GV16" s="3">
        <v>1</v>
      </c>
      <c r="GW16" s="3">
        <v>2</v>
      </c>
      <c r="GX16" s="3">
        <v>3</v>
      </c>
      <c r="GY16" s="3">
        <v>1</v>
      </c>
      <c r="GZ16" s="3">
        <v>2</v>
      </c>
      <c r="HA16" s="3">
        <v>3</v>
      </c>
      <c r="HB16" s="3">
        <v>1</v>
      </c>
      <c r="HC16" s="3">
        <v>2</v>
      </c>
      <c r="HD16" s="3">
        <v>3</v>
      </c>
      <c r="HE16" s="3">
        <v>1</v>
      </c>
      <c r="HF16" s="3">
        <v>2</v>
      </c>
      <c r="HG16" s="3">
        <v>3</v>
      </c>
      <c r="HH16" s="3">
        <v>1</v>
      </c>
      <c r="HI16" s="3">
        <v>2</v>
      </c>
      <c r="HJ16" s="3">
        <v>3</v>
      </c>
      <c r="HK16" s="3">
        <v>1</v>
      </c>
      <c r="HL16" s="3">
        <v>2</v>
      </c>
      <c r="HM16" s="3">
        <v>3</v>
      </c>
      <c r="HN16" s="3">
        <v>1</v>
      </c>
      <c r="HO16" s="3">
        <v>2</v>
      </c>
      <c r="HP16" s="3">
        <v>3</v>
      </c>
      <c r="HR16" s="49" t="s">
        <v>93</v>
      </c>
      <c r="HS16" s="49">
        <v>3</v>
      </c>
      <c r="HT16" s="31" cm="1">
        <f t="array" aca="1" ref="HT16:HY16" ca="1">IF(O9=0,"",_xlfn._xlws.FILTER(O$1:W$1,O9:W9=2))</f>
        <v>1</v>
      </c>
      <c r="HU16" s="31">
        <f ca="1"/>
        <v>2</v>
      </c>
      <c r="HV16" s="31">
        <f ca="1"/>
        <v>4</v>
      </c>
      <c r="HW16" s="31">
        <f ca="1"/>
        <v>7</v>
      </c>
      <c r="HX16" s="31">
        <f ca="1"/>
        <v>8</v>
      </c>
      <c r="HY16" s="31">
        <f ca="1"/>
        <v>9</v>
      </c>
      <c r="HZ16" s="31"/>
      <c r="IA16" s="31"/>
      <c r="IB16" s="31"/>
      <c r="IC16" s="3" cm="1">
        <f t="array" aca="1" ref="IC16" ca="1">IFERROR(VALUE(_xlfn.TEXTJOIN("",TRUE,IF(O9=0,"",_xlfn._xlws.FILTER(O$1:W$1,O9:W9=2)))),"")</f>
        <v>124789</v>
      </c>
      <c r="ID16" s="3" t="str" cm="1">
        <f t="array" aca="1" ref="ID16" ca="1">IFERROR((_xlfn.TEXTJOIN(", ",TRUE,IF(O9=0,"",_xlfn._xlws.FILTER(O$1:W$1,O9:W9=2)))),"")</f>
        <v>1, 2, 4, 7, 8, 9</v>
      </c>
      <c r="IE16" s="65" t="s">
        <v>96</v>
      </c>
      <c r="IF16" s="65">
        <v>3</v>
      </c>
      <c r="IG16" s="31" t="str" cm="1">
        <f t="array" aca="1" ref="IG16" ca="1">IF(AA9=0,"",_xlfn._xlws.FILTER(AA$1:AI$1,AA9:AI9=2))</f>
        <v/>
      </c>
      <c r="IH16" s="31"/>
      <c r="II16" s="31"/>
      <c r="IJ16" s="31"/>
      <c r="IK16" s="31"/>
      <c r="IL16" s="31"/>
      <c r="IM16" s="31"/>
      <c r="IN16" s="31"/>
      <c r="IO16" s="31"/>
      <c r="IP16" s="3" t="str">
        <f t="shared" ca="1" si="6"/>
        <v/>
      </c>
      <c r="IR16" s="80" t="s">
        <v>100</v>
      </c>
      <c r="IS16" s="80">
        <v>3</v>
      </c>
      <c r="IT16" s="31" cm="1">
        <f t="array" aca="1" ref="IT16:IV16" ca="1">IF(AM9=0,"",_xlfn._xlws.FILTER(AM$1:AU$1,AM9:AU9=2))</f>
        <v>4</v>
      </c>
      <c r="IU16" s="31">
        <f ca="1"/>
        <v>7</v>
      </c>
      <c r="IV16" s="31">
        <f ca="1"/>
        <v>9</v>
      </c>
      <c r="IW16" s="31"/>
      <c r="IX16" s="31"/>
      <c r="IY16" s="31"/>
      <c r="IZ16" s="31"/>
      <c r="JA16" s="31"/>
      <c r="JB16" s="31"/>
      <c r="JC16" s="3">
        <f t="shared" ca="1" si="7"/>
        <v>479</v>
      </c>
      <c r="JD16" s="3" t="str" cm="1">
        <f t="array" aca="1" ref="JD16" ca="1">IFERROR((_xlfn.TEXTJOIN(", ",TRUE,IF(AO9=0,"",_xlfn._xlws.FILTER(AO$1:AW$1,AO9:AW9=2)))),"")</f>
        <v>4, 7, 9</v>
      </c>
      <c r="JE16" s="32">
        <v>8</v>
      </c>
      <c r="JF16" s="158" cm="1">
        <f t="array" aca="1" ref="JF16:JH16" ca="1">TRANSPOSE(IC34:IC36)</f>
        <v>59</v>
      </c>
      <c r="JG16" s="158">
        <f ca="1"/>
        <v>2459</v>
      </c>
      <c r="JH16" s="158" t="str">
        <f ca="1"/>
        <v/>
      </c>
      <c r="JI16" s="158" t="str" cm="1">
        <f t="array" aca="1" ref="JI16:JK16" ca="1">TRANSPOSE(IP34:IP36)</f>
        <v/>
      </c>
      <c r="JJ16" s="158">
        <f ca="1"/>
        <v>249</v>
      </c>
      <c r="JK16" s="158" t="str">
        <f ca="1"/>
        <v/>
      </c>
      <c r="JL16" s="158" t="str" cm="1">
        <f t="array" aca="1" ref="JL16:JN16" ca="1">TRANSPOSE(JC34:JC36)</f>
        <v/>
      </c>
      <c r="JM16" s="158">
        <f ca="1"/>
        <v>59</v>
      </c>
      <c r="JN16" s="158" t="str">
        <f ca="1"/>
        <v/>
      </c>
    </row>
    <row r="17" spans="1:274" ht="16.5" customHeight="1" x14ac:dyDescent="0.25">
      <c r="A17" s="32">
        <v>5</v>
      </c>
      <c r="B17" s="34" cm="1">
        <f t="array" ref="B17:J17">TRANSPOSE(_xlfn.TOCOL(E5:G7,1))</f>
        <v>4</v>
      </c>
      <c r="C17" s="35">
        <v>7</v>
      </c>
      <c r="D17" s="35">
        <v>9</v>
      </c>
      <c r="E17" s="35">
        <v>5</v>
      </c>
      <c r="F17" s="35">
        <v>3</v>
      </c>
      <c r="G17" s="35">
        <v>8</v>
      </c>
      <c r="H17" s="35">
        <v>1</v>
      </c>
      <c r="I17" s="35">
        <v>6</v>
      </c>
      <c r="J17" s="36">
        <v>2</v>
      </c>
      <c r="K17" s="3">
        <f t="shared" ca="1" si="8"/>
        <v>0</v>
      </c>
      <c r="M17" s="95" t="s">
        <v>93</v>
      </c>
      <c r="N17" s="95">
        <v>5</v>
      </c>
      <c r="O17" s="37" cm="1">
        <f t="array" aca="1" ref="O17" ca="1">test(INDEX(Sudoku,$N17,(CODE($M17)-96)),O$1,INDIRECT("Ligne"&amp;$N17),INDIRECT("Colonne"&amp;(CODE($M17)-96)),Carre4)</f>
        <v>0</v>
      </c>
      <c r="P17" s="37" cm="1">
        <f t="array" aca="1" ref="P17" ca="1">test(INDEX(Sudoku,$N17,(CODE($M17)-96)),P$1,INDIRECT("Ligne"&amp;$N17),INDIRECT("Colonne"&amp;(CODE($M17)-96)),Carre4)</f>
        <v>0</v>
      </c>
      <c r="Q17" s="37" cm="1">
        <f t="array" aca="1" ref="Q17" ca="1">test(INDEX(Sudoku,$N17,(CODE($M17)-96)),Q$1,INDIRECT("Ligne"&amp;$N17),INDIRECT("Colonne"&amp;(CODE($M17)-96)),Carre4)</f>
        <v>0</v>
      </c>
      <c r="R17" s="37" cm="1">
        <f t="array" aca="1" ref="R17" ca="1">test(INDEX(Sudoku,$N17,(CODE($M17)-96)),R$1,INDIRECT("Ligne"&amp;$N17),INDIRECT("Colonne"&amp;(CODE($M17)-96)),Carre4)</f>
        <v>0</v>
      </c>
      <c r="S17" s="37" cm="1">
        <f t="array" aca="1" ref="S17" ca="1">test(INDEX(Sudoku,$N17,(CODE($M17)-96)),S$1,INDIRECT("Ligne"&amp;$N17),INDIRECT("Colonne"&amp;(CODE($M17)-96)),Carre4)</f>
        <v>0</v>
      </c>
      <c r="T17" s="37" cm="1">
        <f t="array" aca="1" ref="T17" ca="1">test(INDEX(Sudoku,$N17,(CODE($M17)-96)),T$1,INDIRECT("Ligne"&amp;$N17),INDIRECT("Colonne"&amp;(CODE($M17)-96)),Carre4)</f>
        <v>0</v>
      </c>
      <c r="U17" s="37" cm="1">
        <f t="array" aca="1" ref="U17" ca="1">test(INDEX(Sudoku,$N17,(CODE($M17)-96)),U$1,INDIRECT("Ligne"&amp;$N17),INDIRECT("Colonne"&amp;(CODE($M17)-96)),Carre4)</f>
        <v>0</v>
      </c>
      <c r="V17" s="37" cm="1">
        <f t="array" aca="1" ref="V17" ca="1">test(INDEX(Sudoku,$N17,(CODE($M17)-96)),V$1,INDIRECT("Ligne"&amp;$N17),INDIRECT("Colonne"&amp;(CODE($M17)-96)),Carre4)</f>
        <v>0</v>
      </c>
      <c r="W17" s="37" cm="1">
        <f t="array" aca="1" ref="W17" ca="1">test(INDEX(Sudoku,$N17,(CODE($M17)-96)),W$1,INDIRECT("Ligne"&amp;$N17),INDIRECT("Colonne"&amp;(CODE($M17)-96)),Carre4)</f>
        <v>0</v>
      </c>
      <c r="X17" s="98">
        <f t="shared" ca="1" si="9"/>
        <v>0</v>
      </c>
      <c r="Y17" s="110" t="s">
        <v>96</v>
      </c>
      <c r="Z17" s="110">
        <v>5</v>
      </c>
      <c r="AA17" s="37" cm="1">
        <f t="array" aca="1" ref="AA17" ca="1">test(INDEX(Sudoku,$Z17,(CODE($Y17)-96)),AA$1,INDIRECT("Ligne"&amp;$Z17),INDIRECT("Colonne"&amp;(CODE($Y17)-96)),Carre5)</f>
        <v>0</v>
      </c>
      <c r="AB17" s="37" cm="1">
        <f t="array" aca="1" ref="AB17" ca="1">test(INDEX(Sudoku,$Z17,(CODE($Y17)-96)),AB$1,INDIRECT("Ligne"&amp;$Z17),INDIRECT("Colonne"&amp;(CODE($Y17)-96)),Carre5)</f>
        <v>0</v>
      </c>
      <c r="AC17" s="37" cm="1">
        <f t="array" aca="1" ref="AC17" ca="1">test(INDEX(Sudoku,$Z17,(CODE($Y17)-96)),AC$1,INDIRECT("Ligne"&amp;$Z17),INDIRECT("Colonne"&amp;(CODE($Y17)-96)),Carre5)</f>
        <v>0</v>
      </c>
      <c r="AD17" s="37" cm="1">
        <f t="array" aca="1" ref="AD17" ca="1">test(INDEX(Sudoku,$Z17,(CODE($Y17)-96)),AD$1,INDIRECT("Ligne"&amp;$Z17),INDIRECT("Colonne"&amp;(CODE($Y17)-96)),Carre5)</f>
        <v>0</v>
      </c>
      <c r="AE17" s="37" cm="1">
        <f t="array" aca="1" ref="AE17" ca="1">test(INDEX(Sudoku,$Z17,(CODE($Y17)-96)),AE$1,INDIRECT("Ligne"&amp;$Z17),INDIRECT("Colonne"&amp;(CODE($Y17)-96)),Carre5)</f>
        <v>0</v>
      </c>
      <c r="AF17" s="37" cm="1">
        <f t="array" aca="1" ref="AF17" ca="1">test(INDEX(Sudoku,$Z17,(CODE($Y17)-96)),AF$1,INDIRECT("Ligne"&amp;$Z17),INDIRECT("Colonne"&amp;(CODE($Y17)-96)),Carre5)</f>
        <v>0</v>
      </c>
      <c r="AG17" s="37" cm="1">
        <f t="array" aca="1" ref="AG17" ca="1">test(INDEX(Sudoku,$Z17,(CODE($Y17)-96)),AG$1,INDIRECT("Ligne"&amp;$Z17),INDIRECT("Colonne"&amp;(CODE($Y17)-96)),Carre5)</f>
        <v>0</v>
      </c>
      <c r="AH17" s="37" cm="1">
        <f t="array" aca="1" ref="AH17" ca="1">test(INDEX(Sudoku,$Z17,(CODE($Y17)-96)),AH$1,INDIRECT("Ligne"&amp;$Z17),INDIRECT("Colonne"&amp;(CODE($Y17)-96)),Carre5)</f>
        <v>0</v>
      </c>
      <c r="AI17" s="37" cm="1">
        <f t="array" aca="1" ref="AI17" ca="1">test(INDEX(Sudoku,$Z17,(CODE($Y17)-96)),AI$1,INDIRECT("Ligne"&amp;$Z17),INDIRECT("Colonne"&amp;(CODE($Y17)-96)),Carre5)</f>
        <v>0</v>
      </c>
      <c r="AJ17" s="113">
        <f t="shared" ca="1" si="10"/>
        <v>0</v>
      </c>
      <c r="AK17" s="116" t="s">
        <v>100</v>
      </c>
      <c r="AL17" s="116">
        <v>5</v>
      </c>
      <c r="AM17" s="37" cm="1">
        <f t="array" aca="1" ref="AM17" ca="1">test(INDEX(Sudoku,$AL17,(CODE($AK17)-96)),AM$1,INDIRECT("Ligne"&amp;$AL17),INDIRECT("Colonne"&amp;(CODE($AK17)-96)),Carre6)</f>
        <v>0</v>
      </c>
      <c r="AN17" s="37" cm="1">
        <f t="array" aca="1" ref="AN17" ca="1">test(INDEX(Sudoku,$AL17,(CODE($AK17)-96)),AN$1,INDIRECT("Ligne"&amp;$AL17),INDIRECT("Colonne"&amp;(CODE($AK17)-96)),Carre6)</f>
        <v>0</v>
      </c>
      <c r="AO17" s="37" cm="1">
        <f t="array" aca="1" ref="AO17" ca="1">test(INDEX(Sudoku,$AL17,(CODE($AK17)-96)),AO$1,INDIRECT("Ligne"&amp;$AL17),INDIRECT("Colonne"&amp;(CODE($AK17)-96)),Carre6)</f>
        <v>0</v>
      </c>
      <c r="AP17" s="37" cm="1">
        <f t="array" aca="1" ref="AP17" ca="1">test(INDEX(Sudoku,$AL17,(CODE($AK17)-96)),AP$1,INDIRECT("Ligne"&amp;$AL17),INDIRECT("Colonne"&amp;(CODE($AK17)-96)),Carre6)</f>
        <v>0</v>
      </c>
      <c r="AQ17" s="37" cm="1">
        <f t="array" aca="1" ref="AQ17" ca="1">test(INDEX(Sudoku,$AL17,(CODE($AK17)-96)),AQ$1,INDIRECT("Ligne"&amp;$AL17),INDIRECT("Colonne"&amp;(CODE($AK17)-96)),Carre6)</f>
        <v>0</v>
      </c>
      <c r="AR17" s="37" cm="1">
        <f t="array" aca="1" ref="AR17" ca="1">test(INDEX(Sudoku,$AL17,(CODE($AK17)-96)),AR$1,INDIRECT("Ligne"&amp;$AL17),INDIRECT("Colonne"&amp;(CODE($AK17)-96)),Carre6)</f>
        <v>0</v>
      </c>
      <c r="AS17" s="37" cm="1">
        <f t="array" aca="1" ref="AS17" ca="1">test(INDEX(Sudoku,$AL17,(CODE($AK17)-96)),AS$1,INDIRECT("Ligne"&amp;$AL17),INDIRECT("Colonne"&amp;(CODE($AK17)-96)),Carre6)</f>
        <v>0</v>
      </c>
      <c r="AT17" s="37" cm="1">
        <f t="array" aca="1" ref="AT17" ca="1">test(INDEX(Sudoku,$AL17,(CODE($AK17)-96)),AT$1,INDIRECT("Ligne"&amp;$AL17),INDIRECT("Colonne"&amp;(CODE($AK17)-96)),Carre6)</f>
        <v>0</v>
      </c>
      <c r="AU17" s="37" cm="1">
        <f t="array" aca="1" ref="AU17" ca="1">test(INDEX(Sudoku,$AL17,(CODE($AK17)-96)),AU$1,INDIRECT("Ligne"&amp;$AL17),INDIRECT("Colonne"&amp;(CODE($AK17)-96)),Carre6)</f>
        <v>0</v>
      </c>
      <c r="AV17" s="119">
        <f t="shared" ca="1" si="11"/>
        <v>0</v>
      </c>
      <c r="AY17" s="188">
        <f ca="1">IF(COUNTIF(BB17:CB19,1)=1,1,0)</f>
        <v>0</v>
      </c>
      <c r="AZ17" s="189">
        <f ca="1">IF(COUNTIF(BB17:CB19,2)=1,2,0)</f>
        <v>0</v>
      </c>
      <c r="BA17" s="189">
        <f ca="1">IF(COUNTIF(BB17:CB19,3)=1,3,0)</f>
        <v>0</v>
      </c>
      <c r="BB17" s="219" t="str" cm="1">
        <f t="array" aca="1" ref="BB17" ca="1">IF(INDIRECT(EL19&amp;FN19)=2,GP19,"")</f>
        <v/>
      </c>
      <c r="BC17" s="202" t="str" cm="1">
        <f t="array" aca="1" ref="BC17" ca="1">IF(INDIRECT(EM19&amp;FO19)=2,GQ19,"")</f>
        <v/>
      </c>
      <c r="BD17" s="203" t="str" cm="1">
        <f t="array" aca="1" ref="BD17" ca="1">IF(INDIRECT(EN19&amp;FP19)=2,GR19,"")</f>
        <v/>
      </c>
      <c r="BE17" s="204" t="str" cm="1">
        <f t="array" aca="1" ref="BE17" ca="1">IF(INDIRECT(EO19&amp;FQ19)=2,GS19,"")</f>
        <v/>
      </c>
      <c r="BF17" s="202" t="str" cm="1">
        <f t="array" aca="1" ref="BF17" ca="1">IF(INDIRECT(EP19&amp;FR19)=2,GT19,"")</f>
        <v/>
      </c>
      <c r="BG17" s="203" t="str" cm="1">
        <f t="array" aca="1" ref="BG17" ca="1">IF(INDIRECT(EQ19&amp;FS19)=2,GU19,"")</f>
        <v/>
      </c>
      <c r="BH17" s="204" t="str" cm="1">
        <f t="array" aca="1" ref="BH17" ca="1">IF(INDIRECT(ER19&amp;FT19)=2,GV19,"")</f>
        <v/>
      </c>
      <c r="BI17" s="202" t="str" cm="1">
        <f t="array" aca="1" ref="BI17" ca="1">IF(INDIRECT(ES19&amp;FU19)=2,GW19,"")</f>
        <v/>
      </c>
      <c r="BJ17" s="205" t="str" cm="1">
        <f t="array" aca="1" ref="BJ17" ca="1">IF(INDIRECT(ET19&amp;FV19)=2,GX19,"")</f>
        <v/>
      </c>
      <c r="BK17" s="202" t="str" cm="1">
        <f t="array" aca="1" ref="BK17" ca="1">IF(INDIRECT(EU19&amp;FW19)=2,GY19,"")</f>
        <v/>
      </c>
      <c r="BL17" s="202" t="str" cm="1">
        <f t="array" aca="1" ref="BL17" ca="1">IF(INDIRECT(EV19&amp;FX19)=2,GZ19,"")</f>
        <v/>
      </c>
      <c r="BM17" s="203" t="str" cm="1">
        <f t="array" aca="1" ref="BM17" ca="1">IF(INDIRECT(EW19&amp;FY19)=2,HA19,"")</f>
        <v/>
      </c>
      <c r="BN17" s="204" t="str" cm="1">
        <f t="array" aca="1" ref="BN17" ca="1">IF(INDIRECT(EX19&amp;FZ19)=2,HB19,"")</f>
        <v/>
      </c>
      <c r="BO17" s="202" t="str" cm="1">
        <f t="array" aca="1" ref="BO17" ca="1">IF(INDIRECT(EY19&amp;GA19)=2,HC19,"")</f>
        <v/>
      </c>
      <c r="BP17" s="203" t="str" cm="1">
        <f t="array" aca="1" ref="BP17" ca="1">IF(INDIRECT(EZ19&amp;GB19)=2,HD19,"")</f>
        <v/>
      </c>
      <c r="BQ17" s="204" t="str" cm="1">
        <f t="array" aca="1" ref="BQ17" ca="1">IF(INDIRECT(FA19&amp;GC19)=2,HE19,"")</f>
        <v/>
      </c>
      <c r="BR17" s="202" t="str" cm="1">
        <f t="array" aca="1" ref="BR17" ca="1">IF(INDIRECT(FB19&amp;GD19)=2,HF19,"")</f>
        <v/>
      </c>
      <c r="BS17" s="205" t="str" cm="1">
        <f t="array" aca="1" ref="BS17" ca="1">IF(INDIRECT(FC19&amp;GE19)=2,HG19,"")</f>
        <v/>
      </c>
      <c r="BT17" s="202" t="str" cm="1">
        <f t="array" aca="1" ref="BT17" ca="1">IF(INDIRECT(FD19&amp;GF19)=2,HH19,"")</f>
        <v/>
      </c>
      <c r="BU17" s="202" t="str" cm="1">
        <f t="array" aca="1" ref="BU17" ca="1">IF(INDIRECT(FE19&amp;GG19)=2,HI19,"")</f>
        <v/>
      </c>
      <c r="BV17" s="203" t="str" cm="1">
        <f t="array" aca="1" ref="BV17" ca="1">IF(INDIRECT(FF19&amp;GH19)=2,HJ19,"")</f>
        <v/>
      </c>
      <c r="BW17" s="204" t="str" cm="1">
        <f t="array" aca="1" ref="BW17" ca="1">IF(INDIRECT(FG19&amp;GI19)=2,HK19,"")</f>
        <v/>
      </c>
      <c r="BX17" s="202" t="str" cm="1">
        <f t="array" aca="1" ref="BX17" ca="1">IF(INDIRECT(FH19&amp;GJ19)=2,HL19,"")</f>
        <v/>
      </c>
      <c r="BY17" s="203" t="str" cm="1">
        <f t="array" aca="1" ref="BY17" ca="1">IF(INDIRECT(FI19&amp;GK19)=2,HM19,"")</f>
        <v/>
      </c>
      <c r="BZ17" s="204" t="str" cm="1">
        <f t="array" aca="1" ref="BZ17" ca="1">IF(INDIRECT(FJ19&amp;GL19)=2,HN19,"")</f>
        <v/>
      </c>
      <c r="CA17" s="202" t="str" cm="1">
        <f t="array" aca="1" ref="CA17" ca="1">IF(INDIRECT(FK19&amp;GM19)=2,HO19,"")</f>
        <v/>
      </c>
      <c r="CB17" s="220" t="str" cm="1">
        <f t="array" aca="1" ref="CB17" ca="1">IF(INDIRECT(FL19&amp;GN19)=2,HP19,"")</f>
        <v/>
      </c>
      <c r="CC17" s="238"/>
      <c r="CD17" s="171"/>
      <c r="CE17" s="242"/>
      <c r="DM17" s="3">
        <f ca="1">COUNT(BB14:BD16)</f>
        <v>0</v>
      </c>
      <c r="DN17" s="3">
        <f ca="1">COUNT(BE14:BG16)</f>
        <v>0</v>
      </c>
      <c r="DO17" s="3">
        <f ca="1">COUNT(BH14:BJ16)</f>
        <v>0</v>
      </c>
      <c r="DP17" s="3">
        <f ca="1">COUNT(BK14:BM16)</f>
        <v>0</v>
      </c>
      <c r="DQ17" s="3">
        <f ca="1">COUNT(BN14:BP16)</f>
        <v>0</v>
      </c>
      <c r="DR17" s="3">
        <f ca="1">COUNT(BQ14:BS16)</f>
        <v>0</v>
      </c>
      <c r="DS17" s="3">
        <f ca="1">COUNT(BT14:BV16)</f>
        <v>0</v>
      </c>
      <c r="DT17" s="3">
        <f ca="1">COUNT(BW14:BY16)</f>
        <v>0</v>
      </c>
      <c r="DU17" s="3">
        <f ca="1">COUNT(BZ14:CB16)</f>
        <v>0</v>
      </c>
      <c r="EL17" s="164" t="s">
        <v>114</v>
      </c>
      <c r="EM17" s="164" t="s">
        <v>115</v>
      </c>
      <c r="EN17" s="164" t="s">
        <v>116</v>
      </c>
      <c r="EO17" s="164" t="s">
        <v>114</v>
      </c>
      <c r="EP17" s="164" t="s">
        <v>115</v>
      </c>
      <c r="EQ17" s="164" t="s">
        <v>116</v>
      </c>
      <c r="ER17" s="164" t="s">
        <v>114</v>
      </c>
      <c r="ES17" s="164" t="s">
        <v>115</v>
      </c>
      <c r="ET17" s="164" t="s">
        <v>116</v>
      </c>
      <c r="EU17" s="164" t="s">
        <v>123</v>
      </c>
      <c r="EV17" s="164" t="s">
        <v>124</v>
      </c>
      <c r="EW17" s="164" t="s">
        <v>125</v>
      </c>
      <c r="EX17" s="164" t="s">
        <v>123</v>
      </c>
      <c r="EY17" s="164" t="s">
        <v>124</v>
      </c>
      <c r="EZ17" s="164" t="s">
        <v>125</v>
      </c>
      <c r="FA17" s="164" t="s">
        <v>123</v>
      </c>
      <c r="FB17" s="164" t="s">
        <v>124</v>
      </c>
      <c r="FC17" s="164" t="s">
        <v>125</v>
      </c>
      <c r="FD17" s="164" t="s">
        <v>132</v>
      </c>
      <c r="FE17" s="164" t="s">
        <v>133</v>
      </c>
      <c r="FF17" s="164" t="s">
        <v>134</v>
      </c>
      <c r="FG17" s="164" t="s">
        <v>132</v>
      </c>
      <c r="FH17" s="164" t="s">
        <v>133</v>
      </c>
      <c r="FI17" s="164" t="s">
        <v>134</v>
      </c>
      <c r="FJ17" s="164" t="s">
        <v>132</v>
      </c>
      <c r="FK17" s="164" t="s">
        <v>133</v>
      </c>
      <c r="FL17" s="164" t="s">
        <v>134</v>
      </c>
      <c r="FN17" s="3">
        <v>13</v>
      </c>
      <c r="FO17" s="3">
        <v>13</v>
      </c>
      <c r="FP17" s="3">
        <v>13</v>
      </c>
      <c r="FQ17" s="3">
        <v>14</v>
      </c>
      <c r="FR17" s="3">
        <v>14</v>
      </c>
      <c r="FS17" s="3">
        <v>14</v>
      </c>
      <c r="FT17" s="3">
        <v>15</v>
      </c>
      <c r="FU17" s="3">
        <v>15</v>
      </c>
      <c r="FV17" s="3">
        <v>15</v>
      </c>
      <c r="FW17" s="3">
        <v>13</v>
      </c>
      <c r="FX17" s="3">
        <v>13</v>
      </c>
      <c r="FY17" s="3">
        <v>13</v>
      </c>
      <c r="FZ17" s="3">
        <v>14</v>
      </c>
      <c r="GA17" s="3">
        <v>14</v>
      </c>
      <c r="GB17" s="3">
        <v>14</v>
      </c>
      <c r="GC17" s="3">
        <v>15</v>
      </c>
      <c r="GD17" s="3">
        <v>15</v>
      </c>
      <c r="GE17" s="3">
        <v>15</v>
      </c>
      <c r="GF17" s="3">
        <v>13</v>
      </c>
      <c r="GG17" s="3">
        <v>13</v>
      </c>
      <c r="GH17" s="3">
        <v>13</v>
      </c>
      <c r="GI17" s="3">
        <v>14</v>
      </c>
      <c r="GJ17" s="3">
        <v>14</v>
      </c>
      <c r="GK17" s="3">
        <v>14</v>
      </c>
      <c r="GL17" s="3">
        <v>15</v>
      </c>
      <c r="GM17" s="3">
        <v>15</v>
      </c>
      <c r="GN17" s="3">
        <v>15</v>
      </c>
      <c r="GP17" s="3">
        <v>4</v>
      </c>
      <c r="GQ17" s="3">
        <v>5</v>
      </c>
      <c r="GR17" s="3">
        <v>6</v>
      </c>
      <c r="GS17" s="3">
        <v>4</v>
      </c>
      <c r="GT17" s="3">
        <v>5</v>
      </c>
      <c r="GU17" s="3">
        <v>6</v>
      </c>
      <c r="GV17" s="3">
        <v>4</v>
      </c>
      <c r="GW17" s="3">
        <v>5</v>
      </c>
      <c r="GX17" s="3">
        <v>6</v>
      </c>
      <c r="GY17" s="3">
        <v>4</v>
      </c>
      <c r="GZ17" s="3">
        <v>5</v>
      </c>
      <c r="HA17" s="3">
        <v>6</v>
      </c>
      <c r="HB17" s="3">
        <v>4</v>
      </c>
      <c r="HC17" s="3">
        <v>5</v>
      </c>
      <c r="HD17" s="3">
        <v>6</v>
      </c>
      <c r="HE17" s="3">
        <v>4</v>
      </c>
      <c r="HF17" s="3">
        <v>5</v>
      </c>
      <c r="HG17" s="3">
        <v>6</v>
      </c>
      <c r="HH17" s="3">
        <v>4</v>
      </c>
      <c r="HI17" s="3">
        <v>5</v>
      </c>
      <c r="HJ17" s="3">
        <v>6</v>
      </c>
      <c r="HK17" s="3">
        <v>4</v>
      </c>
      <c r="HL17" s="3">
        <v>5</v>
      </c>
      <c r="HM17" s="3">
        <v>6</v>
      </c>
      <c r="HN17" s="3">
        <v>4</v>
      </c>
      <c r="HO17" s="3">
        <v>5</v>
      </c>
      <c r="HP17" s="3">
        <v>6</v>
      </c>
      <c r="HR17" s="49" t="s">
        <v>94</v>
      </c>
      <c r="HS17" s="49">
        <v>3</v>
      </c>
      <c r="HT17" s="31" t="str" cm="1">
        <f t="array" aca="1" ref="HT17" ca="1">IF(O10=0,"",_xlfn._xlws.FILTER(O$1:W$1,O10:W10=2))</f>
        <v/>
      </c>
      <c r="HU17" s="31"/>
      <c r="HV17" s="31"/>
      <c r="HW17" s="31"/>
      <c r="HX17" s="31"/>
      <c r="HY17" s="31"/>
      <c r="HZ17" s="31"/>
      <c r="IA17" s="31"/>
      <c r="IB17" s="31"/>
      <c r="IC17" s="3" t="str" cm="1">
        <f t="array" aca="1" ref="IC17" ca="1">IFERROR(VALUE(_xlfn.TEXTJOIN("",TRUE,IF(O10=0,"",_xlfn._xlws.FILTER(O$1:W$1,O10:W10=2)))),"")</f>
        <v/>
      </c>
      <c r="IE17" s="65" t="s">
        <v>97</v>
      </c>
      <c r="IF17" s="65">
        <v>3</v>
      </c>
      <c r="IG17" s="31" cm="1">
        <f t="array" aca="1" ref="IG17:IH17" ca="1">IF(AA10=0,"",_xlfn._xlws.FILTER(AA$1:AI$1,AA10:AI10=2))</f>
        <v>4</v>
      </c>
      <c r="IH17" s="31">
        <f ca="1"/>
        <v>7</v>
      </c>
      <c r="II17" s="31"/>
      <c r="IJ17" s="31"/>
      <c r="IK17" s="31"/>
      <c r="IL17" s="31"/>
      <c r="IM17" s="31"/>
      <c r="IN17" s="31"/>
      <c r="IO17" s="31"/>
      <c r="IP17" s="3">
        <f t="shared" ca="1" si="6"/>
        <v>47</v>
      </c>
      <c r="IR17" s="80" t="s">
        <v>101</v>
      </c>
      <c r="IS17" s="80">
        <v>3</v>
      </c>
      <c r="IT17" s="31" cm="1">
        <f t="array" aca="1" ref="IT17:IV17" ca="1">IF(AM10=0,"",_xlfn._xlws.FILTER(AM$1:AU$1,AM10:AU10=2))</f>
        <v>7</v>
      </c>
      <c r="IU17" s="31">
        <f ca="1"/>
        <v>8</v>
      </c>
      <c r="IV17" s="31">
        <f ca="1"/>
        <v>9</v>
      </c>
      <c r="IW17" s="31"/>
      <c r="IX17" s="31"/>
      <c r="IY17" s="31"/>
      <c r="IZ17" s="31"/>
      <c r="JA17" s="31"/>
      <c r="JB17" s="31"/>
      <c r="JC17" s="3">
        <f t="shared" ca="1" si="7"/>
        <v>789</v>
      </c>
      <c r="JE17" s="32">
        <v>9</v>
      </c>
      <c r="JF17" s="158" t="str" cm="1">
        <f t="array" aca="1" ref="JF17:JH17" ca="1">TRANSPOSE(IC37:IC39)</f>
        <v/>
      </c>
      <c r="JG17" s="158">
        <f ca="1"/>
        <v>2579</v>
      </c>
      <c r="JH17" s="158">
        <f ca="1"/>
        <v>279</v>
      </c>
      <c r="JI17" s="158" t="str" cm="1">
        <f t="array" aca="1" ref="JI17:JK17" ca="1">TRANSPOSE(IP37:IP39)</f>
        <v/>
      </c>
      <c r="JJ17" s="158">
        <f ca="1"/>
        <v>29</v>
      </c>
      <c r="JK17" s="158" t="str">
        <f ca="1"/>
        <v/>
      </c>
      <c r="JL17" s="158" t="str" cm="1">
        <f t="array" aca="1" ref="JL17:JN17" ca="1">TRANSPOSE(JC37:JC39)</f>
        <v/>
      </c>
      <c r="JM17" s="158">
        <f ca="1"/>
        <v>579</v>
      </c>
      <c r="JN17" s="158" t="str">
        <f ca="1"/>
        <v/>
      </c>
    </row>
    <row r="18" spans="1:274" ht="16.5" customHeight="1" x14ac:dyDescent="0.25">
      <c r="A18" s="32">
        <v>6</v>
      </c>
      <c r="B18" s="34" cm="1">
        <f t="array" ref="B18:H18">TRANSPOSE(_xlfn.TOCOL(H5:J7,1))</f>
        <v>6</v>
      </c>
      <c r="C18" s="35">
        <v>8</v>
      </c>
      <c r="D18" s="35">
        <v>5</v>
      </c>
      <c r="E18" s="35">
        <v>2</v>
      </c>
      <c r="F18" s="35">
        <v>1</v>
      </c>
      <c r="G18" s="35">
        <v>3</v>
      </c>
      <c r="H18" s="35">
        <v>4</v>
      </c>
      <c r="I18" s="35"/>
      <c r="J18" s="36"/>
      <c r="K18" s="3">
        <f t="shared" ca="1" si="8"/>
        <v>2</v>
      </c>
      <c r="M18" s="95" t="s">
        <v>94</v>
      </c>
      <c r="N18" s="95">
        <v>5</v>
      </c>
      <c r="O18" s="37" cm="1">
        <f t="array" aca="1" ref="O18" ca="1">test(INDEX(Sudoku,$N18,(CODE($M18)-96)),O$1,INDIRECT("Ligne"&amp;$N18),INDIRECT("Colonne"&amp;(CODE($M18)-96)),Carre4)</f>
        <v>1</v>
      </c>
      <c r="P18" s="37" cm="1">
        <f t="array" aca="1" ref="P18" ca="1">test(INDEX(Sudoku,$N18,(CODE($M18)-96)),P$1,INDIRECT("Ligne"&amp;$N18),INDIRECT("Colonne"&amp;(CODE($M18)-96)),Carre4)</f>
        <v>1</v>
      </c>
      <c r="Q18" s="37" cm="1">
        <f t="array" aca="1" ref="Q18" ca="1">test(INDEX(Sudoku,$N18,(CODE($M18)-96)),Q$1,INDIRECT("Ligne"&amp;$N18),INDIRECT("Colonne"&amp;(CODE($M18)-96)),Carre4)</f>
        <v>1</v>
      </c>
      <c r="R18" s="37" cm="1">
        <f t="array" aca="1" ref="R18" ca="1">test(INDEX(Sudoku,$N18,(CODE($M18)-96)),R$1,INDIRECT("Ligne"&amp;$N18),INDIRECT("Colonne"&amp;(CODE($M18)-96)),Carre4)</f>
        <v>1</v>
      </c>
      <c r="S18" s="37" cm="1">
        <f t="array" aca="1" ref="S18" ca="1">test(INDEX(Sudoku,$N18,(CODE($M18)-96)),S$1,INDIRECT("Ligne"&amp;$N18),INDIRECT("Colonne"&amp;(CODE($M18)-96)),Carre4)</f>
        <v>1</v>
      </c>
      <c r="T18" s="37" cm="1">
        <f t="array" aca="1" ref="T18" ca="1">test(INDEX(Sudoku,$N18,(CODE($M18)-96)),T$1,INDIRECT("Ligne"&amp;$N18),INDIRECT("Colonne"&amp;(CODE($M18)-96)),Carre4)</f>
        <v>1</v>
      </c>
      <c r="U18" s="37" cm="1">
        <f t="array" aca="1" ref="U18" ca="1">test(INDEX(Sudoku,$N18,(CODE($M18)-96)),U$1,INDIRECT("Ligne"&amp;$N18),INDIRECT("Colonne"&amp;(CODE($M18)-96)),Carre4)</f>
        <v>2</v>
      </c>
      <c r="V18" s="37" cm="1">
        <f t="array" aca="1" ref="V18" ca="1">test(INDEX(Sudoku,$N18,(CODE($M18)-96)),V$1,INDIRECT("Ligne"&amp;$N18),INDIRECT("Colonne"&amp;(CODE($M18)-96)),Carre4)</f>
        <v>1</v>
      </c>
      <c r="W18" s="37" cm="1">
        <f t="array" aca="1" ref="W18" ca="1">test(INDEX(Sudoku,$N18,(CODE($M18)-96)),W$1,INDIRECT("Ligne"&amp;$N18),INDIRECT("Colonne"&amp;(CODE($M18)-96)),Carre4)</f>
        <v>2</v>
      </c>
      <c r="X18" s="98">
        <f t="shared" ca="1" si="9"/>
        <v>2</v>
      </c>
      <c r="Y18" s="110" t="s">
        <v>97</v>
      </c>
      <c r="Z18" s="110">
        <v>5</v>
      </c>
      <c r="AA18" s="37" cm="1">
        <f t="array" aca="1" ref="AA18" ca="1">test(INDEX(Sudoku,$Z18,(CODE($Y18)-96)),AA$1,INDIRECT("Ligne"&amp;$Z18),INDIRECT("Colonne"&amp;(CODE($Y18)-96)),Carre5)</f>
        <v>0</v>
      </c>
      <c r="AB18" s="37" cm="1">
        <f t="array" aca="1" ref="AB18" ca="1">test(INDEX(Sudoku,$Z18,(CODE($Y18)-96)),AB$1,INDIRECT("Ligne"&amp;$Z18),INDIRECT("Colonne"&amp;(CODE($Y18)-96)),Carre5)</f>
        <v>0</v>
      </c>
      <c r="AC18" s="37" cm="1">
        <f t="array" aca="1" ref="AC18" ca="1">test(INDEX(Sudoku,$Z18,(CODE($Y18)-96)),AC$1,INDIRECT("Ligne"&amp;$Z18),INDIRECT("Colonne"&amp;(CODE($Y18)-96)),Carre5)</f>
        <v>0</v>
      </c>
      <c r="AD18" s="37" cm="1">
        <f t="array" aca="1" ref="AD18" ca="1">test(INDEX(Sudoku,$Z18,(CODE($Y18)-96)),AD$1,INDIRECT("Ligne"&amp;$Z18),INDIRECT("Colonne"&amp;(CODE($Y18)-96)),Carre5)</f>
        <v>0</v>
      </c>
      <c r="AE18" s="37" cm="1">
        <f t="array" aca="1" ref="AE18" ca="1">test(INDEX(Sudoku,$Z18,(CODE($Y18)-96)),AE$1,INDIRECT("Ligne"&amp;$Z18),INDIRECT("Colonne"&amp;(CODE($Y18)-96)),Carre5)</f>
        <v>0</v>
      </c>
      <c r="AF18" s="37" cm="1">
        <f t="array" aca="1" ref="AF18" ca="1">test(INDEX(Sudoku,$Z18,(CODE($Y18)-96)),AF$1,INDIRECT("Ligne"&amp;$Z18),INDIRECT("Colonne"&amp;(CODE($Y18)-96)),Carre5)</f>
        <v>0</v>
      </c>
      <c r="AG18" s="37" cm="1">
        <f t="array" aca="1" ref="AG18" ca="1">test(INDEX(Sudoku,$Z18,(CODE($Y18)-96)),AG$1,INDIRECT("Ligne"&amp;$Z18),INDIRECT("Colonne"&amp;(CODE($Y18)-96)),Carre5)</f>
        <v>0</v>
      </c>
      <c r="AH18" s="37" cm="1">
        <f t="array" aca="1" ref="AH18" ca="1">test(INDEX(Sudoku,$Z18,(CODE($Y18)-96)),AH$1,INDIRECT("Ligne"&amp;$Z18),INDIRECT("Colonne"&amp;(CODE($Y18)-96)),Carre5)</f>
        <v>0</v>
      </c>
      <c r="AI18" s="37" cm="1">
        <f t="array" aca="1" ref="AI18" ca="1">test(INDEX(Sudoku,$Z18,(CODE($Y18)-96)),AI$1,INDIRECT("Ligne"&amp;$Z18),INDIRECT("Colonne"&amp;(CODE($Y18)-96)),Carre5)</f>
        <v>0</v>
      </c>
      <c r="AJ18" s="113">
        <f t="shared" ca="1" si="10"/>
        <v>0</v>
      </c>
      <c r="AK18" s="116" t="s">
        <v>101</v>
      </c>
      <c r="AL18" s="116">
        <v>5</v>
      </c>
      <c r="AM18" s="37" cm="1">
        <f t="array" aca="1" ref="AM18" ca="1">test(INDEX(Sudoku,$AL18,(CODE($AK18)-96)),AM$1,INDIRECT("Ligne"&amp;$AL18),INDIRECT("Colonne"&amp;(CODE($AK18)-96)),Carre6)</f>
        <v>1</v>
      </c>
      <c r="AN18" s="37" cm="1">
        <f t="array" aca="1" ref="AN18" ca="1">test(INDEX(Sudoku,$AL18,(CODE($AK18)-96)),AN$1,INDIRECT("Ligne"&amp;$AL18),INDIRECT("Colonne"&amp;(CODE($AK18)-96)),Carre6)</f>
        <v>1</v>
      </c>
      <c r="AO18" s="37" cm="1">
        <f t="array" aca="1" ref="AO18" ca="1">test(INDEX(Sudoku,$AL18,(CODE($AK18)-96)),AO$1,INDIRECT("Ligne"&amp;$AL18),INDIRECT("Colonne"&amp;(CODE($AK18)-96)),Carre6)</f>
        <v>1</v>
      </c>
      <c r="AP18" s="37" cm="1">
        <f t="array" aca="1" ref="AP18" ca="1">test(INDEX(Sudoku,$AL18,(CODE($AK18)-96)),AP$1,INDIRECT("Ligne"&amp;$AL18),INDIRECT("Colonne"&amp;(CODE($AK18)-96)),Carre6)</f>
        <v>1</v>
      </c>
      <c r="AQ18" s="37" cm="1">
        <f t="array" aca="1" ref="AQ18" ca="1">test(INDEX(Sudoku,$AL18,(CODE($AK18)-96)),AQ$1,INDIRECT("Ligne"&amp;$AL18),INDIRECT("Colonne"&amp;(CODE($AK18)-96)),Carre6)</f>
        <v>1</v>
      </c>
      <c r="AR18" s="37" cm="1">
        <f t="array" aca="1" ref="AR18" ca="1">test(INDEX(Sudoku,$AL18,(CODE($AK18)-96)),AR$1,INDIRECT("Ligne"&amp;$AL18),INDIRECT("Colonne"&amp;(CODE($AK18)-96)),Carre6)</f>
        <v>1</v>
      </c>
      <c r="AS18" s="37" cm="1">
        <f t="array" aca="1" ref="AS18" ca="1">test(INDEX(Sudoku,$AL18,(CODE($AK18)-96)),AS$1,INDIRECT("Ligne"&amp;$AL18),INDIRECT("Colonne"&amp;(CODE($AK18)-96)),Carre6)</f>
        <v>2</v>
      </c>
      <c r="AT18" s="37" cm="1">
        <f t="array" aca="1" ref="AT18" ca="1">test(INDEX(Sudoku,$AL18,(CODE($AK18)-96)),AT$1,INDIRECT("Ligne"&amp;$AL18),INDIRECT("Colonne"&amp;(CODE($AK18)-96)),Carre6)</f>
        <v>1</v>
      </c>
      <c r="AU18" s="37" cm="1">
        <f t="array" aca="1" ref="AU18" ca="1">test(INDEX(Sudoku,$AL18,(CODE($AK18)-96)),AU$1,INDIRECT("Ligne"&amp;$AL18),INDIRECT("Colonne"&amp;(CODE($AK18)-96)),Carre6)</f>
        <v>2</v>
      </c>
      <c r="AV18" s="119">
        <f t="shared" ca="1" si="11"/>
        <v>2</v>
      </c>
      <c r="AY18" s="188">
        <f ca="1">IF(COUNTIF(BB17:CB19,4)=1,4,0)</f>
        <v>0</v>
      </c>
      <c r="AZ18" s="189">
        <f ca="1">IF(COUNTIF(BB17:CB19,5)=1,5,0)</f>
        <v>0</v>
      </c>
      <c r="BA18" s="189">
        <f ca="1">IF(COUNTIF(BB17:CB19,6)=1,6,0)</f>
        <v>0</v>
      </c>
      <c r="BB18" s="216" t="str" cm="1">
        <f t="array" aca="1" ref="BB18" ca="1">IF(INDIRECT(EL20&amp;FN20)=2,GP20,"")</f>
        <v/>
      </c>
      <c r="BC18" s="194" t="str" cm="1">
        <f t="array" aca="1" ref="BC18" ca="1">IF(INDIRECT(EM20&amp;FO20)=2,GQ20,"")</f>
        <v/>
      </c>
      <c r="BD18" s="196" t="str" cm="1">
        <f t="array" aca="1" ref="BD18" ca="1">IF(INDIRECT(EN20&amp;FP20)=2,GR20,"")</f>
        <v/>
      </c>
      <c r="BE18" s="195" t="str" cm="1">
        <f t="array" aca="1" ref="BE18" ca="1">IF(INDIRECT(EO20&amp;FQ20)=2,GS20,"")</f>
        <v/>
      </c>
      <c r="BF18" s="194" t="str" cm="1">
        <f t="array" aca="1" ref="BF18" ca="1">IF(INDIRECT(EP20&amp;FR20)=2,GT20,"")</f>
        <v/>
      </c>
      <c r="BG18" s="196" t="str" cm="1">
        <f t="array" aca="1" ref="BG18" ca="1">IF(INDIRECT(EQ20&amp;FS20)=2,GU20,"")</f>
        <v/>
      </c>
      <c r="BH18" s="195" t="str" cm="1">
        <f t="array" aca="1" ref="BH18" ca="1">IF(INDIRECT(ER20&amp;FT20)=2,GV20,"")</f>
        <v/>
      </c>
      <c r="BI18" s="194" t="str" cm="1">
        <f t="array" aca="1" ref="BI18" ca="1">IF(INDIRECT(ES20&amp;FU20)=2,GW20,"")</f>
        <v/>
      </c>
      <c r="BJ18" s="197" t="str" cm="1">
        <f t="array" aca="1" ref="BJ18" ca="1">IF(INDIRECT(ET20&amp;FV20)=2,GX20,"")</f>
        <v/>
      </c>
      <c r="BK18" s="194" t="str" cm="1">
        <f t="array" aca="1" ref="BK18" ca="1">IF(INDIRECT(EU20&amp;FW20)=2,GY20,"")</f>
        <v/>
      </c>
      <c r="BL18" s="194" t="str" cm="1">
        <f t="array" aca="1" ref="BL18" ca="1">IF(INDIRECT(EV20&amp;FX20)=2,GZ20,"")</f>
        <v/>
      </c>
      <c r="BM18" s="196" t="str" cm="1">
        <f t="array" aca="1" ref="BM18" ca="1">IF(INDIRECT(EW20&amp;FY20)=2,HA20,"")</f>
        <v/>
      </c>
      <c r="BN18" s="195" t="str" cm="1">
        <f t="array" aca="1" ref="BN18" ca="1">IF(INDIRECT(EX20&amp;FZ20)=2,HB20,"")</f>
        <v/>
      </c>
      <c r="BO18" s="194" t="str" cm="1">
        <f t="array" aca="1" ref="BO18" ca="1">IF(INDIRECT(EY20&amp;GA20)=2,HC20,"")</f>
        <v/>
      </c>
      <c r="BP18" s="196" t="str" cm="1">
        <f t="array" aca="1" ref="BP18" ca="1">IF(INDIRECT(EZ20&amp;GB20)=2,HD20,"")</f>
        <v/>
      </c>
      <c r="BQ18" s="195" t="str" cm="1">
        <f t="array" aca="1" ref="BQ18" ca="1">IF(INDIRECT(FA20&amp;GC20)=2,HE20,"")</f>
        <v/>
      </c>
      <c r="BR18" s="194" t="str" cm="1">
        <f t="array" aca="1" ref="BR18" ca="1">IF(INDIRECT(FB20&amp;GD20)=2,HF20,"")</f>
        <v/>
      </c>
      <c r="BS18" s="197" t="str" cm="1">
        <f t="array" aca="1" ref="BS18" ca="1">IF(INDIRECT(FC20&amp;GE20)=2,HG20,"")</f>
        <v/>
      </c>
      <c r="BT18" s="194" t="str" cm="1">
        <f t="array" aca="1" ref="BT18" ca="1">IF(INDIRECT(FD20&amp;GF20)=2,HH20,"")</f>
        <v/>
      </c>
      <c r="BU18" s="194" t="str" cm="1">
        <f t="array" aca="1" ref="BU18" ca="1">IF(INDIRECT(FE20&amp;GG20)=2,HI20,"")</f>
        <v/>
      </c>
      <c r="BV18" s="196" t="str" cm="1">
        <f t="array" aca="1" ref="BV18" ca="1">IF(INDIRECT(FF20&amp;GH20)=2,HJ20,"")</f>
        <v/>
      </c>
      <c r="BW18" s="195" t="str" cm="1">
        <f t="array" aca="1" ref="BW18" ca="1">IF(INDIRECT(FG20&amp;GI20)=2,HK20,"")</f>
        <v/>
      </c>
      <c r="BX18" s="194" t="str" cm="1">
        <f t="array" aca="1" ref="BX18" ca="1">IF(INDIRECT(FH20&amp;GJ20)=2,HL20,"")</f>
        <v/>
      </c>
      <c r="BY18" s="196" t="str" cm="1">
        <f t="array" aca="1" ref="BY18" ca="1">IF(INDIRECT(FI20&amp;GK20)=2,HM20,"")</f>
        <v/>
      </c>
      <c r="BZ18" s="195" t="str" cm="1">
        <f t="array" aca="1" ref="BZ18" ca="1">IF(INDIRECT(FJ20&amp;GL20)=2,HN20,"")</f>
        <v/>
      </c>
      <c r="CA18" s="194" t="str" cm="1">
        <f t="array" aca="1" ref="CA18" ca="1">IF(INDIRECT(FK20&amp;GM20)=2,HO20,"")</f>
        <v/>
      </c>
      <c r="CB18" s="217" t="str" cm="1">
        <f t="array" aca="1" ref="CB18" ca="1">IF(INDIRECT(FL20&amp;GN20)=2,HP20,"")</f>
        <v/>
      </c>
      <c r="CC18" s="171"/>
      <c r="CD18" s="171"/>
      <c r="CE18" s="242"/>
      <c r="DM18" s="3">
        <f ca="1">COUNT(BB17:BD19)</f>
        <v>0</v>
      </c>
      <c r="DN18" s="3">
        <f ca="1">COUNT(BE17:BG19)</f>
        <v>0</v>
      </c>
      <c r="DO18" s="3">
        <f ca="1">COUNT(BH17:BJ19)</f>
        <v>2</v>
      </c>
      <c r="DP18" s="3">
        <f ca="1">COUNT(BK17:BM19)</f>
        <v>0</v>
      </c>
      <c r="DQ18" s="3">
        <f ca="1">COUNT(BN17:BP19)</f>
        <v>0</v>
      </c>
      <c r="DR18" s="3">
        <f ca="1">COUNT(BQ17:BS19)</f>
        <v>0</v>
      </c>
      <c r="DS18" s="3">
        <f ca="1">COUNT(BT17:BV19)</f>
        <v>0</v>
      </c>
      <c r="DT18" s="3">
        <f ca="1">COUNT(BW17:BY19)</f>
        <v>0</v>
      </c>
      <c r="DU18" s="3">
        <f ca="1">COUNT(BZ17:CB19)</f>
        <v>2</v>
      </c>
      <c r="EL18" s="164" t="s">
        <v>117</v>
      </c>
      <c r="EM18" s="164" t="s">
        <v>118</v>
      </c>
      <c r="EN18" s="164" t="s">
        <v>119</v>
      </c>
      <c r="EO18" s="164" t="s">
        <v>117</v>
      </c>
      <c r="EP18" s="164" t="s">
        <v>118</v>
      </c>
      <c r="EQ18" s="164" t="s">
        <v>119</v>
      </c>
      <c r="ER18" s="164" t="s">
        <v>117</v>
      </c>
      <c r="ES18" s="164" t="s">
        <v>118</v>
      </c>
      <c r="ET18" s="164" t="s">
        <v>119</v>
      </c>
      <c r="EU18" s="164" t="s">
        <v>126</v>
      </c>
      <c r="EV18" s="164" t="s">
        <v>127</v>
      </c>
      <c r="EW18" s="164" t="s">
        <v>128</v>
      </c>
      <c r="EX18" s="164" t="s">
        <v>126</v>
      </c>
      <c r="EY18" s="164" t="s">
        <v>127</v>
      </c>
      <c r="EZ18" s="164" t="s">
        <v>128</v>
      </c>
      <c r="FA18" s="164" t="s">
        <v>126</v>
      </c>
      <c r="FB18" s="164" t="s">
        <v>127</v>
      </c>
      <c r="FC18" s="164" t="s">
        <v>128</v>
      </c>
      <c r="FD18" s="164" t="s">
        <v>135</v>
      </c>
      <c r="FE18" s="164" t="s">
        <v>136</v>
      </c>
      <c r="FF18" s="164" t="s">
        <v>137</v>
      </c>
      <c r="FG18" s="164" t="s">
        <v>135</v>
      </c>
      <c r="FH18" s="164" t="s">
        <v>136</v>
      </c>
      <c r="FI18" s="164" t="s">
        <v>137</v>
      </c>
      <c r="FJ18" s="164" t="s">
        <v>135</v>
      </c>
      <c r="FK18" s="164" t="s">
        <v>136</v>
      </c>
      <c r="FL18" s="164" t="s">
        <v>137</v>
      </c>
      <c r="FN18" s="3">
        <v>13</v>
      </c>
      <c r="FO18" s="3">
        <v>13</v>
      </c>
      <c r="FP18" s="3">
        <v>13</v>
      </c>
      <c r="FQ18" s="3">
        <v>14</v>
      </c>
      <c r="FR18" s="3">
        <v>14</v>
      </c>
      <c r="FS18" s="3">
        <v>14</v>
      </c>
      <c r="FT18" s="3">
        <v>15</v>
      </c>
      <c r="FU18" s="3">
        <v>15</v>
      </c>
      <c r="FV18" s="3">
        <v>15</v>
      </c>
      <c r="FW18" s="3">
        <v>13</v>
      </c>
      <c r="FX18" s="3">
        <v>13</v>
      </c>
      <c r="FY18" s="3">
        <v>13</v>
      </c>
      <c r="FZ18" s="3">
        <v>14</v>
      </c>
      <c r="GA18" s="3">
        <v>14</v>
      </c>
      <c r="GB18" s="3">
        <v>14</v>
      </c>
      <c r="GC18" s="3">
        <v>15</v>
      </c>
      <c r="GD18" s="3">
        <v>15</v>
      </c>
      <c r="GE18" s="3">
        <v>15</v>
      </c>
      <c r="GF18" s="3">
        <v>13</v>
      </c>
      <c r="GG18" s="3">
        <v>13</v>
      </c>
      <c r="GH18" s="3">
        <v>13</v>
      </c>
      <c r="GI18" s="3">
        <v>14</v>
      </c>
      <c r="GJ18" s="3">
        <v>14</v>
      </c>
      <c r="GK18" s="3">
        <v>14</v>
      </c>
      <c r="GL18" s="3">
        <v>15</v>
      </c>
      <c r="GM18" s="3">
        <v>15</v>
      </c>
      <c r="GN18" s="3">
        <v>15</v>
      </c>
      <c r="GP18" s="3">
        <v>7</v>
      </c>
      <c r="GQ18" s="3">
        <v>8</v>
      </c>
      <c r="GR18" s="3">
        <v>9</v>
      </c>
      <c r="GS18" s="3">
        <v>7</v>
      </c>
      <c r="GT18" s="3">
        <v>8</v>
      </c>
      <c r="GU18" s="3">
        <v>9</v>
      </c>
      <c r="GV18" s="3">
        <v>7</v>
      </c>
      <c r="GW18" s="3">
        <v>8</v>
      </c>
      <c r="GX18" s="3">
        <v>9</v>
      </c>
      <c r="GY18" s="3">
        <v>7</v>
      </c>
      <c r="GZ18" s="3">
        <v>8</v>
      </c>
      <c r="HA18" s="3">
        <v>9</v>
      </c>
      <c r="HB18" s="3">
        <v>7</v>
      </c>
      <c r="HC18" s="3">
        <v>8</v>
      </c>
      <c r="HD18" s="3">
        <v>9</v>
      </c>
      <c r="HE18" s="3">
        <v>7</v>
      </c>
      <c r="HF18" s="3">
        <v>8</v>
      </c>
      <c r="HG18" s="3">
        <v>9</v>
      </c>
      <c r="HH18" s="3">
        <v>7</v>
      </c>
      <c r="HI18" s="3">
        <v>8</v>
      </c>
      <c r="HJ18" s="3">
        <v>9</v>
      </c>
      <c r="HK18" s="3">
        <v>7</v>
      </c>
      <c r="HL18" s="3">
        <v>8</v>
      </c>
      <c r="HM18" s="3">
        <v>9</v>
      </c>
      <c r="HN18" s="3">
        <v>7</v>
      </c>
      <c r="HO18" s="3">
        <v>8</v>
      </c>
      <c r="HP18" s="3">
        <v>9</v>
      </c>
      <c r="IR18" s="130"/>
      <c r="IS18" s="130"/>
    </row>
    <row r="19" spans="1:274" ht="16.5" customHeight="1" x14ac:dyDescent="0.25">
      <c r="A19" s="32">
        <v>7</v>
      </c>
      <c r="B19" s="34" cm="1">
        <f t="array" ref="B19:C19">TRANSPOSE(_xlfn.TOCOL(B8:D10,1))</f>
        <v>3</v>
      </c>
      <c r="C19" s="35">
        <v>6</v>
      </c>
      <c r="D19" s="35"/>
      <c r="E19" s="35"/>
      <c r="F19" s="35"/>
      <c r="G19" s="35"/>
      <c r="H19" s="35"/>
      <c r="I19" s="35"/>
      <c r="J19" s="36"/>
      <c r="K19" s="3">
        <f t="shared" ca="1" si="8"/>
        <v>7</v>
      </c>
      <c r="M19" s="95" t="s">
        <v>92</v>
      </c>
      <c r="N19" s="95">
        <v>6</v>
      </c>
      <c r="O19" s="37" cm="1">
        <f t="array" aca="1" ref="O19" ca="1">test(INDEX(Sudoku,$N19,(CODE($M19)-96)),O$1,INDIRECT("Ligne"&amp;$N19),INDIRECT("Colonne"&amp;(CODE($M19)-96)),Carre4)</f>
        <v>1</v>
      </c>
      <c r="P19" s="37" cm="1">
        <f t="array" aca="1" ref="P19" ca="1">test(INDEX(Sudoku,$N19,(CODE($M19)-96)),P$1,INDIRECT("Ligne"&amp;$N19),INDIRECT("Colonne"&amp;(CODE($M19)-96)),Carre4)</f>
        <v>1</v>
      </c>
      <c r="Q19" s="37" cm="1">
        <f t="array" aca="1" ref="Q19" ca="1">test(INDEX(Sudoku,$N19,(CODE($M19)-96)),Q$1,INDIRECT("Ligne"&amp;$N19),INDIRECT("Colonne"&amp;(CODE($M19)-96)),Carre4)</f>
        <v>1</v>
      </c>
      <c r="R19" s="37" cm="1">
        <f t="array" aca="1" ref="R19" ca="1">test(INDEX(Sudoku,$N19,(CODE($M19)-96)),R$1,INDIRECT("Ligne"&amp;$N19),INDIRECT("Colonne"&amp;(CODE($M19)-96)),Carre4)</f>
        <v>1</v>
      </c>
      <c r="S19" s="37" cm="1">
        <f t="array" aca="1" ref="S19" ca="1">test(INDEX(Sudoku,$N19,(CODE($M19)-96)),S$1,INDIRECT("Ligne"&amp;$N19),INDIRECT("Colonne"&amp;(CODE($M19)-96)),Carre4)</f>
        <v>1</v>
      </c>
      <c r="T19" s="37" cm="1">
        <f t="array" aca="1" ref="T19" ca="1">test(INDEX(Sudoku,$N19,(CODE($M19)-96)),T$1,INDIRECT("Ligne"&amp;$N19),INDIRECT("Colonne"&amp;(CODE($M19)-96)),Carre4)</f>
        <v>1</v>
      </c>
      <c r="U19" s="37" cm="1">
        <f t="array" aca="1" ref="U19" ca="1">test(INDEX(Sudoku,$N19,(CODE($M19)-96)),U$1,INDIRECT("Ligne"&amp;$N19),INDIRECT("Colonne"&amp;(CODE($M19)-96)),Carre4)</f>
        <v>2</v>
      </c>
      <c r="V19" s="37" cm="1">
        <f t="array" aca="1" ref="V19" ca="1">test(INDEX(Sudoku,$N19,(CODE($M19)-96)),V$1,INDIRECT("Ligne"&amp;$N19),INDIRECT("Colonne"&amp;(CODE($M19)-96)),Carre4)</f>
        <v>2</v>
      </c>
      <c r="W19" s="37" cm="1">
        <f t="array" aca="1" ref="W19" ca="1">test(INDEX(Sudoku,$N19,(CODE($M19)-96)),W$1,INDIRECT("Ligne"&amp;$N19),INDIRECT("Colonne"&amp;(CODE($M19)-96)),Carre4)</f>
        <v>2</v>
      </c>
      <c r="X19" s="98">
        <f t="shared" ca="1" si="9"/>
        <v>3</v>
      </c>
      <c r="Y19" s="110" t="s">
        <v>95</v>
      </c>
      <c r="Z19" s="110">
        <v>6</v>
      </c>
      <c r="AA19" s="37" cm="1">
        <f t="array" aca="1" ref="AA19" ca="1">test(INDEX(Sudoku,$Z19,(CODE($Y19)-96)),AA$1,INDIRECT("Ligne"&amp;$Z19),INDIRECT("Colonne"&amp;(CODE($Y19)-96)),Carre5)</f>
        <v>0</v>
      </c>
      <c r="AB19" s="37" cm="1">
        <f t="array" aca="1" ref="AB19" ca="1">test(INDEX(Sudoku,$Z19,(CODE($Y19)-96)),AB$1,INDIRECT("Ligne"&amp;$Z19),INDIRECT("Colonne"&amp;(CODE($Y19)-96)),Carre5)</f>
        <v>0</v>
      </c>
      <c r="AC19" s="37" cm="1">
        <f t="array" aca="1" ref="AC19" ca="1">test(INDEX(Sudoku,$Z19,(CODE($Y19)-96)),AC$1,INDIRECT("Ligne"&amp;$Z19),INDIRECT("Colonne"&amp;(CODE($Y19)-96)),Carre5)</f>
        <v>0</v>
      </c>
      <c r="AD19" s="37" cm="1">
        <f t="array" aca="1" ref="AD19" ca="1">test(INDEX(Sudoku,$Z19,(CODE($Y19)-96)),AD$1,INDIRECT("Ligne"&amp;$Z19),INDIRECT("Colonne"&amp;(CODE($Y19)-96)),Carre5)</f>
        <v>0</v>
      </c>
      <c r="AE19" s="37" cm="1">
        <f t="array" aca="1" ref="AE19" ca="1">test(INDEX(Sudoku,$Z19,(CODE($Y19)-96)),AE$1,INDIRECT("Ligne"&amp;$Z19),INDIRECT("Colonne"&amp;(CODE($Y19)-96)),Carre5)</f>
        <v>0</v>
      </c>
      <c r="AF19" s="37" cm="1">
        <f t="array" aca="1" ref="AF19" ca="1">test(INDEX(Sudoku,$Z19,(CODE($Y19)-96)),AF$1,INDIRECT("Ligne"&amp;$Z19),INDIRECT("Colonne"&amp;(CODE($Y19)-96)),Carre5)</f>
        <v>0</v>
      </c>
      <c r="AG19" s="37" cm="1">
        <f t="array" aca="1" ref="AG19" ca="1">test(INDEX(Sudoku,$Z19,(CODE($Y19)-96)),AG$1,INDIRECT("Ligne"&amp;$Z19),INDIRECT("Colonne"&amp;(CODE($Y19)-96)),Carre5)</f>
        <v>0</v>
      </c>
      <c r="AH19" s="37" cm="1">
        <f t="array" aca="1" ref="AH19" ca="1">test(INDEX(Sudoku,$Z19,(CODE($Y19)-96)),AH$1,INDIRECT("Ligne"&amp;$Z19),INDIRECT("Colonne"&amp;(CODE($Y19)-96)),Carre5)</f>
        <v>0</v>
      </c>
      <c r="AI19" s="37" cm="1">
        <f t="array" aca="1" ref="AI19" ca="1">test(INDEX(Sudoku,$Z19,(CODE($Y19)-96)),AI$1,INDIRECT("Ligne"&amp;$Z19),INDIRECT("Colonne"&amp;(CODE($Y19)-96)),Carre5)</f>
        <v>0</v>
      </c>
      <c r="AJ19" s="113">
        <f t="shared" ca="1" si="10"/>
        <v>0</v>
      </c>
      <c r="AK19" s="116" t="s">
        <v>99</v>
      </c>
      <c r="AL19" s="116">
        <v>6</v>
      </c>
      <c r="AM19" s="37" cm="1">
        <f t="array" aca="1" ref="AM19" ca="1">test(INDEX(Sudoku,$AL19,(CODE($AK19)-96)),AM$1,INDIRECT("Ligne"&amp;$AL19),INDIRECT("Colonne"&amp;(CODE($AK19)-96)),Carre6)</f>
        <v>1</v>
      </c>
      <c r="AN19" s="37" cm="1">
        <f t="array" aca="1" ref="AN19" ca="1">test(INDEX(Sudoku,$AL19,(CODE($AK19)-96)),AN$1,INDIRECT("Ligne"&amp;$AL19),INDIRECT("Colonne"&amp;(CODE($AK19)-96)),Carre6)</f>
        <v>1</v>
      </c>
      <c r="AO19" s="37" cm="1">
        <f t="array" aca="1" ref="AO19" ca="1">test(INDEX(Sudoku,$AL19,(CODE($AK19)-96)),AO$1,INDIRECT("Ligne"&amp;$AL19),INDIRECT("Colonne"&amp;(CODE($AK19)-96)),Carre6)</f>
        <v>1</v>
      </c>
      <c r="AP19" s="37" cm="1">
        <f t="array" aca="1" ref="AP19" ca="1">test(INDEX(Sudoku,$AL19,(CODE($AK19)-96)),AP$1,INDIRECT("Ligne"&amp;$AL19),INDIRECT("Colonne"&amp;(CODE($AK19)-96)),Carre6)</f>
        <v>1</v>
      </c>
      <c r="AQ19" s="37" cm="1">
        <f t="array" aca="1" ref="AQ19" ca="1">test(INDEX(Sudoku,$AL19,(CODE($AK19)-96)),AQ$1,INDIRECT("Ligne"&amp;$AL19),INDIRECT("Colonne"&amp;(CODE($AK19)-96)),Carre6)</f>
        <v>1</v>
      </c>
      <c r="AR19" s="37" cm="1">
        <f t="array" aca="1" ref="AR19" ca="1">test(INDEX(Sudoku,$AL19,(CODE($AK19)-96)),AR$1,INDIRECT("Ligne"&amp;$AL19),INDIRECT("Colonne"&amp;(CODE($AK19)-96)),Carre6)</f>
        <v>1</v>
      </c>
      <c r="AS19" s="37" cm="1">
        <f t="array" aca="1" ref="AS19" ca="1">test(INDEX(Sudoku,$AL19,(CODE($AK19)-96)),AS$1,INDIRECT("Ligne"&amp;$AL19),INDIRECT("Colonne"&amp;(CODE($AK19)-96)),Carre6)</f>
        <v>2</v>
      </c>
      <c r="AT19" s="37" cm="1">
        <f t="array" aca="1" ref="AT19" ca="1">test(INDEX(Sudoku,$AL19,(CODE($AK19)-96)),AT$1,INDIRECT("Ligne"&amp;$AL19),INDIRECT("Colonne"&amp;(CODE($AK19)-96)),Carre6)</f>
        <v>1</v>
      </c>
      <c r="AU19" s="37" cm="1">
        <f t="array" aca="1" ref="AU19" ca="1">test(INDEX(Sudoku,$AL19,(CODE($AK19)-96)),AU$1,INDIRECT("Ligne"&amp;$AL19),INDIRECT("Colonne"&amp;(CODE($AK19)-96)),Carre6)</f>
        <v>2</v>
      </c>
      <c r="AV19" s="119">
        <f t="shared" ca="1" si="11"/>
        <v>2</v>
      </c>
      <c r="AY19" s="190">
        <f ca="1">IF(COUNTIF(BB17:CB19,7)=1,7,0)</f>
        <v>0</v>
      </c>
      <c r="AZ19" s="191">
        <f ca="1">IF(COUNTIF(BB17:CB19,8)=1,8,0)</f>
        <v>0</v>
      </c>
      <c r="BA19" s="191">
        <f ca="1">IF(COUNTIF(BB17:CB19,9)=1,9,0)</f>
        <v>0</v>
      </c>
      <c r="BB19" s="221" t="str" cm="1">
        <f t="array" aca="1" ref="BB19" ca="1">IF(INDIRECT(EL21&amp;FN21)=2,GP21,"")</f>
        <v/>
      </c>
      <c r="BC19" s="199" t="str" cm="1">
        <f t="array" aca="1" ref="BC19" ca="1">IF(INDIRECT(EM21&amp;FO21)=2,GQ21,"")</f>
        <v/>
      </c>
      <c r="BD19" s="200" t="str" cm="1">
        <f t="array" aca="1" ref="BD19" ca="1">IF(INDIRECT(EN21&amp;FP21)=2,GR21,"")</f>
        <v/>
      </c>
      <c r="BE19" s="198" t="str" cm="1">
        <f t="array" aca="1" ref="BE19" ca="1">IF(INDIRECT(EO21&amp;FQ21)=2,GS21,"")</f>
        <v/>
      </c>
      <c r="BF19" s="199" t="str" cm="1">
        <f t="array" aca="1" ref="BF19" ca="1">IF(INDIRECT(EP21&amp;FR21)=2,GT21,"")</f>
        <v/>
      </c>
      <c r="BG19" s="200" t="str" cm="1">
        <f t="array" aca="1" ref="BG19" ca="1">IF(INDIRECT(EQ21&amp;FS21)=2,GU21,"")</f>
        <v/>
      </c>
      <c r="BH19" s="198" cm="1">
        <f t="array" aca="1" ref="BH19" ca="1">IF(INDIRECT(ER21&amp;FT21)=2,GV21,"")</f>
        <v>7</v>
      </c>
      <c r="BI19" s="199" t="str" cm="1">
        <f t="array" aca="1" ref="BI19" ca="1">IF(INDIRECT(ES21&amp;FU21)=2,GW21,"")</f>
        <v/>
      </c>
      <c r="BJ19" s="201" cm="1">
        <f t="array" aca="1" ref="BJ19" ca="1">IF(INDIRECT(ET21&amp;FV21)=2,GX21,"")</f>
        <v>9</v>
      </c>
      <c r="BK19" s="199" t="str" cm="1">
        <f t="array" aca="1" ref="BK19" ca="1">IF(INDIRECT(EU21&amp;FW21)=2,GY21,"")</f>
        <v/>
      </c>
      <c r="BL19" s="199" t="str" cm="1">
        <f t="array" aca="1" ref="BL19" ca="1">IF(INDIRECT(EV21&amp;FX21)=2,GZ21,"")</f>
        <v/>
      </c>
      <c r="BM19" s="200" t="str" cm="1">
        <f t="array" aca="1" ref="BM19" ca="1">IF(INDIRECT(EW21&amp;FY21)=2,HA21,"")</f>
        <v/>
      </c>
      <c r="BN19" s="198" t="str" cm="1">
        <f t="array" aca="1" ref="BN19" ca="1">IF(INDIRECT(EX21&amp;FZ21)=2,HB21,"")</f>
        <v/>
      </c>
      <c r="BO19" s="199" t="str" cm="1">
        <f t="array" aca="1" ref="BO19" ca="1">IF(INDIRECT(EY21&amp;GA21)=2,HC21,"")</f>
        <v/>
      </c>
      <c r="BP19" s="200" t="str" cm="1">
        <f t="array" aca="1" ref="BP19" ca="1">IF(INDIRECT(EZ21&amp;GB21)=2,HD21,"")</f>
        <v/>
      </c>
      <c r="BQ19" s="198" t="str" cm="1">
        <f t="array" aca="1" ref="BQ19" ca="1">IF(INDIRECT(FA21&amp;GC21)=2,HE21,"")</f>
        <v/>
      </c>
      <c r="BR19" s="199" t="str" cm="1">
        <f t="array" aca="1" ref="BR19" ca="1">IF(INDIRECT(FB21&amp;GD21)=2,HF21,"")</f>
        <v/>
      </c>
      <c r="BS19" s="201" t="str" cm="1">
        <f t="array" aca="1" ref="BS19" ca="1">IF(INDIRECT(FC21&amp;GE21)=2,HG21,"")</f>
        <v/>
      </c>
      <c r="BT19" s="199" t="str" cm="1">
        <f t="array" aca="1" ref="BT19" ca="1">IF(INDIRECT(FD21&amp;GF21)=2,HH21,"")</f>
        <v/>
      </c>
      <c r="BU19" s="199" t="str" cm="1">
        <f t="array" aca="1" ref="BU19" ca="1">IF(INDIRECT(FE21&amp;GG21)=2,HI21,"")</f>
        <v/>
      </c>
      <c r="BV19" s="200" t="str" cm="1">
        <f t="array" aca="1" ref="BV19" ca="1">IF(INDIRECT(FF21&amp;GH21)=2,HJ21,"")</f>
        <v/>
      </c>
      <c r="BW19" s="198" t="str" cm="1">
        <f t="array" aca="1" ref="BW19" ca="1">IF(INDIRECT(FG21&amp;GI21)=2,HK21,"")</f>
        <v/>
      </c>
      <c r="BX19" s="199" t="str" cm="1">
        <f t="array" aca="1" ref="BX19" ca="1">IF(INDIRECT(FH21&amp;GJ21)=2,HL21,"")</f>
        <v/>
      </c>
      <c r="BY19" s="200" t="str" cm="1">
        <f t="array" aca="1" ref="BY19" ca="1">IF(INDIRECT(FI21&amp;GK21)=2,HM21,"")</f>
        <v/>
      </c>
      <c r="BZ19" s="198" cm="1">
        <f t="array" aca="1" ref="BZ19" ca="1">IF(INDIRECT(FJ21&amp;GL21)=2,HN21,"")</f>
        <v>7</v>
      </c>
      <c r="CA19" s="199" t="str" cm="1">
        <f t="array" aca="1" ref="CA19" ca="1">IF(INDIRECT(FK21&amp;GM21)=2,HO21,"")</f>
        <v/>
      </c>
      <c r="CB19" s="218" cm="1">
        <f t="array" aca="1" ref="CB19" ca="1">IF(INDIRECT(FL21&amp;GN21)=2,HP21,"")</f>
        <v>9</v>
      </c>
      <c r="CC19" s="240"/>
      <c r="CD19" s="239"/>
      <c r="CE19" s="244"/>
      <c r="DF19" s="3">
        <v>1</v>
      </c>
      <c r="DH19" s="3">
        <f>LOG(DF19)</f>
        <v>0</v>
      </c>
      <c r="DM19" s="3">
        <f ca="1">COUNT(BB20:BD22)</f>
        <v>3</v>
      </c>
      <c r="DN19" s="3">
        <f ca="1">COUNT(BE20:BG22)</f>
        <v>3</v>
      </c>
      <c r="DO19" s="3">
        <f ca="1">COUNT(BH20:BJ22)</f>
        <v>0</v>
      </c>
      <c r="DP19" s="3">
        <f ca="1">COUNT(BK20:BM22)</f>
        <v>0</v>
      </c>
      <c r="DQ19" s="3">
        <f ca="1">COUNT(BN20:BP22)</f>
        <v>0</v>
      </c>
      <c r="DR19" s="3">
        <f ca="1">COUNT(BQ20:BS22)</f>
        <v>0</v>
      </c>
      <c r="DS19" s="3">
        <f ca="1">COUNT(BT20:BV22)</f>
        <v>2</v>
      </c>
      <c r="DT19" s="3">
        <f ca="1">COUNT(BW20:BY22)</f>
        <v>0</v>
      </c>
      <c r="DU19" s="3">
        <f ca="1">COUNT(BZ20:CB22)</f>
        <v>0</v>
      </c>
      <c r="EL19" s="164" t="s">
        <v>111</v>
      </c>
      <c r="EM19" s="164" t="s">
        <v>112</v>
      </c>
      <c r="EN19" s="164" t="s">
        <v>113</v>
      </c>
      <c r="EO19" s="164" t="s">
        <v>111</v>
      </c>
      <c r="EP19" s="164" t="s">
        <v>112</v>
      </c>
      <c r="EQ19" s="164" t="s">
        <v>113</v>
      </c>
      <c r="ER19" s="164" t="s">
        <v>111</v>
      </c>
      <c r="ES19" s="164" t="s">
        <v>112</v>
      </c>
      <c r="ET19" s="164" t="s">
        <v>113</v>
      </c>
      <c r="EU19" s="164" t="s">
        <v>120</v>
      </c>
      <c r="EV19" s="164" t="s">
        <v>121</v>
      </c>
      <c r="EW19" s="164" t="s">
        <v>122</v>
      </c>
      <c r="EX19" s="164" t="s">
        <v>120</v>
      </c>
      <c r="EY19" s="164" t="s">
        <v>121</v>
      </c>
      <c r="EZ19" s="164" t="s">
        <v>122</v>
      </c>
      <c r="FA19" s="164" t="s">
        <v>120</v>
      </c>
      <c r="FB19" s="164" t="s">
        <v>121</v>
      </c>
      <c r="FC19" s="164" t="s">
        <v>122</v>
      </c>
      <c r="FD19" s="164" t="s">
        <v>129</v>
      </c>
      <c r="FE19" s="164" t="s">
        <v>130</v>
      </c>
      <c r="FF19" s="164" t="s">
        <v>131</v>
      </c>
      <c r="FG19" s="164" t="s">
        <v>129</v>
      </c>
      <c r="FH19" s="164" t="s">
        <v>130</v>
      </c>
      <c r="FI19" s="164" t="s">
        <v>131</v>
      </c>
      <c r="FJ19" s="164" t="s">
        <v>129</v>
      </c>
      <c r="FK19" s="164" t="s">
        <v>130</v>
      </c>
      <c r="FL19" s="164" t="s">
        <v>131</v>
      </c>
      <c r="FN19" s="3">
        <f>FN16+3</f>
        <v>16</v>
      </c>
      <c r="FO19" s="3">
        <f t="shared" ref="FO19:GN19" si="12">FO16+3</f>
        <v>16</v>
      </c>
      <c r="FP19" s="3">
        <f t="shared" si="12"/>
        <v>16</v>
      </c>
      <c r="FQ19" s="3">
        <f t="shared" si="12"/>
        <v>17</v>
      </c>
      <c r="FR19" s="3">
        <f t="shared" si="12"/>
        <v>17</v>
      </c>
      <c r="FS19" s="3">
        <f t="shared" si="12"/>
        <v>17</v>
      </c>
      <c r="FT19" s="3">
        <f t="shared" si="12"/>
        <v>18</v>
      </c>
      <c r="FU19" s="3">
        <f t="shared" si="12"/>
        <v>18</v>
      </c>
      <c r="FV19" s="3">
        <f t="shared" si="12"/>
        <v>18</v>
      </c>
      <c r="FW19" s="3">
        <f t="shared" si="12"/>
        <v>16</v>
      </c>
      <c r="FX19" s="3">
        <f t="shared" si="12"/>
        <v>16</v>
      </c>
      <c r="FY19" s="3">
        <f t="shared" si="12"/>
        <v>16</v>
      </c>
      <c r="FZ19" s="3">
        <f t="shared" si="12"/>
        <v>17</v>
      </c>
      <c r="GA19" s="3">
        <f t="shared" si="12"/>
        <v>17</v>
      </c>
      <c r="GB19" s="3">
        <f t="shared" si="12"/>
        <v>17</v>
      </c>
      <c r="GC19" s="3">
        <f t="shared" si="12"/>
        <v>18</v>
      </c>
      <c r="GD19" s="3">
        <f t="shared" si="12"/>
        <v>18</v>
      </c>
      <c r="GE19" s="3">
        <f t="shared" si="12"/>
        <v>18</v>
      </c>
      <c r="GF19" s="3">
        <f t="shared" si="12"/>
        <v>16</v>
      </c>
      <c r="GG19" s="3">
        <f t="shared" si="12"/>
        <v>16</v>
      </c>
      <c r="GH19" s="3">
        <f t="shared" si="12"/>
        <v>16</v>
      </c>
      <c r="GI19" s="3">
        <f t="shared" si="12"/>
        <v>17</v>
      </c>
      <c r="GJ19" s="3">
        <f t="shared" si="12"/>
        <v>17</v>
      </c>
      <c r="GK19" s="3">
        <f t="shared" si="12"/>
        <v>17</v>
      </c>
      <c r="GL19" s="3">
        <f t="shared" si="12"/>
        <v>18</v>
      </c>
      <c r="GM19" s="3">
        <f t="shared" si="12"/>
        <v>18</v>
      </c>
      <c r="GN19" s="3">
        <f t="shared" si="12"/>
        <v>18</v>
      </c>
      <c r="GP19" s="3">
        <v>1</v>
      </c>
      <c r="GQ19" s="3">
        <v>2</v>
      </c>
      <c r="GR19" s="3">
        <v>3</v>
      </c>
      <c r="GS19" s="3">
        <v>1</v>
      </c>
      <c r="GT19" s="3">
        <v>2</v>
      </c>
      <c r="GU19" s="3">
        <v>3</v>
      </c>
      <c r="GV19" s="3">
        <v>1</v>
      </c>
      <c r="GW19" s="3">
        <v>2</v>
      </c>
      <c r="GX19" s="3">
        <v>3</v>
      </c>
      <c r="GY19" s="3">
        <v>1</v>
      </c>
      <c r="GZ19" s="3">
        <v>2</v>
      </c>
      <c r="HA19" s="3">
        <v>3</v>
      </c>
      <c r="HB19" s="3">
        <v>1</v>
      </c>
      <c r="HC19" s="3">
        <v>2</v>
      </c>
      <c r="HD19" s="3">
        <v>3</v>
      </c>
      <c r="HE19" s="3">
        <v>1</v>
      </c>
      <c r="HF19" s="3">
        <v>2</v>
      </c>
      <c r="HG19" s="3">
        <v>3</v>
      </c>
      <c r="HH19" s="3">
        <v>1</v>
      </c>
      <c r="HI19" s="3">
        <v>2</v>
      </c>
      <c r="HJ19" s="3">
        <v>3</v>
      </c>
      <c r="HK19" s="3">
        <v>1</v>
      </c>
      <c r="HL19" s="3">
        <v>2</v>
      </c>
      <c r="HM19" s="3">
        <v>3</v>
      </c>
      <c r="HN19" s="3">
        <v>1</v>
      </c>
      <c r="HO19" s="3">
        <v>2</v>
      </c>
      <c r="HP19" s="3">
        <v>3</v>
      </c>
    </row>
    <row r="20" spans="1:274" ht="16.5" customHeight="1" x14ac:dyDescent="0.25">
      <c r="A20" s="32">
        <v>8</v>
      </c>
      <c r="B20" s="34" cm="1">
        <f t="array" ref="B20:G20">TRANSPOSE(_xlfn.TOCOL(E8:G10,1))</f>
        <v>3</v>
      </c>
      <c r="C20" s="35">
        <v>5</v>
      </c>
      <c r="D20" s="35">
        <v>7</v>
      </c>
      <c r="E20" s="35">
        <v>6</v>
      </c>
      <c r="F20" s="35">
        <v>8</v>
      </c>
      <c r="G20" s="35">
        <v>1</v>
      </c>
      <c r="H20" s="35"/>
      <c r="I20" s="35"/>
      <c r="J20" s="36"/>
      <c r="K20" s="3">
        <f t="shared" ca="1" si="8"/>
        <v>3</v>
      </c>
      <c r="M20" s="95" t="s">
        <v>93</v>
      </c>
      <c r="N20" s="95">
        <v>6</v>
      </c>
      <c r="O20" s="37" cm="1">
        <f t="array" aca="1" ref="O20" ca="1">test(INDEX(Sudoku,$N20,(CODE($M20)-96)),O$1,INDIRECT("Ligne"&amp;$N20),INDIRECT("Colonne"&amp;(CODE($M20)-96)),Carre4)</f>
        <v>1</v>
      </c>
      <c r="P20" s="37" cm="1">
        <f t="array" aca="1" ref="P20" ca="1">test(INDEX(Sudoku,$N20,(CODE($M20)-96)),P$1,INDIRECT("Ligne"&amp;$N20),INDIRECT("Colonne"&amp;(CODE($M20)-96)),Carre4)</f>
        <v>1</v>
      </c>
      <c r="Q20" s="37" cm="1">
        <f t="array" aca="1" ref="Q20" ca="1">test(INDEX(Sudoku,$N20,(CODE($M20)-96)),Q$1,INDIRECT("Ligne"&amp;$N20),INDIRECT("Colonne"&amp;(CODE($M20)-96)),Carre4)</f>
        <v>1</v>
      </c>
      <c r="R20" s="37" cm="1">
        <f t="array" aca="1" ref="R20" ca="1">test(INDEX(Sudoku,$N20,(CODE($M20)-96)),R$1,INDIRECT("Ligne"&amp;$N20),INDIRECT("Colonne"&amp;(CODE($M20)-96)),Carre4)</f>
        <v>1</v>
      </c>
      <c r="S20" s="37" cm="1">
        <f t="array" aca="1" ref="S20" ca="1">test(INDEX(Sudoku,$N20,(CODE($M20)-96)),S$1,INDIRECT("Ligne"&amp;$N20),INDIRECT("Colonne"&amp;(CODE($M20)-96)),Carre4)</f>
        <v>1</v>
      </c>
      <c r="T20" s="37" cm="1">
        <f t="array" aca="1" ref="T20" ca="1">test(INDEX(Sudoku,$N20,(CODE($M20)-96)),T$1,INDIRECT("Ligne"&amp;$N20),INDIRECT("Colonne"&amp;(CODE($M20)-96)),Carre4)</f>
        <v>1</v>
      </c>
      <c r="U20" s="37" cm="1">
        <f t="array" aca="1" ref="U20" ca="1">test(INDEX(Sudoku,$N20,(CODE($M20)-96)),U$1,INDIRECT("Ligne"&amp;$N20),INDIRECT("Colonne"&amp;(CODE($M20)-96)),Carre4)</f>
        <v>2</v>
      </c>
      <c r="V20" s="37" cm="1">
        <f t="array" aca="1" ref="V20" ca="1">test(INDEX(Sudoku,$N20,(CODE($M20)-96)),V$1,INDIRECT("Ligne"&amp;$N20),INDIRECT("Colonne"&amp;(CODE($M20)-96)),Carre4)</f>
        <v>2</v>
      </c>
      <c r="W20" s="37" cm="1">
        <f t="array" aca="1" ref="W20" ca="1">test(INDEX(Sudoku,$N20,(CODE($M20)-96)),W$1,INDIRECT("Ligne"&amp;$N20),INDIRECT("Colonne"&amp;(CODE($M20)-96)),Carre4)</f>
        <v>2</v>
      </c>
      <c r="X20" s="98">
        <f t="shared" ca="1" si="9"/>
        <v>3</v>
      </c>
      <c r="Y20" s="110" t="s">
        <v>96</v>
      </c>
      <c r="Z20" s="110">
        <v>6</v>
      </c>
      <c r="AA20" s="37" cm="1">
        <f t="array" aca="1" ref="AA20" ca="1">test(INDEX(Sudoku,$Z20,(CODE($Y20)-96)),AA$1,INDIRECT("Ligne"&amp;$Z20),INDIRECT("Colonne"&amp;(CODE($Y20)-96)),Carre5)</f>
        <v>0</v>
      </c>
      <c r="AB20" s="37" cm="1">
        <f t="array" aca="1" ref="AB20" ca="1">test(INDEX(Sudoku,$Z20,(CODE($Y20)-96)),AB$1,INDIRECT("Ligne"&amp;$Z20),INDIRECT("Colonne"&amp;(CODE($Y20)-96)),Carre5)</f>
        <v>0</v>
      </c>
      <c r="AC20" s="37" cm="1">
        <f t="array" aca="1" ref="AC20" ca="1">test(INDEX(Sudoku,$Z20,(CODE($Y20)-96)),AC$1,INDIRECT("Ligne"&amp;$Z20),INDIRECT("Colonne"&amp;(CODE($Y20)-96)),Carre5)</f>
        <v>0</v>
      </c>
      <c r="AD20" s="37" cm="1">
        <f t="array" aca="1" ref="AD20" ca="1">test(INDEX(Sudoku,$Z20,(CODE($Y20)-96)),AD$1,INDIRECT("Ligne"&amp;$Z20),INDIRECT("Colonne"&amp;(CODE($Y20)-96)),Carre5)</f>
        <v>0</v>
      </c>
      <c r="AE20" s="37" cm="1">
        <f t="array" aca="1" ref="AE20" ca="1">test(INDEX(Sudoku,$Z20,(CODE($Y20)-96)),AE$1,INDIRECT("Ligne"&amp;$Z20),INDIRECT("Colonne"&amp;(CODE($Y20)-96)),Carre5)</f>
        <v>0</v>
      </c>
      <c r="AF20" s="37" cm="1">
        <f t="array" aca="1" ref="AF20" ca="1">test(INDEX(Sudoku,$Z20,(CODE($Y20)-96)),AF$1,INDIRECT("Ligne"&amp;$Z20),INDIRECT("Colonne"&amp;(CODE($Y20)-96)),Carre5)</f>
        <v>0</v>
      </c>
      <c r="AG20" s="37" cm="1">
        <f t="array" aca="1" ref="AG20" ca="1">test(INDEX(Sudoku,$Z20,(CODE($Y20)-96)),AG$1,INDIRECT("Ligne"&amp;$Z20),INDIRECT("Colonne"&amp;(CODE($Y20)-96)),Carre5)</f>
        <v>0</v>
      </c>
      <c r="AH20" s="37" cm="1">
        <f t="array" aca="1" ref="AH20" ca="1">test(INDEX(Sudoku,$Z20,(CODE($Y20)-96)),AH$1,INDIRECT("Ligne"&amp;$Z20),INDIRECT("Colonne"&amp;(CODE($Y20)-96)),Carre5)</f>
        <v>0</v>
      </c>
      <c r="AI20" s="37" cm="1">
        <f t="array" aca="1" ref="AI20" ca="1">test(INDEX(Sudoku,$Z20,(CODE($Y20)-96)),AI$1,INDIRECT("Ligne"&amp;$Z20),INDIRECT("Colonne"&amp;(CODE($Y20)-96)),Carre5)</f>
        <v>0</v>
      </c>
      <c r="AJ20" s="113">
        <f t="shared" ca="1" si="10"/>
        <v>0</v>
      </c>
      <c r="AK20" s="116" t="s">
        <v>100</v>
      </c>
      <c r="AL20" s="116">
        <v>6</v>
      </c>
      <c r="AM20" s="37" cm="1">
        <f t="array" aca="1" ref="AM20" ca="1">test(INDEX(Sudoku,$AL20,(CODE($AK20)-96)),AM$1,INDIRECT("Ligne"&amp;$AL20),INDIRECT("Colonne"&amp;(CODE($AK20)-96)),Carre6)</f>
        <v>0</v>
      </c>
      <c r="AN20" s="37" cm="1">
        <f t="array" aca="1" ref="AN20" ca="1">test(INDEX(Sudoku,$AL20,(CODE($AK20)-96)),AN$1,INDIRECT("Ligne"&amp;$AL20),INDIRECT("Colonne"&amp;(CODE($AK20)-96)),Carre6)</f>
        <v>0</v>
      </c>
      <c r="AO20" s="37" cm="1">
        <f t="array" aca="1" ref="AO20" ca="1">test(INDEX(Sudoku,$AL20,(CODE($AK20)-96)),AO$1,INDIRECT("Ligne"&amp;$AL20),INDIRECT("Colonne"&amp;(CODE($AK20)-96)),Carre6)</f>
        <v>0</v>
      </c>
      <c r="AP20" s="37" cm="1">
        <f t="array" aca="1" ref="AP20" ca="1">test(INDEX(Sudoku,$AL20,(CODE($AK20)-96)),AP$1,INDIRECT("Ligne"&amp;$AL20),INDIRECT("Colonne"&amp;(CODE($AK20)-96)),Carre6)</f>
        <v>0</v>
      </c>
      <c r="AQ20" s="37" cm="1">
        <f t="array" aca="1" ref="AQ20" ca="1">test(INDEX(Sudoku,$AL20,(CODE($AK20)-96)),AQ$1,INDIRECT("Ligne"&amp;$AL20),INDIRECT("Colonne"&amp;(CODE($AK20)-96)),Carre6)</f>
        <v>0</v>
      </c>
      <c r="AR20" s="37" cm="1">
        <f t="array" aca="1" ref="AR20" ca="1">test(INDEX(Sudoku,$AL20,(CODE($AK20)-96)),AR$1,INDIRECT("Ligne"&amp;$AL20),INDIRECT("Colonne"&amp;(CODE($AK20)-96)),Carre6)</f>
        <v>0</v>
      </c>
      <c r="AS20" s="37" cm="1">
        <f t="array" aca="1" ref="AS20" ca="1">test(INDEX(Sudoku,$AL20,(CODE($AK20)-96)),AS$1,INDIRECT("Ligne"&amp;$AL20),INDIRECT("Colonne"&amp;(CODE($AK20)-96)),Carre6)</f>
        <v>0</v>
      </c>
      <c r="AT20" s="37" cm="1">
        <f t="array" aca="1" ref="AT20" ca="1">test(INDEX(Sudoku,$AL20,(CODE($AK20)-96)),AT$1,INDIRECT("Ligne"&amp;$AL20),INDIRECT("Colonne"&amp;(CODE($AK20)-96)),Carre6)</f>
        <v>0</v>
      </c>
      <c r="AU20" s="37" cm="1">
        <f t="array" aca="1" ref="AU20" ca="1">test(INDEX(Sudoku,$AL20,(CODE($AK20)-96)),AU$1,INDIRECT("Ligne"&amp;$AL20),INDIRECT("Colonne"&amp;(CODE($AK20)-96)),Carre6)</f>
        <v>0</v>
      </c>
      <c r="AV20" s="119">
        <f t="shared" ca="1" si="11"/>
        <v>0</v>
      </c>
      <c r="AY20" s="188">
        <f ca="1">IF(COUNTIF(BB20:CB22,1)=1,1,0)</f>
        <v>0</v>
      </c>
      <c r="AZ20" s="189">
        <f ca="1">IF(COUNTIF(BB20:CB22,2)=1,2,0)</f>
        <v>0</v>
      </c>
      <c r="BA20" s="189">
        <f ca="1">IF(COUNTIF(BB20:CB22,3)=1,3,0)</f>
        <v>0</v>
      </c>
      <c r="BB20" s="219" t="str" cm="1">
        <f t="array" aca="1" ref="BB20" ca="1">IF(INDIRECT(EL22&amp;FN22)=2,GP22,"")</f>
        <v/>
      </c>
      <c r="BC20" s="202" t="str" cm="1">
        <f t="array" aca="1" ref="BC20" ca="1">IF(INDIRECT(EM22&amp;FO22)=2,GQ22,"")</f>
        <v/>
      </c>
      <c r="BD20" s="203" t="str" cm="1">
        <f t="array" aca="1" ref="BD20" ca="1">IF(INDIRECT(EN22&amp;FP22)=2,GR22,"")</f>
        <v/>
      </c>
      <c r="BE20" s="204" t="str" cm="1">
        <f t="array" aca="1" ref="BE20" ca="1">IF(INDIRECT(EO22&amp;FQ22)=2,GS22,"")</f>
        <v/>
      </c>
      <c r="BF20" s="202" t="str" cm="1">
        <f t="array" aca="1" ref="BF20" ca="1">IF(INDIRECT(EP22&amp;FR22)=2,GT22,"")</f>
        <v/>
      </c>
      <c r="BG20" s="203" t="str" cm="1">
        <f t="array" aca="1" ref="BG20" ca="1">IF(INDIRECT(EQ22&amp;FS22)=2,GU22,"")</f>
        <v/>
      </c>
      <c r="BH20" s="204" t="str" cm="1">
        <f t="array" aca="1" ref="BH20" ca="1">IF(INDIRECT(ER22&amp;FT22)=2,GV22,"")</f>
        <v/>
      </c>
      <c r="BI20" s="202" t="str" cm="1">
        <f t="array" aca="1" ref="BI20" ca="1">IF(INDIRECT(ES22&amp;FU22)=2,GW22,"")</f>
        <v/>
      </c>
      <c r="BJ20" s="205" t="str" cm="1">
        <f t="array" aca="1" ref="BJ20" ca="1">IF(INDIRECT(ET22&amp;FV22)=2,GX22,"")</f>
        <v/>
      </c>
      <c r="BK20" s="202" t="str" cm="1">
        <f t="array" aca="1" ref="BK20" ca="1">IF(INDIRECT(EU22&amp;FW22)=2,GY22,"")</f>
        <v/>
      </c>
      <c r="BL20" s="202" t="str" cm="1">
        <f t="array" aca="1" ref="BL20" ca="1">IF(INDIRECT(EV22&amp;FX22)=2,GZ22,"")</f>
        <v/>
      </c>
      <c r="BM20" s="203" t="str" cm="1">
        <f t="array" aca="1" ref="BM20" ca="1">IF(INDIRECT(EW22&amp;FY22)=2,HA22,"")</f>
        <v/>
      </c>
      <c r="BN20" s="204" t="str" cm="1">
        <f t="array" aca="1" ref="BN20" ca="1">IF(INDIRECT(EX22&amp;FZ22)=2,HB22,"")</f>
        <v/>
      </c>
      <c r="BO20" s="202" t="str" cm="1">
        <f t="array" aca="1" ref="BO20" ca="1">IF(INDIRECT(EY22&amp;GA22)=2,HC22,"")</f>
        <v/>
      </c>
      <c r="BP20" s="203" t="str" cm="1">
        <f t="array" aca="1" ref="BP20" ca="1">IF(INDIRECT(EZ22&amp;GB22)=2,HD22,"")</f>
        <v/>
      </c>
      <c r="BQ20" s="204" t="str" cm="1">
        <f t="array" aca="1" ref="BQ20" ca="1">IF(INDIRECT(FA22&amp;GC22)=2,HE22,"")</f>
        <v/>
      </c>
      <c r="BR20" s="202" t="str" cm="1">
        <f t="array" aca="1" ref="BR20" ca="1">IF(INDIRECT(FB22&amp;GD22)=2,HF22,"")</f>
        <v/>
      </c>
      <c r="BS20" s="205" t="str" cm="1">
        <f t="array" aca="1" ref="BS20" ca="1">IF(INDIRECT(FC22&amp;GE22)=2,HG22,"")</f>
        <v/>
      </c>
      <c r="BT20" s="202" t="str" cm="1">
        <f t="array" aca="1" ref="BT20" ca="1">IF(INDIRECT(FD22&amp;GF22)=2,HH22,"")</f>
        <v/>
      </c>
      <c r="BU20" s="202" t="str" cm="1">
        <f t="array" aca="1" ref="BU20" ca="1">IF(INDIRECT(FE22&amp;GG22)=2,HI22,"")</f>
        <v/>
      </c>
      <c r="BV20" s="203" t="str" cm="1">
        <f t="array" aca="1" ref="BV20" ca="1">IF(INDIRECT(FF22&amp;GH22)=2,HJ22,"")</f>
        <v/>
      </c>
      <c r="BW20" s="204" t="str" cm="1">
        <f t="array" aca="1" ref="BW20" ca="1">IF(INDIRECT(FG22&amp;GI22)=2,HK22,"")</f>
        <v/>
      </c>
      <c r="BX20" s="202" t="str" cm="1">
        <f t="array" aca="1" ref="BX20" ca="1">IF(INDIRECT(FH22&amp;GJ22)=2,HL22,"")</f>
        <v/>
      </c>
      <c r="BY20" s="203" t="str" cm="1">
        <f t="array" aca="1" ref="BY20" ca="1">IF(INDIRECT(FI22&amp;GK22)=2,HM22,"")</f>
        <v/>
      </c>
      <c r="BZ20" s="204" t="str" cm="1">
        <f t="array" aca="1" ref="BZ20" ca="1">IF(INDIRECT(FJ22&amp;GL22)=2,HN22,"")</f>
        <v/>
      </c>
      <c r="CA20" s="202" t="str" cm="1">
        <f t="array" aca="1" ref="CA20" ca="1">IF(INDIRECT(FK22&amp;GM22)=2,HO22,"")</f>
        <v/>
      </c>
      <c r="CB20" s="220" t="str" cm="1">
        <f t="array" aca="1" ref="CB20" ca="1">IF(INDIRECT(FL22&amp;GN22)=2,HP22,"")</f>
        <v/>
      </c>
      <c r="CC20" s="238"/>
      <c r="CD20" s="171"/>
      <c r="CE20" s="242"/>
      <c r="DF20" s="3">
        <v>2</v>
      </c>
      <c r="DH20" s="3">
        <f t="shared" ref="DH20:DH22" si="13">LOG(DF20)</f>
        <v>0.3010299956639812</v>
      </c>
      <c r="DM20" s="3">
        <f ca="1">COUNT(BB23:BD25)</f>
        <v>4</v>
      </c>
      <c r="DN20" s="3">
        <f ca="1">COUNT(BE23:BG25)</f>
        <v>5</v>
      </c>
      <c r="DO20" s="3">
        <f ca="1">COUNT(BH23:BJ25)</f>
        <v>4</v>
      </c>
      <c r="DP20" s="3">
        <f ca="1">COUNT(BK23:BM25)</f>
        <v>0</v>
      </c>
      <c r="DQ20" s="3">
        <f ca="1">COUNT(BN23:BP25)</f>
        <v>2</v>
      </c>
      <c r="DR20" s="3">
        <f ca="1">COUNT(BQ23:BS25)</f>
        <v>0</v>
      </c>
      <c r="DS20" s="3">
        <f ca="1">COUNT(BT23:BV25)</f>
        <v>2</v>
      </c>
      <c r="DT20" s="3">
        <f ca="1">COUNT(BW23:BY25)</f>
        <v>0</v>
      </c>
      <c r="DU20" s="3">
        <f ca="1">COUNT(BZ23:CB25)</f>
        <v>0</v>
      </c>
      <c r="EL20" s="164" t="s">
        <v>114</v>
      </c>
      <c r="EM20" s="164" t="s">
        <v>115</v>
      </c>
      <c r="EN20" s="164" t="s">
        <v>116</v>
      </c>
      <c r="EO20" s="164" t="s">
        <v>114</v>
      </c>
      <c r="EP20" s="164" t="s">
        <v>115</v>
      </c>
      <c r="EQ20" s="164" t="s">
        <v>116</v>
      </c>
      <c r="ER20" s="164" t="s">
        <v>114</v>
      </c>
      <c r="ES20" s="164" t="s">
        <v>115</v>
      </c>
      <c r="ET20" s="164" t="s">
        <v>116</v>
      </c>
      <c r="EU20" s="164" t="s">
        <v>123</v>
      </c>
      <c r="EV20" s="164" t="s">
        <v>124</v>
      </c>
      <c r="EW20" s="164" t="s">
        <v>125</v>
      </c>
      <c r="EX20" s="164" t="s">
        <v>123</v>
      </c>
      <c r="EY20" s="164" t="s">
        <v>124</v>
      </c>
      <c r="EZ20" s="164" t="s">
        <v>125</v>
      </c>
      <c r="FA20" s="164" t="s">
        <v>123</v>
      </c>
      <c r="FB20" s="164" t="s">
        <v>124</v>
      </c>
      <c r="FC20" s="164" t="s">
        <v>125</v>
      </c>
      <c r="FD20" s="164" t="s">
        <v>132</v>
      </c>
      <c r="FE20" s="164" t="s">
        <v>133</v>
      </c>
      <c r="FF20" s="164" t="s">
        <v>134</v>
      </c>
      <c r="FG20" s="164" t="s">
        <v>132</v>
      </c>
      <c r="FH20" s="164" t="s">
        <v>133</v>
      </c>
      <c r="FI20" s="164" t="s">
        <v>134</v>
      </c>
      <c r="FJ20" s="164" t="s">
        <v>132</v>
      </c>
      <c r="FK20" s="164" t="s">
        <v>133</v>
      </c>
      <c r="FL20" s="164" t="s">
        <v>134</v>
      </c>
      <c r="FN20" s="3">
        <f>FN19</f>
        <v>16</v>
      </c>
      <c r="FO20" s="3">
        <f t="shared" ref="FO20:GN21" si="14">FO19</f>
        <v>16</v>
      </c>
      <c r="FP20" s="3">
        <f t="shared" si="14"/>
        <v>16</v>
      </c>
      <c r="FQ20" s="3">
        <f t="shared" si="14"/>
        <v>17</v>
      </c>
      <c r="FR20" s="3">
        <f t="shared" si="14"/>
        <v>17</v>
      </c>
      <c r="FS20" s="3">
        <f t="shared" si="14"/>
        <v>17</v>
      </c>
      <c r="FT20" s="3">
        <f t="shared" si="14"/>
        <v>18</v>
      </c>
      <c r="FU20" s="3">
        <f t="shared" si="14"/>
        <v>18</v>
      </c>
      <c r="FV20" s="3">
        <f t="shared" si="14"/>
        <v>18</v>
      </c>
      <c r="FW20" s="3">
        <f t="shared" si="14"/>
        <v>16</v>
      </c>
      <c r="FX20" s="3">
        <f t="shared" si="14"/>
        <v>16</v>
      </c>
      <c r="FY20" s="3">
        <f t="shared" si="14"/>
        <v>16</v>
      </c>
      <c r="FZ20" s="3">
        <f t="shared" si="14"/>
        <v>17</v>
      </c>
      <c r="GA20" s="3">
        <f t="shared" si="14"/>
        <v>17</v>
      </c>
      <c r="GB20" s="3">
        <f t="shared" si="14"/>
        <v>17</v>
      </c>
      <c r="GC20" s="3">
        <f t="shared" si="14"/>
        <v>18</v>
      </c>
      <c r="GD20" s="3">
        <f t="shared" si="14"/>
        <v>18</v>
      </c>
      <c r="GE20" s="3">
        <f t="shared" si="14"/>
        <v>18</v>
      </c>
      <c r="GF20" s="3">
        <f t="shared" si="14"/>
        <v>16</v>
      </c>
      <c r="GG20" s="3">
        <f t="shared" si="14"/>
        <v>16</v>
      </c>
      <c r="GH20" s="3">
        <f t="shared" si="14"/>
        <v>16</v>
      </c>
      <c r="GI20" s="3">
        <f t="shared" si="14"/>
        <v>17</v>
      </c>
      <c r="GJ20" s="3">
        <f t="shared" si="14"/>
        <v>17</v>
      </c>
      <c r="GK20" s="3">
        <f t="shared" si="14"/>
        <v>17</v>
      </c>
      <c r="GL20" s="3">
        <f t="shared" si="14"/>
        <v>18</v>
      </c>
      <c r="GM20" s="3">
        <f t="shared" si="14"/>
        <v>18</v>
      </c>
      <c r="GN20" s="3">
        <f t="shared" si="14"/>
        <v>18</v>
      </c>
      <c r="GP20" s="3">
        <v>4</v>
      </c>
      <c r="GQ20" s="3">
        <v>5</v>
      </c>
      <c r="GR20" s="3">
        <v>6</v>
      </c>
      <c r="GS20" s="3">
        <v>4</v>
      </c>
      <c r="GT20" s="3">
        <v>5</v>
      </c>
      <c r="GU20" s="3">
        <v>6</v>
      </c>
      <c r="GV20" s="3">
        <v>4</v>
      </c>
      <c r="GW20" s="3">
        <v>5</v>
      </c>
      <c r="GX20" s="3">
        <v>6</v>
      </c>
      <c r="GY20" s="3">
        <v>4</v>
      </c>
      <c r="GZ20" s="3">
        <v>5</v>
      </c>
      <c r="HA20" s="3">
        <v>6</v>
      </c>
      <c r="HB20" s="3">
        <v>4</v>
      </c>
      <c r="HC20" s="3">
        <v>5</v>
      </c>
      <c r="HD20" s="3">
        <v>6</v>
      </c>
      <c r="HE20" s="3">
        <v>4</v>
      </c>
      <c r="HF20" s="3">
        <v>5</v>
      </c>
      <c r="HG20" s="3">
        <v>6</v>
      </c>
      <c r="HH20" s="3">
        <v>4</v>
      </c>
      <c r="HI20" s="3">
        <v>5</v>
      </c>
      <c r="HJ20" s="3">
        <v>6</v>
      </c>
      <c r="HK20" s="3">
        <v>4</v>
      </c>
      <c r="HL20" s="3">
        <v>5</v>
      </c>
      <c r="HM20" s="3">
        <v>6</v>
      </c>
      <c r="HN20" s="3">
        <v>4</v>
      </c>
      <c r="HO20" s="3">
        <v>5</v>
      </c>
      <c r="HP20" s="3">
        <v>6</v>
      </c>
      <c r="HR20" s="95" t="s">
        <v>92</v>
      </c>
      <c r="HS20" s="95">
        <v>4</v>
      </c>
      <c r="HT20" s="31" t="str" cm="1">
        <f t="array" aca="1" ref="HT20" ca="1">IF(O13=0,"",_xlfn._xlws.FILTER(O$1:W$1,O13:W13=2))</f>
        <v/>
      </c>
      <c r="HU20" s="31"/>
      <c r="HV20" s="31"/>
      <c r="HW20" s="31"/>
      <c r="HX20" s="31"/>
      <c r="HY20" s="31"/>
      <c r="HZ20" s="31"/>
      <c r="IA20" s="31"/>
      <c r="IB20" s="31"/>
      <c r="IC20" s="3" t="str">
        <f ca="1">IFERROR(VALUE(_xlfn.TEXTJOIN("",TRUE,HT20:IB20)),"")</f>
        <v/>
      </c>
      <c r="ID20" s="3" t="str" cm="1">
        <f t="array" aca="1" ref="ID20" ca="1">IFERROR((_xlfn.TEXTJOIN(", ",TRUE,IF(O13=0,"",_xlfn._xlws.FILTER(O$1:W$1,O13:W13=2)))),"")</f>
        <v/>
      </c>
      <c r="IE20" s="110" t="s">
        <v>95</v>
      </c>
      <c r="IF20" s="110">
        <v>4</v>
      </c>
      <c r="IG20" s="31" t="str" cm="1">
        <f t="array" aca="1" ref="IG20" ca="1">IF(AA13=0,"",_xlfn._xlws.FILTER(AA$1:AI$1,AA13:AI13=2))</f>
        <v/>
      </c>
      <c r="IH20" s="31"/>
      <c r="II20" s="31"/>
      <c r="IJ20" s="31"/>
      <c r="IK20" s="31"/>
      <c r="IL20" s="31"/>
      <c r="IM20" s="31"/>
      <c r="IN20" s="31"/>
      <c r="IO20" s="31"/>
      <c r="IP20" s="3" t="str">
        <f ca="1">IFERROR(VALUE(_xlfn.TEXTJOIN("",TRUE,IG20:IO20)),"")</f>
        <v/>
      </c>
      <c r="IQ20" s="3" t="str" cm="1">
        <f t="array" aca="1" ref="IQ20" ca="1">IFERROR((_xlfn.TEXTJOIN(", ",TRUE,IF(AB13=0,"",_xlfn._xlws.FILTER(AB$1:AJ$1,AB13:AJ13=2)))),"")</f>
        <v/>
      </c>
      <c r="IR20" s="116" t="s">
        <v>99</v>
      </c>
      <c r="IS20" s="116">
        <v>4</v>
      </c>
      <c r="IT20" s="31" t="str" cm="1">
        <f t="array" aca="1" ref="IT20" ca="1">IF(AM13=0,"",_xlfn._xlws.FILTER(AM$1:AU$1,AM13:AU13=2))</f>
        <v/>
      </c>
      <c r="IU20" s="31"/>
      <c r="IV20" s="31"/>
      <c r="IW20" s="31"/>
      <c r="IX20" s="31"/>
      <c r="IY20" s="31"/>
      <c r="IZ20" s="31"/>
      <c r="JA20" s="31"/>
      <c r="JB20" s="31"/>
      <c r="JC20" s="3" t="str">
        <f ca="1">IFERROR(VALUE(_xlfn.TEXTJOIN("",TRUE,IT20:JB20)),"")</f>
        <v/>
      </c>
      <c r="JD20" s="3" t="str" cm="1">
        <f t="array" aca="1" ref="JD20" ca="1">IFERROR((_xlfn.TEXTJOIN(", ",TRUE,IF(AO13=0,"",_xlfn._xlws.FILTER(AO$1:AW$1,AO13:AW13=2)))),"")</f>
        <v/>
      </c>
    </row>
    <row r="21" spans="1:274" ht="16.5" customHeight="1" x14ac:dyDescent="0.25">
      <c r="A21" s="32">
        <v>9</v>
      </c>
      <c r="B21" s="34" cm="1">
        <f t="array" ref="B21:G21">TRANSPOSE(_xlfn.TOCOL(H8:J10,1))</f>
        <v>2</v>
      </c>
      <c r="C21" s="35">
        <v>6</v>
      </c>
      <c r="D21" s="35">
        <v>8</v>
      </c>
      <c r="E21" s="35">
        <v>1</v>
      </c>
      <c r="F21" s="35">
        <v>4</v>
      </c>
      <c r="G21" s="35">
        <v>3</v>
      </c>
      <c r="H21" s="35"/>
      <c r="I21" s="35"/>
      <c r="J21" s="36"/>
      <c r="K21" s="3">
        <f t="shared" ca="1" si="8"/>
        <v>3</v>
      </c>
      <c r="M21" s="95" t="s">
        <v>94</v>
      </c>
      <c r="N21" s="95">
        <v>6</v>
      </c>
      <c r="O21" s="37" cm="1">
        <f t="array" aca="1" ref="O21" ca="1">test(INDEX(Sudoku,$N21,(CODE($M21)-96)),O$1,INDIRECT("Ligne"&amp;$N21),INDIRECT("Colonne"&amp;(CODE($M21)-96)),Carre4)</f>
        <v>0</v>
      </c>
      <c r="P21" s="37" cm="1">
        <f t="array" aca="1" ref="P21" ca="1">test(INDEX(Sudoku,$N21,(CODE($M21)-96)),P$1,INDIRECT("Ligne"&amp;$N21),INDIRECT("Colonne"&amp;(CODE($M21)-96)),Carre4)</f>
        <v>0</v>
      </c>
      <c r="Q21" s="37" cm="1">
        <f t="array" aca="1" ref="Q21" ca="1">test(INDEX(Sudoku,$N21,(CODE($M21)-96)),Q$1,INDIRECT("Ligne"&amp;$N21),INDIRECT("Colonne"&amp;(CODE($M21)-96)),Carre4)</f>
        <v>0</v>
      </c>
      <c r="R21" s="37" cm="1">
        <f t="array" aca="1" ref="R21" ca="1">test(INDEX(Sudoku,$N21,(CODE($M21)-96)),R$1,INDIRECT("Ligne"&amp;$N21),INDIRECT("Colonne"&amp;(CODE($M21)-96)),Carre4)</f>
        <v>0</v>
      </c>
      <c r="S21" s="37" cm="1">
        <f t="array" aca="1" ref="S21" ca="1">test(INDEX(Sudoku,$N21,(CODE($M21)-96)),S$1,INDIRECT("Ligne"&amp;$N21),INDIRECT("Colonne"&amp;(CODE($M21)-96)),Carre4)</f>
        <v>0</v>
      </c>
      <c r="T21" s="37" cm="1">
        <f t="array" aca="1" ref="T21" ca="1">test(INDEX(Sudoku,$N21,(CODE($M21)-96)),T$1,INDIRECT("Ligne"&amp;$N21),INDIRECT("Colonne"&amp;(CODE($M21)-96)),Carre4)</f>
        <v>0</v>
      </c>
      <c r="U21" s="37" cm="1">
        <f t="array" aca="1" ref="U21" ca="1">test(INDEX(Sudoku,$N21,(CODE($M21)-96)),U$1,INDIRECT("Ligne"&amp;$N21),INDIRECT("Colonne"&amp;(CODE($M21)-96)),Carre4)</f>
        <v>0</v>
      </c>
      <c r="V21" s="37" cm="1">
        <f t="array" aca="1" ref="V21" ca="1">test(INDEX(Sudoku,$N21,(CODE($M21)-96)),V$1,INDIRECT("Ligne"&amp;$N21),INDIRECT("Colonne"&amp;(CODE($M21)-96)),Carre4)</f>
        <v>0</v>
      </c>
      <c r="W21" s="37" cm="1">
        <f t="array" aca="1" ref="W21" ca="1">test(INDEX(Sudoku,$N21,(CODE($M21)-96)),W$1,INDIRECT("Ligne"&amp;$N21),INDIRECT("Colonne"&amp;(CODE($M21)-96)),Carre4)</f>
        <v>0</v>
      </c>
      <c r="X21" s="98">
        <f t="shared" ca="1" si="9"/>
        <v>0</v>
      </c>
      <c r="Y21" s="110" t="s">
        <v>97</v>
      </c>
      <c r="Z21" s="110">
        <v>6</v>
      </c>
      <c r="AA21" s="37" cm="1">
        <f t="array" aca="1" ref="AA21" ca="1">test(INDEX(Sudoku,$Z21,(CODE($Y21)-96)),AA$1,INDIRECT("Ligne"&amp;$Z21),INDIRECT("Colonne"&amp;(CODE($Y21)-96)),Carre5)</f>
        <v>0</v>
      </c>
      <c r="AB21" s="37" cm="1">
        <f t="array" aca="1" ref="AB21" ca="1">test(INDEX(Sudoku,$Z21,(CODE($Y21)-96)),AB$1,INDIRECT("Ligne"&amp;$Z21),INDIRECT("Colonne"&amp;(CODE($Y21)-96)),Carre5)</f>
        <v>0</v>
      </c>
      <c r="AC21" s="37" cm="1">
        <f t="array" aca="1" ref="AC21" ca="1">test(INDEX(Sudoku,$Z21,(CODE($Y21)-96)),AC$1,INDIRECT("Ligne"&amp;$Z21),INDIRECT("Colonne"&amp;(CODE($Y21)-96)),Carre5)</f>
        <v>0</v>
      </c>
      <c r="AD21" s="37" cm="1">
        <f t="array" aca="1" ref="AD21" ca="1">test(INDEX(Sudoku,$Z21,(CODE($Y21)-96)),AD$1,INDIRECT("Ligne"&amp;$Z21),INDIRECT("Colonne"&amp;(CODE($Y21)-96)),Carre5)</f>
        <v>0</v>
      </c>
      <c r="AE21" s="37" cm="1">
        <f t="array" aca="1" ref="AE21" ca="1">test(INDEX(Sudoku,$Z21,(CODE($Y21)-96)),AE$1,INDIRECT("Ligne"&amp;$Z21),INDIRECT("Colonne"&amp;(CODE($Y21)-96)),Carre5)</f>
        <v>0</v>
      </c>
      <c r="AF21" s="37" cm="1">
        <f t="array" aca="1" ref="AF21" ca="1">test(INDEX(Sudoku,$Z21,(CODE($Y21)-96)),AF$1,INDIRECT("Ligne"&amp;$Z21),INDIRECT("Colonne"&amp;(CODE($Y21)-96)),Carre5)</f>
        <v>0</v>
      </c>
      <c r="AG21" s="37" cm="1">
        <f t="array" aca="1" ref="AG21" ca="1">test(INDEX(Sudoku,$Z21,(CODE($Y21)-96)),AG$1,INDIRECT("Ligne"&amp;$Z21),INDIRECT("Colonne"&amp;(CODE($Y21)-96)),Carre5)</f>
        <v>0</v>
      </c>
      <c r="AH21" s="37" cm="1">
        <f t="array" aca="1" ref="AH21" ca="1">test(INDEX(Sudoku,$Z21,(CODE($Y21)-96)),AH$1,INDIRECT("Ligne"&amp;$Z21),INDIRECT("Colonne"&amp;(CODE($Y21)-96)),Carre5)</f>
        <v>0</v>
      </c>
      <c r="AI21" s="37" cm="1">
        <f t="array" aca="1" ref="AI21" ca="1">test(INDEX(Sudoku,$Z21,(CODE($Y21)-96)),AI$1,INDIRECT("Ligne"&amp;$Z21),INDIRECT("Colonne"&amp;(CODE($Y21)-96)),Carre5)</f>
        <v>0</v>
      </c>
      <c r="AJ21" s="113">
        <f t="shared" ca="1" si="10"/>
        <v>0</v>
      </c>
      <c r="AK21" s="116" t="s">
        <v>101</v>
      </c>
      <c r="AL21" s="116">
        <v>6</v>
      </c>
      <c r="AM21" s="37" cm="1">
        <f t="array" aca="1" ref="AM21" ca="1">test(INDEX(Sudoku,$AL21,(CODE($AK21)-96)),AM$1,INDIRECT("Ligne"&amp;$AL21),INDIRECT("Colonne"&amp;(CODE($AK21)-96)),Carre6)</f>
        <v>0</v>
      </c>
      <c r="AN21" s="37" cm="1">
        <f t="array" aca="1" ref="AN21" ca="1">test(INDEX(Sudoku,$AL21,(CODE($AK21)-96)),AN$1,INDIRECT("Ligne"&amp;$AL21),INDIRECT("Colonne"&amp;(CODE($AK21)-96)),Carre6)</f>
        <v>0</v>
      </c>
      <c r="AO21" s="37" cm="1">
        <f t="array" aca="1" ref="AO21" ca="1">test(INDEX(Sudoku,$AL21,(CODE($AK21)-96)),AO$1,INDIRECT("Ligne"&amp;$AL21),INDIRECT("Colonne"&amp;(CODE($AK21)-96)),Carre6)</f>
        <v>0</v>
      </c>
      <c r="AP21" s="37" cm="1">
        <f t="array" aca="1" ref="AP21" ca="1">test(INDEX(Sudoku,$AL21,(CODE($AK21)-96)),AP$1,INDIRECT("Ligne"&amp;$AL21),INDIRECT("Colonne"&amp;(CODE($AK21)-96)),Carre6)</f>
        <v>0</v>
      </c>
      <c r="AQ21" s="37" cm="1">
        <f t="array" aca="1" ref="AQ21" ca="1">test(INDEX(Sudoku,$AL21,(CODE($AK21)-96)),AQ$1,INDIRECT("Ligne"&amp;$AL21),INDIRECT("Colonne"&amp;(CODE($AK21)-96)),Carre6)</f>
        <v>0</v>
      </c>
      <c r="AR21" s="37" cm="1">
        <f t="array" aca="1" ref="AR21" ca="1">test(INDEX(Sudoku,$AL21,(CODE($AK21)-96)),AR$1,INDIRECT("Ligne"&amp;$AL21),INDIRECT("Colonne"&amp;(CODE($AK21)-96)),Carre6)</f>
        <v>0</v>
      </c>
      <c r="AS21" s="37" cm="1">
        <f t="array" aca="1" ref="AS21" ca="1">test(INDEX(Sudoku,$AL21,(CODE($AK21)-96)),AS$1,INDIRECT("Ligne"&amp;$AL21),INDIRECT("Colonne"&amp;(CODE($AK21)-96)),Carre6)</f>
        <v>0</v>
      </c>
      <c r="AT21" s="37" cm="1">
        <f t="array" aca="1" ref="AT21" ca="1">test(INDEX(Sudoku,$AL21,(CODE($AK21)-96)),AT$1,INDIRECT("Ligne"&amp;$AL21),INDIRECT("Colonne"&amp;(CODE($AK21)-96)),Carre6)</f>
        <v>0</v>
      </c>
      <c r="AU21" s="37" cm="1">
        <f t="array" aca="1" ref="AU21" ca="1">test(INDEX(Sudoku,$AL21,(CODE($AK21)-96)),AU$1,INDIRECT("Ligne"&amp;$AL21),INDIRECT("Colonne"&amp;(CODE($AK21)-96)),Carre6)</f>
        <v>0</v>
      </c>
      <c r="AV21" s="119">
        <f t="shared" ca="1" si="11"/>
        <v>0</v>
      </c>
      <c r="AY21" s="188">
        <f ca="1">IF(COUNTIF(BB20:CB22,4)=1,4,0)</f>
        <v>0</v>
      </c>
      <c r="AZ21" s="189">
        <f ca="1">IF(COUNTIF(BB20:CB22,5)=1,5,0)</f>
        <v>0</v>
      </c>
      <c r="BA21" s="189">
        <f ca="1">IF(COUNTIF(BB20:CB22,6)=1,6,0)</f>
        <v>0</v>
      </c>
      <c r="BB21" s="216" t="str" cm="1">
        <f t="array" aca="1" ref="BB21" ca="1">IF(INDIRECT(EL23&amp;FN23)=2,GP23,"")</f>
        <v/>
      </c>
      <c r="BC21" s="194" t="str" cm="1">
        <f t="array" aca="1" ref="BC21" ca="1">IF(INDIRECT(EM23&amp;FO23)=2,GQ23,"")</f>
        <v/>
      </c>
      <c r="BD21" s="196" t="str" cm="1">
        <f t="array" aca="1" ref="BD21" ca="1">IF(INDIRECT(EN23&amp;FP23)=2,GR23,"")</f>
        <v/>
      </c>
      <c r="BE21" s="195" t="str" cm="1">
        <f t="array" aca="1" ref="BE21" ca="1">IF(INDIRECT(EO23&amp;FQ23)=2,GS23,"")</f>
        <v/>
      </c>
      <c r="BF21" s="194" t="str" cm="1">
        <f t="array" aca="1" ref="BF21" ca="1">IF(INDIRECT(EP23&amp;FR23)=2,GT23,"")</f>
        <v/>
      </c>
      <c r="BG21" s="196" t="str" cm="1">
        <f t="array" aca="1" ref="BG21" ca="1">IF(INDIRECT(EQ23&amp;FS23)=2,GU23,"")</f>
        <v/>
      </c>
      <c r="BH21" s="195" t="str" cm="1">
        <f t="array" aca="1" ref="BH21" ca="1">IF(INDIRECT(ER23&amp;FT23)=2,GV23,"")</f>
        <v/>
      </c>
      <c r="BI21" s="194" t="str" cm="1">
        <f t="array" aca="1" ref="BI21" ca="1">IF(INDIRECT(ES23&amp;FU23)=2,GW23,"")</f>
        <v/>
      </c>
      <c r="BJ21" s="197" t="str" cm="1">
        <f t="array" aca="1" ref="BJ21" ca="1">IF(INDIRECT(ET23&amp;FV23)=2,GX23,"")</f>
        <v/>
      </c>
      <c r="BK21" s="194" t="str" cm="1">
        <f t="array" aca="1" ref="BK21" ca="1">IF(INDIRECT(EU23&amp;FW23)=2,GY23,"")</f>
        <v/>
      </c>
      <c r="BL21" s="194" t="str" cm="1">
        <f t="array" aca="1" ref="BL21" ca="1">IF(INDIRECT(EV23&amp;FX23)=2,GZ23,"")</f>
        <v/>
      </c>
      <c r="BM21" s="196" t="str" cm="1">
        <f t="array" aca="1" ref="BM21" ca="1">IF(INDIRECT(EW23&amp;FY23)=2,HA23,"")</f>
        <v/>
      </c>
      <c r="BN21" s="195" t="str" cm="1">
        <f t="array" aca="1" ref="BN21" ca="1">IF(INDIRECT(EX23&amp;FZ23)=2,HB23,"")</f>
        <v/>
      </c>
      <c r="BO21" s="194" t="str" cm="1">
        <f t="array" aca="1" ref="BO21" ca="1">IF(INDIRECT(EY23&amp;GA23)=2,HC23,"")</f>
        <v/>
      </c>
      <c r="BP21" s="196" t="str" cm="1">
        <f t="array" aca="1" ref="BP21" ca="1">IF(INDIRECT(EZ23&amp;GB23)=2,HD23,"")</f>
        <v/>
      </c>
      <c r="BQ21" s="195" t="str" cm="1">
        <f t="array" aca="1" ref="BQ21" ca="1">IF(INDIRECT(FA23&amp;GC23)=2,HE23,"")</f>
        <v/>
      </c>
      <c r="BR21" s="194" t="str" cm="1">
        <f t="array" aca="1" ref="BR21" ca="1">IF(INDIRECT(FB23&amp;GD23)=2,HF23,"")</f>
        <v/>
      </c>
      <c r="BS21" s="197" t="str" cm="1">
        <f t="array" aca="1" ref="BS21" ca="1">IF(INDIRECT(FC23&amp;GE23)=2,HG23,"")</f>
        <v/>
      </c>
      <c r="BT21" s="194" t="str" cm="1">
        <f t="array" aca="1" ref="BT21" ca="1">IF(INDIRECT(FD23&amp;GF23)=2,HH23,"")</f>
        <v/>
      </c>
      <c r="BU21" s="194" t="str" cm="1">
        <f t="array" aca="1" ref="BU21" ca="1">IF(INDIRECT(FE23&amp;GG23)=2,HI23,"")</f>
        <v/>
      </c>
      <c r="BV21" s="196" t="str" cm="1">
        <f t="array" aca="1" ref="BV21" ca="1">IF(INDIRECT(FF23&amp;GH23)=2,HJ23,"")</f>
        <v/>
      </c>
      <c r="BW21" s="195" t="str" cm="1">
        <f t="array" aca="1" ref="BW21" ca="1">IF(INDIRECT(FG23&amp;GI23)=2,HK23,"")</f>
        <v/>
      </c>
      <c r="BX21" s="194" t="str" cm="1">
        <f t="array" aca="1" ref="BX21" ca="1">IF(INDIRECT(FH23&amp;GJ23)=2,HL23,"")</f>
        <v/>
      </c>
      <c r="BY21" s="196" t="str" cm="1">
        <f t="array" aca="1" ref="BY21" ca="1">IF(INDIRECT(FI23&amp;GK23)=2,HM23,"")</f>
        <v/>
      </c>
      <c r="BZ21" s="195" t="str" cm="1">
        <f t="array" aca="1" ref="BZ21" ca="1">IF(INDIRECT(FJ23&amp;GL23)=2,HN23,"")</f>
        <v/>
      </c>
      <c r="CA21" s="194" t="str" cm="1">
        <f t="array" aca="1" ref="CA21" ca="1">IF(INDIRECT(FK23&amp;GM23)=2,HO23,"")</f>
        <v/>
      </c>
      <c r="CB21" s="217" t="str" cm="1">
        <f t="array" aca="1" ref="CB21" ca="1">IF(INDIRECT(FL23&amp;GN23)=2,HP23,"")</f>
        <v/>
      </c>
      <c r="CC21" s="171"/>
      <c r="CD21" s="171"/>
      <c r="CE21" s="242"/>
      <c r="DF21" s="3">
        <v>3</v>
      </c>
      <c r="DH21" s="3">
        <f t="shared" si="13"/>
        <v>0.47712125471966244</v>
      </c>
      <c r="DM21" s="3">
        <f ca="1">COUNT(BB26:BD28)</f>
        <v>2</v>
      </c>
      <c r="DN21" s="3">
        <f ca="1">COUNT(BE26:BG28)</f>
        <v>4</v>
      </c>
      <c r="DO21" s="3">
        <f ca="1">COUNT(BH26:BJ28)</f>
        <v>0</v>
      </c>
      <c r="DP21" s="3">
        <f ca="1">COUNT(BK26:BM28)</f>
        <v>0</v>
      </c>
      <c r="DQ21" s="3">
        <f ca="1">COUNT(BN26:BP28)</f>
        <v>3</v>
      </c>
      <c r="DR21" s="3">
        <f ca="1">COUNT(BQ26:BS28)</f>
        <v>0</v>
      </c>
      <c r="DS21" s="3">
        <f ca="1">COUNT(BT26:BV28)</f>
        <v>0</v>
      </c>
      <c r="DT21" s="3">
        <f ca="1">COUNT(BW26:BY28)</f>
        <v>2</v>
      </c>
      <c r="DU21" s="3">
        <f ca="1">COUNT(BZ26:CB28)</f>
        <v>0</v>
      </c>
      <c r="EL21" s="164" t="s">
        <v>117</v>
      </c>
      <c r="EM21" s="164" t="s">
        <v>118</v>
      </c>
      <c r="EN21" s="164" t="s">
        <v>119</v>
      </c>
      <c r="EO21" s="164" t="s">
        <v>117</v>
      </c>
      <c r="EP21" s="164" t="s">
        <v>118</v>
      </c>
      <c r="EQ21" s="164" t="s">
        <v>119</v>
      </c>
      <c r="ER21" s="164" t="s">
        <v>117</v>
      </c>
      <c r="ES21" s="164" t="s">
        <v>118</v>
      </c>
      <c r="ET21" s="164" t="s">
        <v>119</v>
      </c>
      <c r="EU21" s="164" t="s">
        <v>126</v>
      </c>
      <c r="EV21" s="164" t="s">
        <v>127</v>
      </c>
      <c r="EW21" s="164" t="s">
        <v>128</v>
      </c>
      <c r="EX21" s="164" t="s">
        <v>126</v>
      </c>
      <c r="EY21" s="164" t="s">
        <v>127</v>
      </c>
      <c r="EZ21" s="164" t="s">
        <v>128</v>
      </c>
      <c r="FA21" s="164" t="s">
        <v>126</v>
      </c>
      <c r="FB21" s="164" t="s">
        <v>127</v>
      </c>
      <c r="FC21" s="164" t="s">
        <v>128</v>
      </c>
      <c r="FD21" s="164" t="s">
        <v>135</v>
      </c>
      <c r="FE21" s="164" t="s">
        <v>136</v>
      </c>
      <c r="FF21" s="164" t="s">
        <v>137</v>
      </c>
      <c r="FG21" s="164" t="s">
        <v>135</v>
      </c>
      <c r="FH21" s="164" t="s">
        <v>136</v>
      </c>
      <c r="FI21" s="164" t="s">
        <v>137</v>
      </c>
      <c r="FJ21" s="164" t="s">
        <v>135</v>
      </c>
      <c r="FK21" s="164" t="s">
        <v>136</v>
      </c>
      <c r="FL21" s="164" t="s">
        <v>137</v>
      </c>
      <c r="FN21" s="3">
        <f>FN20</f>
        <v>16</v>
      </c>
      <c r="FO21" s="3">
        <f t="shared" si="14"/>
        <v>16</v>
      </c>
      <c r="FP21" s="3">
        <f t="shared" si="14"/>
        <v>16</v>
      </c>
      <c r="FQ21" s="3">
        <f t="shared" si="14"/>
        <v>17</v>
      </c>
      <c r="FR21" s="3">
        <f t="shared" si="14"/>
        <v>17</v>
      </c>
      <c r="FS21" s="3">
        <f t="shared" si="14"/>
        <v>17</v>
      </c>
      <c r="FT21" s="3">
        <f t="shared" si="14"/>
        <v>18</v>
      </c>
      <c r="FU21" s="3">
        <f t="shared" si="14"/>
        <v>18</v>
      </c>
      <c r="FV21" s="3">
        <f t="shared" si="14"/>
        <v>18</v>
      </c>
      <c r="FW21" s="3">
        <f t="shared" si="14"/>
        <v>16</v>
      </c>
      <c r="FX21" s="3">
        <f t="shared" si="14"/>
        <v>16</v>
      </c>
      <c r="FY21" s="3">
        <f t="shared" si="14"/>
        <v>16</v>
      </c>
      <c r="FZ21" s="3">
        <f t="shared" si="14"/>
        <v>17</v>
      </c>
      <c r="GA21" s="3">
        <f t="shared" si="14"/>
        <v>17</v>
      </c>
      <c r="GB21" s="3">
        <f t="shared" si="14"/>
        <v>17</v>
      </c>
      <c r="GC21" s="3">
        <f t="shared" si="14"/>
        <v>18</v>
      </c>
      <c r="GD21" s="3">
        <f t="shared" si="14"/>
        <v>18</v>
      </c>
      <c r="GE21" s="3">
        <f t="shared" si="14"/>
        <v>18</v>
      </c>
      <c r="GF21" s="3">
        <f t="shared" si="14"/>
        <v>16</v>
      </c>
      <c r="GG21" s="3">
        <f t="shared" si="14"/>
        <v>16</v>
      </c>
      <c r="GH21" s="3">
        <f t="shared" si="14"/>
        <v>16</v>
      </c>
      <c r="GI21" s="3">
        <f t="shared" si="14"/>
        <v>17</v>
      </c>
      <c r="GJ21" s="3">
        <f t="shared" si="14"/>
        <v>17</v>
      </c>
      <c r="GK21" s="3">
        <f t="shared" si="14"/>
        <v>17</v>
      </c>
      <c r="GL21" s="3">
        <f t="shared" si="14"/>
        <v>18</v>
      </c>
      <c r="GM21" s="3">
        <f t="shared" si="14"/>
        <v>18</v>
      </c>
      <c r="GN21" s="3">
        <f t="shared" si="14"/>
        <v>18</v>
      </c>
      <c r="GP21" s="3">
        <v>7</v>
      </c>
      <c r="GQ21" s="3">
        <v>8</v>
      </c>
      <c r="GR21" s="3">
        <v>9</v>
      </c>
      <c r="GS21" s="3">
        <v>7</v>
      </c>
      <c r="GT21" s="3">
        <v>8</v>
      </c>
      <c r="GU21" s="3">
        <v>9</v>
      </c>
      <c r="GV21" s="3">
        <v>7</v>
      </c>
      <c r="GW21" s="3">
        <v>8</v>
      </c>
      <c r="GX21" s="3">
        <v>9</v>
      </c>
      <c r="GY21" s="3">
        <v>7</v>
      </c>
      <c r="GZ21" s="3">
        <v>8</v>
      </c>
      <c r="HA21" s="3">
        <v>9</v>
      </c>
      <c r="HB21" s="3">
        <v>7</v>
      </c>
      <c r="HC21" s="3">
        <v>8</v>
      </c>
      <c r="HD21" s="3">
        <v>9</v>
      </c>
      <c r="HE21" s="3">
        <v>7</v>
      </c>
      <c r="HF21" s="3">
        <v>8</v>
      </c>
      <c r="HG21" s="3">
        <v>9</v>
      </c>
      <c r="HH21" s="3">
        <v>7</v>
      </c>
      <c r="HI21" s="3">
        <v>8</v>
      </c>
      <c r="HJ21" s="3">
        <v>9</v>
      </c>
      <c r="HK21" s="3">
        <v>7</v>
      </c>
      <c r="HL21" s="3">
        <v>8</v>
      </c>
      <c r="HM21" s="3">
        <v>9</v>
      </c>
      <c r="HN21" s="3">
        <v>7</v>
      </c>
      <c r="HO21" s="3">
        <v>8</v>
      </c>
      <c r="HP21" s="3">
        <v>9</v>
      </c>
      <c r="HR21" s="95" t="s">
        <v>93</v>
      </c>
      <c r="HS21" s="95">
        <v>4</v>
      </c>
      <c r="HT21" s="31" t="str" cm="1">
        <f t="array" aca="1" ref="HT21" ca="1">IF(O14=0,"",_xlfn._xlws.FILTER(O$1:W$1,O14:W14=2))</f>
        <v/>
      </c>
      <c r="HU21" s="31"/>
      <c r="HV21" s="31"/>
      <c r="HW21" s="31"/>
      <c r="HX21" s="31"/>
      <c r="HY21" s="31"/>
      <c r="HZ21" s="31"/>
      <c r="IA21" s="31"/>
      <c r="IB21" s="31"/>
      <c r="IC21" s="3" t="str">
        <f ca="1">IFERROR(VALUE(_xlfn.TEXTJOIN("",TRUE,HT21:IB21)),"")</f>
        <v/>
      </c>
      <c r="ID21" s="3" t="str" cm="1">
        <f t="array" aca="1" ref="ID21" ca="1">IFERROR((_xlfn.TEXTJOIN(", ",TRUE,IF(O14=0,"",_xlfn._xlws.FILTER(O$1:W$1,O14:W14=2)))),"")</f>
        <v/>
      </c>
      <c r="IE21" s="110" t="s">
        <v>96</v>
      </c>
      <c r="IF21" s="110">
        <v>4</v>
      </c>
      <c r="IG21" s="31" t="str" cm="1">
        <f t="array" aca="1" ref="IG21" ca="1">IF(AA14=0,"",_xlfn._xlws.FILTER(AA$1:AI$1,AA14:AI14=2))</f>
        <v/>
      </c>
      <c r="IH21" s="31"/>
      <c r="II21" s="31"/>
      <c r="IJ21" s="31"/>
      <c r="IK21" s="31"/>
      <c r="IL21" s="31"/>
      <c r="IM21" s="31"/>
      <c r="IN21" s="31"/>
      <c r="IO21" s="31"/>
      <c r="IP21" s="3" t="str">
        <f ca="1">IFERROR(VALUE(_xlfn.TEXTJOIN("",TRUE,IG21:IO21)),"")</f>
        <v/>
      </c>
      <c r="IQ21" s="3" t="str" cm="1">
        <f t="array" aca="1" ref="IQ21" ca="1">IFERROR((_xlfn.TEXTJOIN(", ",TRUE,IF(AB14=0,"",_xlfn._xlws.FILTER(AB$1:AJ$1,AB14:AJ14=2)))),"")</f>
        <v/>
      </c>
      <c r="IR21" s="116" t="s">
        <v>100</v>
      </c>
      <c r="IS21" s="116">
        <v>4</v>
      </c>
      <c r="IT21" s="31" t="str" cm="1">
        <f t="array" aca="1" ref="IT21" ca="1">IF(AM14=0,"",_xlfn._xlws.FILTER(AM$1:AU$1,AM14:AU14=2))</f>
        <v/>
      </c>
      <c r="IU21" s="31"/>
      <c r="IV21" s="31"/>
      <c r="IW21" s="31"/>
      <c r="IX21" s="31"/>
      <c r="IY21" s="31"/>
      <c r="IZ21" s="31"/>
      <c r="JA21" s="31"/>
      <c r="JB21" s="31"/>
      <c r="JC21" s="3" t="str">
        <f ca="1">IFERROR(VALUE(_xlfn.TEXTJOIN("",TRUE,IT21:JB21)),"")</f>
        <v/>
      </c>
      <c r="JD21" s="3" t="str" cm="1">
        <f t="array" aca="1" ref="JD21" ca="1">IFERROR((_xlfn.TEXTJOIN(", ",TRUE,IF(AO14=0,"",_xlfn._xlws.FILTER(AO$1:AW$1,AO14:AW14=2)))),"")</f>
        <v/>
      </c>
    </row>
    <row r="22" spans="1:274" ht="16.5" customHeight="1" thickBot="1" x14ac:dyDescent="0.3">
      <c r="M22" s="130"/>
      <c r="N22" s="130"/>
      <c r="O22" s="130">
        <f t="shared" ref="O22:W22" ca="1" si="15">COUNTIF(O13:O21,2)</f>
        <v>0</v>
      </c>
      <c r="P22" s="130">
        <f t="shared" ca="1" si="15"/>
        <v>0</v>
      </c>
      <c r="Q22" s="130">
        <f t="shared" ca="1" si="15"/>
        <v>0</v>
      </c>
      <c r="R22" s="130">
        <f t="shared" ca="1" si="15"/>
        <v>0</v>
      </c>
      <c r="S22" s="130">
        <f t="shared" ca="1" si="15"/>
        <v>0</v>
      </c>
      <c r="T22" s="130">
        <f t="shared" ca="1" si="15"/>
        <v>0</v>
      </c>
      <c r="U22" s="130">
        <f t="shared" ca="1" si="15"/>
        <v>3</v>
      </c>
      <c r="V22" s="130">
        <f t="shared" ca="1" si="15"/>
        <v>2</v>
      </c>
      <c r="W22" s="130">
        <f t="shared" ca="1" si="15"/>
        <v>3</v>
      </c>
      <c r="X22" s="130"/>
      <c r="Y22" s="130"/>
      <c r="Z22" s="130"/>
      <c r="AA22" s="130">
        <f t="shared" ref="AA22:AI22" ca="1" si="16">COUNTIF(AA13:AA21,2)</f>
        <v>0</v>
      </c>
      <c r="AB22" s="130">
        <f t="shared" ca="1" si="16"/>
        <v>0</v>
      </c>
      <c r="AC22" s="130">
        <f t="shared" ca="1" si="16"/>
        <v>0</v>
      </c>
      <c r="AD22" s="130">
        <f t="shared" ca="1" si="16"/>
        <v>0</v>
      </c>
      <c r="AE22" s="130">
        <f t="shared" ca="1" si="16"/>
        <v>0</v>
      </c>
      <c r="AF22" s="130">
        <f t="shared" ca="1" si="16"/>
        <v>0</v>
      </c>
      <c r="AG22" s="130">
        <f t="shared" ca="1" si="16"/>
        <v>0</v>
      </c>
      <c r="AH22" s="130">
        <f t="shared" ca="1" si="16"/>
        <v>0</v>
      </c>
      <c r="AI22" s="130">
        <f t="shared" ca="1" si="16"/>
        <v>0</v>
      </c>
      <c r="AJ22" s="130"/>
      <c r="AK22" s="130"/>
      <c r="AL22" s="130"/>
      <c r="AM22" s="130">
        <f t="shared" ref="AM22:AU22" ca="1" si="17">COUNTIF(AM13:AM21,2)</f>
        <v>0</v>
      </c>
      <c r="AN22" s="130">
        <f t="shared" ca="1" si="17"/>
        <v>0</v>
      </c>
      <c r="AO22" s="130">
        <f t="shared" ca="1" si="17"/>
        <v>0</v>
      </c>
      <c r="AP22" s="130">
        <f t="shared" ca="1" si="17"/>
        <v>0</v>
      </c>
      <c r="AQ22" s="130">
        <f t="shared" ca="1" si="17"/>
        <v>0</v>
      </c>
      <c r="AR22" s="130">
        <f t="shared" ca="1" si="17"/>
        <v>0</v>
      </c>
      <c r="AS22" s="130">
        <f t="shared" ca="1" si="17"/>
        <v>2</v>
      </c>
      <c r="AT22" s="130">
        <f t="shared" ca="1" si="17"/>
        <v>0</v>
      </c>
      <c r="AU22" s="130">
        <f t="shared" ca="1" si="17"/>
        <v>2</v>
      </c>
      <c r="AV22" s="130"/>
      <c r="AY22" s="190">
        <f ca="1">IF(COUNTIF(BB20:CB22,7)=1,7,0)</f>
        <v>0</v>
      </c>
      <c r="AZ22" s="191">
        <f ca="1">IF(COUNTIF(BB20:CB22,8)=1,8,0)</f>
        <v>0</v>
      </c>
      <c r="BA22" s="191">
        <f ca="1">IF(COUNTIF(BB20:CB22,9)=1,9,0)</f>
        <v>0</v>
      </c>
      <c r="BB22" s="222" cm="1">
        <f t="array" aca="1" ref="BB22" ca="1">IF(INDIRECT(EL24&amp;FN24)=2,GP24,"")</f>
        <v>7</v>
      </c>
      <c r="BC22" s="206" cm="1">
        <f t="array" aca="1" ref="BC22" ca="1">IF(INDIRECT(EM24&amp;FO24)=2,GQ24,"")</f>
        <v>8</v>
      </c>
      <c r="BD22" s="207" cm="1">
        <f t="array" aca="1" ref="BD22" ca="1">IF(INDIRECT(EN24&amp;FP24)=2,GR24,"")</f>
        <v>9</v>
      </c>
      <c r="BE22" s="208" cm="1">
        <f t="array" aca="1" ref="BE22" ca="1">IF(INDIRECT(EO24&amp;FQ24)=2,GS24,"")</f>
        <v>7</v>
      </c>
      <c r="BF22" s="206" cm="1">
        <f t="array" aca="1" ref="BF22" ca="1">IF(INDIRECT(EP24&amp;FR24)=2,GT24,"")</f>
        <v>8</v>
      </c>
      <c r="BG22" s="207" cm="1">
        <f t="array" aca="1" ref="BG22" ca="1">IF(INDIRECT(EQ24&amp;FS24)=2,GU24,"")</f>
        <v>9</v>
      </c>
      <c r="BH22" s="208" t="str" cm="1">
        <f t="array" aca="1" ref="BH22" ca="1">IF(INDIRECT(ER24&amp;FT24)=2,GV24,"")</f>
        <v/>
      </c>
      <c r="BI22" s="206" t="str" cm="1">
        <f t="array" aca="1" ref="BI22" ca="1">IF(INDIRECT(ES24&amp;FU24)=2,GW24,"")</f>
        <v/>
      </c>
      <c r="BJ22" s="209" t="str" cm="1">
        <f t="array" aca="1" ref="BJ22" ca="1">IF(INDIRECT(ET24&amp;FV24)=2,GX24,"")</f>
        <v/>
      </c>
      <c r="BK22" s="206" t="str" cm="1">
        <f t="array" aca="1" ref="BK22" ca="1">IF(INDIRECT(EU24&amp;FW24)=2,GY24,"")</f>
        <v/>
      </c>
      <c r="BL22" s="206" t="str" cm="1">
        <f t="array" aca="1" ref="BL22" ca="1">IF(INDIRECT(EV24&amp;FX24)=2,GZ24,"")</f>
        <v/>
      </c>
      <c r="BM22" s="207" t="str" cm="1">
        <f t="array" aca="1" ref="BM22" ca="1">IF(INDIRECT(EW24&amp;FY24)=2,HA24,"")</f>
        <v/>
      </c>
      <c r="BN22" s="208" t="str" cm="1">
        <f t="array" aca="1" ref="BN22" ca="1">IF(INDIRECT(EX24&amp;FZ24)=2,HB24,"")</f>
        <v/>
      </c>
      <c r="BO22" s="206" t="str" cm="1">
        <f t="array" aca="1" ref="BO22" ca="1">IF(INDIRECT(EY24&amp;GA24)=2,HC24,"")</f>
        <v/>
      </c>
      <c r="BP22" s="207" t="str" cm="1">
        <f t="array" aca="1" ref="BP22" ca="1">IF(INDIRECT(EZ24&amp;GB24)=2,HD24,"")</f>
        <v/>
      </c>
      <c r="BQ22" s="208" t="str" cm="1">
        <f t="array" aca="1" ref="BQ22" ca="1">IF(INDIRECT(FA24&amp;GC24)=2,HE24,"")</f>
        <v/>
      </c>
      <c r="BR22" s="206" t="str" cm="1">
        <f t="array" aca="1" ref="BR22" ca="1">IF(INDIRECT(FB24&amp;GD24)=2,HF24,"")</f>
        <v/>
      </c>
      <c r="BS22" s="209" t="str" cm="1">
        <f t="array" aca="1" ref="BS22" ca="1">IF(INDIRECT(FC24&amp;GE24)=2,HG24,"")</f>
        <v/>
      </c>
      <c r="BT22" s="206" cm="1">
        <f t="array" aca="1" ref="BT22" ca="1">IF(INDIRECT(FD24&amp;GF24)=2,HH24,"")</f>
        <v>7</v>
      </c>
      <c r="BU22" s="206" t="str" cm="1">
        <f t="array" aca="1" ref="BU22" ca="1">IF(INDIRECT(FE24&amp;GG24)=2,HI24,"")</f>
        <v/>
      </c>
      <c r="BV22" s="207" cm="1">
        <f t="array" aca="1" ref="BV22" ca="1">IF(INDIRECT(FF24&amp;GH24)=2,HJ24,"")</f>
        <v>9</v>
      </c>
      <c r="BW22" s="208" t="str" cm="1">
        <f t="array" aca="1" ref="BW22" ca="1">IF(INDIRECT(FG24&amp;GI24)=2,HK24,"")</f>
        <v/>
      </c>
      <c r="BX22" s="206" t="str" cm="1">
        <f t="array" aca="1" ref="BX22" ca="1">IF(INDIRECT(FH24&amp;GJ24)=2,HL24,"")</f>
        <v/>
      </c>
      <c r="BY22" s="207" t="str" cm="1">
        <f t="array" aca="1" ref="BY22" ca="1">IF(INDIRECT(FI24&amp;GK24)=2,HM24,"")</f>
        <v/>
      </c>
      <c r="BZ22" s="208" t="str" cm="1">
        <f t="array" aca="1" ref="BZ22" ca="1">IF(INDIRECT(FJ24&amp;GL24)=2,HN24,"")</f>
        <v/>
      </c>
      <c r="CA22" s="206" t="str" cm="1">
        <f t="array" aca="1" ref="CA22" ca="1">IF(INDIRECT(FK24&amp;GM24)=2,HO24,"")</f>
        <v/>
      </c>
      <c r="CB22" s="223" t="str" cm="1">
        <f t="array" aca="1" ref="CB22" ca="1">IF(INDIRECT(FL24&amp;GN24)=2,HP24,"")</f>
        <v/>
      </c>
      <c r="CC22" s="240"/>
      <c r="CD22" s="239"/>
      <c r="CE22" s="244"/>
      <c r="CN22" s="3">
        <v>1</v>
      </c>
      <c r="CO22" s="162">
        <v>2</v>
      </c>
      <c r="CP22" s="3">
        <v>3</v>
      </c>
      <c r="CQ22" s="3">
        <v>4</v>
      </c>
      <c r="CR22" s="3">
        <v>5</v>
      </c>
      <c r="CS22" s="3">
        <v>6</v>
      </c>
      <c r="CT22" s="3">
        <v>7</v>
      </c>
      <c r="CU22" s="3">
        <v>8</v>
      </c>
      <c r="CV22" s="3">
        <v>9</v>
      </c>
      <c r="DF22" s="3">
        <v>4</v>
      </c>
      <c r="DH22" s="3">
        <f t="shared" si="13"/>
        <v>0.6020599913279624</v>
      </c>
      <c r="DM22" s="3">
        <f ca="1">COUNT(BB29:BD31)</f>
        <v>0</v>
      </c>
      <c r="DN22" s="3">
        <f ca="1">COUNT(BE29:BG31)</f>
        <v>4</v>
      </c>
      <c r="DO22" s="3">
        <f ca="1">COUNT(BH29:BJ31)</f>
        <v>3</v>
      </c>
      <c r="DP22" s="3">
        <f ca="1">COUNT(BK29:BM31)</f>
        <v>0</v>
      </c>
      <c r="DQ22" s="3">
        <f ca="1">COUNT(BN29:BP31)</f>
        <v>2</v>
      </c>
      <c r="DR22" s="3">
        <f ca="1">COUNT(BQ29:BS31)</f>
        <v>0</v>
      </c>
      <c r="DS22" s="3">
        <f ca="1">COUNT(BT29:BV31)</f>
        <v>0</v>
      </c>
      <c r="DT22" s="3">
        <f ca="1">COUNT(BW29:BY31)</f>
        <v>3</v>
      </c>
      <c r="DU22" s="3">
        <f ca="1">COUNT(BZ29:CB31)</f>
        <v>0</v>
      </c>
      <c r="EL22" s="164" t="s">
        <v>111</v>
      </c>
      <c r="EM22" s="164" t="s">
        <v>112</v>
      </c>
      <c r="EN22" s="164" t="s">
        <v>113</v>
      </c>
      <c r="EO22" s="164" t="s">
        <v>111</v>
      </c>
      <c r="EP22" s="164" t="s">
        <v>112</v>
      </c>
      <c r="EQ22" s="164" t="s">
        <v>113</v>
      </c>
      <c r="ER22" s="164" t="s">
        <v>111</v>
      </c>
      <c r="ES22" s="164" t="s">
        <v>112</v>
      </c>
      <c r="ET22" s="164" t="s">
        <v>113</v>
      </c>
      <c r="EU22" s="164" t="s">
        <v>120</v>
      </c>
      <c r="EV22" s="164" t="s">
        <v>121</v>
      </c>
      <c r="EW22" s="164" t="s">
        <v>122</v>
      </c>
      <c r="EX22" s="164" t="s">
        <v>120</v>
      </c>
      <c r="EY22" s="164" t="s">
        <v>121</v>
      </c>
      <c r="EZ22" s="164" t="s">
        <v>122</v>
      </c>
      <c r="FA22" s="164" t="s">
        <v>120</v>
      </c>
      <c r="FB22" s="164" t="s">
        <v>121</v>
      </c>
      <c r="FC22" s="164" t="s">
        <v>122</v>
      </c>
      <c r="FD22" s="164" t="s">
        <v>129</v>
      </c>
      <c r="FE22" s="164" t="s">
        <v>130</v>
      </c>
      <c r="FF22" s="164" t="s">
        <v>131</v>
      </c>
      <c r="FG22" s="164" t="s">
        <v>129</v>
      </c>
      <c r="FH22" s="164" t="s">
        <v>130</v>
      </c>
      <c r="FI22" s="164" t="s">
        <v>131</v>
      </c>
      <c r="FJ22" s="164" t="s">
        <v>129</v>
      </c>
      <c r="FK22" s="164" t="s">
        <v>130</v>
      </c>
      <c r="FL22" s="164" t="s">
        <v>131</v>
      </c>
      <c r="FN22" s="3">
        <f>FN19+3</f>
        <v>19</v>
      </c>
      <c r="FO22" s="3">
        <f t="shared" ref="FO22:GN22" si="18">FO19+3</f>
        <v>19</v>
      </c>
      <c r="FP22" s="3">
        <f t="shared" si="18"/>
        <v>19</v>
      </c>
      <c r="FQ22" s="3">
        <f t="shared" si="18"/>
        <v>20</v>
      </c>
      <c r="FR22" s="3">
        <f t="shared" si="18"/>
        <v>20</v>
      </c>
      <c r="FS22" s="3">
        <f t="shared" si="18"/>
        <v>20</v>
      </c>
      <c r="FT22" s="3">
        <f t="shared" si="18"/>
        <v>21</v>
      </c>
      <c r="FU22" s="3">
        <f t="shared" si="18"/>
        <v>21</v>
      </c>
      <c r="FV22" s="3">
        <f t="shared" si="18"/>
        <v>21</v>
      </c>
      <c r="FW22" s="3">
        <f t="shared" si="18"/>
        <v>19</v>
      </c>
      <c r="FX22" s="3">
        <f t="shared" si="18"/>
        <v>19</v>
      </c>
      <c r="FY22" s="3">
        <f t="shared" si="18"/>
        <v>19</v>
      </c>
      <c r="FZ22" s="3">
        <f t="shared" si="18"/>
        <v>20</v>
      </c>
      <c r="GA22" s="3">
        <f t="shared" si="18"/>
        <v>20</v>
      </c>
      <c r="GB22" s="3">
        <f t="shared" si="18"/>
        <v>20</v>
      </c>
      <c r="GC22" s="3">
        <f t="shared" si="18"/>
        <v>21</v>
      </c>
      <c r="GD22" s="3">
        <f t="shared" si="18"/>
        <v>21</v>
      </c>
      <c r="GE22" s="3">
        <f t="shared" si="18"/>
        <v>21</v>
      </c>
      <c r="GF22" s="3">
        <f t="shared" si="18"/>
        <v>19</v>
      </c>
      <c r="GG22" s="3">
        <f t="shared" si="18"/>
        <v>19</v>
      </c>
      <c r="GH22" s="3">
        <f t="shared" si="18"/>
        <v>19</v>
      </c>
      <c r="GI22" s="3">
        <f t="shared" si="18"/>
        <v>20</v>
      </c>
      <c r="GJ22" s="3">
        <f t="shared" si="18"/>
        <v>20</v>
      </c>
      <c r="GK22" s="3">
        <f t="shared" si="18"/>
        <v>20</v>
      </c>
      <c r="GL22" s="3">
        <f t="shared" si="18"/>
        <v>21</v>
      </c>
      <c r="GM22" s="3">
        <f t="shared" si="18"/>
        <v>21</v>
      </c>
      <c r="GN22" s="3">
        <f t="shared" si="18"/>
        <v>21</v>
      </c>
      <c r="GP22" s="3">
        <v>1</v>
      </c>
      <c r="GQ22" s="3">
        <v>2</v>
      </c>
      <c r="GR22" s="3">
        <v>3</v>
      </c>
      <c r="GS22" s="3">
        <v>1</v>
      </c>
      <c r="GT22" s="3">
        <v>2</v>
      </c>
      <c r="GU22" s="3">
        <v>3</v>
      </c>
      <c r="GV22" s="3">
        <v>1</v>
      </c>
      <c r="GW22" s="3">
        <v>2</v>
      </c>
      <c r="GX22" s="3">
        <v>3</v>
      </c>
      <c r="GY22" s="3">
        <v>1</v>
      </c>
      <c r="GZ22" s="3">
        <v>2</v>
      </c>
      <c r="HA22" s="3">
        <v>3</v>
      </c>
      <c r="HB22" s="3">
        <v>1</v>
      </c>
      <c r="HC22" s="3">
        <v>2</v>
      </c>
      <c r="HD22" s="3">
        <v>3</v>
      </c>
      <c r="HE22" s="3">
        <v>1</v>
      </c>
      <c r="HF22" s="3">
        <v>2</v>
      </c>
      <c r="HG22" s="3">
        <v>3</v>
      </c>
      <c r="HH22" s="3">
        <v>1</v>
      </c>
      <c r="HI22" s="3">
        <v>2</v>
      </c>
      <c r="HJ22" s="3">
        <v>3</v>
      </c>
      <c r="HK22" s="3">
        <v>1</v>
      </c>
      <c r="HL22" s="3">
        <v>2</v>
      </c>
      <c r="HM22" s="3">
        <v>3</v>
      </c>
      <c r="HN22" s="3">
        <v>1</v>
      </c>
      <c r="HO22" s="3">
        <v>2</v>
      </c>
      <c r="HP22" s="3">
        <v>3</v>
      </c>
      <c r="HR22" s="95" t="s">
        <v>94</v>
      </c>
      <c r="HS22" s="95">
        <v>4</v>
      </c>
      <c r="HT22" s="31" t="str" cm="1">
        <f t="array" aca="1" ref="HT22" ca="1">IF(O15=0,"",_xlfn._xlws.FILTER(O$1:W$1,O15:W15=2))</f>
        <v/>
      </c>
      <c r="HU22" s="31"/>
      <c r="HV22" s="31"/>
      <c r="HW22" s="31"/>
      <c r="HX22" s="31"/>
      <c r="HY22" s="31"/>
      <c r="HZ22" s="31"/>
      <c r="IA22" s="31"/>
      <c r="IB22" s="31"/>
      <c r="IC22" s="3" t="str">
        <f t="shared" ref="IC22:IC28" ca="1" si="19">IFERROR(VALUE(_xlfn.TEXTJOIN("",TRUE,HT22:IB22)),"")</f>
        <v/>
      </c>
      <c r="ID22" s="3" t="str" cm="1">
        <f t="array" aca="1" ref="ID22" ca="1">IFERROR((_xlfn.TEXTJOIN(", ",TRUE,IF(O15=0,"",_xlfn._xlws.FILTER(O$1:W$1,O15:W15=2)))),"")</f>
        <v/>
      </c>
      <c r="IE22" s="110" t="s">
        <v>97</v>
      </c>
      <c r="IF22" s="110">
        <v>4</v>
      </c>
      <c r="IG22" s="31" t="str" cm="1">
        <f t="array" aca="1" ref="IG22" ca="1">IF(AA15=0,"",_xlfn._xlws.FILTER(AA$1:AI$1,AA15:AI15=2))</f>
        <v/>
      </c>
      <c r="IH22" s="31"/>
      <c r="II22" s="31"/>
      <c r="IJ22" s="31"/>
      <c r="IK22" s="31"/>
      <c r="IL22" s="31"/>
      <c r="IM22" s="31"/>
      <c r="IN22" s="31"/>
      <c r="IO22" s="31"/>
      <c r="IP22" s="3" t="str">
        <f t="shared" ref="IP22:IP28" ca="1" si="20">IFERROR(VALUE(_xlfn.TEXTJOIN("",TRUE,IG22:IO22)),"")</f>
        <v/>
      </c>
      <c r="IQ22" s="3" t="str" cm="1">
        <f t="array" aca="1" ref="IQ22" ca="1">IFERROR((_xlfn.TEXTJOIN(", ",TRUE,IF(AB15=0,"",_xlfn._xlws.FILTER(AB$1:AJ$1,AB15:AJ15=2)))),"")</f>
        <v/>
      </c>
      <c r="IR22" s="116" t="s">
        <v>101</v>
      </c>
      <c r="IS22" s="116">
        <v>4</v>
      </c>
      <c r="IT22" s="31" t="str" cm="1">
        <f t="array" aca="1" ref="IT22" ca="1">IF(AM15=0,"",_xlfn._xlws.FILTER(AM$1:AU$1,AM15:AU15=2))</f>
        <v/>
      </c>
      <c r="IU22" s="31"/>
      <c r="IV22" s="31"/>
      <c r="IW22" s="31"/>
      <c r="IX22" s="31"/>
      <c r="IY22" s="31"/>
      <c r="IZ22" s="31"/>
      <c r="JA22" s="31"/>
      <c r="JB22" s="31"/>
      <c r="JC22" s="3" t="str">
        <f t="shared" ref="JC22:JC28" ca="1" si="21">IFERROR(VALUE(_xlfn.TEXTJOIN("",TRUE,IT22:JB22)),"")</f>
        <v/>
      </c>
      <c r="JD22" s="3" t="str" cm="1">
        <f t="array" aca="1" ref="JD22" ca="1">IFERROR((_xlfn.TEXTJOIN(", ",TRUE,IF(AO15=0,"",_xlfn._xlws.FILTER(AO$1:AW$1,AO15:AW15=2)))),"")</f>
        <v/>
      </c>
    </row>
    <row r="23" spans="1:274" ht="16.5" customHeight="1" x14ac:dyDescent="0.25">
      <c r="B23" s="160"/>
      <c r="C23" s="160">
        <v>4</v>
      </c>
      <c r="D23" s="160">
        <v>6</v>
      </c>
      <c r="E23" s="160">
        <v>8</v>
      </c>
      <c r="F23" s="160">
        <v>3</v>
      </c>
      <c r="G23" s="160">
        <v>2</v>
      </c>
      <c r="H23" s="160"/>
      <c r="I23" s="160">
        <v>5</v>
      </c>
      <c r="J23" s="160"/>
      <c r="M23" s="140"/>
      <c r="N23" s="141"/>
      <c r="O23" s="143">
        <v>1</v>
      </c>
      <c r="P23" s="143">
        <v>2</v>
      </c>
      <c r="Q23" s="143">
        <v>3</v>
      </c>
      <c r="R23" s="143">
        <v>4</v>
      </c>
      <c r="S23" s="143">
        <v>5</v>
      </c>
      <c r="T23" s="143">
        <v>6</v>
      </c>
      <c r="U23" s="143">
        <v>7</v>
      </c>
      <c r="V23" s="143">
        <v>8</v>
      </c>
      <c r="W23" s="143">
        <v>9</v>
      </c>
      <c r="X23" s="144"/>
      <c r="Y23" s="63"/>
      <c r="Z23" s="64"/>
      <c r="AA23" s="66">
        <v>1</v>
      </c>
      <c r="AB23" s="66">
        <v>2</v>
      </c>
      <c r="AC23" s="66">
        <v>3</v>
      </c>
      <c r="AD23" s="66">
        <v>4</v>
      </c>
      <c r="AE23" s="66">
        <v>5</v>
      </c>
      <c r="AF23" s="66">
        <v>6</v>
      </c>
      <c r="AG23" s="66">
        <v>7</v>
      </c>
      <c r="AH23" s="66">
        <v>8</v>
      </c>
      <c r="AI23" s="66">
        <v>9</v>
      </c>
      <c r="AJ23" s="67"/>
      <c r="AK23" s="78"/>
      <c r="AL23" s="79"/>
      <c r="AM23" s="81">
        <v>1</v>
      </c>
      <c r="AN23" s="81">
        <v>2</v>
      </c>
      <c r="AO23" s="81">
        <v>3</v>
      </c>
      <c r="AP23" s="81">
        <v>4</v>
      </c>
      <c r="AQ23" s="81">
        <v>5</v>
      </c>
      <c r="AR23" s="81">
        <v>6</v>
      </c>
      <c r="AS23" s="81">
        <v>7</v>
      </c>
      <c r="AT23" s="81">
        <v>8</v>
      </c>
      <c r="AU23" s="81">
        <v>9</v>
      </c>
      <c r="AV23" s="82"/>
      <c r="AW23" s="32"/>
      <c r="AY23" s="188">
        <f ca="1">IF(COUNTIF(BB23:CB25,1)=1,1,0)</f>
        <v>0</v>
      </c>
      <c r="AZ23" s="189">
        <f ca="1">IF(COUNTIF(BB23:CB25,2)=1,2,0)</f>
        <v>0</v>
      </c>
      <c r="BA23" s="189">
        <f ca="1">IF(COUNTIF(BB23:CB25,3)=1,3,0)</f>
        <v>0</v>
      </c>
      <c r="BB23" s="216" cm="1">
        <f t="array" aca="1" ref="BB23" ca="1">IF(INDIRECT(EL25&amp;FN25)=2,GP25,"")</f>
        <v>1</v>
      </c>
      <c r="BC23" s="194" t="str" cm="1">
        <f t="array" aca="1" ref="BC23" ca="1">IF(INDIRECT(EM25&amp;FO25)=2,GQ25,"")</f>
        <v/>
      </c>
      <c r="BD23" s="196" t="str" cm="1">
        <f t="array" aca="1" ref="BD23" ca="1">IF(INDIRECT(EN25&amp;FP25)=2,GR25,"")</f>
        <v/>
      </c>
      <c r="BE23" s="195" cm="1">
        <f t="array" aca="1" ref="BE23" ca="1">IF(INDIRECT(EO25&amp;FQ25)=2,GS25,"")</f>
        <v>1</v>
      </c>
      <c r="BF23" s="194" t="str" cm="1">
        <f t="array" aca="1" ref="BF23" ca="1">IF(INDIRECT(EP25&amp;FR25)=2,GT25,"")</f>
        <v/>
      </c>
      <c r="BG23" s="196" t="str" cm="1">
        <f t="array" aca="1" ref="BG23" ca="1">IF(INDIRECT(EQ25&amp;FS25)=2,GU25,"")</f>
        <v/>
      </c>
      <c r="BH23" s="195" t="str" cm="1">
        <f t="array" aca="1" ref="BH23" ca="1">IF(INDIRECT(ER25&amp;FT25)=2,GV25,"")</f>
        <v/>
      </c>
      <c r="BI23" s="194" t="str" cm="1">
        <f t="array" aca="1" ref="BI23" ca="1">IF(INDIRECT(ES25&amp;FU25)=2,GW25,"")</f>
        <v/>
      </c>
      <c r="BJ23" s="197" t="str" cm="1">
        <f t="array" aca="1" ref="BJ23" ca="1">IF(INDIRECT(ET25&amp;FV25)=2,GX25,"")</f>
        <v/>
      </c>
      <c r="BK23" s="194" t="str" cm="1">
        <f t="array" aca="1" ref="BK23" ca="1">IF(INDIRECT(EU25&amp;FW25)=2,GY25,"")</f>
        <v/>
      </c>
      <c r="BL23" s="194" t="str" cm="1">
        <f t="array" aca="1" ref="BL23" ca="1">IF(INDIRECT(EV25&amp;FX25)=2,GZ25,"")</f>
        <v/>
      </c>
      <c r="BM23" s="196" t="str" cm="1">
        <f t="array" aca="1" ref="BM23" ca="1">IF(INDIRECT(EW25&amp;FY25)=2,HA25,"")</f>
        <v/>
      </c>
      <c r="BN23" s="195" t="str" cm="1">
        <f t="array" aca="1" ref="BN23" ca="1">IF(INDIRECT(EX25&amp;FZ25)=2,HB25,"")</f>
        <v/>
      </c>
      <c r="BO23" s="194" t="str" cm="1">
        <f t="array" aca="1" ref="BO23" ca="1">IF(INDIRECT(EY25&amp;GA25)=2,HC25,"")</f>
        <v/>
      </c>
      <c r="BP23" s="196" t="str" cm="1">
        <f t="array" aca="1" ref="BP23" ca="1">IF(INDIRECT(EZ25&amp;GB25)=2,HD25,"")</f>
        <v/>
      </c>
      <c r="BQ23" s="195" t="str" cm="1">
        <f t="array" aca="1" ref="BQ23" ca="1">IF(INDIRECT(FA25&amp;GC25)=2,HE25,"")</f>
        <v/>
      </c>
      <c r="BR23" s="194" t="str" cm="1">
        <f t="array" aca="1" ref="BR23" ca="1">IF(INDIRECT(FB25&amp;GD25)=2,HF25,"")</f>
        <v/>
      </c>
      <c r="BS23" s="197" t="str" cm="1">
        <f t="array" aca="1" ref="BS23" ca="1">IF(INDIRECT(FC25&amp;GE25)=2,HG25,"")</f>
        <v/>
      </c>
      <c r="BT23" s="194" t="str" cm="1">
        <f t="array" aca="1" ref="BT23" ca="1">IF(INDIRECT(FD25&amp;GF25)=2,HH25,"")</f>
        <v/>
      </c>
      <c r="BU23" s="194" t="str" cm="1">
        <f t="array" aca="1" ref="BU23" ca="1">IF(INDIRECT(FE25&amp;GG25)=2,HI25,"")</f>
        <v/>
      </c>
      <c r="BV23" s="196" t="str" cm="1">
        <f t="array" aca="1" ref="BV23" ca="1">IF(INDIRECT(FF25&amp;GH25)=2,HJ25,"")</f>
        <v/>
      </c>
      <c r="BW23" s="195" t="str" cm="1">
        <f t="array" aca="1" ref="BW23" ca="1">IF(INDIRECT(FG25&amp;GI25)=2,HK25,"")</f>
        <v/>
      </c>
      <c r="BX23" s="194" t="str" cm="1">
        <f t="array" aca="1" ref="BX23" ca="1">IF(INDIRECT(FH25&amp;GJ25)=2,HL25,"")</f>
        <v/>
      </c>
      <c r="BY23" s="196" t="str" cm="1">
        <f t="array" aca="1" ref="BY23" ca="1">IF(INDIRECT(FI25&amp;GK25)=2,HM25,"")</f>
        <v/>
      </c>
      <c r="BZ23" s="195" t="str" cm="1">
        <f t="array" aca="1" ref="BZ23" ca="1">IF(INDIRECT(FJ25&amp;GL25)=2,HN25,"")</f>
        <v/>
      </c>
      <c r="CA23" s="194" t="str" cm="1">
        <f t="array" aca="1" ref="CA23" ca="1">IF(INDIRECT(FK25&amp;GM25)=2,HO25,"")</f>
        <v/>
      </c>
      <c r="CB23" s="217" t="str" cm="1">
        <f t="array" aca="1" ref="CB23" ca="1">IF(INDIRECT(FL25&amp;GN25)=2,HP25,"")</f>
        <v/>
      </c>
      <c r="CC23" s="238"/>
      <c r="CD23" s="171"/>
      <c r="CE23" s="242"/>
      <c r="CN23" s="164">
        <v>8</v>
      </c>
      <c r="CO23" s="168"/>
      <c r="CP23" s="164"/>
      <c r="CQ23" s="164"/>
      <c r="CR23" s="164"/>
      <c r="CS23" s="164"/>
      <c r="CT23" s="164"/>
      <c r="CU23" s="164"/>
      <c r="CV23" s="164"/>
      <c r="DF23" s="3">
        <v>5</v>
      </c>
      <c r="DH23" s="3">
        <f t="shared" ref="DH23:DH38" si="22">LOG(DF23)</f>
        <v>0.69897000433601886</v>
      </c>
      <c r="EL23" s="164" t="s">
        <v>114</v>
      </c>
      <c r="EM23" s="164" t="s">
        <v>115</v>
      </c>
      <c r="EN23" s="164" t="s">
        <v>116</v>
      </c>
      <c r="EO23" s="164" t="s">
        <v>114</v>
      </c>
      <c r="EP23" s="164" t="s">
        <v>115</v>
      </c>
      <c r="EQ23" s="164" t="s">
        <v>116</v>
      </c>
      <c r="ER23" s="164" t="s">
        <v>114</v>
      </c>
      <c r="ES23" s="164" t="s">
        <v>115</v>
      </c>
      <c r="ET23" s="164" t="s">
        <v>116</v>
      </c>
      <c r="EU23" s="164" t="s">
        <v>123</v>
      </c>
      <c r="EV23" s="164" t="s">
        <v>124</v>
      </c>
      <c r="EW23" s="164" t="s">
        <v>125</v>
      </c>
      <c r="EX23" s="164" t="s">
        <v>123</v>
      </c>
      <c r="EY23" s="164" t="s">
        <v>124</v>
      </c>
      <c r="EZ23" s="164" t="s">
        <v>125</v>
      </c>
      <c r="FA23" s="164" t="s">
        <v>123</v>
      </c>
      <c r="FB23" s="164" t="s">
        <v>124</v>
      </c>
      <c r="FC23" s="164" t="s">
        <v>125</v>
      </c>
      <c r="FD23" s="164" t="s">
        <v>132</v>
      </c>
      <c r="FE23" s="164" t="s">
        <v>133</v>
      </c>
      <c r="FF23" s="164" t="s">
        <v>134</v>
      </c>
      <c r="FG23" s="164" t="s">
        <v>132</v>
      </c>
      <c r="FH23" s="164" t="s">
        <v>133</v>
      </c>
      <c r="FI23" s="164" t="s">
        <v>134</v>
      </c>
      <c r="FJ23" s="164" t="s">
        <v>132</v>
      </c>
      <c r="FK23" s="164" t="s">
        <v>133</v>
      </c>
      <c r="FL23" s="164" t="s">
        <v>134</v>
      </c>
      <c r="FN23" s="3">
        <f>FN22</f>
        <v>19</v>
      </c>
      <c r="FO23" s="3">
        <f t="shared" ref="FO23:FO24" si="23">FO22</f>
        <v>19</v>
      </c>
      <c r="FP23" s="3">
        <f t="shared" ref="FP23:FP24" si="24">FP22</f>
        <v>19</v>
      </c>
      <c r="FQ23" s="3">
        <f t="shared" ref="FQ23:FQ24" si="25">FQ22</f>
        <v>20</v>
      </c>
      <c r="FR23" s="3">
        <f t="shared" ref="FR23:FR24" si="26">FR22</f>
        <v>20</v>
      </c>
      <c r="FS23" s="3">
        <f t="shared" ref="FS23:FS24" si="27">FS22</f>
        <v>20</v>
      </c>
      <c r="FT23" s="3">
        <f t="shared" ref="FT23:FT24" si="28">FT22</f>
        <v>21</v>
      </c>
      <c r="FU23" s="3">
        <f t="shared" ref="FU23:FU24" si="29">FU22</f>
        <v>21</v>
      </c>
      <c r="FV23" s="3">
        <f t="shared" ref="FV23:FV24" si="30">FV22</f>
        <v>21</v>
      </c>
      <c r="FW23" s="3">
        <f t="shared" ref="FW23:FW24" si="31">FW22</f>
        <v>19</v>
      </c>
      <c r="FX23" s="3">
        <f t="shared" ref="FX23:FX24" si="32">FX22</f>
        <v>19</v>
      </c>
      <c r="FY23" s="3">
        <f t="shared" ref="FY23:FY24" si="33">FY22</f>
        <v>19</v>
      </c>
      <c r="FZ23" s="3">
        <f t="shared" ref="FZ23:FZ24" si="34">FZ22</f>
        <v>20</v>
      </c>
      <c r="GA23" s="3">
        <f t="shared" ref="GA23:GA24" si="35">GA22</f>
        <v>20</v>
      </c>
      <c r="GB23" s="3">
        <f t="shared" ref="GB23:GB24" si="36">GB22</f>
        <v>20</v>
      </c>
      <c r="GC23" s="3">
        <f t="shared" ref="GC23:GC24" si="37">GC22</f>
        <v>21</v>
      </c>
      <c r="GD23" s="3">
        <f t="shared" ref="GD23:GD24" si="38">GD22</f>
        <v>21</v>
      </c>
      <c r="GE23" s="3">
        <f t="shared" ref="GE23:GE24" si="39">GE22</f>
        <v>21</v>
      </c>
      <c r="GF23" s="3">
        <f t="shared" ref="GF23:GF24" si="40">GF22</f>
        <v>19</v>
      </c>
      <c r="GG23" s="3">
        <f t="shared" ref="GG23:GG24" si="41">GG22</f>
        <v>19</v>
      </c>
      <c r="GH23" s="3">
        <f t="shared" ref="GH23:GH24" si="42">GH22</f>
        <v>19</v>
      </c>
      <c r="GI23" s="3">
        <f t="shared" ref="GI23:GI24" si="43">GI22</f>
        <v>20</v>
      </c>
      <c r="GJ23" s="3">
        <f t="shared" ref="GJ23:GJ24" si="44">GJ22</f>
        <v>20</v>
      </c>
      <c r="GK23" s="3">
        <f t="shared" ref="GK23:GK24" si="45">GK22</f>
        <v>20</v>
      </c>
      <c r="GL23" s="3">
        <f t="shared" ref="GL23:GL24" si="46">GL22</f>
        <v>21</v>
      </c>
      <c r="GM23" s="3">
        <f t="shared" ref="GM23:GM24" si="47">GM22</f>
        <v>21</v>
      </c>
      <c r="GN23" s="3">
        <f t="shared" ref="GN23:GN24" si="48">GN22</f>
        <v>21</v>
      </c>
      <c r="GP23" s="3">
        <v>4</v>
      </c>
      <c r="GQ23" s="3">
        <v>5</v>
      </c>
      <c r="GR23" s="3">
        <v>6</v>
      </c>
      <c r="GS23" s="3">
        <v>4</v>
      </c>
      <c r="GT23" s="3">
        <v>5</v>
      </c>
      <c r="GU23" s="3">
        <v>6</v>
      </c>
      <c r="GV23" s="3">
        <v>4</v>
      </c>
      <c r="GW23" s="3">
        <v>5</v>
      </c>
      <c r="GX23" s="3">
        <v>6</v>
      </c>
      <c r="GY23" s="3">
        <v>4</v>
      </c>
      <c r="GZ23" s="3">
        <v>5</v>
      </c>
      <c r="HA23" s="3">
        <v>6</v>
      </c>
      <c r="HB23" s="3">
        <v>4</v>
      </c>
      <c r="HC23" s="3">
        <v>5</v>
      </c>
      <c r="HD23" s="3">
        <v>6</v>
      </c>
      <c r="HE23" s="3">
        <v>4</v>
      </c>
      <c r="HF23" s="3">
        <v>5</v>
      </c>
      <c r="HG23" s="3">
        <v>6</v>
      </c>
      <c r="HH23" s="3">
        <v>4</v>
      </c>
      <c r="HI23" s="3">
        <v>5</v>
      </c>
      <c r="HJ23" s="3">
        <v>6</v>
      </c>
      <c r="HK23" s="3">
        <v>4</v>
      </c>
      <c r="HL23" s="3">
        <v>5</v>
      </c>
      <c r="HM23" s="3">
        <v>6</v>
      </c>
      <c r="HN23" s="3">
        <v>4</v>
      </c>
      <c r="HO23" s="3">
        <v>5</v>
      </c>
      <c r="HP23" s="3">
        <v>6</v>
      </c>
      <c r="HR23" s="95" t="s">
        <v>92</v>
      </c>
      <c r="HS23" s="95">
        <v>5</v>
      </c>
      <c r="HT23" s="31" t="str" cm="1">
        <f t="array" aca="1" ref="HT23" ca="1">IF(O16=0,"",_xlfn._xlws.FILTER(O$1:W$1,O16:W16=2))</f>
        <v/>
      </c>
      <c r="HU23" s="31"/>
      <c r="HV23" s="31"/>
      <c r="HW23" s="31"/>
      <c r="HX23" s="31"/>
      <c r="HY23" s="31"/>
      <c r="HZ23" s="31"/>
      <c r="IA23" s="31"/>
      <c r="IB23" s="31"/>
      <c r="IC23" s="3" t="str">
        <f t="shared" ca="1" si="19"/>
        <v/>
      </c>
      <c r="ID23" s="3" t="str" cm="1">
        <f t="array" aca="1" ref="ID23" ca="1">IFERROR((_xlfn.TEXTJOIN(", ",TRUE,IF(O16=0,"",_xlfn._xlws.FILTER(O$1:W$1,O16:W16=2)))),"")</f>
        <v/>
      </c>
      <c r="IE23" s="110" t="s">
        <v>95</v>
      </c>
      <c r="IF23" s="110">
        <v>5</v>
      </c>
      <c r="IG23" s="31" t="str" cm="1">
        <f t="array" aca="1" ref="IG23" ca="1">IF(AA16=0,"",_xlfn._xlws.FILTER(AA$1:AI$1,AA16:AI16=2))</f>
        <v/>
      </c>
      <c r="IH23" s="31"/>
      <c r="II23" s="31"/>
      <c r="IJ23" s="31"/>
      <c r="IK23" s="31"/>
      <c r="IL23" s="31"/>
      <c r="IM23" s="31"/>
      <c r="IN23" s="31"/>
      <c r="IO23" s="31"/>
      <c r="IP23" s="3" t="str">
        <f t="shared" ca="1" si="20"/>
        <v/>
      </c>
      <c r="IQ23" s="3" t="str" cm="1">
        <f t="array" aca="1" ref="IQ23" ca="1">IFERROR((_xlfn.TEXTJOIN(", ",TRUE,IF(AB16=0,"",_xlfn._xlws.FILTER(AB$1:AJ$1,AB16:AJ16=2)))),"")</f>
        <v/>
      </c>
      <c r="IR23" s="116" t="s">
        <v>99</v>
      </c>
      <c r="IS23" s="116">
        <v>5</v>
      </c>
      <c r="IT23" s="31" t="str" cm="1">
        <f t="array" aca="1" ref="IT23" ca="1">IF(AM16=0,"",_xlfn._xlws.FILTER(AM$1:AU$1,AM16:AU16=2))</f>
        <v/>
      </c>
      <c r="IU23" s="31"/>
      <c r="IV23" s="31"/>
      <c r="IW23" s="31"/>
      <c r="IX23" s="31"/>
      <c r="IY23" s="31"/>
      <c r="IZ23" s="31"/>
      <c r="JA23" s="31"/>
      <c r="JB23" s="31"/>
      <c r="JC23" s="3" t="str">
        <f t="shared" ca="1" si="21"/>
        <v/>
      </c>
      <c r="JD23" s="3" t="str" cm="1">
        <f t="array" aca="1" ref="JD23" ca="1">IFERROR((_xlfn.TEXTJOIN(", ",TRUE,IF(AO16=0,"",_xlfn._xlws.FILTER(AO$1:AW$1,AO16:AW16=2)))),"")</f>
        <v/>
      </c>
    </row>
    <row r="24" spans="1:274" ht="16.5" customHeight="1" x14ac:dyDescent="0.25">
      <c r="B24" s="160"/>
      <c r="C24" s="160">
        <v>2</v>
      </c>
      <c r="D24" s="160">
        <v>8</v>
      </c>
      <c r="E24" s="160"/>
      <c r="F24" s="160">
        <v>4</v>
      </c>
      <c r="G24" s="160">
        <v>5</v>
      </c>
      <c r="H24" s="160"/>
      <c r="I24" s="160">
        <v>9</v>
      </c>
      <c r="J24" s="160"/>
      <c r="M24" s="142" t="s">
        <v>92</v>
      </c>
      <c r="N24" s="142">
        <v>7</v>
      </c>
      <c r="O24" s="37" cm="1">
        <f t="array" aca="1" ref="O24" ca="1">test(INDEX(Sudoku,$N24,(CODE($M24)-96)),O$1,INDIRECT("Ligne"&amp;$N24),INDIRECT("Colonne"&amp;(CODE($M24)-96)),Carre7)</f>
        <v>2</v>
      </c>
      <c r="P24" s="37" cm="1">
        <f t="array" aca="1" ref="P24" ca="1">test(INDEX(Sudoku,$N24,(CODE($M24)-96)),P$1,INDIRECT("Ligne"&amp;$N24),INDIRECT("Colonne"&amp;(CODE($M24)-96)),Carre7)</f>
        <v>1</v>
      </c>
      <c r="Q24" s="37" cm="1">
        <f t="array" aca="1" ref="Q24" ca="1">test(INDEX(Sudoku,$N24,(CODE($M24)-96)),Q$1,INDIRECT("Ligne"&amp;$N24),INDIRECT("Colonne"&amp;(CODE($M24)-96)),Carre7)</f>
        <v>1</v>
      </c>
      <c r="R24" s="37" cm="1">
        <f t="array" aca="1" ref="R24" ca="1">test(INDEX(Sudoku,$N24,(CODE($M24)-96)),R$1,INDIRECT("Ligne"&amp;$N24),INDIRECT("Colonne"&amp;(CODE($M24)-96)),Carre7)</f>
        <v>1</v>
      </c>
      <c r="S24" s="37" cm="1">
        <f t="array" aca="1" ref="S24" ca="1">test(INDEX(Sudoku,$N24,(CODE($M24)-96)),S$1,INDIRECT("Ligne"&amp;$N24),INDIRECT("Colonne"&amp;(CODE($M24)-96)),Carre7)</f>
        <v>1</v>
      </c>
      <c r="T24" s="37" cm="1">
        <f t="array" aca="1" ref="T24" ca="1">test(INDEX(Sudoku,$N24,(CODE($M24)-96)),T$1,INDIRECT("Ligne"&amp;$N24),INDIRECT("Colonne"&amp;(CODE($M24)-96)),Carre7)</f>
        <v>1</v>
      </c>
      <c r="U24" s="37" cm="1">
        <f t="array" aca="1" ref="U24" ca="1">test(INDEX(Sudoku,$N24,(CODE($M24)-96)),U$1,INDIRECT("Ligne"&amp;$N24),INDIRECT("Colonne"&amp;(CODE($M24)-96)),Carre7)</f>
        <v>2</v>
      </c>
      <c r="V24" s="37" cm="1">
        <f t="array" aca="1" ref="V24" ca="1">test(INDEX(Sudoku,$N24,(CODE($M24)-96)),V$1,INDIRECT("Ligne"&amp;$N24),INDIRECT("Colonne"&amp;(CODE($M24)-96)),Carre7)</f>
        <v>2</v>
      </c>
      <c r="W24" s="37" cm="1">
        <f t="array" aca="1" ref="W24" ca="1">test(INDEX(Sudoku,$N24,(CODE($M24)-96)),W$1,INDIRECT("Ligne"&amp;$N24),INDIRECT("Colonne"&amp;(CODE($M24)-96)),Carre7)</f>
        <v>2</v>
      </c>
      <c r="X24" s="145">
        <f ca="1">COUNTIF(O24:W24,2)</f>
        <v>4</v>
      </c>
      <c r="Y24" s="65" t="s">
        <v>95</v>
      </c>
      <c r="Z24" s="65">
        <v>7</v>
      </c>
      <c r="AA24" s="37" cm="1">
        <f t="array" aca="1" ref="AA24" ca="1">test(INDEX(Sudoku,$Z24,(CODE($Y24)-96)),AA$1,INDIRECT("Ligne"&amp;$Z24),INDIRECT("Colonne"&amp;(CODE($Y24)-96)),Carre8)</f>
        <v>0</v>
      </c>
      <c r="AB24" s="37" cm="1">
        <f t="array" aca="1" ref="AB24" ca="1">test(INDEX(Sudoku,$Z24,(CODE($Y24)-96)),AB$1,INDIRECT("Ligne"&amp;$Z24),INDIRECT("Colonne"&amp;(CODE($Y24)-96)),Carre8)</f>
        <v>0</v>
      </c>
      <c r="AC24" s="37" cm="1">
        <f t="array" aca="1" ref="AC24" ca="1">test(INDEX(Sudoku,$Z24,(CODE($Y24)-96)),AC$1,INDIRECT("Ligne"&amp;$Z24),INDIRECT("Colonne"&amp;(CODE($Y24)-96)),Carre8)</f>
        <v>0</v>
      </c>
      <c r="AD24" s="37" cm="1">
        <f t="array" aca="1" ref="AD24" ca="1">test(INDEX(Sudoku,$Z24,(CODE($Y24)-96)),AD$1,INDIRECT("Ligne"&amp;$Z24),INDIRECT("Colonne"&amp;(CODE($Y24)-96)),Carre8)</f>
        <v>0</v>
      </c>
      <c r="AE24" s="37" cm="1">
        <f t="array" aca="1" ref="AE24" ca="1">test(INDEX(Sudoku,$Z24,(CODE($Y24)-96)),AE$1,INDIRECT("Ligne"&amp;$Z24),INDIRECT("Colonne"&amp;(CODE($Y24)-96)),Carre8)</f>
        <v>0</v>
      </c>
      <c r="AF24" s="37" cm="1">
        <f t="array" aca="1" ref="AF24" ca="1">test(INDEX(Sudoku,$Z24,(CODE($Y24)-96)),AF$1,INDIRECT("Ligne"&amp;$Z24),INDIRECT("Colonne"&amp;(CODE($Y24)-96)),Carre8)</f>
        <v>0</v>
      </c>
      <c r="AG24" s="37" cm="1">
        <f t="array" aca="1" ref="AG24" ca="1">test(INDEX(Sudoku,$Z24,(CODE($Y24)-96)),AG$1,INDIRECT("Ligne"&amp;$Z24),INDIRECT("Colonne"&amp;(CODE($Y24)-96)),Carre8)</f>
        <v>0</v>
      </c>
      <c r="AH24" s="37" cm="1">
        <f t="array" aca="1" ref="AH24" ca="1">test(INDEX(Sudoku,$Z24,(CODE($Y24)-96)),AH$1,INDIRECT("Ligne"&amp;$Z24),INDIRECT("Colonne"&amp;(CODE($Y24)-96)),Carre8)</f>
        <v>0</v>
      </c>
      <c r="AI24" s="37" cm="1">
        <f t="array" aca="1" ref="AI24" ca="1">test(INDEX(Sudoku,$Z24,(CODE($Y24)-96)),AI$1,INDIRECT("Ligne"&amp;$Z24),INDIRECT("Colonne"&amp;(CODE($Y24)-96)),Carre8)</f>
        <v>0</v>
      </c>
      <c r="AJ24" s="68">
        <f ca="1">COUNTIF(AA24:AI24,2)</f>
        <v>0</v>
      </c>
      <c r="AK24" s="80" t="s">
        <v>99</v>
      </c>
      <c r="AL24" s="80">
        <v>7</v>
      </c>
      <c r="AM24" s="37" cm="1">
        <f t="array" aca="1" ref="AM24" ca="1">test(INDEX(Sudoku,$AL24,(CODE($AK24)-96)),AM$1,INDIRECT("Ligne"&amp;$AL24),INDIRECT("Colonne"&amp;(CODE($AK24)-96)),Carre9)</f>
        <v>1</v>
      </c>
      <c r="AN24" s="37" cm="1">
        <f t="array" aca="1" ref="AN24" ca="1">test(INDEX(Sudoku,$AL24,(CODE($AK24)-96)),AN$1,INDIRECT("Ligne"&amp;$AL24),INDIRECT("Colonne"&amp;(CODE($AK24)-96)),Carre9)</f>
        <v>1</v>
      </c>
      <c r="AO24" s="37" cm="1">
        <f t="array" aca="1" ref="AO24" ca="1">test(INDEX(Sudoku,$AL24,(CODE($AK24)-96)),AO$1,INDIRECT("Ligne"&amp;$AL24),INDIRECT("Colonne"&amp;(CODE($AK24)-96)),Carre9)</f>
        <v>1</v>
      </c>
      <c r="AP24" s="37" cm="1">
        <f t="array" aca="1" ref="AP24" ca="1">test(INDEX(Sudoku,$AL24,(CODE($AK24)-96)),AP$1,INDIRECT("Ligne"&amp;$AL24),INDIRECT("Colonne"&amp;(CODE($AK24)-96)),Carre9)</f>
        <v>1</v>
      </c>
      <c r="AQ24" s="37" cm="1">
        <f t="array" aca="1" ref="AQ24" ca="1">test(INDEX(Sudoku,$AL24,(CODE($AK24)-96)),AQ$1,INDIRECT("Ligne"&amp;$AL24),INDIRECT("Colonne"&amp;(CODE($AK24)-96)),Carre9)</f>
        <v>1</v>
      </c>
      <c r="AR24" s="37" cm="1">
        <f t="array" aca="1" ref="AR24" ca="1">test(INDEX(Sudoku,$AL24,(CODE($AK24)-96)),AR$1,INDIRECT("Ligne"&amp;$AL24),INDIRECT("Colonne"&amp;(CODE($AK24)-96)),Carre9)</f>
        <v>1</v>
      </c>
      <c r="AS24" s="37" cm="1">
        <f t="array" aca="1" ref="AS24" ca="1">test(INDEX(Sudoku,$AL24,(CODE($AK24)-96)),AS$1,INDIRECT("Ligne"&amp;$AL24),INDIRECT("Colonne"&amp;(CODE($AK24)-96)),Carre9)</f>
        <v>2</v>
      </c>
      <c r="AT24" s="37" cm="1">
        <f t="array" aca="1" ref="AT24" ca="1">test(INDEX(Sudoku,$AL24,(CODE($AK24)-96)),AT$1,INDIRECT("Ligne"&amp;$AL24),INDIRECT("Colonne"&amp;(CODE($AK24)-96)),Carre9)</f>
        <v>1</v>
      </c>
      <c r="AU24" s="37" cm="1">
        <f t="array" aca="1" ref="AU24" ca="1">test(INDEX(Sudoku,$AL24,(CODE($AK24)-96)),AU$1,INDIRECT("Ligne"&amp;$AL24),INDIRECT("Colonne"&amp;(CODE($AK24)-96)),Carre9)</f>
        <v>2</v>
      </c>
      <c r="AV24" s="83">
        <f ca="1">COUNTIF(AM24:AU24,2)</f>
        <v>2</v>
      </c>
      <c r="AY24" s="188">
        <f ca="1">IF(COUNTIF(BB23:CB25,4)=1,4,0)</f>
        <v>0</v>
      </c>
      <c r="AZ24" s="189">
        <f ca="1">IF(COUNTIF(BB23:CB25,5)=1,5,0)</f>
        <v>0</v>
      </c>
      <c r="BA24" s="189">
        <f ca="1">IF(COUNTIF(BB23:CB25,6)=1,6,0)</f>
        <v>0</v>
      </c>
      <c r="BB24" s="216" t="str" cm="1">
        <f t="array" aca="1" ref="BB24" ca="1">IF(INDIRECT(EL26&amp;FN26)=2,GP26,"")</f>
        <v/>
      </c>
      <c r="BC24" s="194" t="str" cm="1">
        <f t="array" aca="1" ref="BC24" ca="1">IF(INDIRECT(EM26&amp;FO26)=2,GQ26,"")</f>
        <v/>
      </c>
      <c r="BD24" s="196" t="str" cm="1">
        <f t="array" aca="1" ref="BD24" ca="1">IF(INDIRECT(EN26&amp;FP26)=2,GR26,"")</f>
        <v/>
      </c>
      <c r="BE24" s="195" cm="1">
        <f t="array" aca="1" ref="BE24" ca="1">IF(INDIRECT(EO26&amp;FQ26)=2,GS26,"")</f>
        <v>4</v>
      </c>
      <c r="BF24" s="194" t="str" cm="1">
        <f t="array" aca="1" ref="BF24" ca="1">IF(INDIRECT(EP26&amp;FR26)=2,GT26,"")</f>
        <v/>
      </c>
      <c r="BG24" s="196" t="str" cm="1">
        <f t="array" aca="1" ref="BG24" ca="1">IF(INDIRECT(EQ26&amp;FS26)=2,GU26,"")</f>
        <v/>
      </c>
      <c r="BH24" s="195" cm="1">
        <f t="array" aca="1" ref="BH24" ca="1">IF(INDIRECT(ER26&amp;FT26)=2,GV26,"")</f>
        <v>4</v>
      </c>
      <c r="BI24" s="194" t="str" cm="1">
        <f t="array" aca="1" ref="BI24" ca="1">IF(INDIRECT(ES26&amp;FU26)=2,GW26,"")</f>
        <v/>
      </c>
      <c r="BJ24" s="197" t="str" cm="1">
        <f t="array" aca="1" ref="BJ24" ca="1">IF(INDIRECT(ET26&amp;FV26)=2,GX26,"")</f>
        <v/>
      </c>
      <c r="BK24" s="194" t="str" cm="1">
        <f t="array" aca="1" ref="BK24" ca="1">IF(INDIRECT(EU26&amp;FW26)=2,GY26,"")</f>
        <v/>
      </c>
      <c r="BL24" s="194" t="str" cm="1">
        <f t="array" aca="1" ref="BL24" ca="1">IF(INDIRECT(EV26&amp;FX26)=2,GZ26,"")</f>
        <v/>
      </c>
      <c r="BM24" s="196" t="str" cm="1">
        <f t="array" aca="1" ref="BM24" ca="1">IF(INDIRECT(EW26&amp;FY26)=2,HA26,"")</f>
        <v/>
      </c>
      <c r="BN24" s="195" cm="1">
        <f t="array" aca="1" ref="BN24" ca="1">IF(INDIRECT(EX26&amp;FZ26)=2,HB26,"")</f>
        <v>4</v>
      </c>
      <c r="BO24" s="194" t="str" cm="1">
        <f t="array" aca="1" ref="BO24" ca="1">IF(INDIRECT(EY26&amp;GA26)=2,HC26,"")</f>
        <v/>
      </c>
      <c r="BP24" s="196" t="str" cm="1">
        <f t="array" aca="1" ref="BP24" ca="1">IF(INDIRECT(EZ26&amp;GB26)=2,HD26,"")</f>
        <v/>
      </c>
      <c r="BQ24" s="195" t="str" cm="1">
        <f t="array" aca="1" ref="BQ24" ca="1">IF(INDIRECT(FA26&amp;GC26)=2,HE26,"")</f>
        <v/>
      </c>
      <c r="BR24" s="194" t="str" cm="1">
        <f t="array" aca="1" ref="BR24" ca="1">IF(INDIRECT(FB26&amp;GD26)=2,HF26,"")</f>
        <v/>
      </c>
      <c r="BS24" s="197" t="str" cm="1">
        <f t="array" aca="1" ref="BS24" ca="1">IF(INDIRECT(FC26&amp;GE26)=2,HG26,"")</f>
        <v/>
      </c>
      <c r="BT24" s="194" t="str" cm="1">
        <f t="array" aca="1" ref="BT24" ca="1">IF(INDIRECT(FD26&amp;GF26)=2,HH26,"")</f>
        <v/>
      </c>
      <c r="BU24" s="194" t="str" cm="1">
        <f t="array" aca="1" ref="BU24" ca="1">IF(INDIRECT(FE26&amp;GG26)=2,HI26,"")</f>
        <v/>
      </c>
      <c r="BV24" s="196" t="str" cm="1">
        <f t="array" aca="1" ref="BV24" ca="1">IF(INDIRECT(FF26&amp;GH26)=2,HJ26,"")</f>
        <v/>
      </c>
      <c r="BW24" s="195" t="str" cm="1">
        <f t="array" aca="1" ref="BW24" ca="1">IF(INDIRECT(FG26&amp;GI26)=2,HK26,"")</f>
        <v/>
      </c>
      <c r="BX24" s="194" t="str" cm="1">
        <f t="array" aca="1" ref="BX24" ca="1">IF(INDIRECT(FH26&amp;GJ26)=2,HL26,"")</f>
        <v/>
      </c>
      <c r="BY24" s="196" t="str" cm="1">
        <f t="array" aca="1" ref="BY24" ca="1">IF(INDIRECT(FI26&amp;GK26)=2,HM26,"")</f>
        <v/>
      </c>
      <c r="BZ24" s="195" t="str" cm="1">
        <f t="array" aca="1" ref="BZ24" ca="1">IF(INDIRECT(FJ26&amp;GL26)=2,HN26,"")</f>
        <v/>
      </c>
      <c r="CA24" s="194" t="str" cm="1">
        <f t="array" aca="1" ref="CA24" ca="1">IF(INDIRECT(FK26&amp;GM26)=2,HO26,"")</f>
        <v/>
      </c>
      <c r="CB24" s="217" t="str" cm="1">
        <f t="array" aca="1" ref="CB24" ca="1">IF(INDIRECT(FL26&amp;GN26)=2,HP26,"")</f>
        <v/>
      </c>
      <c r="CC24" s="171"/>
      <c r="CD24" s="171"/>
      <c r="CE24" s="242"/>
      <c r="CM24" s="32" t="s">
        <v>92</v>
      </c>
      <c r="CN24" s="164">
        <f ca="1">IF(BF62&lt;&gt;2,0,1)</f>
        <v>0</v>
      </c>
      <c r="CO24" s="168">
        <f ca="1">IF(BG62&lt;&gt;2,0,1)</f>
        <v>0</v>
      </c>
      <c r="CP24" s="164">
        <f ca="1">IF(BH62&lt;&gt;2,0,1)</f>
        <v>0</v>
      </c>
      <c r="CQ24" s="164">
        <f ca="1">IF(BI62&lt;&gt;2,0,1)</f>
        <v>0</v>
      </c>
      <c r="CR24" s="164">
        <f ca="1">IF(BJ62&lt;&gt;2,0,1)</f>
        <v>1</v>
      </c>
      <c r="CS24" s="164">
        <f ca="1">IF(BK62&lt;&gt;2,0,1)</f>
        <v>0</v>
      </c>
      <c r="CT24" s="164">
        <f ca="1">IF(BL62&lt;&gt;2,0,1)</f>
        <v>0</v>
      </c>
      <c r="CU24" s="164">
        <f ca="1">IF(BM62&lt;&gt;2,0,1)</f>
        <v>0</v>
      </c>
      <c r="CV24" s="164">
        <f ca="1">IF(BN62&lt;&gt;2,0,1)</f>
        <v>1</v>
      </c>
      <c r="CX24" s="3">
        <f ca="1">COUNTIF(CN24:CV24,1)</f>
        <v>2</v>
      </c>
      <c r="CZ24" s="162" t="str">
        <f ca="1">_xlfn.TEXTJOIN("",TRUE,CN24:CV24)</f>
        <v>000010001</v>
      </c>
      <c r="DD24" s="3">
        <f ca="1">BIN2DEC(_xlfn.TEXTJOIN("",FALSE,CN24:CV24))</f>
        <v>17</v>
      </c>
      <c r="DF24" s="3">
        <v>6</v>
      </c>
      <c r="DH24" s="3">
        <f t="shared" si="22"/>
        <v>0.77815125038364363</v>
      </c>
      <c r="EL24" s="164" t="s">
        <v>117</v>
      </c>
      <c r="EM24" s="164" t="s">
        <v>118</v>
      </c>
      <c r="EN24" s="164" t="s">
        <v>119</v>
      </c>
      <c r="EO24" s="164" t="s">
        <v>117</v>
      </c>
      <c r="EP24" s="164" t="s">
        <v>118</v>
      </c>
      <c r="EQ24" s="164" t="s">
        <v>119</v>
      </c>
      <c r="ER24" s="164" t="s">
        <v>117</v>
      </c>
      <c r="ES24" s="164" t="s">
        <v>118</v>
      </c>
      <c r="ET24" s="164" t="s">
        <v>119</v>
      </c>
      <c r="EU24" s="164" t="s">
        <v>126</v>
      </c>
      <c r="EV24" s="164" t="s">
        <v>127</v>
      </c>
      <c r="EW24" s="164" t="s">
        <v>128</v>
      </c>
      <c r="EX24" s="164" t="s">
        <v>126</v>
      </c>
      <c r="EY24" s="164" t="s">
        <v>127</v>
      </c>
      <c r="EZ24" s="164" t="s">
        <v>128</v>
      </c>
      <c r="FA24" s="164" t="s">
        <v>126</v>
      </c>
      <c r="FB24" s="164" t="s">
        <v>127</v>
      </c>
      <c r="FC24" s="164" t="s">
        <v>128</v>
      </c>
      <c r="FD24" s="164" t="s">
        <v>135</v>
      </c>
      <c r="FE24" s="164" t="s">
        <v>136</v>
      </c>
      <c r="FF24" s="164" t="s">
        <v>137</v>
      </c>
      <c r="FG24" s="164" t="s">
        <v>135</v>
      </c>
      <c r="FH24" s="164" t="s">
        <v>136</v>
      </c>
      <c r="FI24" s="164" t="s">
        <v>137</v>
      </c>
      <c r="FJ24" s="164" t="s">
        <v>135</v>
      </c>
      <c r="FK24" s="164" t="s">
        <v>136</v>
      </c>
      <c r="FL24" s="164" t="s">
        <v>137</v>
      </c>
      <c r="FN24" s="3">
        <f>FN23</f>
        <v>19</v>
      </c>
      <c r="FO24" s="3">
        <f t="shared" si="23"/>
        <v>19</v>
      </c>
      <c r="FP24" s="3">
        <f t="shared" si="24"/>
        <v>19</v>
      </c>
      <c r="FQ24" s="3">
        <f t="shared" si="25"/>
        <v>20</v>
      </c>
      <c r="FR24" s="3">
        <f t="shared" si="26"/>
        <v>20</v>
      </c>
      <c r="FS24" s="3">
        <f t="shared" si="27"/>
        <v>20</v>
      </c>
      <c r="FT24" s="3">
        <f t="shared" si="28"/>
        <v>21</v>
      </c>
      <c r="FU24" s="3">
        <f t="shared" si="29"/>
        <v>21</v>
      </c>
      <c r="FV24" s="3">
        <f t="shared" si="30"/>
        <v>21</v>
      </c>
      <c r="FW24" s="3">
        <f t="shared" si="31"/>
        <v>19</v>
      </c>
      <c r="FX24" s="3">
        <f t="shared" si="32"/>
        <v>19</v>
      </c>
      <c r="FY24" s="3">
        <f t="shared" si="33"/>
        <v>19</v>
      </c>
      <c r="FZ24" s="3">
        <f t="shared" si="34"/>
        <v>20</v>
      </c>
      <c r="GA24" s="3">
        <f t="shared" si="35"/>
        <v>20</v>
      </c>
      <c r="GB24" s="3">
        <f t="shared" si="36"/>
        <v>20</v>
      </c>
      <c r="GC24" s="3">
        <f t="shared" si="37"/>
        <v>21</v>
      </c>
      <c r="GD24" s="3">
        <f t="shared" si="38"/>
        <v>21</v>
      </c>
      <c r="GE24" s="3">
        <f t="shared" si="39"/>
        <v>21</v>
      </c>
      <c r="GF24" s="3">
        <f t="shared" si="40"/>
        <v>19</v>
      </c>
      <c r="GG24" s="3">
        <f t="shared" si="41"/>
        <v>19</v>
      </c>
      <c r="GH24" s="3">
        <f t="shared" si="42"/>
        <v>19</v>
      </c>
      <c r="GI24" s="3">
        <f t="shared" si="43"/>
        <v>20</v>
      </c>
      <c r="GJ24" s="3">
        <f t="shared" si="44"/>
        <v>20</v>
      </c>
      <c r="GK24" s="3">
        <f t="shared" si="45"/>
        <v>20</v>
      </c>
      <c r="GL24" s="3">
        <f t="shared" si="46"/>
        <v>21</v>
      </c>
      <c r="GM24" s="3">
        <f t="shared" si="47"/>
        <v>21</v>
      </c>
      <c r="GN24" s="3">
        <f t="shared" si="48"/>
        <v>21</v>
      </c>
      <c r="GP24" s="3">
        <v>7</v>
      </c>
      <c r="GQ24" s="3">
        <v>8</v>
      </c>
      <c r="GR24" s="3">
        <v>9</v>
      </c>
      <c r="GS24" s="3">
        <v>7</v>
      </c>
      <c r="GT24" s="3">
        <v>8</v>
      </c>
      <c r="GU24" s="3">
        <v>9</v>
      </c>
      <c r="GV24" s="3">
        <v>7</v>
      </c>
      <c r="GW24" s="3">
        <v>8</v>
      </c>
      <c r="GX24" s="3">
        <v>9</v>
      </c>
      <c r="GY24" s="3">
        <v>7</v>
      </c>
      <c r="GZ24" s="3">
        <v>8</v>
      </c>
      <c r="HA24" s="3">
        <v>9</v>
      </c>
      <c r="HB24" s="3">
        <v>7</v>
      </c>
      <c r="HC24" s="3">
        <v>8</v>
      </c>
      <c r="HD24" s="3">
        <v>9</v>
      </c>
      <c r="HE24" s="3">
        <v>7</v>
      </c>
      <c r="HF24" s="3">
        <v>8</v>
      </c>
      <c r="HG24" s="3">
        <v>9</v>
      </c>
      <c r="HH24" s="3">
        <v>7</v>
      </c>
      <c r="HI24" s="3">
        <v>8</v>
      </c>
      <c r="HJ24" s="3">
        <v>9</v>
      </c>
      <c r="HK24" s="3">
        <v>7</v>
      </c>
      <c r="HL24" s="3">
        <v>8</v>
      </c>
      <c r="HM24" s="3">
        <v>9</v>
      </c>
      <c r="HN24" s="3">
        <v>7</v>
      </c>
      <c r="HO24" s="3">
        <v>8</v>
      </c>
      <c r="HP24" s="3">
        <v>9</v>
      </c>
      <c r="HR24" s="95" t="s">
        <v>93</v>
      </c>
      <c r="HS24" s="95">
        <v>5</v>
      </c>
      <c r="HT24" s="31" t="str" cm="1">
        <f t="array" aca="1" ref="HT24" ca="1">IF(O17=0,"",_xlfn._xlws.FILTER(O$1:W$1,O17:W17=2))</f>
        <v/>
      </c>
      <c r="HU24" s="31"/>
      <c r="HV24" s="31"/>
      <c r="HW24" s="31"/>
      <c r="HX24" s="31"/>
      <c r="HY24" s="31"/>
      <c r="HZ24" s="31"/>
      <c r="IA24" s="31"/>
      <c r="IB24" s="31"/>
      <c r="IC24" s="3" t="str">
        <f t="shared" ca="1" si="19"/>
        <v/>
      </c>
      <c r="ID24" s="3" t="str" cm="1">
        <f t="array" aca="1" ref="ID24" ca="1">IFERROR((_xlfn.TEXTJOIN(", ",TRUE,IF(O17=0,"",_xlfn._xlws.FILTER(O$1:W$1,O17:W17=2)))),"")</f>
        <v/>
      </c>
      <c r="IE24" s="110" t="s">
        <v>96</v>
      </c>
      <c r="IF24" s="110">
        <v>5</v>
      </c>
      <c r="IG24" s="31" t="str" cm="1">
        <f t="array" aca="1" ref="IG24" ca="1">IF(AA17=0,"",_xlfn._xlws.FILTER(AA$1:AI$1,AA17:AI17=2))</f>
        <v/>
      </c>
      <c r="IH24" s="31"/>
      <c r="II24" s="31"/>
      <c r="IJ24" s="31"/>
      <c r="IK24" s="31"/>
      <c r="IL24" s="31"/>
      <c r="IM24" s="31"/>
      <c r="IN24" s="31"/>
      <c r="IO24" s="31"/>
      <c r="IP24" s="3" t="str">
        <f t="shared" ca="1" si="20"/>
        <v/>
      </c>
      <c r="IQ24" s="3" t="str" cm="1">
        <f t="array" aca="1" ref="IQ24" ca="1">IFERROR((_xlfn.TEXTJOIN(", ",TRUE,IF(AB17=0,"",_xlfn._xlws.FILTER(AB$1:AJ$1,AB17:AJ17=2)))),"")</f>
        <v/>
      </c>
      <c r="IR24" s="116" t="s">
        <v>100</v>
      </c>
      <c r="IS24" s="116">
        <v>5</v>
      </c>
      <c r="IT24" s="31" t="str" cm="1">
        <f t="array" aca="1" ref="IT24" ca="1">IF(AM17=0,"",_xlfn._xlws.FILTER(AM$1:AU$1,AM17:AU17=2))</f>
        <v/>
      </c>
      <c r="IU24" s="31"/>
      <c r="IV24" s="31"/>
      <c r="IW24" s="31"/>
      <c r="IX24" s="31"/>
      <c r="IY24" s="31"/>
      <c r="IZ24" s="31"/>
      <c r="JA24" s="31"/>
      <c r="JB24" s="31"/>
      <c r="JC24" s="3" t="str">
        <f t="shared" ca="1" si="21"/>
        <v/>
      </c>
      <c r="JD24" s="3" t="str" cm="1">
        <f t="array" aca="1" ref="JD24" ca="1">IFERROR((_xlfn.TEXTJOIN(", ",TRUE,IF(AO17=0,"",_xlfn._xlws.FILTER(AO$1:AW$1,AO17:AW17=2)))),"")</f>
        <v/>
      </c>
    </row>
    <row r="25" spans="1:274" ht="16.5" customHeight="1" x14ac:dyDescent="0.25">
      <c r="B25" s="160"/>
      <c r="C25" s="160"/>
      <c r="D25" s="160"/>
      <c r="E25" s="160">
        <v>1</v>
      </c>
      <c r="F25" s="160">
        <v>9</v>
      </c>
      <c r="G25" s="160">
        <v>6</v>
      </c>
      <c r="H25" s="160">
        <v>2</v>
      </c>
      <c r="I25" s="160"/>
      <c r="J25" s="160"/>
      <c r="M25" s="142" t="s">
        <v>93</v>
      </c>
      <c r="N25" s="142">
        <v>7</v>
      </c>
      <c r="O25" s="37" cm="1">
        <f t="array" aca="1" ref="O25" ca="1">test(INDEX(Sudoku,$N25,(CODE($M25)-96)),O$1,INDIRECT("Ligne"&amp;$N25),INDIRECT("Colonne"&amp;(CODE($M25)-96)),Carre7)</f>
        <v>2</v>
      </c>
      <c r="P25" s="37" cm="1">
        <f t="array" aca="1" ref="P25" ca="1">test(INDEX(Sudoku,$N25,(CODE($M25)-96)),P$1,INDIRECT("Ligne"&amp;$N25),INDIRECT("Colonne"&amp;(CODE($M25)-96)),Carre7)</f>
        <v>1</v>
      </c>
      <c r="Q25" s="37" cm="1">
        <f t="array" aca="1" ref="Q25" ca="1">test(INDEX(Sudoku,$N25,(CODE($M25)-96)),Q$1,INDIRECT("Ligne"&amp;$N25),INDIRECT("Colonne"&amp;(CODE($M25)-96)),Carre7)</f>
        <v>1</v>
      </c>
      <c r="R25" s="37" cm="1">
        <f t="array" aca="1" ref="R25" ca="1">test(INDEX(Sudoku,$N25,(CODE($M25)-96)),R$1,INDIRECT("Ligne"&amp;$N25),INDIRECT("Colonne"&amp;(CODE($M25)-96)),Carre7)</f>
        <v>2</v>
      </c>
      <c r="S25" s="37" cm="1">
        <f t="array" aca="1" ref="S25" ca="1">test(INDEX(Sudoku,$N25,(CODE($M25)-96)),S$1,INDIRECT("Ligne"&amp;$N25),INDIRECT("Colonne"&amp;(CODE($M25)-96)),Carre7)</f>
        <v>1</v>
      </c>
      <c r="T25" s="37" cm="1">
        <f t="array" aca="1" ref="T25" ca="1">test(INDEX(Sudoku,$N25,(CODE($M25)-96)),T$1,INDIRECT("Ligne"&amp;$N25),INDIRECT("Colonne"&amp;(CODE($M25)-96)),Carre7)</f>
        <v>1</v>
      </c>
      <c r="U25" s="37" cm="1">
        <f t="array" aca="1" ref="U25" ca="1">test(INDEX(Sudoku,$N25,(CODE($M25)-96)),U$1,INDIRECT("Ligne"&amp;$N25),INDIRECT("Colonne"&amp;(CODE($M25)-96)),Carre7)</f>
        <v>2</v>
      </c>
      <c r="V25" s="37" cm="1">
        <f t="array" aca="1" ref="V25" ca="1">test(INDEX(Sudoku,$N25,(CODE($M25)-96)),V$1,INDIRECT("Ligne"&amp;$N25),INDIRECT("Colonne"&amp;(CODE($M25)-96)),Carre7)</f>
        <v>2</v>
      </c>
      <c r="W25" s="37" cm="1">
        <f t="array" aca="1" ref="W25" ca="1">test(INDEX(Sudoku,$N25,(CODE($M25)-96)),W$1,INDIRECT("Ligne"&amp;$N25),INDIRECT("Colonne"&amp;(CODE($M25)-96)),Carre7)</f>
        <v>2</v>
      </c>
      <c r="X25" s="145">
        <f t="shared" ref="X25:X32" ca="1" si="49">COUNTIF(O25:W25,2)</f>
        <v>5</v>
      </c>
      <c r="Y25" s="65" t="s">
        <v>96</v>
      </c>
      <c r="Z25" s="65">
        <v>7</v>
      </c>
      <c r="AA25" s="37" cm="1">
        <f t="array" aca="1" ref="AA25" ca="1">test(INDEX(Sudoku,$Z25,(CODE($Y25)-96)),AA$1,INDIRECT("Ligne"&amp;$Z25),INDIRECT("Colonne"&amp;(CODE($Y25)-96)),Carre8)</f>
        <v>1</v>
      </c>
      <c r="AB25" s="37" cm="1">
        <f t="array" aca="1" ref="AB25" ca="1">test(INDEX(Sudoku,$Z25,(CODE($Y25)-96)),AB$1,INDIRECT("Ligne"&amp;$Z25),INDIRECT("Colonne"&amp;(CODE($Y25)-96)),Carre8)</f>
        <v>1</v>
      </c>
      <c r="AC25" s="37" cm="1">
        <f t="array" aca="1" ref="AC25" ca="1">test(INDEX(Sudoku,$Z25,(CODE($Y25)-96)),AC$1,INDIRECT("Ligne"&amp;$Z25),INDIRECT("Colonne"&amp;(CODE($Y25)-96)),Carre8)</f>
        <v>1</v>
      </c>
      <c r="AD25" s="37" cm="1">
        <f t="array" aca="1" ref="AD25" ca="1">test(INDEX(Sudoku,$Z25,(CODE($Y25)-96)),AD$1,INDIRECT("Ligne"&amp;$Z25),INDIRECT("Colonne"&amp;(CODE($Y25)-96)),Carre8)</f>
        <v>2</v>
      </c>
      <c r="AE25" s="37" cm="1">
        <f t="array" aca="1" ref="AE25" ca="1">test(INDEX(Sudoku,$Z25,(CODE($Y25)-96)),AE$1,INDIRECT("Ligne"&amp;$Z25),INDIRECT("Colonne"&amp;(CODE($Y25)-96)),Carre8)</f>
        <v>1</v>
      </c>
      <c r="AF25" s="37" cm="1">
        <f t="array" aca="1" ref="AF25" ca="1">test(INDEX(Sudoku,$Z25,(CODE($Y25)-96)),AF$1,INDIRECT("Ligne"&amp;$Z25),INDIRECT("Colonne"&amp;(CODE($Y25)-96)),Carre8)</f>
        <v>1</v>
      </c>
      <c r="AG25" s="37" cm="1">
        <f t="array" aca="1" ref="AG25" ca="1">test(INDEX(Sudoku,$Z25,(CODE($Y25)-96)),AG$1,INDIRECT("Ligne"&amp;$Z25),INDIRECT("Colonne"&amp;(CODE($Y25)-96)),Carre8)</f>
        <v>1</v>
      </c>
      <c r="AH25" s="37" cm="1">
        <f t="array" aca="1" ref="AH25" ca="1">test(INDEX(Sudoku,$Z25,(CODE($Y25)-96)),AH$1,INDIRECT("Ligne"&amp;$Z25),INDIRECT("Colonne"&amp;(CODE($Y25)-96)),Carre8)</f>
        <v>1</v>
      </c>
      <c r="AI25" s="37" cm="1">
        <f t="array" aca="1" ref="AI25" ca="1">test(INDEX(Sudoku,$Z25,(CODE($Y25)-96)),AI$1,INDIRECT("Ligne"&amp;$Z25),INDIRECT("Colonne"&amp;(CODE($Y25)-96)),Carre8)</f>
        <v>2</v>
      </c>
      <c r="AJ25" s="68">
        <f t="shared" ref="AJ25:AJ32" ca="1" si="50">COUNTIF(AA25:AI25,2)</f>
        <v>2</v>
      </c>
      <c r="AK25" s="80" t="s">
        <v>100</v>
      </c>
      <c r="AL25" s="80">
        <v>7</v>
      </c>
      <c r="AM25" s="37" cm="1">
        <f t="array" aca="1" ref="AM25" ca="1">test(INDEX(Sudoku,$AL25,(CODE($AK25)-96)),AM$1,INDIRECT("Ligne"&amp;$AL25),INDIRECT("Colonne"&amp;(CODE($AK25)-96)),Carre9)</f>
        <v>0</v>
      </c>
      <c r="AN25" s="37" cm="1">
        <f t="array" aca="1" ref="AN25" ca="1">test(INDEX(Sudoku,$AL25,(CODE($AK25)-96)),AN$1,INDIRECT("Ligne"&amp;$AL25),INDIRECT("Colonne"&amp;(CODE($AK25)-96)),Carre9)</f>
        <v>0</v>
      </c>
      <c r="AO25" s="37" cm="1">
        <f t="array" aca="1" ref="AO25" ca="1">test(INDEX(Sudoku,$AL25,(CODE($AK25)-96)),AO$1,INDIRECT("Ligne"&amp;$AL25),INDIRECT("Colonne"&amp;(CODE($AK25)-96)),Carre9)</f>
        <v>0</v>
      </c>
      <c r="AP25" s="37" cm="1">
        <f t="array" aca="1" ref="AP25" ca="1">test(INDEX(Sudoku,$AL25,(CODE($AK25)-96)),AP$1,INDIRECT("Ligne"&amp;$AL25),INDIRECT("Colonne"&amp;(CODE($AK25)-96)),Carre9)</f>
        <v>0</v>
      </c>
      <c r="AQ25" s="37" cm="1">
        <f t="array" aca="1" ref="AQ25" ca="1">test(INDEX(Sudoku,$AL25,(CODE($AK25)-96)),AQ$1,INDIRECT("Ligne"&amp;$AL25),INDIRECT("Colonne"&amp;(CODE($AK25)-96)),Carre9)</f>
        <v>0</v>
      </c>
      <c r="AR25" s="37" cm="1">
        <f t="array" aca="1" ref="AR25" ca="1">test(INDEX(Sudoku,$AL25,(CODE($AK25)-96)),AR$1,INDIRECT("Ligne"&amp;$AL25),INDIRECT("Colonne"&amp;(CODE($AK25)-96)),Carre9)</f>
        <v>0</v>
      </c>
      <c r="AS25" s="37" cm="1">
        <f t="array" aca="1" ref="AS25" ca="1">test(INDEX(Sudoku,$AL25,(CODE($AK25)-96)),AS$1,INDIRECT("Ligne"&amp;$AL25),INDIRECT("Colonne"&amp;(CODE($AK25)-96)),Carre9)</f>
        <v>0</v>
      </c>
      <c r="AT25" s="37" cm="1">
        <f t="array" aca="1" ref="AT25" ca="1">test(INDEX(Sudoku,$AL25,(CODE($AK25)-96)),AT$1,INDIRECT("Ligne"&amp;$AL25),INDIRECT("Colonne"&amp;(CODE($AK25)-96)),Carre9)</f>
        <v>0</v>
      </c>
      <c r="AU25" s="37" cm="1">
        <f t="array" aca="1" ref="AU25" ca="1">test(INDEX(Sudoku,$AL25,(CODE($AK25)-96)),AU$1,INDIRECT("Ligne"&amp;$AL25),INDIRECT("Colonne"&amp;(CODE($AK25)-96)),Carre9)</f>
        <v>0</v>
      </c>
      <c r="AV25" s="83">
        <f t="shared" ref="AV25:AV32" ca="1" si="51">COUNTIF(AM25:AU25,2)</f>
        <v>0</v>
      </c>
      <c r="AY25" s="190">
        <f ca="1">IF(COUNTIF(BB23:CB25,7)=1,7,0)</f>
        <v>0</v>
      </c>
      <c r="AZ25" s="191">
        <f ca="1">IF(COUNTIF(BB23:CB25,8)=1,8,0)</f>
        <v>0</v>
      </c>
      <c r="BA25" s="191">
        <f ca="1">IF(COUNTIF(BB23:CB25,9)=1,9,0)</f>
        <v>0</v>
      </c>
      <c r="BB25" s="221" cm="1">
        <f t="array" aca="1" ref="BB25" ca="1">IF(INDIRECT(EL27&amp;FN27)=2,GP27,"")</f>
        <v>7</v>
      </c>
      <c r="BC25" s="199" cm="1">
        <f t="array" aca="1" ref="BC25" ca="1">IF(INDIRECT(EM27&amp;FO27)=2,GQ27,"")</f>
        <v>8</v>
      </c>
      <c r="BD25" s="200" cm="1">
        <f t="array" aca="1" ref="BD25" ca="1">IF(INDIRECT(EN27&amp;FP27)=2,GR27,"")</f>
        <v>9</v>
      </c>
      <c r="BE25" s="198" cm="1">
        <f t="array" aca="1" ref="BE25" ca="1">IF(INDIRECT(EO27&amp;FQ27)=2,GS27,"")</f>
        <v>7</v>
      </c>
      <c r="BF25" s="199" cm="1">
        <f t="array" aca="1" ref="BF25" ca="1">IF(INDIRECT(EP27&amp;FR27)=2,GT27,"")</f>
        <v>8</v>
      </c>
      <c r="BG25" s="200" cm="1">
        <f t="array" aca="1" ref="BG25" ca="1">IF(INDIRECT(EQ27&amp;FS27)=2,GU27,"")</f>
        <v>9</v>
      </c>
      <c r="BH25" s="198" cm="1">
        <f t="array" aca="1" ref="BH25" ca="1">IF(INDIRECT(ER27&amp;FT27)=2,GV27,"")</f>
        <v>7</v>
      </c>
      <c r="BI25" s="199" cm="1">
        <f t="array" aca="1" ref="BI25" ca="1">IF(INDIRECT(ES27&amp;FU27)=2,GW27,"")</f>
        <v>8</v>
      </c>
      <c r="BJ25" s="201" cm="1">
        <f t="array" aca="1" ref="BJ25" ca="1">IF(INDIRECT(ET27&amp;FV27)=2,GX27,"")</f>
        <v>9</v>
      </c>
      <c r="BK25" s="199" t="str" cm="1">
        <f t="array" aca="1" ref="BK25" ca="1">IF(INDIRECT(EU27&amp;FW27)=2,GY27,"")</f>
        <v/>
      </c>
      <c r="BL25" s="199" t="str" cm="1">
        <f t="array" aca="1" ref="BL25" ca="1">IF(INDIRECT(EV27&amp;FX27)=2,GZ27,"")</f>
        <v/>
      </c>
      <c r="BM25" s="200" t="str" cm="1">
        <f t="array" aca="1" ref="BM25" ca="1">IF(INDIRECT(EW27&amp;FY27)=2,HA27,"")</f>
        <v/>
      </c>
      <c r="BN25" s="198" t="str" cm="1">
        <f t="array" aca="1" ref="BN25" ca="1">IF(INDIRECT(EX27&amp;FZ27)=2,HB27,"")</f>
        <v/>
      </c>
      <c r="BO25" s="199" t="str" cm="1">
        <f t="array" aca="1" ref="BO25" ca="1">IF(INDIRECT(EY27&amp;GA27)=2,HC27,"")</f>
        <v/>
      </c>
      <c r="BP25" s="200" cm="1">
        <f t="array" aca="1" ref="BP25" ca="1">IF(INDIRECT(EZ27&amp;GB27)=2,HD27,"")</f>
        <v>9</v>
      </c>
      <c r="BQ25" s="198" t="str" cm="1">
        <f t="array" aca="1" ref="BQ25" ca="1">IF(INDIRECT(FA27&amp;GC27)=2,HE27,"")</f>
        <v/>
      </c>
      <c r="BR25" s="199" t="str" cm="1">
        <f t="array" aca="1" ref="BR25" ca="1">IF(INDIRECT(FB27&amp;GD27)=2,HF27,"")</f>
        <v/>
      </c>
      <c r="BS25" s="201" t="str" cm="1">
        <f t="array" aca="1" ref="BS25" ca="1">IF(INDIRECT(FC27&amp;GE27)=2,HG27,"")</f>
        <v/>
      </c>
      <c r="BT25" s="199" cm="1">
        <f t="array" aca="1" ref="BT25" ca="1">IF(INDIRECT(FD27&amp;GF27)=2,HH27,"")</f>
        <v>7</v>
      </c>
      <c r="BU25" s="199" t="str" cm="1">
        <f t="array" aca="1" ref="BU25" ca="1">IF(INDIRECT(FE27&amp;GG27)=2,HI27,"")</f>
        <v/>
      </c>
      <c r="BV25" s="200" cm="1">
        <f t="array" aca="1" ref="BV25" ca="1">IF(INDIRECT(FF27&amp;GH27)=2,HJ27,"")</f>
        <v>9</v>
      </c>
      <c r="BW25" s="198" t="str" cm="1">
        <f t="array" aca="1" ref="BW25" ca="1">IF(INDIRECT(FG27&amp;GI27)=2,HK27,"")</f>
        <v/>
      </c>
      <c r="BX25" s="199" t="str" cm="1">
        <f t="array" aca="1" ref="BX25" ca="1">IF(INDIRECT(FH27&amp;GJ27)=2,HL27,"")</f>
        <v/>
      </c>
      <c r="BY25" s="200" t="str" cm="1">
        <f t="array" aca="1" ref="BY25" ca="1">IF(INDIRECT(FI27&amp;GK27)=2,HM27,"")</f>
        <v/>
      </c>
      <c r="BZ25" s="198" t="str" cm="1">
        <f t="array" aca="1" ref="BZ25" ca="1">IF(INDIRECT(FJ27&amp;GL27)=2,HN27,"")</f>
        <v/>
      </c>
      <c r="CA25" s="199" t="str" cm="1">
        <f t="array" aca="1" ref="CA25" ca="1">IF(INDIRECT(FK27&amp;GM27)=2,HO27,"")</f>
        <v/>
      </c>
      <c r="CB25" s="218" t="str" cm="1">
        <f t="array" aca="1" ref="CB25" ca="1">IF(INDIRECT(FL27&amp;GN27)=2,HP27,"")</f>
        <v/>
      </c>
      <c r="CC25" s="240"/>
      <c r="CD25" s="239"/>
      <c r="CE25" s="244"/>
      <c r="CM25" s="164" t="s">
        <v>93</v>
      </c>
      <c r="CN25" s="164">
        <f ca="1">IF(BF63&lt;&gt;2,0,1)</f>
        <v>0</v>
      </c>
      <c r="CO25" s="168">
        <f ca="1">IF(BG63&lt;&gt;2,0,1)</f>
        <v>1</v>
      </c>
      <c r="CP25" s="164">
        <f ca="1">IF(BH63&lt;&gt;2,0,1)</f>
        <v>0</v>
      </c>
      <c r="CQ25" s="164">
        <f ca="1">IF(BI63&lt;&gt;2,0,1)</f>
        <v>1</v>
      </c>
      <c r="CR25" s="164">
        <f ca="1">IF(BJ63&lt;&gt;2,0,1)</f>
        <v>1</v>
      </c>
      <c r="CS25" s="164">
        <f ca="1">IF(BK63&lt;&gt;2,0,1)</f>
        <v>0</v>
      </c>
      <c r="CT25" s="164">
        <f ca="1">IF(BL63&lt;&gt;2,0,1)</f>
        <v>0</v>
      </c>
      <c r="CU25" s="164">
        <f ca="1">IF(BM63&lt;&gt;2,0,1)</f>
        <v>0</v>
      </c>
      <c r="CV25" s="164">
        <f ca="1">IF(BN63&lt;&gt;2,0,1)</f>
        <v>1</v>
      </c>
      <c r="CX25" s="3">
        <f t="shared" ref="CX25:CX32" ca="1" si="52">COUNTIF(CN25:CV25,1)</f>
        <v>4</v>
      </c>
      <c r="CZ25" s="162" t="str">
        <f t="shared" ref="CZ25:CZ32" ca="1" si="53">_xlfn.TEXTJOIN("",TRUE,CN25:CV25)</f>
        <v>010110001</v>
      </c>
      <c r="DD25" s="3">
        <f ca="1">BIN2DEC(_xlfn.TEXTJOIN("",FALSE,CN25:CV25))</f>
        <v>177</v>
      </c>
      <c r="DF25" s="3">
        <v>7</v>
      </c>
      <c r="DH25" s="3">
        <f t="shared" si="22"/>
        <v>0.84509804001425681</v>
      </c>
      <c r="EL25" s="164" t="s">
        <v>111</v>
      </c>
      <c r="EM25" s="164" t="s">
        <v>112</v>
      </c>
      <c r="EN25" s="164" t="s">
        <v>113</v>
      </c>
      <c r="EO25" s="164" t="s">
        <v>111</v>
      </c>
      <c r="EP25" s="164" t="s">
        <v>112</v>
      </c>
      <c r="EQ25" s="164" t="s">
        <v>113</v>
      </c>
      <c r="ER25" s="164" t="s">
        <v>111</v>
      </c>
      <c r="ES25" s="164" t="s">
        <v>112</v>
      </c>
      <c r="ET25" s="164" t="s">
        <v>113</v>
      </c>
      <c r="EU25" s="164" t="s">
        <v>120</v>
      </c>
      <c r="EV25" s="164" t="s">
        <v>121</v>
      </c>
      <c r="EW25" s="164" t="s">
        <v>122</v>
      </c>
      <c r="EX25" s="164" t="s">
        <v>120</v>
      </c>
      <c r="EY25" s="164" t="s">
        <v>121</v>
      </c>
      <c r="EZ25" s="164" t="s">
        <v>122</v>
      </c>
      <c r="FA25" s="164" t="s">
        <v>120</v>
      </c>
      <c r="FB25" s="164" t="s">
        <v>121</v>
      </c>
      <c r="FC25" s="164" t="s">
        <v>122</v>
      </c>
      <c r="FD25" s="164" t="s">
        <v>129</v>
      </c>
      <c r="FE25" s="164" t="s">
        <v>130</v>
      </c>
      <c r="FF25" s="164" t="s">
        <v>131</v>
      </c>
      <c r="FG25" s="164" t="s">
        <v>129</v>
      </c>
      <c r="FH25" s="164" t="s">
        <v>130</v>
      </c>
      <c r="FI25" s="164" t="s">
        <v>131</v>
      </c>
      <c r="FJ25" s="164" t="s">
        <v>129</v>
      </c>
      <c r="FK25" s="164" t="s">
        <v>130</v>
      </c>
      <c r="FL25" s="164" t="s">
        <v>131</v>
      </c>
      <c r="FN25" s="3">
        <v>24</v>
      </c>
      <c r="FO25" s="3">
        <v>24</v>
      </c>
      <c r="FP25" s="3">
        <v>24</v>
      </c>
      <c r="FQ25" s="3">
        <v>25</v>
      </c>
      <c r="FR25" s="3">
        <v>25</v>
      </c>
      <c r="FS25" s="3">
        <v>25</v>
      </c>
      <c r="FT25" s="3">
        <v>26</v>
      </c>
      <c r="FU25" s="3">
        <v>26</v>
      </c>
      <c r="FV25" s="3">
        <v>26</v>
      </c>
      <c r="FW25" s="3">
        <v>24</v>
      </c>
      <c r="FX25" s="3">
        <v>24</v>
      </c>
      <c r="FY25" s="3">
        <v>24</v>
      </c>
      <c r="FZ25" s="3">
        <v>25</v>
      </c>
      <c r="GA25" s="3">
        <v>25</v>
      </c>
      <c r="GB25" s="3">
        <v>25</v>
      </c>
      <c r="GC25" s="3">
        <v>26</v>
      </c>
      <c r="GD25" s="3">
        <v>26</v>
      </c>
      <c r="GE25" s="3">
        <v>26</v>
      </c>
      <c r="GF25" s="3">
        <v>24</v>
      </c>
      <c r="GG25" s="3">
        <v>24</v>
      </c>
      <c r="GH25" s="3">
        <v>24</v>
      </c>
      <c r="GI25" s="3">
        <v>25</v>
      </c>
      <c r="GJ25" s="3">
        <v>25</v>
      </c>
      <c r="GK25" s="3">
        <v>25</v>
      </c>
      <c r="GL25" s="3">
        <v>26</v>
      </c>
      <c r="GM25" s="3">
        <v>26</v>
      </c>
      <c r="GN25" s="3">
        <v>26</v>
      </c>
      <c r="GP25" s="3">
        <v>1</v>
      </c>
      <c r="GQ25" s="3">
        <v>2</v>
      </c>
      <c r="GR25" s="3">
        <v>3</v>
      </c>
      <c r="GS25" s="3">
        <v>1</v>
      </c>
      <c r="GT25" s="3">
        <v>2</v>
      </c>
      <c r="GU25" s="3">
        <v>3</v>
      </c>
      <c r="GV25" s="3">
        <v>1</v>
      </c>
      <c r="GW25" s="3">
        <v>2</v>
      </c>
      <c r="GX25" s="3">
        <v>3</v>
      </c>
      <c r="GY25" s="3">
        <v>1</v>
      </c>
      <c r="GZ25" s="3">
        <v>2</v>
      </c>
      <c r="HA25" s="3">
        <v>3</v>
      </c>
      <c r="HB25" s="3">
        <v>1</v>
      </c>
      <c r="HC25" s="3">
        <v>2</v>
      </c>
      <c r="HD25" s="3">
        <v>3</v>
      </c>
      <c r="HE25" s="3">
        <v>1</v>
      </c>
      <c r="HF25" s="3">
        <v>2</v>
      </c>
      <c r="HG25" s="3">
        <v>3</v>
      </c>
      <c r="HH25" s="3">
        <v>1</v>
      </c>
      <c r="HI25" s="3">
        <v>2</v>
      </c>
      <c r="HJ25" s="3">
        <v>3</v>
      </c>
      <c r="HK25" s="3">
        <v>1</v>
      </c>
      <c r="HL25" s="3">
        <v>2</v>
      </c>
      <c r="HM25" s="3">
        <v>3</v>
      </c>
      <c r="HN25" s="3">
        <v>1</v>
      </c>
      <c r="HO25" s="3">
        <v>2</v>
      </c>
      <c r="HP25" s="3">
        <v>3</v>
      </c>
      <c r="HR25" s="95" t="s">
        <v>94</v>
      </c>
      <c r="HS25" s="95">
        <v>5</v>
      </c>
      <c r="HT25" s="31" cm="1">
        <f t="array" aca="1" ref="HT25:HU25" ca="1">IF(O18=0,"",_xlfn._xlws.FILTER(O$1:W$1,O18:W18=2))</f>
        <v>7</v>
      </c>
      <c r="HU25" s="31">
        <f ca="1"/>
        <v>9</v>
      </c>
      <c r="HV25" s="31"/>
      <c r="HW25" s="31"/>
      <c r="HX25" s="31"/>
      <c r="HY25" s="31"/>
      <c r="HZ25" s="31"/>
      <c r="IA25" s="31"/>
      <c r="IB25" s="31"/>
      <c r="IC25" s="3">
        <f t="shared" ca="1" si="19"/>
        <v>79</v>
      </c>
      <c r="ID25" s="3" t="str" cm="1">
        <f t="array" aca="1" ref="ID25" ca="1">IFERROR((_xlfn.TEXTJOIN(", ",TRUE,IF(O18=0,"",_xlfn._xlws.FILTER(O$1:W$1,O18:W18=2)))),"")</f>
        <v>7, 9</v>
      </c>
      <c r="IE25" s="110" t="s">
        <v>97</v>
      </c>
      <c r="IF25" s="110">
        <v>5</v>
      </c>
      <c r="IG25" s="31" t="str" cm="1">
        <f t="array" aca="1" ref="IG25" ca="1">IF(AA18=0,"",_xlfn._xlws.FILTER(AA$1:AI$1,AA18:AI18=2))</f>
        <v/>
      </c>
      <c r="IH25" s="31"/>
      <c r="II25" s="31"/>
      <c r="IJ25" s="31"/>
      <c r="IK25" s="31"/>
      <c r="IL25" s="31"/>
      <c r="IM25" s="31"/>
      <c r="IN25" s="31"/>
      <c r="IO25" s="31"/>
      <c r="IP25" s="3" t="str">
        <f t="shared" ca="1" si="20"/>
        <v/>
      </c>
      <c r="IQ25" s="3" t="str" cm="1">
        <f t="array" aca="1" ref="IQ25" ca="1">IFERROR((_xlfn.TEXTJOIN(", ",TRUE,IF(AB18=0,"",_xlfn._xlws.FILTER(AB$1:AJ$1,AB18:AJ18=2)))),"")</f>
        <v/>
      </c>
      <c r="IR25" s="116" t="s">
        <v>101</v>
      </c>
      <c r="IS25" s="116">
        <v>5</v>
      </c>
      <c r="IT25" s="31" cm="1">
        <f t="array" aca="1" ref="IT25:IU25" ca="1">IF(AM18=0,"",_xlfn._xlws.FILTER(AM$1:AU$1,AM18:AU18=2))</f>
        <v>7</v>
      </c>
      <c r="IU25" s="31">
        <f ca="1"/>
        <v>9</v>
      </c>
      <c r="IV25" s="31"/>
      <c r="IW25" s="31"/>
      <c r="IX25" s="31"/>
      <c r="IY25" s="31"/>
      <c r="IZ25" s="31"/>
      <c r="JA25" s="31"/>
      <c r="JB25" s="31"/>
      <c r="JC25" s="3">
        <f t="shared" ca="1" si="21"/>
        <v>79</v>
      </c>
      <c r="JD25" s="3" t="str" cm="1">
        <f t="array" aca="1" ref="JD25" ca="1">IFERROR((_xlfn.TEXTJOIN(", ",TRUE,IF(AO18=0,"",_xlfn._xlws.FILTER(AO$1:AW$1,AO18:AW18=2)))),"")</f>
        <v>7, 9</v>
      </c>
    </row>
    <row r="26" spans="1:274" ht="16.5" customHeight="1" x14ac:dyDescent="0.25">
      <c r="B26" s="160">
        <v>4</v>
      </c>
      <c r="C26" s="160"/>
      <c r="D26" s="160">
        <v>9</v>
      </c>
      <c r="E26" s="160"/>
      <c r="F26" s="160"/>
      <c r="G26" s="160">
        <v>7</v>
      </c>
      <c r="H26" s="160"/>
      <c r="I26" s="160"/>
      <c r="J26" s="160">
        <v>1</v>
      </c>
      <c r="M26" s="142" t="s">
        <v>94</v>
      </c>
      <c r="N26" s="142">
        <v>7</v>
      </c>
      <c r="O26" s="37" cm="1">
        <f t="array" aca="1" ref="O26" ca="1">test(INDEX(Sudoku,$N26,(CODE($M26)-96)),O$1,INDIRECT("Ligne"&amp;$N26),INDIRECT("Colonne"&amp;(CODE($M26)-96)),Carre7)</f>
        <v>1</v>
      </c>
      <c r="P26" s="37" cm="1">
        <f t="array" aca="1" ref="P26" ca="1">test(INDEX(Sudoku,$N26,(CODE($M26)-96)),P$1,INDIRECT("Ligne"&amp;$N26),INDIRECT("Colonne"&amp;(CODE($M26)-96)),Carre7)</f>
        <v>1</v>
      </c>
      <c r="Q26" s="37" cm="1">
        <f t="array" aca="1" ref="Q26" ca="1">test(INDEX(Sudoku,$N26,(CODE($M26)-96)),Q$1,INDIRECT("Ligne"&amp;$N26),INDIRECT("Colonne"&amp;(CODE($M26)-96)),Carre7)</f>
        <v>1</v>
      </c>
      <c r="R26" s="37" cm="1">
        <f t="array" aca="1" ref="R26" ca="1">test(INDEX(Sudoku,$N26,(CODE($M26)-96)),R$1,INDIRECT("Ligne"&amp;$N26),INDIRECT("Colonne"&amp;(CODE($M26)-96)),Carre7)</f>
        <v>2</v>
      </c>
      <c r="S26" s="37" cm="1">
        <f t="array" aca="1" ref="S26" ca="1">test(INDEX(Sudoku,$N26,(CODE($M26)-96)),S$1,INDIRECT("Ligne"&amp;$N26),INDIRECT("Colonne"&amp;(CODE($M26)-96)),Carre7)</f>
        <v>1</v>
      </c>
      <c r="T26" s="37" cm="1">
        <f t="array" aca="1" ref="T26" ca="1">test(INDEX(Sudoku,$N26,(CODE($M26)-96)),T$1,INDIRECT("Ligne"&amp;$N26),INDIRECT("Colonne"&amp;(CODE($M26)-96)),Carre7)</f>
        <v>1</v>
      </c>
      <c r="U26" s="37" cm="1">
        <f t="array" aca="1" ref="U26" ca="1">test(INDEX(Sudoku,$N26,(CODE($M26)-96)),U$1,INDIRECT("Ligne"&amp;$N26),INDIRECT("Colonne"&amp;(CODE($M26)-96)),Carre7)</f>
        <v>2</v>
      </c>
      <c r="V26" s="37" cm="1">
        <f t="array" aca="1" ref="V26" ca="1">test(INDEX(Sudoku,$N26,(CODE($M26)-96)),V$1,INDIRECT("Ligne"&amp;$N26),INDIRECT("Colonne"&amp;(CODE($M26)-96)),Carre7)</f>
        <v>2</v>
      </c>
      <c r="W26" s="37" cm="1">
        <f t="array" aca="1" ref="W26" ca="1">test(INDEX(Sudoku,$N26,(CODE($M26)-96)),W$1,INDIRECT("Ligne"&amp;$N26),INDIRECT("Colonne"&amp;(CODE($M26)-96)),Carre7)</f>
        <v>2</v>
      </c>
      <c r="X26" s="145">
        <f t="shared" ca="1" si="49"/>
        <v>4</v>
      </c>
      <c r="Y26" s="65" t="s">
        <v>97</v>
      </c>
      <c r="Z26" s="65">
        <v>7</v>
      </c>
      <c r="AA26" s="37" cm="1">
        <f t="array" aca="1" ref="AA26" ca="1">test(INDEX(Sudoku,$Z26,(CODE($Y26)-96)),AA$1,INDIRECT("Ligne"&amp;$Z26),INDIRECT("Colonne"&amp;(CODE($Y26)-96)),Carre8)</f>
        <v>0</v>
      </c>
      <c r="AB26" s="37" cm="1">
        <f t="array" aca="1" ref="AB26" ca="1">test(INDEX(Sudoku,$Z26,(CODE($Y26)-96)),AB$1,INDIRECT("Ligne"&amp;$Z26),INDIRECT("Colonne"&amp;(CODE($Y26)-96)),Carre8)</f>
        <v>0</v>
      </c>
      <c r="AC26" s="37" cm="1">
        <f t="array" aca="1" ref="AC26" ca="1">test(INDEX(Sudoku,$Z26,(CODE($Y26)-96)),AC$1,INDIRECT("Ligne"&amp;$Z26),INDIRECT("Colonne"&amp;(CODE($Y26)-96)),Carre8)</f>
        <v>0</v>
      </c>
      <c r="AD26" s="37" cm="1">
        <f t="array" aca="1" ref="AD26" ca="1">test(INDEX(Sudoku,$Z26,(CODE($Y26)-96)),AD$1,INDIRECT("Ligne"&amp;$Z26),INDIRECT("Colonne"&amp;(CODE($Y26)-96)),Carre8)</f>
        <v>0</v>
      </c>
      <c r="AE26" s="37" cm="1">
        <f t="array" aca="1" ref="AE26" ca="1">test(INDEX(Sudoku,$Z26,(CODE($Y26)-96)),AE$1,INDIRECT("Ligne"&amp;$Z26),INDIRECT("Colonne"&amp;(CODE($Y26)-96)),Carre8)</f>
        <v>0</v>
      </c>
      <c r="AF26" s="37" cm="1">
        <f t="array" aca="1" ref="AF26" ca="1">test(INDEX(Sudoku,$Z26,(CODE($Y26)-96)),AF$1,INDIRECT("Ligne"&amp;$Z26),INDIRECT("Colonne"&amp;(CODE($Y26)-96)),Carre8)</f>
        <v>0</v>
      </c>
      <c r="AG26" s="37" cm="1">
        <f t="array" aca="1" ref="AG26" ca="1">test(INDEX(Sudoku,$Z26,(CODE($Y26)-96)),AG$1,INDIRECT("Ligne"&amp;$Z26),INDIRECT("Colonne"&amp;(CODE($Y26)-96)),Carre8)</f>
        <v>0</v>
      </c>
      <c r="AH26" s="37" cm="1">
        <f t="array" aca="1" ref="AH26" ca="1">test(INDEX(Sudoku,$Z26,(CODE($Y26)-96)),AH$1,INDIRECT("Ligne"&amp;$Z26),INDIRECT("Colonne"&amp;(CODE($Y26)-96)),Carre8)</f>
        <v>0</v>
      </c>
      <c r="AI26" s="37" cm="1">
        <f t="array" aca="1" ref="AI26" ca="1">test(INDEX(Sudoku,$Z26,(CODE($Y26)-96)),AI$1,INDIRECT("Ligne"&amp;$Z26),INDIRECT("Colonne"&amp;(CODE($Y26)-96)),Carre8)</f>
        <v>0</v>
      </c>
      <c r="AJ26" s="68">
        <f t="shared" ca="1" si="50"/>
        <v>0</v>
      </c>
      <c r="AK26" s="80" t="s">
        <v>101</v>
      </c>
      <c r="AL26" s="80">
        <v>7</v>
      </c>
      <c r="AM26" s="37" cm="1">
        <f t="array" aca="1" ref="AM26" ca="1">test(INDEX(Sudoku,$AL26,(CODE($AK26)-96)),AM$1,INDIRECT("Ligne"&amp;$AL26),INDIRECT("Colonne"&amp;(CODE($AK26)-96)),Carre9)</f>
        <v>0</v>
      </c>
      <c r="AN26" s="37" cm="1">
        <f t="array" aca="1" ref="AN26" ca="1">test(INDEX(Sudoku,$AL26,(CODE($AK26)-96)),AN$1,INDIRECT("Ligne"&amp;$AL26),INDIRECT("Colonne"&amp;(CODE($AK26)-96)),Carre9)</f>
        <v>0</v>
      </c>
      <c r="AO26" s="37" cm="1">
        <f t="array" aca="1" ref="AO26" ca="1">test(INDEX(Sudoku,$AL26,(CODE($AK26)-96)),AO$1,INDIRECT("Ligne"&amp;$AL26),INDIRECT("Colonne"&amp;(CODE($AK26)-96)),Carre9)</f>
        <v>0</v>
      </c>
      <c r="AP26" s="37" cm="1">
        <f t="array" aca="1" ref="AP26" ca="1">test(INDEX(Sudoku,$AL26,(CODE($AK26)-96)),AP$1,INDIRECT("Ligne"&amp;$AL26),INDIRECT("Colonne"&amp;(CODE($AK26)-96)),Carre9)</f>
        <v>0</v>
      </c>
      <c r="AQ26" s="37" cm="1">
        <f t="array" aca="1" ref="AQ26" ca="1">test(INDEX(Sudoku,$AL26,(CODE($AK26)-96)),AQ$1,INDIRECT("Ligne"&amp;$AL26),INDIRECT("Colonne"&amp;(CODE($AK26)-96)),Carre9)</f>
        <v>0</v>
      </c>
      <c r="AR26" s="37" cm="1">
        <f t="array" aca="1" ref="AR26" ca="1">test(INDEX(Sudoku,$AL26,(CODE($AK26)-96)),AR$1,INDIRECT("Ligne"&amp;$AL26),INDIRECT("Colonne"&amp;(CODE($AK26)-96)),Carre9)</f>
        <v>0</v>
      </c>
      <c r="AS26" s="37" cm="1">
        <f t="array" aca="1" ref="AS26" ca="1">test(INDEX(Sudoku,$AL26,(CODE($AK26)-96)),AS$1,INDIRECT("Ligne"&amp;$AL26),INDIRECT("Colonne"&amp;(CODE($AK26)-96)),Carre9)</f>
        <v>0</v>
      </c>
      <c r="AT26" s="37" cm="1">
        <f t="array" aca="1" ref="AT26" ca="1">test(INDEX(Sudoku,$AL26,(CODE($AK26)-96)),AT$1,INDIRECT("Ligne"&amp;$AL26),INDIRECT("Colonne"&amp;(CODE($AK26)-96)),Carre9)</f>
        <v>0</v>
      </c>
      <c r="AU26" s="37" cm="1">
        <f t="array" aca="1" ref="AU26" ca="1">test(INDEX(Sudoku,$AL26,(CODE($AK26)-96)),AU$1,INDIRECT("Ligne"&amp;$AL26),INDIRECT("Colonne"&amp;(CODE($AK26)-96)),Carre9)</f>
        <v>0</v>
      </c>
      <c r="AV26" s="83">
        <f t="shared" ca="1" si="51"/>
        <v>0</v>
      </c>
      <c r="AY26" s="188">
        <f ca="1">IF(COUNTIF(BB26:CB28,1)=1,1,0)</f>
        <v>0</v>
      </c>
      <c r="AZ26" s="189">
        <f ca="1">IF(COUNTIF(BB26:CB28,2)=1,2,0)</f>
        <v>0</v>
      </c>
      <c r="BA26" s="189">
        <f ca="1">IF(COUNTIF(BB26:CB28,3)=1,3,0)</f>
        <v>0</v>
      </c>
      <c r="BB26" s="219" t="str" cm="1">
        <f t="array" aca="1" ref="BB26" ca="1">IF(INDIRECT(EL28&amp;FN28)=2,GP28,"")</f>
        <v/>
      </c>
      <c r="BC26" s="202" t="str" cm="1">
        <f t="array" aca="1" ref="BC26" ca="1">IF(INDIRECT(EM28&amp;FO28)=2,GQ28,"")</f>
        <v/>
      </c>
      <c r="BD26" s="203" t="str" cm="1">
        <f t="array" aca="1" ref="BD26" ca="1">IF(INDIRECT(EN28&amp;FP28)=2,GR28,"")</f>
        <v/>
      </c>
      <c r="BE26" s="204" t="str" cm="1">
        <f t="array" aca="1" ref="BE26" ca="1">IF(INDIRECT(EO28&amp;FQ28)=2,GS28,"")</f>
        <v/>
      </c>
      <c r="BF26" s="202" cm="1">
        <f t="array" aca="1" ref="BF26" ca="1">IF(INDIRECT(EP28&amp;FR28)=2,GT28,"")</f>
        <v>2</v>
      </c>
      <c r="BG26" s="203" t="str" cm="1">
        <f t="array" aca="1" ref="BG26" ca="1">IF(INDIRECT(EQ28&amp;FS28)=2,GU28,"")</f>
        <v/>
      </c>
      <c r="BH26" s="204" t="str" cm="1">
        <f t="array" aca="1" ref="BH26" ca="1">IF(INDIRECT(ER28&amp;FT28)=2,GV28,"")</f>
        <v/>
      </c>
      <c r="BI26" s="202" t="str" cm="1">
        <f t="array" aca="1" ref="BI26" ca="1">IF(INDIRECT(ES28&amp;FU28)=2,GW28,"")</f>
        <v/>
      </c>
      <c r="BJ26" s="205" t="str" cm="1">
        <f t="array" aca="1" ref="BJ26" ca="1">IF(INDIRECT(ET28&amp;FV28)=2,GX28,"")</f>
        <v/>
      </c>
      <c r="BK26" s="202" t="str" cm="1">
        <f t="array" aca="1" ref="BK26" ca="1">IF(INDIRECT(EU28&amp;FW28)=2,GY28,"")</f>
        <v/>
      </c>
      <c r="BL26" s="202" t="str" cm="1">
        <f t="array" aca="1" ref="BL26" ca="1">IF(INDIRECT(EV28&amp;FX28)=2,GZ28,"")</f>
        <v/>
      </c>
      <c r="BM26" s="203" t="str" cm="1">
        <f t="array" aca="1" ref="BM26" ca="1">IF(INDIRECT(EW28&amp;FY28)=2,HA28,"")</f>
        <v/>
      </c>
      <c r="BN26" s="204" t="str" cm="1">
        <f t="array" aca="1" ref="BN26" ca="1">IF(INDIRECT(EX28&amp;FZ28)=2,HB28,"")</f>
        <v/>
      </c>
      <c r="BO26" s="202" cm="1">
        <f t="array" aca="1" ref="BO26" ca="1">IF(INDIRECT(EY28&amp;GA28)=2,HC28,"")</f>
        <v>2</v>
      </c>
      <c r="BP26" s="203" t="str" cm="1">
        <f t="array" aca="1" ref="BP26" ca="1">IF(INDIRECT(EZ28&amp;GB28)=2,HD28,"")</f>
        <v/>
      </c>
      <c r="BQ26" s="204" t="str" cm="1">
        <f t="array" aca="1" ref="BQ26" ca="1">IF(INDIRECT(FA28&amp;GC28)=2,HE28,"")</f>
        <v/>
      </c>
      <c r="BR26" s="202" t="str" cm="1">
        <f t="array" aca="1" ref="BR26" ca="1">IF(INDIRECT(FB28&amp;GD28)=2,HF28,"")</f>
        <v/>
      </c>
      <c r="BS26" s="205" t="str" cm="1">
        <f t="array" aca="1" ref="BS26" ca="1">IF(INDIRECT(FC28&amp;GE28)=2,HG28,"")</f>
        <v/>
      </c>
      <c r="BT26" s="202" t="str" cm="1">
        <f t="array" aca="1" ref="BT26" ca="1">IF(INDIRECT(FD28&amp;GF28)=2,HH28,"")</f>
        <v/>
      </c>
      <c r="BU26" s="202" t="str" cm="1">
        <f t="array" aca="1" ref="BU26" ca="1">IF(INDIRECT(FE28&amp;GG28)=2,HI28,"")</f>
        <v/>
      </c>
      <c r="BV26" s="203" t="str" cm="1">
        <f t="array" aca="1" ref="BV26" ca="1">IF(INDIRECT(FF28&amp;GH28)=2,HJ28,"")</f>
        <v/>
      </c>
      <c r="BW26" s="204" t="str" cm="1">
        <f t="array" aca="1" ref="BW26" ca="1">IF(INDIRECT(FG28&amp;GI28)=2,HK28,"")</f>
        <v/>
      </c>
      <c r="BX26" s="202" t="str" cm="1">
        <f t="array" aca="1" ref="BX26" ca="1">IF(INDIRECT(FH28&amp;GJ28)=2,HL28,"")</f>
        <v/>
      </c>
      <c r="BY26" s="203" t="str" cm="1">
        <f t="array" aca="1" ref="BY26" ca="1">IF(INDIRECT(FI28&amp;GK28)=2,HM28,"")</f>
        <v/>
      </c>
      <c r="BZ26" s="204" t="str" cm="1">
        <f t="array" aca="1" ref="BZ26" ca="1">IF(INDIRECT(FJ28&amp;GL28)=2,HN28,"")</f>
        <v/>
      </c>
      <c r="CA26" s="202" t="str" cm="1">
        <f t="array" aca="1" ref="CA26" ca="1">IF(INDIRECT(FK28&amp;GM28)=2,HO28,"")</f>
        <v/>
      </c>
      <c r="CB26" s="220" t="str" cm="1">
        <f t="array" aca="1" ref="CB26" ca="1">IF(INDIRECT(FL28&amp;GN28)=2,HP28,"")</f>
        <v/>
      </c>
      <c r="CC26" s="238"/>
      <c r="CD26" s="171"/>
      <c r="CE26" s="242"/>
      <c r="CM26" s="164" t="s">
        <v>94</v>
      </c>
      <c r="CN26" s="164">
        <f ca="1">IF(BF64&lt;&gt;2,0,1)</f>
        <v>0</v>
      </c>
      <c r="CO26" s="168">
        <f ca="1">IF(BG64&lt;&gt;2,0,1)</f>
        <v>0</v>
      </c>
      <c r="CP26" s="164">
        <f ca="1">IF(BH64&lt;&gt;2,0,1)</f>
        <v>0</v>
      </c>
      <c r="CQ26" s="164">
        <f ca="1">IF(BI64&lt;&gt;2,0,1)</f>
        <v>0</v>
      </c>
      <c r="CR26" s="164">
        <f ca="1">IF(BJ64&lt;&gt;2,0,1)</f>
        <v>0</v>
      </c>
      <c r="CS26" s="164">
        <f ca="1">IF(BK64&lt;&gt;2,0,1)</f>
        <v>0</v>
      </c>
      <c r="CT26" s="164">
        <f ca="1">IF(BL64&lt;&gt;2,0,1)</f>
        <v>0</v>
      </c>
      <c r="CU26" s="164">
        <f ca="1">IF(BM64&lt;&gt;2,0,1)</f>
        <v>0</v>
      </c>
      <c r="CV26" s="164">
        <f ca="1">IF(BN64&lt;&gt;2,0,1)</f>
        <v>0</v>
      </c>
      <c r="CX26" s="3">
        <f t="shared" ca="1" si="52"/>
        <v>0</v>
      </c>
      <c r="CZ26" s="162" t="str">
        <f t="shared" ca="1" si="53"/>
        <v>000000000</v>
      </c>
      <c r="DD26" s="3">
        <f ca="1">BIN2DEC(_xlfn.TEXTJOIN("",FALSE,CN26:CV26))</f>
        <v>0</v>
      </c>
      <c r="DF26" s="3">
        <v>8</v>
      </c>
      <c r="DH26" s="3">
        <f t="shared" si="22"/>
        <v>0.90308998699194354</v>
      </c>
      <c r="DM26" s="3">
        <f ca="1">COUNT(BB5:BD7)</f>
        <v>4</v>
      </c>
      <c r="EL26" s="164" t="s">
        <v>114</v>
      </c>
      <c r="EM26" s="164" t="s">
        <v>115</v>
      </c>
      <c r="EN26" s="164" t="s">
        <v>116</v>
      </c>
      <c r="EO26" s="164" t="s">
        <v>114</v>
      </c>
      <c r="EP26" s="164" t="s">
        <v>115</v>
      </c>
      <c r="EQ26" s="164" t="s">
        <v>116</v>
      </c>
      <c r="ER26" s="164" t="s">
        <v>114</v>
      </c>
      <c r="ES26" s="164" t="s">
        <v>115</v>
      </c>
      <c r="ET26" s="164" t="s">
        <v>116</v>
      </c>
      <c r="EU26" s="164" t="s">
        <v>123</v>
      </c>
      <c r="EV26" s="164" t="s">
        <v>124</v>
      </c>
      <c r="EW26" s="164" t="s">
        <v>125</v>
      </c>
      <c r="EX26" s="164" t="s">
        <v>123</v>
      </c>
      <c r="EY26" s="164" t="s">
        <v>124</v>
      </c>
      <c r="EZ26" s="164" t="s">
        <v>125</v>
      </c>
      <c r="FA26" s="164" t="s">
        <v>123</v>
      </c>
      <c r="FB26" s="164" t="s">
        <v>124</v>
      </c>
      <c r="FC26" s="164" t="s">
        <v>125</v>
      </c>
      <c r="FD26" s="164" t="s">
        <v>132</v>
      </c>
      <c r="FE26" s="164" t="s">
        <v>133</v>
      </c>
      <c r="FF26" s="164" t="s">
        <v>134</v>
      </c>
      <c r="FG26" s="164" t="s">
        <v>132</v>
      </c>
      <c r="FH26" s="164" t="s">
        <v>133</v>
      </c>
      <c r="FI26" s="164" t="s">
        <v>134</v>
      </c>
      <c r="FJ26" s="164" t="s">
        <v>132</v>
      </c>
      <c r="FK26" s="164" t="s">
        <v>133</v>
      </c>
      <c r="FL26" s="164" t="s">
        <v>134</v>
      </c>
      <c r="FN26" s="3">
        <v>24</v>
      </c>
      <c r="FO26" s="3">
        <v>24</v>
      </c>
      <c r="FP26" s="3">
        <v>24</v>
      </c>
      <c r="FQ26" s="3">
        <v>25</v>
      </c>
      <c r="FR26" s="3">
        <v>25</v>
      </c>
      <c r="FS26" s="3">
        <v>25</v>
      </c>
      <c r="FT26" s="3">
        <v>26</v>
      </c>
      <c r="FU26" s="3">
        <v>26</v>
      </c>
      <c r="FV26" s="3">
        <v>26</v>
      </c>
      <c r="FW26" s="3">
        <v>24</v>
      </c>
      <c r="FX26" s="3">
        <v>24</v>
      </c>
      <c r="FY26" s="3">
        <v>24</v>
      </c>
      <c r="FZ26" s="3">
        <v>25</v>
      </c>
      <c r="GA26" s="3">
        <v>25</v>
      </c>
      <c r="GB26" s="3">
        <v>25</v>
      </c>
      <c r="GC26" s="3">
        <v>26</v>
      </c>
      <c r="GD26" s="3">
        <v>26</v>
      </c>
      <c r="GE26" s="3">
        <v>26</v>
      </c>
      <c r="GF26" s="3">
        <v>24</v>
      </c>
      <c r="GG26" s="3">
        <v>24</v>
      </c>
      <c r="GH26" s="3">
        <v>24</v>
      </c>
      <c r="GI26" s="3">
        <v>25</v>
      </c>
      <c r="GJ26" s="3">
        <v>25</v>
      </c>
      <c r="GK26" s="3">
        <v>25</v>
      </c>
      <c r="GL26" s="3">
        <v>26</v>
      </c>
      <c r="GM26" s="3">
        <v>26</v>
      </c>
      <c r="GN26" s="3">
        <v>26</v>
      </c>
      <c r="GP26" s="3">
        <v>4</v>
      </c>
      <c r="GQ26" s="3">
        <v>5</v>
      </c>
      <c r="GR26" s="3">
        <v>6</v>
      </c>
      <c r="GS26" s="3">
        <v>4</v>
      </c>
      <c r="GT26" s="3">
        <v>5</v>
      </c>
      <c r="GU26" s="3">
        <v>6</v>
      </c>
      <c r="GV26" s="3">
        <v>4</v>
      </c>
      <c r="GW26" s="3">
        <v>5</v>
      </c>
      <c r="GX26" s="3">
        <v>6</v>
      </c>
      <c r="GY26" s="3">
        <v>4</v>
      </c>
      <c r="GZ26" s="3">
        <v>5</v>
      </c>
      <c r="HA26" s="3">
        <v>6</v>
      </c>
      <c r="HB26" s="3">
        <v>4</v>
      </c>
      <c r="HC26" s="3">
        <v>5</v>
      </c>
      <c r="HD26" s="3">
        <v>6</v>
      </c>
      <c r="HE26" s="3">
        <v>4</v>
      </c>
      <c r="HF26" s="3">
        <v>5</v>
      </c>
      <c r="HG26" s="3">
        <v>6</v>
      </c>
      <c r="HH26" s="3">
        <v>4</v>
      </c>
      <c r="HI26" s="3">
        <v>5</v>
      </c>
      <c r="HJ26" s="3">
        <v>6</v>
      </c>
      <c r="HK26" s="3">
        <v>4</v>
      </c>
      <c r="HL26" s="3">
        <v>5</v>
      </c>
      <c r="HM26" s="3">
        <v>6</v>
      </c>
      <c r="HN26" s="3">
        <v>4</v>
      </c>
      <c r="HO26" s="3">
        <v>5</v>
      </c>
      <c r="HP26" s="3">
        <v>6</v>
      </c>
      <c r="HR26" s="95" t="s">
        <v>92</v>
      </c>
      <c r="HS26" s="95">
        <v>6</v>
      </c>
      <c r="HT26" s="31" cm="1">
        <f t="array" aca="1" ref="HT26:HV26" ca="1">IF(O19=0,"",_xlfn._xlws.FILTER(O$1:W$1,O19:W19=2))</f>
        <v>7</v>
      </c>
      <c r="HU26" s="31">
        <f ca="1"/>
        <v>8</v>
      </c>
      <c r="HV26" s="31">
        <f ca="1"/>
        <v>9</v>
      </c>
      <c r="HW26" s="31"/>
      <c r="HX26" s="31"/>
      <c r="HY26" s="31"/>
      <c r="HZ26" s="31"/>
      <c r="IA26" s="31"/>
      <c r="IB26" s="31"/>
      <c r="IC26" s="3">
        <f t="shared" ca="1" si="19"/>
        <v>789</v>
      </c>
      <c r="ID26" s="3" t="str" cm="1">
        <f t="array" aca="1" ref="ID26" ca="1">IFERROR((_xlfn.TEXTJOIN(", ",TRUE,IF(O19=0,"",_xlfn._xlws.FILTER(O$1:W$1,O19:W19=2)))),"")</f>
        <v>7, 8, 9</v>
      </c>
      <c r="IE26" s="110" t="s">
        <v>95</v>
      </c>
      <c r="IF26" s="110">
        <v>6</v>
      </c>
      <c r="IG26" s="31" t="str" cm="1">
        <f t="array" aca="1" ref="IG26" ca="1">IF(AA19=0,"",_xlfn._xlws.FILTER(AA$1:AI$1,AA19:AI19=2))</f>
        <v/>
      </c>
      <c r="IH26" s="31"/>
      <c r="II26" s="31"/>
      <c r="IJ26" s="31"/>
      <c r="IK26" s="31"/>
      <c r="IL26" s="31"/>
      <c r="IM26" s="31"/>
      <c r="IN26" s="31"/>
      <c r="IO26" s="31"/>
      <c r="IP26" s="3" t="str">
        <f t="shared" ca="1" si="20"/>
        <v/>
      </c>
      <c r="IQ26" s="3" t="str" cm="1">
        <f t="array" aca="1" ref="IQ26" ca="1">IFERROR((_xlfn.TEXTJOIN(", ",TRUE,IF(AB19=0,"",_xlfn._xlws.FILTER(AB$1:AJ$1,AB19:AJ19=2)))),"")</f>
        <v/>
      </c>
      <c r="IR26" s="116" t="s">
        <v>99</v>
      </c>
      <c r="IS26" s="116">
        <v>6</v>
      </c>
      <c r="IT26" s="31" cm="1">
        <f t="array" aca="1" ref="IT26:IU26" ca="1">IF(AM19=0,"",_xlfn._xlws.FILTER(AM$1:AU$1,AM19:AU19=2))</f>
        <v>7</v>
      </c>
      <c r="IU26" s="31">
        <f ca="1"/>
        <v>9</v>
      </c>
      <c r="IV26" s="31"/>
      <c r="IW26" s="31"/>
      <c r="IX26" s="31"/>
      <c r="IY26" s="31"/>
      <c r="IZ26" s="31"/>
      <c r="JA26" s="31"/>
      <c r="JB26" s="31"/>
      <c r="JC26" s="3">
        <f t="shared" ca="1" si="21"/>
        <v>79</v>
      </c>
      <c r="JD26" s="3" t="str" cm="1">
        <f t="array" aca="1" ref="JD26" ca="1">IFERROR((_xlfn.TEXTJOIN(", ",TRUE,IF(AO19=0,"",_xlfn._xlws.FILTER(AO$1:AW$1,AO19:AW19=2)))),"")</f>
        <v>7, 9</v>
      </c>
    </row>
    <row r="27" spans="1:274" ht="16.5" customHeight="1" x14ac:dyDescent="0.25">
      <c r="B27" s="160">
        <v>3</v>
      </c>
      <c r="C27" s="160">
        <v>5</v>
      </c>
      <c r="D27" s="160"/>
      <c r="E27" s="160">
        <v>9</v>
      </c>
      <c r="F27" s="160"/>
      <c r="G27" s="160"/>
      <c r="H27" s="160"/>
      <c r="I27" s="160">
        <v>7</v>
      </c>
      <c r="J27" s="160">
        <v>2</v>
      </c>
      <c r="M27" s="142" t="s">
        <v>92</v>
      </c>
      <c r="N27" s="142">
        <v>8</v>
      </c>
      <c r="O27" s="37" cm="1">
        <f t="array" aca="1" ref="O27" ca="1">test(INDEX(Sudoku,$N27,(CODE($M27)-96)),O$1,INDIRECT("Ligne"&amp;$N27),INDIRECT("Colonne"&amp;(CODE($M27)-96)),Carre7)</f>
        <v>1</v>
      </c>
      <c r="P27" s="37" cm="1">
        <f t="array" aca="1" ref="P27" ca="1">test(INDEX(Sudoku,$N27,(CODE($M27)-96)),P$1,INDIRECT("Ligne"&amp;$N27),INDIRECT("Colonne"&amp;(CODE($M27)-96)),Carre7)</f>
        <v>1</v>
      </c>
      <c r="Q27" s="37" cm="1">
        <f t="array" aca="1" ref="Q27" ca="1">test(INDEX(Sudoku,$N27,(CODE($M27)-96)),Q$1,INDIRECT("Ligne"&amp;$N27),INDIRECT("Colonne"&amp;(CODE($M27)-96)),Carre7)</f>
        <v>1</v>
      </c>
      <c r="R27" s="37" cm="1">
        <f t="array" aca="1" ref="R27" ca="1">test(INDEX(Sudoku,$N27,(CODE($M27)-96)),R$1,INDIRECT("Ligne"&amp;$N27),INDIRECT("Colonne"&amp;(CODE($M27)-96)),Carre7)</f>
        <v>1</v>
      </c>
      <c r="S27" s="37" cm="1">
        <f t="array" aca="1" ref="S27" ca="1">test(INDEX(Sudoku,$N27,(CODE($M27)-96)),S$1,INDIRECT("Ligne"&amp;$N27),INDIRECT("Colonne"&amp;(CODE($M27)-96)),Carre7)</f>
        <v>2</v>
      </c>
      <c r="T27" s="37" cm="1">
        <f t="array" aca="1" ref="T27" ca="1">test(INDEX(Sudoku,$N27,(CODE($M27)-96)),T$1,INDIRECT("Ligne"&amp;$N27),INDIRECT("Colonne"&amp;(CODE($M27)-96)),Carre7)</f>
        <v>1</v>
      </c>
      <c r="U27" s="37" cm="1">
        <f t="array" aca="1" ref="U27" ca="1">test(INDEX(Sudoku,$N27,(CODE($M27)-96)),U$1,INDIRECT("Ligne"&amp;$N27),INDIRECT("Colonne"&amp;(CODE($M27)-96)),Carre7)</f>
        <v>1</v>
      </c>
      <c r="V27" s="37" cm="1">
        <f t="array" aca="1" ref="V27" ca="1">test(INDEX(Sudoku,$N27,(CODE($M27)-96)),V$1,INDIRECT("Ligne"&amp;$N27),INDIRECT("Colonne"&amp;(CODE($M27)-96)),Carre7)</f>
        <v>1</v>
      </c>
      <c r="W27" s="37" cm="1">
        <f t="array" aca="1" ref="W27" ca="1">test(INDEX(Sudoku,$N27,(CODE($M27)-96)),W$1,INDIRECT("Ligne"&amp;$N27),INDIRECT("Colonne"&amp;(CODE($M27)-96)),Carre7)</f>
        <v>2</v>
      </c>
      <c r="X27" s="145">
        <f t="shared" ca="1" si="49"/>
        <v>2</v>
      </c>
      <c r="Y27" s="65" t="s">
        <v>95</v>
      </c>
      <c r="Z27" s="65">
        <v>8</v>
      </c>
      <c r="AA27" s="37" cm="1">
        <f t="array" aca="1" ref="AA27" ca="1">test(INDEX(Sudoku,$Z27,(CODE($Y27)-96)),AA$1,INDIRECT("Ligne"&amp;$Z27),INDIRECT("Colonne"&amp;(CODE($Y27)-96)),Carre8)</f>
        <v>0</v>
      </c>
      <c r="AB27" s="37" cm="1">
        <f t="array" aca="1" ref="AB27" ca="1">test(INDEX(Sudoku,$Z27,(CODE($Y27)-96)),AB$1,INDIRECT("Ligne"&amp;$Z27),INDIRECT("Colonne"&amp;(CODE($Y27)-96)),Carre8)</f>
        <v>0</v>
      </c>
      <c r="AC27" s="37" cm="1">
        <f t="array" aca="1" ref="AC27" ca="1">test(INDEX(Sudoku,$Z27,(CODE($Y27)-96)),AC$1,INDIRECT("Ligne"&amp;$Z27),INDIRECT("Colonne"&amp;(CODE($Y27)-96)),Carre8)</f>
        <v>0</v>
      </c>
      <c r="AD27" s="37" cm="1">
        <f t="array" aca="1" ref="AD27" ca="1">test(INDEX(Sudoku,$Z27,(CODE($Y27)-96)),AD$1,INDIRECT("Ligne"&amp;$Z27),INDIRECT("Colonne"&amp;(CODE($Y27)-96)),Carre8)</f>
        <v>0</v>
      </c>
      <c r="AE27" s="37" cm="1">
        <f t="array" aca="1" ref="AE27" ca="1">test(INDEX(Sudoku,$Z27,(CODE($Y27)-96)),AE$1,INDIRECT("Ligne"&amp;$Z27),INDIRECT("Colonne"&amp;(CODE($Y27)-96)),Carre8)</f>
        <v>0</v>
      </c>
      <c r="AF27" s="37" cm="1">
        <f t="array" aca="1" ref="AF27" ca="1">test(INDEX(Sudoku,$Z27,(CODE($Y27)-96)),AF$1,INDIRECT("Ligne"&amp;$Z27),INDIRECT("Colonne"&amp;(CODE($Y27)-96)),Carre8)</f>
        <v>0</v>
      </c>
      <c r="AG27" s="37" cm="1">
        <f t="array" aca="1" ref="AG27" ca="1">test(INDEX(Sudoku,$Z27,(CODE($Y27)-96)),AG$1,INDIRECT("Ligne"&amp;$Z27),INDIRECT("Colonne"&amp;(CODE($Y27)-96)),Carre8)</f>
        <v>0</v>
      </c>
      <c r="AH27" s="37" cm="1">
        <f t="array" aca="1" ref="AH27" ca="1">test(INDEX(Sudoku,$Z27,(CODE($Y27)-96)),AH$1,INDIRECT("Ligne"&amp;$Z27),INDIRECT("Colonne"&amp;(CODE($Y27)-96)),Carre8)</f>
        <v>0</v>
      </c>
      <c r="AI27" s="37" cm="1">
        <f t="array" aca="1" ref="AI27" ca="1">test(INDEX(Sudoku,$Z27,(CODE($Y27)-96)),AI$1,INDIRECT("Ligne"&amp;$Z27),INDIRECT("Colonne"&amp;(CODE($Y27)-96)),Carre8)</f>
        <v>0</v>
      </c>
      <c r="AJ27" s="68">
        <f t="shared" ca="1" si="50"/>
        <v>0</v>
      </c>
      <c r="AK27" s="80" t="s">
        <v>99</v>
      </c>
      <c r="AL27" s="80">
        <v>8</v>
      </c>
      <c r="AM27" s="37" cm="1">
        <f t="array" aca="1" ref="AM27" ca="1">test(INDEX(Sudoku,$AL27,(CODE($AK27)-96)),AM$1,INDIRECT("Ligne"&amp;$AL27),INDIRECT("Colonne"&amp;(CODE($AK27)-96)),Carre9)</f>
        <v>0</v>
      </c>
      <c r="AN27" s="37" cm="1">
        <f t="array" aca="1" ref="AN27" ca="1">test(INDEX(Sudoku,$AL27,(CODE($AK27)-96)),AN$1,INDIRECT("Ligne"&amp;$AL27),INDIRECT("Colonne"&amp;(CODE($AK27)-96)),Carre9)</f>
        <v>0</v>
      </c>
      <c r="AO27" s="37" cm="1">
        <f t="array" aca="1" ref="AO27" ca="1">test(INDEX(Sudoku,$AL27,(CODE($AK27)-96)),AO$1,INDIRECT("Ligne"&amp;$AL27),INDIRECT("Colonne"&amp;(CODE($AK27)-96)),Carre9)</f>
        <v>0</v>
      </c>
      <c r="AP27" s="37" cm="1">
        <f t="array" aca="1" ref="AP27" ca="1">test(INDEX(Sudoku,$AL27,(CODE($AK27)-96)),AP$1,INDIRECT("Ligne"&amp;$AL27),INDIRECT("Colonne"&amp;(CODE($AK27)-96)),Carre9)</f>
        <v>0</v>
      </c>
      <c r="AQ27" s="37" cm="1">
        <f t="array" aca="1" ref="AQ27" ca="1">test(INDEX(Sudoku,$AL27,(CODE($AK27)-96)),AQ$1,INDIRECT("Ligne"&amp;$AL27),INDIRECT("Colonne"&amp;(CODE($AK27)-96)),Carre9)</f>
        <v>0</v>
      </c>
      <c r="AR27" s="37" cm="1">
        <f t="array" aca="1" ref="AR27" ca="1">test(INDEX(Sudoku,$AL27,(CODE($AK27)-96)),AR$1,INDIRECT("Ligne"&amp;$AL27),INDIRECT("Colonne"&amp;(CODE($AK27)-96)),Carre9)</f>
        <v>0</v>
      </c>
      <c r="AS27" s="37" cm="1">
        <f t="array" aca="1" ref="AS27" ca="1">test(INDEX(Sudoku,$AL27,(CODE($AK27)-96)),AS$1,INDIRECT("Ligne"&amp;$AL27),INDIRECT("Colonne"&amp;(CODE($AK27)-96)),Carre9)</f>
        <v>0</v>
      </c>
      <c r="AT27" s="37" cm="1">
        <f t="array" aca="1" ref="AT27" ca="1">test(INDEX(Sudoku,$AL27,(CODE($AK27)-96)),AT$1,INDIRECT("Ligne"&amp;$AL27),INDIRECT("Colonne"&amp;(CODE($AK27)-96)),Carre9)</f>
        <v>0</v>
      </c>
      <c r="AU27" s="37" cm="1">
        <f t="array" aca="1" ref="AU27" ca="1">test(INDEX(Sudoku,$AL27,(CODE($AK27)-96)),AU$1,INDIRECT("Ligne"&amp;$AL27),INDIRECT("Colonne"&amp;(CODE($AK27)-96)),Carre9)</f>
        <v>0</v>
      </c>
      <c r="AV27" s="83">
        <f t="shared" ca="1" si="51"/>
        <v>0</v>
      </c>
      <c r="AY27" s="188">
        <f ca="1">IF(COUNTIF(BB26:CB28,4)=1,4,0)</f>
        <v>0</v>
      </c>
      <c r="AZ27" s="189">
        <f ca="1">IF(COUNTIF(BB26:CB28,5)=1,5,0)</f>
        <v>0</v>
      </c>
      <c r="BA27" s="189">
        <f ca="1">IF(COUNTIF(BB26:CB28,6)=1,6,0)</f>
        <v>0</v>
      </c>
      <c r="BB27" s="216" t="str" cm="1">
        <f t="array" aca="1" ref="BB27" ca="1">IF(INDIRECT(EL29&amp;FN29)=2,GP29,"")</f>
        <v/>
      </c>
      <c r="BC27" s="194" cm="1">
        <f t="array" aca="1" ref="BC27" ca="1">IF(INDIRECT(EM29&amp;FO29)=2,GQ29,"")</f>
        <v>5</v>
      </c>
      <c r="BD27" s="196" t="str" cm="1">
        <f t="array" aca="1" ref="BD27" ca="1">IF(INDIRECT(EN29&amp;FP29)=2,GR29,"")</f>
        <v/>
      </c>
      <c r="BE27" s="195" cm="1">
        <f t="array" aca="1" ref="BE27" ca="1">IF(INDIRECT(EO29&amp;FQ29)=2,GS29,"")</f>
        <v>4</v>
      </c>
      <c r="BF27" s="194" cm="1">
        <f t="array" aca="1" ref="BF27" ca="1">IF(INDIRECT(EP29&amp;FR29)=2,GT29,"")</f>
        <v>5</v>
      </c>
      <c r="BG27" s="196" t="str" cm="1">
        <f t="array" aca="1" ref="BG27" ca="1">IF(INDIRECT(EQ29&amp;FS29)=2,GU29,"")</f>
        <v/>
      </c>
      <c r="BH27" s="195" t="str" cm="1">
        <f t="array" aca="1" ref="BH27" ca="1">IF(INDIRECT(ER29&amp;FT29)=2,GV29,"")</f>
        <v/>
      </c>
      <c r="BI27" s="194" t="str" cm="1">
        <f t="array" aca="1" ref="BI27" ca="1">IF(INDIRECT(ES29&amp;FU29)=2,GW29,"")</f>
        <v/>
      </c>
      <c r="BJ27" s="197" t="str" cm="1">
        <f t="array" aca="1" ref="BJ27" ca="1">IF(INDIRECT(ET29&amp;FV29)=2,GX29,"")</f>
        <v/>
      </c>
      <c r="BK27" s="194" t="str" cm="1">
        <f t="array" aca="1" ref="BK27" ca="1">IF(INDIRECT(EU29&amp;FW29)=2,GY29,"")</f>
        <v/>
      </c>
      <c r="BL27" s="194" t="str" cm="1">
        <f t="array" aca="1" ref="BL27" ca="1">IF(INDIRECT(EV29&amp;FX29)=2,GZ29,"")</f>
        <v/>
      </c>
      <c r="BM27" s="196" t="str" cm="1">
        <f t="array" aca="1" ref="BM27" ca="1">IF(INDIRECT(EW29&amp;FY29)=2,HA29,"")</f>
        <v/>
      </c>
      <c r="BN27" s="195" cm="1">
        <f t="array" aca="1" ref="BN27" ca="1">IF(INDIRECT(EX29&amp;FZ29)=2,HB29,"")</f>
        <v>4</v>
      </c>
      <c r="BO27" s="194" t="str" cm="1">
        <f t="array" aca="1" ref="BO27" ca="1">IF(INDIRECT(EY29&amp;GA29)=2,HC29,"")</f>
        <v/>
      </c>
      <c r="BP27" s="196" t="str" cm="1">
        <f t="array" aca="1" ref="BP27" ca="1">IF(INDIRECT(EZ29&amp;GB29)=2,HD29,"")</f>
        <v/>
      </c>
      <c r="BQ27" s="195" t="str" cm="1">
        <f t="array" aca="1" ref="BQ27" ca="1">IF(INDIRECT(FA29&amp;GC29)=2,HE29,"")</f>
        <v/>
      </c>
      <c r="BR27" s="194" t="str" cm="1">
        <f t="array" aca="1" ref="BR27" ca="1">IF(INDIRECT(FB29&amp;GD29)=2,HF29,"")</f>
        <v/>
      </c>
      <c r="BS27" s="197" t="str" cm="1">
        <f t="array" aca="1" ref="BS27" ca="1">IF(INDIRECT(FC29&amp;GE29)=2,HG29,"")</f>
        <v/>
      </c>
      <c r="BT27" s="194" t="str" cm="1">
        <f t="array" aca="1" ref="BT27" ca="1">IF(INDIRECT(FD29&amp;GF29)=2,HH29,"")</f>
        <v/>
      </c>
      <c r="BU27" s="194" t="str" cm="1">
        <f t="array" aca="1" ref="BU27" ca="1">IF(INDIRECT(FE29&amp;GG29)=2,HI29,"")</f>
        <v/>
      </c>
      <c r="BV27" s="196" t="str" cm="1">
        <f t="array" aca="1" ref="BV27" ca="1">IF(INDIRECT(FF29&amp;GH29)=2,HJ29,"")</f>
        <v/>
      </c>
      <c r="BW27" s="195" t="str" cm="1">
        <f t="array" aca="1" ref="BW27" ca="1">IF(INDIRECT(FG29&amp;GI29)=2,HK29,"")</f>
        <v/>
      </c>
      <c r="BX27" s="194" cm="1">
        <f t="array" aca="1" ref="BX27" ca="1">IF(INDIRECT(FH29&amp;GJ29)=2,HL29,"")</f>
        <v>5</v>
      </c>
      <c r="BY27" s="196" t="str" cm="1">
        <f t="array" aca="1" ref="BY27" ca="1">IF(INDIRECT(FI29&amp;GK29)=2,HM29,"")</f>
        <v/>
      </c>
      <c r="BZ27" s="195" t="str" cm="1">
        <f t="array" aca="1" ref="BZ27" ca="1">IF(INDIRECT(FJ29&amp;GL29)=2,HN29,"")</f>
        <v/>
      </c>
      <c r="CA27" s="194" t="str" cm="1">
        <f t="array" aca="1" ref="CA27" ca="1">IF(INDIRECT(FK29&amp;GM29)=2,HO29,"")</f>
        <v/>
      </c>
      <c r="CB27" s="217" t="str" cm="1">
        <f t="array" aca="1" ref="CB27" ca="1">IF(INDIRECT(FL29&amp;GN29)=2,HP29,"")</f>
        <v/>
      </c>
      <c r="CC27" s="171"/>
      <c r="CD27" s="171"/>
      <c r="CE27" s="242"/>
      <c r="CM27" s="164" t="s">
        <v>95</v>
      </c>
      <c r="CN27" s="164">
        <f ca="1">IF(BF65&lt;&gt;2,0,1)</f>
        <v>0</v>
      </c>
      <c r="CO27" s="168">
        <f ca="1">IF(BG65&lt;&gt;2,0,1)</f>
        <v>0</v>
      </c>
      <c r="CP27" s="164">
        <f ca="1">IF(BH65&lt;&gt;2,0,1)</f>
        <v>0</v>
      </c>
      <c r="CQ27" s="164">
        <f ca="1">IF(BI65&lt;&gt;2,0,1)</f>
        <v>0</v>
      </c>
      <c r="CR27" s="164">
        <f ca="1">IF(BJ65&lt;&gt;2,0,1)</f>
        <v>0</v>
      </c>
      <c r="CS27" s="164">
        <f ca="1">IF(BK65&lt;&gt;2,0,1)</f>
        <v>0</v>
      </c>
      <c r="CT27" s="164">
        <f ca="1">IF(BL65&lt;&gt;2,0,1)</f>
        <v>0</v>
      </c>
      <c r="CU27" s="164">
        <f ca="1">IF(BM65&lt;&gt;2,0,1)</f>
        <v>0</v>
      </c>
      <c r="CV27" s="164">
        <f ca="1">IF(BN65&lt;&gt;2,0,1)</f>
        <v>0</v>
      </c>
      <c r="CX27" s="3">
        <f t="shared" ca="1" si="52"/>
        <v>0</v>
      </c>
      <c r="CZ27" s="162" t="str">
        <f t="shared" ca="1" si="53"/>
        <v>000000000</v>
      </c>
      <c r="DD27" s="3">
        <f ca="1">BIN2DEC(_xlfn.TEXTJOIN("",FALSE,CN27:CV27))</f>
        <v>0</v>
      </c>
      <c r="DF27" s="3">
        <v>9</v>
      </c>
      <c r="DH27" s="3">
        <f t="shared" si="22"/>
        <v>0.95424250943932487</v>
      </c>
      <c r="EL27" s="164" t="s">
        <v>117</v>
      </c>
      <c r="EM27" s="164" t="s">
        <v>118</v>
      </c>
      <c r="EN27" s="164" t="s">
        <v>119</v>
      </c>
      <c r="EO27" s="164" t="s">
        <v>117</v>
      </c>
      <c r="EP27" s="164" t="s">
        <v>118</v>
      </c>
      <c r="EQ27" s="164" t="s">
        <v>119</v>
      </c>
      <c r="ER27" s="164" t="s">
        <v>117</v>
      </c>
      <c r="ES27" s="164" t="s">
        <v>118</v>
      </c>
      <c r="ET27" s="164" t="s">
        <v>119</v>
      </c>
      <c r="EU27" s="164" t="s">
        <v>126</v>
      </c>
      <c r="EV27" s="164" t="s">
        <v>127</v>
      </c>
      <c r="EW27" s="164" t="s">
        <v>128</v>
      </c>
      <c r="EX27" s="164" t="s">
        <v>126</v>
      </c>
      <c r="EY27" s="164" t="s">
        <v>127</v>
      </c>
      <c r="EZ27" s="164" t="s">
        <v>128</v>
      </c>
      <c r="FA27" s="164" t="s">
        <v>126</v>
      </c>
      <c r="FB27" s="164" t="s">
        <v>127</v>
      </c>
      <c r="FC27" s="164" t="s">
        <v>128</v>
      </c>
      <c r="FD27" s="164" t="s">
        <v>135</v>
      </c>
      <c r="FE27" s="164" t="s">
        <v>136</v>
      </c>
      <c r="FF27" s="164" t="s">
        <v>137</v>
      </c>
      <c r="FG27" s="164" t="s">
        <v>135</v>
      </c>
      <c r="FH27" s="164" t="s">
        <v>136</v>
      </c>
      <c r="FI27" s="164" t="s">
        <v>137</v>
      </c>
      <c r="FJ27" s="164" t="s">
        <v>135</v>
      </c>
      <c r="FK27" s="164" t="s">
        <v>136</v>
      </c>
      <c r="FL27" s="164" t="s">
        <v>137</v>
      </c>
      <c r="FN27" s="3">
        <v>24</v>
      </c>
      <c r="FO27" s="3">
        <v>24</v>
      </c>
      <c r="FP27" s="3">
        <v>24</v>
      </c>
      <c r="FQ27" s="3">
        <v>25</v>
      </c>
      <c r="FR27" s="3">
        <v>25</v>
      </c>
      <c r="FS27" s="3">
        <v>25</v>
      </c>
      <c r="FT27" s="3">
        <v>26</v>
      </c>
      <c r="FU27" s="3">
        <v>26</v>
      </c>
      <c r="FV27" s="3">
        <v>26</v>
      </c>
      <c r="FW27" s="3">
        <v>24</v>
      </c>
      <c r="FX27" s="3">
        <v>24</v>
      </c>
      <c r="FY27" s="3">
        <v>24</v>
      </c>
      <c r="FZ27" s="3">
        <v>25</v>
      </c>
      <c r="GA27" s="3">
        <v>25</v>
      </c>
      <c r="GB27" s="3">
        <v>25</v>
      </c>
      <c r="GC27" s="3">
        <v>26</v>
      </c>
      <c r="GD27" s="3">
        <v>26</v>
      </c>
      <c r="GE27" s="3">
        <v>26</v>
      </c>
      <c r="GF27" s="3">
        <v>24</v>
      </c>
      <c r="GG27" s="3">
        <v>24</v>
      </c>
      <c r="GH27" s="3">
        <v>24</v>
      </c>
      <c r="GI27" s="3">
        <v>25</v>
      </c>
      <c r="GJ27" s="3">
        <v>25</v>
      </c>
      <c r="GK27" s="3">
        <v>25</v>
      </c>
      <c r="GL27" s="3">
        <v>26</v>
      </c>
      <c r="GM27" s="3">
        <v>26</v>
      </c>
      <c r="GN27" s="3">
        <v>26</v>
      </c>
      <c r="GP27" s="3">
        <v>7</v>
      </c>
      <c r="GQ27" s="3">
        <v>8</v>
      </c>
      <c r="GR27" s="3">
        <v>9</v>
      </c>
      <c r="GS27" s="3">
        <v>7</v>
      </c>
      <c r="GT27" s="3">
        <v>8</v>
      </c>
      <c r="GU27" s="3">
        <v>9</v>
      </c>
      <c r="GV27" s="3">
        <v>7</v>
      </c>
      <c r="GW27" s="3">
        <v>8</v>
      </c>
      <c r="GX27" s="3">
        <v>9</v>
      </c>
      <c r="GY27" s="3">
        <v>7</v>
      </c>
      <c r="GZ27" s="3">
        <v>8</v>
      </c>
      <c r="HA27" s="3">
        <v>9</v>
      </c>
      <c r="HB27" s="3">
        <v>7</v>
      </c>
      <c r="HC27" s="3">
        <v>8</v>
      </c>
      <c r="HD27" s="3">
        <v>9</v>
      </c>
      <c r="HE27" s="3">
        <v>7</v>
      </c>
      <c r="HF27" s="3">
        <v>8</v>
      </c>
      <c r="HG27" s="3">
        <v>9</v>
      </c>
      <c r="HH27" s="3">
        <v>7</v>
      </c>
      <c r="HI27" s="3">
        <v>8</v>
      </c>
      <c r="HJ27" s="3">
        <v>9</v>
      </c>
      <c r="HK27" s="3">
        <v>7</v>
      </c>
      <c r="HL27" s="3">
        <v>8</v>
      </c>
      <c r="HM27" s="3">
        <v>9</v>
      </c>
      <c r="HN27" s="3">
        <v>7</v>
      </c>
      <c r="HO27" s="3">
        <v>8</v>
      </c>
      <c r="HP27" s="3">
        <v>9</v>
      </c>
      <c r="HR27" s="95" t="s">
        <v>93</v>
      </c>
      <c r="HS27" s="95">
        <v>6</v>
      </c>
      <c r="HT27" s="31" cm="1">
        <f t="array" aca="1" ref="HT27:HV27" ca="1">IF(O20=0,"",_xlfn._xlws.FILTER(O$1:W$1,O20:W20=2))</f>
        <v>7</v>
      </c>
      <c r="HU27" s="31">
        <f ca="1"/>
        <v>8</v>
      </c>
      <c r="HV27" s="31">
        <f ca="1"/>
        <v>9</v>
      </c>
      <c r="HW27" s="31"/>
      <c r="HX27" s="31"/>
      <c r="HY27" s="31"/>
      <c r="HZ27" s="31"/>
      <c r="IA27" s="31"/>
      <c r="IB27" s="31"/>
      <c r="IC27" s="3">
        <f t="shared" ca="1" si="19"/>
        <v>789</v>
      </c>
      <c r="ID27" s="3" t="str" cm="1">
        <f t="array" aca="1" ref="ID27" ca="1">IFERROR((_xlfn.TEXTJOIN(", ",TRUE,IF(O20=0,"",_xlfn._xlws.FILTER(O$1:W$1,O20:W20=2)))),"")</f>
        <v>7, 8, 9</v>
      </c>
      <c r="IE27" s="110" t="s">
        <v>96</v>
      </c>
      <c r="IF27" s="110">
        <v>6</v>
      </c>
      <c r="IG27" s="31" t="str" cm="1">
        <f t="array" aca="1" ref="IG27" ca="1">IF(AA20=0,"",_xlfn._xlws.FILTER(AA$1:AI$1,AA20:AI20=2))</f>
        <v/>
      </c>
      <c r="IH27" s="31"/>
      <c r="II27" s="31"/>
      <c r="IJ27" s="31"/>
      <c r="IK27" s="31"/>
      <c r="IL27" s="31"/>
      <c r="IM27" s="31"/>
      <c r="IN27" s="31"/>
      <c r="IO27" s="31"/>
      <c r="IP27" s="3" t="str">
        <f t="shared" ca="1" si="20"/>
        <v/>
      </c>
      <c r="IQ27" s="3" t="str" cm="1">
        <f t="array" aca="1" ref="IQ27" ca="1">IFERROR((_xlfn.TEXTJOIN(", ",TRUE,IF(AB20=0,"",_xlfn._xlws.FILTER(AB$1:AJ$1,AB20:AJ20=2)))),"")</f>
        <v/>
      </c>
      <c r="IR27" s="116" t="s">
        <v>100</v>
      </c>
      <c r="IS27" s="116">
        <v>6</v>
      </c>
      <c r="IT27" s="31" t="str" cm="1">
        <f t="array" aca="1" ref="IT27" ca="1">IF(AM20=0,"",_xlfn._xlws.FILTER(AM$1:AU$1,AM20:AU20=2))</f>
        <v/>
      </c>
      <c r="IU27" s="31"/>
      <c r="IV27" s="31"/>
      <c r="IW27" s="31"/>
      <c r="IX27" s="31"/>
      <c r="IY27" s="31"/>
      <c r="IZ27" s="31"/>
      <c r="JA27" s="31"/>
      <c r="JB27" s="31"/>
      <c r="JC27" s="3" t="str">
        <f t="shared" ca="1" si="21"/>
        <v/>
      </c>
      <c r="JD27" s="3" t="str" cm="1">
        <f t="array" aca="1" ref="JD27" ca="1">IFERROR((_xlfn.TEXTJOIN(", ",TRUE,IF(AO20=0,"",_xlfn._xlws.FILTER(AO$1:AW$1,AO20:AW20=2)))),"")</f>
        <v/>
      </c>
    </row>
    <row r="28" spans="1:274" ht="16.5" customHeight="1" x14ac:dyDescent="0.25">
      <c r="B28" s="160"/>
      <c r="C28" s="160">
        <v>8</v>
      </c>
      <c r="D28" s="160"/>
      <c r="E28" s="160">
        <v>6</v>
      </c>
      <c r="F28" s="160"/>
      <c r="G28" s="160"/>
      <c r="H28" s="160"/>
      <c r="I28" s="160"/>
      <c r="J28" s="160"/>
      <c r="M28" s="142" t="s">
        <v>93</v>
      </c>
      <c r="N28" s="142">
        <v>8</v>
      </c>
      <c r="O28" s="37" cm="1">
        <f t="array" aca="1" ref="O28" ca="1">test(INDEX(Sudoku,$N28,(CODE($M28)-96)),O$1,INDIRECT("Ligne"&amp;$N28),INDIRECT("Colonne"&amp;(CODE($M28)-96)),Carre7)</f>
        <v>1</v>
      </c>
      <c r="P28" s="37" cm="1">
        <f t="array" aca="1" ref="P28" ca="1">test(INDEX(Sudoku,$N28,(CODE($M28)-96)),P$1,INDIRECT("Ligne"&amp;$N28),INDIRECT("Colonne"&amp;(CODE($M28)-96)),Carre7)</f>
        <v>2</v>
      </c>
      <c r="Q28" s="37" cm="1">
        <f t="array" aca="1" ref="Q28" ca="1">test(INDEX(Sudoku,$N28,(CODE($M28)-96)),Q$1,INDIRECT("Ligne"&amp;$N28),INDIRECT("Colonne"&amp;(CODE($M28)-96)),Carre7)</f>
        <v>1</v>
      </c>
      <c r="R28" s="37" cm="1">
        <f t="array" aca="1" ref="R28" ca="1">test(INDEX(Sudoku,$N28,(CODE($M28)-96)),R$1,INDIRECT("Ligne"&amp;$N28),INDIRECT("Colonne"&amp;(CODE($M28)-96)),Carre7)</f>
        <v>2</v>
      </c>
      <c r="S28" s="37" cm="1">
        <f t="array" aca="1" ref="S28" ca="1">test(INDEX(Sudoku,$N28,(CODE($M28)-96)),S$1,INDIRECT("Ligne"&amp;$N28),INDIRECT("Colonne"&amp;(CODE($M28)-96)),Carre7)</f>
        <v>2</v>
      </c>
      <c r="T28" s="37" cm="1">
        <f t="array" aca="1" ref="T28" ca="1">test(INDEX(Sudoku,$N28,(CODE($M28)-96)),T$1,INDIRECT("Ligne"&amp;$N28),INDIRECT("Colonne"&amp;(CODE($M28)-96)),Carre7)</f>
        <v>1</v>
      </c>
      <c r="U28" s="37" cm="1">
        <f t="array" aca="1" ref="U28" ca="1">test(INDEX(Sudoku,$N28,(CODE($M28)-96)),U$1,INDIRECT("Ligne"&amp;$N28),INDIRECT("Colonne"&amp;(CODE($M28)-96)),Carre7)</f>
        <v>1</v>
      </c>
      <c r="V28" s="37" cm="1">
        <f t="array" aca="1" ref="V28" ca="1">test(INDEX(Sudoku,$N28,(CODE($M28)-96)),V$1,INDIRECT("Ligne"&amp;$N28),INDIRECT("Colonne"&amp;(CODE($M28)-96)),Carre7)</f>
        <v>1</v>
      </c>
      <c r="W28" s="37" cm="1">
        <f t="array" aca="1" ref="W28" ca="1">test(INDEX(Sudoku,$N28,(CODE($M28)-96)),W$1,INDIRECT("Ligne"&amp;$N28),INDIRECT("Colonne"&amp;(CODE($M28)-96)),Carre7)</f>
        <v>2</v>
      </c>
      <c r="X28" s="145">
        <f t="shared" ca="1" si="49"/>
        <v>4</v>
      </c>
      <c r="Y28" s="65" t="s">
        <v>96</v>
      </c>
      <c r="Z28" s="65">
        <v>8</v>
      </c>
      <c r="AA28" s="37" cm="1">
        <f t="array" aca="1" ref="AA28" ca="1">test(INDEX(Sudoku,$Z28,(CODE($Y28)-96)),AA$1,INDIRECT("Ligne"&amp;$Z28),INDIRECT("Colonne"&amp;(CODE($Y28)-96)),Carre8)</f>
        <v>1</v>
      </c>
      <c r="AB28" s="37" cm="1">
        <f t="array" aca="1" ref="AB28" ca="1">test(INDEX(Sudoku,$Z28,(CODE($Y28)-96)),AB$1,INDIRECT("Ligne"&amp;$Z28),INDIRECT("Colonne"&amp;(CODE($Y28)-96)),Carre8)</f>
        <v>2</v>
      </c>
      <c r="AC28" s="37" cm="1">
        <f t="array" aca="1" ref="AC28" ca="1">test(INDEX(Sudoku,$Z28,(CODE($Y28)-96)),AC$1,INDIRECT("Ligne"&amp;$Z28),INDIRECT("Colonne"&amp;(CODE($Y28)-96)),Carre8)</f>
        <v>1</v>
      </c>
      <c r="AD28" s="37" cm="1">
        <f t="array" aca="1" ref="AD28" ca="1">test(INDEX(Sudoku,$Z28,(CODE($Y28)-96)),AD$1,INDIRECT("Ligne"&amp;$Z28),INDIRECT("Colonne"&amp;(CODE($Y28)-96)),Carre8)</f>
        <v>2</v>
      </c>
      <c r="AE28" s="37" cm="1">
        <f t="array" aca="1" ref="AE28" ca="1">test(INDEX(Sudoku,$Z28,(CODE($Y28)-96)),AE$1,INDIRECT("Ligne"&amp;$Z28),INDIRECT("Colonne"&amp;(CODE($Y28)-96)),Carre8)</f>
        <v>1</v>
      </c>
      <c r="AF28" s="37" cm="1">
        <f t="array" aca="1" ref="AF28" ca="1">test(INDEX(Sudoku,$Z28,(CODE($Y28)-96)),AF$1,INDIRECT("Ligne"&amp;$Z28),INDIRECT("Colonne"&amp;(CODE($Y28)-96)),Carre8)</f>
        <v>1</v>
      </c>
      <c r="AG28" s="37" cm="1">
        <f t="array" aca="1" ref="AG28" ca="1">test(INDEX(Sudoku,$Z28,(CODE($Y28)-96)),AG$1,INDIRECT("Ligne"&amp;$Z28),INDIRECT("Colonne"&amp;(CODE($Y28)-96)),Carre8)</f>
        <v>1</v>
      </c>
      <c r="AH28" s="37" cm="1">
        <f t="array" aca="1" ref="AH28" ca="1">test(INDEX(Sudoku,$Z28,(CODE($Y28)-96)),AH$1,INDIRECT("Ligne"&amp;$Z28),INDIRECT("Colonne"&amp;(CODE($Y28)-96)),Carre8)</f>
        <v>1</v>
      </c>
      <c r="AI28" s="37" cm="1">
        <f t="array" aca="1" ref="AI28" ca="1">test(INDEX(Sudoku,$Z28,(CODE($Y28)-96)),AI$1,INDIRECT("Ligne"&amp;$Z28),INDIRECT("Colonne"&amp;(CODE($Y28)-96)),Carre8)</f>
        <v>2</v>
      </c>
      <c r="AJ28" s="68">
        <f t="shared" ca="1" si="50"/>
        <v>3</v>
      </c>
      <c r="AK28" s="80" t="s">
        <v>100</v>
      </c>
      <c r="AL28" s="80">
        <v>8</v>
      </c>
      <c r="AM28" s="37" cm="1">
        <f t="array" aca="1" ref="AM28" ca="1">test(INDEX(Sudoku,$AL28,(CODE($AK28)-96)),AM$1,INDIRECT("Ligne"&amp;$AL28),INDIRECT("Colonne"&amp;(CODE($AK28)-96)),Carre9)</f>
        <v>1</v>
      </c>
      <c r="AN28" s="37" cm="1">
        <f t="array" aca="1" ref="AN28" ca="1">test(INDEX(Sudoku,$AL28,(CODE($AK28)-96)),AN$1,INDIRECT("Ligne"&amp;$AL28),INDIRECT("Colonne"&amp;(CODE($AK28)-96)),Carre9)</f>
        <v>1</v>
      </c>
      <c r="AO28" s="37" cm="1">
        <f t="array" aca="1" ref="AO28" ca="1">test(INDEX(Sudoku,$AL28,(CODE($AK28)-96)),AO$1,INDIRECT("Ligne"&amp;$AL28),INDIRECT("Colonne"&amp;(CODE($AK28)-96)),Carre9)</f>
        <v>1</v>
      </c>
      <c r="AP28" s="37" cm="1">
        <f t="array" aca="1" ref="AP28" ca="1">test(INDEX(Sudoku,$AL28,(CODE($AK28)-96)),AP$1,INDIRECT("Ligne"&amp;$AL28),INDIRECT("Colonne"&amp;(CODE($AK28)-96)),Carre9)</f>
        <v>1</v>
      </c>
      <c r="AQ28" s="37" cm="1">
        <f t="array" aca="1" ref="AQ28" ca="1">test(INDEX(Sudoku,$AL28,(CODE($AK28)-96)),AQ$1,INDIRECT("Ligne"&amp;$AL28),INDIRECT("Colonne"&amp;(CODE($AK28)-96)),Carre9)</f>
        <v>2</v>
      </c>
      <c r="AR28" s="37" cm="1">
        <f t="array" aca="1" ref="AR28" ca="1">test(INDEX(Sudoku,$AL28,(CODE($AK28)-96)),AR$1,INDIRECT("Ligne"&amp;$AL28),INDIRECT("Colonne"&amp;(CODE($AK28)-96)),Carre9)</f>
        <v>1</v>
      </c>
      <c r="AS28" s="37" cm="1">
        <f t="array" aca="1" ref="AS28" ca="1">test(INDEX(Sudoku,$AL28,(CODE($AK28)-96)),AS$1,INDIRECT("Ligne"&amp;$AL28),INDIRECT("Colonne"&amp;(CODE($AK28)-96)),Carre9)</f>
        <v>1</v>
      </c>
      <c r="AT28" s="37" cm="1">
        <f t="array" aca="1" ref="AT28" ca="1">test(INDEX(Sudoku,$AL28,(CODE($AK28)-96)),AT$1,INDIRECT("Ligne"&amp;$AL28),INDIRECT("Colonne"&amp;(CODE($AK28)-96)),Carre9)</f>
        <v>1</v>
      </c>
      <c r="AU28" s="37" cm="1">
        <f t="array" aca="1" ref="AU28" ca="1">test(INDEX(Sudoku,$AL28,(CODE($AK28)-96)),AU$1,INDIRECT("Ligne"&amp;$AL28),INDIRECT("Colonne"&amp;(CODE($AK28)-96)),Carre9)</f>
        <v>2</v>
      </c>
      <c r="AV28" s="83">
        <f t="shared" ca="1" si="51"/>
        <v>2</v>
      </c>
      <c r="AY28" s="190">
        <f ca="1">IF(COUNTIF(BB26:CB28,7)=1,7,0)</f>
        <v>0</v>
      </c>
      <c r="AZ28" s="191">
        <f ca="1">IF(COUNTIF(BB26:CB28,8)=1,8,0)</f>
        <v>0</v>
      </c>
      <c r="BA28" s="191">
        <f ca="1">IF(COUNTIF(BB26:CB28,9)=1,9,0)</f>
        <v>0</v>
      </c>
      <c r="BB28" s="221" t="str" cm="1">
        <f t="array" aca="1" ref="BB28" ca="1">IF(INDIRECT(EL30&amp;FN30)=2,GP30,"")</f>
        <v/>
      </c>
      <c r="BC28" s="199" t="str" cm="1">
        <f t="array" aca="1" ref="BC28" ca="1">IF(INDIRECT(EM30&amp;FO30)=2,GQ30,"")</f>
        <v/>
      </c>
      <c r="BD28" s="200" cm="1">
        <f t="array" aca="1" ref="BD28" ca="1">IF(INDIRECT(EN30&amp;FP30)=2,GR30,"")</f>
        <v>9</v>
      </c>
      <c r="BE28" s="198" t="str" cm="1">
        <f t="array" aca="1" ref="BE28" ca="1">IF(INDIRECT(EO30&amp;FQ30)=2,GS30,"")</f>
        <v/>
      </c>
      <c r="BF28" s="199" t="str" cm="1">
        <f t="array" aca="1" ref="BF28" ca="1">IF(INDIRECT(EP30&amp;FR30)=2,GT30,"")</f>
        <v/>
      </c>
      <c r="BG28" s="200" cm="1">
        <f t="array" aca="1" ref="BG28" ca="1">IF(INDIRECT(EQ30&amp;FS30)=2,GU30,"")</f>
        <v>9</v>
      </c>
      <c r="BH28" s="198" t="str" cm="1">
        <f t="array" aca="1" ref="BH28" ca="1">IF(INDIRECT(ER30&amp;FT30)=2,GV30,"")</f>
        <v/>
      </c>
      <c r="BI28" s="199" t="str" cm="1">
        <f t="array" aca="1" ref="BI28" ca="1">IF(INDIRECT(ES30&amp;FU30)=2,GW30,"")</f>
        <v/>
      </c>
      <c r="BJ28" s="201" t="str" cm="1">
        <f t="array" aca="1" ref="BJ28" ca="1">IF(INDIRECT(ET30&amp;FV30)=2,GX30,"")</f>
        <v/>
      </c>
      <c r="BK28" s="199" t="str" cm="1">
        <f t="array" aca="1" ref="BK28" ca="1">IF(INDIRECT(EU30&amp;FW30)=2,GY30,"")</f>
        <v/>
      </c>
      <c r="BL28" s="199" t="str" cm="1">
        <f t="array" aca="1" ref="BL28" ca="1">IF(INDIRECT(EV30&amp;FX30)=2,GZ30,"")</f>
        <v/>
      </c>
      <c r="BM28" s="200" t="str" cm="1">
        <f t="array" aca="1" ref="BM28" ca="1">IF(INDIRECT(EW30&amp;FY30)=2,HA30,"")</f>
        <v/>
      </c>
      <c r="BN28" s="198" t="str" cm="1">
        <f t="array" aca="1" ref="BN28" ca="1">IF(INDIRECT(EX30&amp;FZ30)=2,HB30,"")</f>
        <v/>
      </c>
      <c r="BO28" s="199" t="str" cm="1">
        <f t="array" aca="1" ref="BO28" ca="1">IF(INDIRECT(EY30&amp;GA30)=2,HC30,"")</f>
        <v/>
      </c>
      <c r="BP28" s="200" cm="1">
        <f t="array" aca="1" ref="BP28" ca="1">IF(INDIRECT(EZ30&amp;GB30)=2,HD30,"")</f>
        <v>9</v>
      </c>
      <c r="BQ28" s="198" t="str" cm="1">
        <f t="array" aca="1" ref="BQ28" ca="1">IF(INDIRECT(FA30&amp;GC30)=2,HE30,"")</f>
        <v/>
      </c>
      <c r="BR28" s="199" t="str" cm="1">
        <f t="array" aca="1" ref="BR28" ca="1">IF(INDIRECT(FB30&amp;GD30)=2,HF30,"")</f>
        <v/>
      </c>
      <c r="BS28" s="201" t="str" cm="1">
        <f t="array" aca="1" ref="BS28" ca="1">IF(INDIRECT(FC30&amp;GE30)=2,HG30,"")</f>
        <v/>
      </c>
      <c r="BT28" s="199" t="str" cm="1">
        <f t="array" aca="1" ref="BT28" ca="1">IF(INDIRECT(FD30&amp;GF30)=2,HH30,"")</f>
        <v/>
      </c>
      <c r="BU28" s="199" t="str" cm="1">
        <f t="array" aca="1" ref="BU28" ca="1">IF(INDIRECT(FE30&amp;GG30)=2,HI30,"")</f>
        <v/>
      </c>
      <c r="BV28" s="200" t="str" cm="1">
        <f t="array" aca="1" ref="BV28" ca="1">IF(INDIRECT(FF30&amp;GH30)=2,HJ30,"")</f>
        <v/>
      </c>
      <c r="BW28" s="198" t="str" cm="1">
        <f t="array" aca="1" ref="BW28" ca="1">IF(INDIRECT(FG30&amp;GI30)=2,HK30,"")</f>
        <v/>
      </c>
      <c r="BX28" s="199" t="str" cm="1">
        <f t="array" aca="1" ref="BX28" ca="1">IF(INDIRECT(FH30&amp;GJ30)=2,HL30,"")</f>
        <v/>
      </c>
      <c r="BY28" s="200" cm="1">
        <f t="array" aca="1" ref="BY28" ca="1">IF(INDIRECT(FI30&amp;GK30)=2,HM30,"")</f>
        <v>9</v>
      </c>
      <c r="BZ28" s="198" t="str" cm="1">
        <f t="array" aca="1" ref="BZ28" ca="1">IF(INDIRECT(FJ30&amp;GL30)=2,HN30,"")</f>
        <v/>
      </c>
      <c r="CA28" s="199" t="str" cm="1">
        <f t="array" aca="1" ref="CA28" ca="1">IF(INDIRECT(FK30&amp;GM30)=2,HO30,"")</f>
        <v/>
      </c>
      <c r="CB28" s="218" t="str" cm="1">
        <f t="array" aca="1" ref="CB28" ca="1">IF(INDIRECT(FL30&amp;GN30)=2,HP30,"")</f>
        <v/>
      </c>
      <c r="CC28" s="240"/>
      <c r="CD28" s="239"/>
      <c r="CE28" s="244"/>
      <c r="CM28" s="164" t="s">
        <v>96</v>
      </c>
      <c r="CN28" s="164">
        <f ca="1">IF(BF66&lt;&gt;2,0,1)</f>
        <v>0</v>
      </c>
      <c r="CO28" s="168">
        <f ca="1">IF(BG66&lt;&gt;2,0,1)</f>
        <v>1</v>
      </c>
      <c r="CP28" s="164">
        <f ca="1">IF(BH66&lt;&gt;2,0,1)</f>
        <v>0</v>
      </c>
      <c r="CQ28" s="164">
        <f ca="1">IF(BI66&lt;&gt;2,0,1)</f>
        <v>1</v>
      </c>
      <c r="CR28" s="164">
        <f ca="1">IF(BJ66&lt;&gt;2,0,1)</f>
        <v>0</v>
      </c>
      <c r="CS28" s="164">
        <f ca="1">IF(BK66&lt;&gt;2,0,1)</f>
        <v>0</v>
      </c>
      <c r="CT28" s="164">
        <f ca="1">IF(BL66&lt;&gt;2,0,1)</f>
        <v>0</v>
      </c>
      <c r="CU28" s="164">
        <f ca="1">IF(BM66&lt;&gt;2,0,1)</f>
        <v>0</v>
      </c>
      <c r="CV28" s="164">
        <f ca="1">IF(BN66&lt;&gt;2,0,1)</f>
        <v>1</v>
      </c>
      <c r="CX28" s="3">
        <f t="shared" ca="1" si="52"/>
        <v>3</v>
      </c>
      <c r="CZ28" s="162" t="str">
        <f t="shared" ca="1" si="53"/>
        <v>010100001</v>
      </c>
      <c r="DD28" s="3">
        <f ca="1">BIN2DEC(_xlfn.TEXTJOIN("",FALSE,CN28:CV28))</f>
        <v>161</v>
      </c>
      <c r="DF28" s="3">
        <v>10</v>
      </c>
      <c r="DH28" s="3">
        <f t="shared" si="22"/>
        <v>1</v>
      </c>
      <c r="EL28" s="164" t="s">
        <v>111</v>
      </c>
      <c r="EM28" s="164" t="s">
        <v>112</v>
      </c>
      <c r="EN28" s="164" t="s">
        <v>113</v>
      </c>
      <c r="EO28" s="164" t="s">
        <v>111</v>
      </c>
      <c r="EP28" s="164" t="s">
        <v>112</v>
      </c>
      <c r="EQ28" s="164" t="s">
        <v>113</v>
      </c>
      <c r="ER28" s="164" t="s">
        <v>111</v>
      </c>
      <c r="ES28" s="164" t="s">
        <v>112</v>
      </c>
      <c r="ET28" s="164" t="s">
        <v>113</v>
      </c>
      <c r="EU28" s="164" t="s">
        <v>120</v>
      </c>
      <c r="EV28" s="164" t="s">
        <v>121</v>
      </c>
      <c r="EW28" s="164" t="s">
        <v>122</v>
      </c>
      <c r="EX28" s="164" t="s">
        <v>120</v>
      </c>
      <c r="EY28" s="164" t="s">
        <v>121</v>
      </c>
      <c r="EZ28" s="164" t="s">
        <v>122</v>
      </c>
      <c r="FA28" s="164" t="s">
        <v>120</v>
      </c>
      <c r="FB28" s="164" t="s">
        <v>121</v>
      </c>
      <c r="FC28" s="164" t="s">
        <v>122</v>
      </c>
      <c r="FD28" s="164" t="s">
        <v>129</v>
      </c>
      <c r="FE28" s="164" t="s">
        <v>130</v>
      </c>
      <c r="FF28" s="164" t="s">
        <v>131</v>
      </c>
      <c r="FG28" s="164" t="s">
        <v>129</v>
      </c>
      <c r="FH28" s="164" t="s">
        <v>130</v>
      </c>
      <c r="FI28" s="164" t="s">
        <v>131</v>
      </c>
      <c r="FJ28" s="164" t="s">
        <v>129</v>
      </c>
      <c r="FK28" s="164" t="s">
        <v>130</v>
      </c>
      <c r="FL28" s="164" t="s">
        <v>131</v>
      </c>
      <c r="FN28" s="3">
        <f>FN27+3</f>
        <v>27</v>
      </c>
      <c r="FO28" s="3">
        <f t="shared" ref="FO28:GN28" si="54">FO27+3</f>
        <v>27</v>
      </c>
      <c r="FP28" s="3">
        <f t="shared" si="54"/>
        <v>27</v>
      </c>
      <c r="FQ28" s="3">
        <f t="shared" si="54"/>
        <v>28</v>
      </c>
      <c r="FR28" s="3">
        <f t="shared" si="54"/>
        <v>28</v>
      </c>
      <c r="FS28" s="3">
        <f t="shared" si="54"/>
        <v>28</v>
      </c>
      <c r="FT28" s="3">
        <f t="shared" si="54"/>
        <v>29</v>
      </c>
      <c r="FU28" s="3">
        <f t="shared" si="54"/>
        <v>29</v>
      </c>
      <c r="FV28" s="3">
        <f t="shared" si="54"/>
        <v>29</v>
      </c>
      <c r="FW28" s="3">
        <f t="shared" si="54"/>
        <v>27</v>
      </c>
      <c r="FX28" s="3">
        <f t="shared" si="54"/>
        <v>27</v>
      </c>
      <c r="FY28" s="3">
        <f t="shared" si="54"/>
        <v>27</v>
      </c>
      <c r="FZ28" s="3">
        <f t="shared" si="54"/>
        <v>28</v>
      </c>
      <c r="GA28" s="3">
        <f t="shared" si="54"/>
        <v>28</v>
      </c>
      <c r="GB28" s="3">
        <f t="shared" si="54"/>
        <v>28</v>
      </c>
      <c r="GC28" s="3">
        <f t="shared" si="54"/>
        <v>29</v>
      </c>
      <c r="GD28" s="3">
        <f t="shared" si="54"/>
        <v>29</v>
      </c>
      <c r="GE28" s="3">
        <f t="shared" si="54"/>
        <v>29</v>
      </c>
      <c r="GF28" s="3">
        <f t="shared" si="54"/>
        <v>27</v>
      </c>
      <c r="GG28" s="3">
        <f t="shared" si="54"/>
        <v>27</v>
      </c>
      <c r="GH28" s="3">
        <f t="shared" si="54"/>
        <v>27</v>
      </c>
      <c r="GI28" s="3">
        <f t="shared" si="54"/>
        <v>28</v>
      </c>
      <c r="GJ28" s="3">
        <f t="shared" si="54"/>
        <v>28</v>
      </c>
      <c r="GK28" s="3">
        <f t="shared" si="54"/>
        <v>28</v>
      </c>
      <c r="GL28" s="3">
        <f t="shared" si="54"/>
        <v>29</v>
      </c>
      <c r="GM28" s="3">
        <f t="shared" si="54"/>
        <v>29</v>
      </c>
      <c r="GN28" s="3">
        <f t="shared" si="54"/>
        <v>29</v>
      </c>
      <c r="GP28" s="3">
        <v>1</v>
      </c>
      <c r="GQ28" s="3">
        <v>2</v>
      </c>
      <c r="GR28" s="3">
        <v>3</v>
      </c>
      <c r="GS28" s="3">
        <v>1</v>
      </c>
      <c r="GT28" s="3">
        <v>2</v>
      </c>
      <c r="GU28" s="3">
        <v>3</v>
      </c>
      <c r="GV28" s="3">
        <v>1</v>
      </c>
      <c r="GW28" s="3">
        <v>2</v>
      </c>
      <c r="GX28" s="3">
        <v>3</v>
      </c>
      <c r="GY28" s="3">
        <v>1</v>
      </c>
      <c r="GZ28" s="3">
        <v>2</v>
      </c>
      <c r="HA28" s="3">
        <v>3</v>
      </c>
      <c r="HB28" s="3">
        <v>1</v>
      </c>
      <c r="HC28" s="3">
        <v>2</v>
      </c>
      <c r="HD28" s="3">
        <v>3</v>
      </c>
      <c r="HE28" s="3">
        <v>1</v>
      </c>
      <c r="HF28" s="3">
        <v>2</v>
      </c>
      <c r="HG28" s="3">
        <v>3</v>
      </c>
      <c r="HH28" s="3">
        <v>1</v>
      </c>
      <c r="HI28" s="3">
        <v>2</v>
      </c>
      <c r="HJ28" s="3">
        <v>3</v>
      </c>
      <c r="HK28" s="3">
        <v>1</v>
      </c>
      <c r="HL28" s="3">
        <v>2</v>
      </c>
      <c r="HM28" s="3">
        <v>3</v>
      </c>
      <c r="HN28" s="3">
        <v>1</v>
      </c>
      <c r="HO28" s="3">
        <v>2</v>
      </c>
      <c r="HP28" s="3">
        <v>3</v>
      </c>
      <c r="HR28" s="95" t="s">
        <v>94</v>
      </c>
      <c r="HS28" s="95">
        <v>6</v>
      </c>
      <c r="HT28" s="31" t="str" cm="1">
        <f t="array" aca="1" ref="HT28" ca="1">IF(O21=0,"",_xlfn._xlws.FILTER(O$1:W$1,O21:W21=2))</f>
        <v/>
      </c>
      <c r="HU28" s="31"/>
      <c r="HV28" s="31"/>
      <c r="HW28" s="31"/>
      <c r="HX28" s="31"/>
      <c r="HY28" s="31"/>
      <c r="HZ28" s="31"/>
      <c r="IA28" s="31"/>
      <c r="IB28" s="31"/>
      <c r="IC28" s="3" t="str">
        <f t="shared" ca="1" si="19"/>
        <v/>
      </c>
      <c r="IE28" s="110" t="s">
        <v>97</v>
      </c>
      <c r="IF28" s="110">
        <v>6</v>
      </c>
      <c r="IG28" s="31" t="str" cm="1">
        <f t="array" aca="1" ref="IG28" ca="1">IF(AA21=0,"",_xlfn._xlws.FILTER(AA$1:AI$1,AA21:AI21=2))</f>
        <v/>
      </c>
      <c r="IH28" s="31"/>
      <c r="II28" s="31"/>
      <c r="IJ28" s="31"/>
      <c r="IK28" s="31"/>
      <c r="IL28" s="31"/>
      <c r="IM28" s="31"/>
      <c r="IN28" s="31"/>
      <c r="IO28" s="31"/>
      <c r="IP28" s="3" t="str">
        <f t="shared" ca="1" si="20"/>
        <v/>
      </c>
      <c r="IR28" s="116" t="s">
        <v>101</v>
      </c>
      <c r="IS28" s="116">
        <v>6</v>
      </c>
      <c r="IT28" s="31" t="str" cm="1">
        <f t="array" aca="1" ref="IT28" ca="1">IF(AM21=0,"",_xlfn._xlws.FILTER(AM$1:AU$1,AM21:AU21=2))</f>
        <v/>
      </c>
      <c r="IU28" s="31"/>
      <c r="IV28" s="31"/>
      <c r="IW28" s="31"/>
      <c r="IX28" s="31"/>
      <c r="IY28" s="31"/>
      <c r="IZ28" s="31"/>
      <c r="JA28" s="31"/>
      <c r="JB28" s="31"/>
      <c r="JC28" s="3" t="str">
        <f t="shared" ca="1" si="21"/>
        <v/>
      </c>
    </row>
    <row r="29" spans="1:274" ht="16.5" customHeight="1" x14ac:dyDescent="0.25">
      <c r="B29" s="160">
        <v>7</v>
      </c>
      <c r="C29" s="160"/>
      <c r="D29" s="160"/>
      <c r="E29" s="160">
        <v>5</v>
      </c>
      <c r="F29" s="160"/>
      <c r="G29" s="160"/>
      <c r="H29" s="160"/>
      <c r="I29" s="160">
        <v>2</v>
      </c>
      <c r="J29" s="160"/>
      <c r="M29" s="142" t="s">
        <v>94</v>
      </c>
      <c r="N29" s="142">
        <v>8</v>
      </c>
      <c r="O29" s="37" cm="1">
        <f t="array" aca="1" ref="O29" ca="1">test(INDEX(Sudoku,$N29,(CODE($M29)-96)),O$1,INDIRECT("Ligne"&amp;$N29),INDIRECT("Colonne"&amp;(CODE($M29)-96)),Carre7)</f>
        <v>0</v>
      </c>
      <c r="P29" s="37" cm="1">
        <f t="array" aca="1" ref="P29" ca="1">test(INDEX(Sudoku,$N29,(CODE($M29)-96)),P$1,INDIRECT("Ligne"&amp;$N29),INDIRECT("Colonne"&amp;(CODE($M29)-96)),Carre7)</f>
        <v>0</v>
      </c>
      <c r="Q29" s="37" cm="1">
        <f t="array" aca="1" ref="Q29" ca="1">test(INDEX(Sudoku,$N29,(CODE($M29)-96)),Q$1,INDIRECT("Ligne"&amp;$N29),INDIRECT("Colonne"&amp;(CODE($M29)-96)),Carre7)</f>
        <v>0</v>
      </c>
      <c r="R29" s="37" cm="1">
        <f t="array" aca="1" ref="R29" ca="1">test(INDEX(Sudoku,$N29,(CODE($M29)-96)),R$1,INDIRECT("Ligne"&amp;$N29),INDIRECT("Colonne"&amp;(CODE($M29)-96)),Carre7)</f>
        <v>0</v>
      </c>
      <c r="S29" s="37" cm="1">
        <f t="array" aca="1" ref="S29" ca="1">test(INDEX(Sudoku,$N29,(CODE($M29)-96)),S$1,INDIRECT("Ligne"&amp;$N29),INDIRECT("Colonne"&amp;(CODE($M29)-96)),Carre7)</f>
        <v>0</v>
      </c>
      <c r="T29" s="37" cm="1">
        <f t="array" aca="1" ref="T29" ca="1">test(INDEX(Sudoku,$N29,(CODE($M29)-96)),T$1,INDIRECT("Ligne"&amp;$N29),INDIRECT("Colonne"&amp;(CODE($M29)-96)),Carre7)</f>
        <v>0</v>
      </c>
      <c r="U29" s="37" cm="1">
        <f t="array" aca="1" ref="U29" ca="1">test(INDEX(Sudoku,$N29,(CODE($M29)-96)),U$1,INDIRECT("Ligne"&amp;$N29),INDIRECT("Colonne"&amp;(CODE($M29)-96)),Carre7)</f>
        <v>0</v>
      </c>
      <c r="V29" s="37" cm="1">
        <f t="array" aca="1" ref="V29" ca="1">test(INDEX(Sudoku,$N29,(CODE($M29)-96)),V$1,INDIRECT("Ligne"&amp;$N29),INDIRECT("Colonne"&amp;(CODE($M29)-96)),Carre7)</f>
        <v>0</v>
      </c>
      <c r="W29" s="37" cm="1">
        <f t="array" aca="1" ref="W29" ca="1">test(INDEX(Sudoku,$N29,(CODE($M29)-96)),W$1,INDIRECT("Ligne"&amp;$N29),INDIRECT("Colonne"&amp;(CODE($M29)-96)),Carre7)</f>
        <v>0</v>
      </c>
      <c r="X29" s="145">
        <f t="shared" ca="1" si="49"/>
        <v>0</v>
      </c>
      <c r="Y29" s="65" t="s">
        <v>97</v>
      </c>
      <c r="Z29" s="65">
        <v>8</v>
      </c>
      <c r="AA29" s="37" cm="1">
        <f t="array" aca="1" ref="AA29" ca="1">test(INDEX(Sudoku,$Z29,(CODE($Y29)-96)),AA$1,INDIRECT("Ligne"&amp;$Z29),INDIRECT("Colonne"&amp;(CODE($Y29)-96)),Carre8)</f>
        <v>0</v>
      </c>
      <c r="AB29" s="37" cm="1">
        <f t="array" aca="1" ref="AB29" ca="1">test(INDEX(Sudoku,$Z29,(CODE($Y29)-96)),AB$1,INDIRECT("Ligne"&amp;$Z29),INDIRECT("Colonne"&amp;(CODE($Y29)-96)),Carre8)</f>
        <v>0</v>
      </c>
      <c r="AC29" s="37" cm="1">
        <f t="array" aca="1" ref="AC29" ca="1">test(INDEX(Sudoku,$Z29,(CODE($Y29)-96)),AC$1,INDIRECT("Ligne"&amp;$Z29),INDIRECT("Colonne"&amp;(CODE($Y29)-96)),Carre8)</f>
        <v>0</v>
      </c>
      <c r="AD29" s="37" cm="1">
        <f t="array" aca="1" ref="AD29" ca="1">test(INDEX(Sudoku,$Z29,(CODE($Y29)-96)),AD$1,INDIRECT("Ligne"&amp;$Z29),INDIRECT("Colonne"&amp;(CODE($Y29)-96)),Carre8)</f>
        <v>0</v>
      </c>
      <c r="AE29" s="37" cm="1">
        <f t="array" aca="1" ref="AE29" ca="1">test(INDEX(Sudoku,$Z29,(CODE($Y29)-96)),AE$1,INDIRECT("Ligne"&amp;$Z29),INDIRECT("Colonne"&amp;(CODE($Y29)-96)),Carre8)</f>
        <v>0</v>
      </c>
      <c r="AF29" s="37" cm="1">
        <f t="array" aca="1" ref="AF29" ca="1">test(INDEX(Sudoku,$Z29,(CODE($Y29)-96)),AF$1,INDIRECT("Ligne"&amp;$Z29),INDIRECT("Colonne"&amp;(CODE($Y29)-96)),Carre8)</f>
        <v>0</v>
      </c>
      <c r="AG29" s="37" cm="1">
        <f t="array" aca="1" ref="AG29" ca="1">test(INDEX(Sudoku,$Z29,(CODE($Y29)-96)),AG$1,INDIRECT("Ligne"&amp;$Z29),INDIRECT("Colonne"&amp;(CODE($Y29)-96)),Carre8)</f>
        <v>0</v>
      </c>
      <c r="AH29" s="37" cm="1">
        <f t="array" aca="1" ref="AH29" ca="1">test(INDEX(Sudoku,$Z29,(CODE($Y29)-96)),AH$1,INDIRECT("Ligne"&amp;$Z29),INDIRECT("Colonne"&amp;(CODE($Y29)-96)),Carre8)</f>
        <v>0</v>
      </c>
      <c r="AI29" s="37" cm="1">
        <f t="array" aca="1" ref="AI29" ca="1">test(INDEX(Sudoku,$Z29,(CODE($Y29)-96)),AI$1,INDIRECT("Ligne"&amp;$Z29),INDIRECT("Colonne"&amp;(CODE($Y29)-96)),Carre8)</f>
        <v>0</v>
      </c>
      <c r="AJ29" s="68">
        <f t="shared" ca="1" si="50"/>
        <v>0</v>
      </c>
      <c r="AK29" s="80" t="s">
        <v>101</v>
      </c>
      <c r="AL29" s="80">
        <v>8</v>
      </c>
      <c r="AM29" s="37" cm="1">
        <f t="array" aca="1" ref="AM29" ca="1">test(INDEX(Sudoku,$AL29,(CODE($AK29)-96)),AM$1,INDIRECT("Ligne"&amp;$AL29),INDIRECT("Colonne"&amp;(CODE($AK29)-96)),Carre9)</f>
        <v>0</v>
      </c>
      <c r="AN29" s="37" cm="1">
        <f t="array" aca="1" ref="AN29" ca="1">test(INDEX(Sudoku,$AL29,(CODE($AK29)-96)),AN$1,INDIRECT("Ligne"&amp;$AL29),INDIRECT("Colonne"&amp;(CODE($AK29)-96)),Carre9)</f>
        <v>0</v>
      </c>
      <c r="AO29" s="37" cm="1">
        <f t="array" aca="1" ref="AO29" ca="1">test(INDEX(Sudoku,$AL29,(CODE($AK29)-96)),AO$1,INDIRECT("Ligne"&amp;$AL29),INDIRECT("Colonne"&amp;(CODE($AK29)-96)),Carre9)</f>
        <v>0</v>
      </c>
      <c r="AP29" s="37" cm="1">
        <f t="array" aca="1" ref="AP29" ca="1">test(INDEX(Sudoku,$AL29,(CODE($AK29)-96)),AP$1,INDIRECT("Ligne"&amp;$AL29),INDIRECT("Colonne"&amp;(CODE($AK29)-96)),Carre9)</f>
        <v>0</v>
      </c>
      <c r="AQ29" s="37" cm="1">
        <f t="array" aca="1" ref="AQ29" ca="1">test(INDEX(Sudoku,$AL29,(CODE($AK29)-96)),AQ$1,INDIRECT("Ligne"&amp;$AL29),INDIRECT("Colonne"&amp;(CODE($AK29)-96)),Carre9)</f>
        <v>0</v>
      </c>
      <c r="AR29" s="37" cm="1">
        <f t="array" aca="1" ref="AR29" ca="1">test(INDEX(Sudoku,$AL29,(CODE($AK29)-96)),AR$1,INDIRECT("Ligne"&amp;$AL29),INDIRECT("Colonne"&amp;(CODE($AK29)-96)),Carre9)</f>
        <v>0</v>
      </c>
      <c r="AS29" s="37" cm="1">
        <f t="array" aca="1" ref="AS29" ca="1">test(INDEX(Sudoku,$AL29,(CODE($AK29)-96)),AS$1,INDIRECT("Ligne"&amp;$AL29),INDIRECT("Colonne"&amp;(CODE($AK29)-96)),Carre9)</f>
        <v>0</v>
      </c>
      <c r="AT29" s="37" cm="1">
        <f t="array" aca="1" ref="AT29" ca="1">test(INDEX(Sudoku,$AL29,(CODE($AK29)-96)),AT$1,INDIRECT("Ligne"&amp;$AL29),INDIRECT("Colonne"&amp;(CODE($AK29)-96)),Carre9)</f>
        <v>0</v>
      </c>
      <c r="AU29" s="37" cm="1">
        <f t="array" aca="1" ref="AU29" ca="1">test(INDEX(Sudoku,$AL29,(CODE($AK29)-96)),AU$1,INDIRECT("Ligne"&amp;$AL29),INDIRECT("Colonne"&amp;(CODE($AK29)-96)),Carre9)</f>
        <v>0</v>
      </c>
      <c r="AV29" s="83">
        <f t="shared" ca="1" si="51"/>
        <v>0</v>
      </c>
      <c r="AY29" s="188">
        <f ca="1">IF(COUNTIF(BB29:CB31,1)=1,1,0)</f>
        <v>0</v>
      </c>
      <c r="AZ29" s="189">
        <f ca="1">IF(COUNTIF(BB29:CB31,2)=1,2,0)</f>
        <v>0</v>
      </c>
      <c r="BA29" s="189">
        <f ca="1">IF(COUNTIF(BB29:CB31,3)=1,3,0)</f>
        <v>0</v>
      </c>
      <c r="BB29" s="219" t="str" cm="1">
        <f t="array" aca="1" ref="BB29" ca="1">IF(INDIRECT(EL31&amp;FN31)=2,GP31,"")</f>
        <v/>
      </c>
      <c r="BC29" s="202" t="str" cm="1">
        <f t="array" aca="1" ref="BC29" ca="1">IF(INDIRECT(EM31&amp;FO31)=2,GQ31,"")</f>
        <v/>
      </c>
      <c r="BD29" s="203" t="str" cm="1">
        <f t="array" aca="1" ref="BD29" ca="1">IF(INDIRECT(EN31&amp;FP31)=2,GR31,"")</f>
        <v/>
      </c>
      <c r="BE29" s="204" t="str" cm="1">
        <f t="array" aca="1" ref="BE29" ca="1">IF(INDIRECT(EO31&amp;FQ31)=2,GS31,"")</f>
        <v/>
      </c>
      <c r="BF29" s="202" cm="1">
        <f t="array" aca="1" ref="BF29" ca="1">IF(INDIRECT(EP31&amp;FR31)=2,GT31,"")</f>
        <v>2</v>
      </c>
      <c r="BG29" s="203" t="str" cm="1">
        <f t="array" aca="1" ref="BG29" ca="1">IF(INDIRECT(EQ31&amp;FS31)=2,GU31,"")</f>
        <v/>
      </c>
      <c r="BH29" s="204" t="str" cm="1">
        <f t="array" aca="1" ref="BH29" ca="1">IF(INDIRECT(ER31&amp;FT31)=2,GV31,"")</f>
        <v/>
      </c>
      <c r="BI29" s="202" cm="1">
        <f t="array" aca="1" ref="BI29" ca="1">IF(INDIRECT(ES31&amp;FU31)=2,GW31,"")</f>
        <v>2</v>
      </c>
      <c r="BJ29" s="205" t="str" cm="1">
        <f t="array" aca="1" ref="BJ29" ca="1">IF(INDIRECT(ET31&amp;FV31)=2,GX31,"")</f>
        <v/>
      </c>
      <c r="BK29" s="202" t="str" cm="1">
        <f t="array" aca="1" ref="BK29" ca="1">IF(INDIRECT(EU31&amp;FW31)=2,GY31,"")</f>
        <v/>
      </c>
      <c r="BL29" s="202" t="str" cm="1">
        <f t="array" aca="1" ref="BL29" ca="1">IF(INDIRECT(EV31&amp;FX31)=2,GZ31,"")</f>
        <v/>
      </c>
      <c r="BM29" s="203" t="str" cm="1">
        <f t="array" aca="1" ref="BM29" ca="1">IF(INDIRECT(EW31&amp;FY31)=2,HA31,"")</f>
        <v/>
      </c>
      <c r="BN29" s="204" t="str" cm="1">
        <f t="array" aca="1" ref="BN29" ca="1">IF(INDIRECT(EX31&amp;FZ31)=2,HB31,"")</f>
        <v/>
      </c>
      <c r="BO29" s="202" cm="1">
        <f t="array" aca="1" ref="BO29" ca="1">IF(INDIRECT(EY31&amp;GA31)=2,HC31,"")</f>
        <v>2</v>
      </c>
      <c r="BP29" s="203" t="str" cm="1">
        <f t="array" aca="1" ref="BP29" ca="1">IF(INDIRECT(EZ31&amp;GB31)=2,HD31,"")</f>
        <v/>
      </c>
      <c r="BQ29" s="204" t="str" cm="1">
        <f t="array" aca="1" ref="BQ29" ca="1">IF(INDIRECT(FA31&amp;GC31)=2,HE31,"")</f>
        <v/>
      </c>
      <c r="BR29" s="202" t="str" cm="1">
        <f t="array" aca="1" ref="BR29" ca="1">IF(INDIRECT(FB31&amp;GD31)=2,HF31,"")</f>
        <v/>
      </c>
      <c r="BS29" s="205" t="str" cm="1">
        <f t="array" aca="1" ref="BS29" ca="1">IF(INDIRECT(FC31&amp;GE31)=2,HG31,"")</f>
        <v/>
      </c>
      <c r="BT29" s="202" t="str" cm="1">
        <f t="array" aca="1" ref="BT29" ca="1">IF(INDIRECT(FD31&amp;GF31)=2,HH31,"")</f>
        <v/>
      </c>
      <c r="BU29" s="202" t="str" cm="1">
        <f t="array" aca="1" ref="BU29" ca="1">IF(INDIRECT(FE31&amp;GG31)=2,HI31,"")</f>
        <v/>
      </c>
      <c r="BV29" s="203" t="str" cm="1">
        <f t="array" aca="1" ref="BV29" ca="1">IF(INDIRECT(FF31&amp;GH31)=2,HJ31,"")</f>
        <v/>
      </c>
      <c r="BW29" s="204" t="str" cm="1">
        <f t="array" aca="1" ref="BW29" ca="1">IF(INDIRECT(FG31&amp;GI31)=2,HK31,"")</f>
        <v/>
      </c>
      <c r="BX29" s="202" t="str" cm="1">
        <f t="array" aca="1" ref="BX29" ca="1">IF(INDIRECT(FH31&amp;GJ31)=2,HL31,"")</f>
        <v/>
      </c>
      <c r="BY29" s="203" t="str" cm="1">
        <f t="array" aca="1" ref="BY29" ca="1">IF(INDIRECT(FI31&amp;GK31)=2,HM31,"")</f>
        <v/>
      </c>
      <c r="BZ29" s="204" t="str" cm="1">
        <f t="array" aca="1" ref="BZ29" ca="1">IF(INDIRECT(FJ31&amp;GL31)=2,HN31,"")</f>
        <v/>
      </c>
      <c r="CA29" s="202" t="str" cm="1">
        <f t="array" aca="1" ref="CA29" ca="1">IF(INDIRECT(FK31&amp;GM31)=2,HO31,"")</f>
        <v/>
      </c>
      <c r="CB29" s="220" t="str" cm="1">
        <f t="array" aca="1" ref="CB29" ca="1">IF(INDIRECT(FL31&amp;GN31)=2,HP31,"")</f>
        <v/>
      </c>
      <c r="CC29" s="238"/>
      <c r="CD29" s="171"/>
      <c r="CE29" s="242"/>
      <c r="CM29" s="164" t="s">
        <v>97</v>
      </c>
      <c r="CN29" s="164">
        <f ca="1">IF(BF67&lt;&gt;2,0,1)</f>
        <v>0</v>
      </c>
      <c r="CO29" s="168">
        <f ca="1">IF(BG67&lt;&gt;2,0,1)</f>
        <v>0</v>
      </c>
      <c r="CP29" s="164">
        <f ca="1">IF(BH67&lt;&gt;2,0,1)</f>
        <v>0</v>
      </c>
      <c r="CQ29" s="164">
        <f ca="1">IF(BI67&lt;&gt;2,0,1)</f>
        <v>0</v>
      </c>
      <c r="CR29" s="164">
        <f ca="1">IF(BJ67&lt;&gt;2,0,1)</f>
        <v>0</v>
      </c>
      <c r="CS29" s="164">
        <f ca="1">IF(BK67&lt;&gt;2,0,1)</f>
        <v>0</v>
      </c>
      <c r="CT29" s="164">
        <f ca="1">IF(BL67&lt;&gt;2,0,1)</f>
        <v>0</v>
      </c>
      <c r="CU29" s="164">
        <f ca="1">IF(BM67&lt;&gt;2,0,1)</f>
        <v>0</v>
      </c>
      <c r="CV29" s="164">
        <f ca="1">IF(BN67&lt;&gt;2,0,1)</f>
        <v>0</v>
      </c>
      <c r="CX29" s="3">
        <f t="shared" ca="1" si="52"/>
        <v>0</v>
      </c>
      <c r="CZ29" s="162" t="str">
        <f t="shared" ca="1" si="53"/>
        <v>000000000</v>
      </c>
      <c r="DD29" s="3">
        <f ca="1">BIN2DEC(_xlfn.TEXTJOIN("",FALSE,CN29:CV29))</f>
        <v>0</v>
      </c>
      <c r="DF29" s="3">
        <v>11</v>
      </c>
      <c r="DH29" s="3">
        <f t="shared" si="22"/>
        <v>1.0413926851582251</v>
      </c>
      <c r="EL29" s="164" t="s">
        <v>114</v>
      </c>
      <c r="EM29" s="164" t="s">
        <v>115</v>
      </c>
      <c r="EN29" s="164" t="s">
        <v>116</v>
      </c>
      <c r="EO29" s="164" t="s">
        <v>114</v>
      </c>
      <c r="EP29" s="164" t="s">
        <v>115</v>
      </c>
      <c r="EQ29" s="164" t="s">
        <v>116</v>
      </c>
      <c r="ER29" s="164" t="s">
        <v>114</v>
      </c>
      <c r="ES29" s="164" t="s">
        <v>115</v>
      </c>
      <c r="ET29" s="164" t="s">
        <v>116</v>
      </c>
      <c r="EU29" s="164" t="s">
        <v>123</v>
      </c>
      <c r="EV29" s="164" t="s">
        <v>124</v>
      </c>
      <c r="EW29" s="164" t="s">
        <v>125</v>
      </c>
      <c r="EX29" s="164" t="s">
        <v>123</v>
      </c>
      <c r="EY29" s="164" t="s">
        <v>124</v>
      </c>
      <c r="EZ29" s="164" t="s">
        <v>125</v>
      </c>
      <c r="FA29" s="164" t="s">
        <v>123</v>
      </c>
      <c r="FB29" s="164" t="s">
        <v>124</v>
      </c>
      <c r="FC29" s="164" t="s">
        <v>125</v>
      </c>
      <c r="FD29" s="164" t="s">
        <v>132</v>
      </c>
      <c r="FE29" s="164" t="s">
        <v>133</v>
      </c>
      <c r="FF29" s="164" t="s">
        <v>134</v>
      </c>
      <c r="FG29" s="164" t="s">
        <v>132</v>
      </c>
      <c r="FH29" s="164" t="s">
        <v>133</v>
      </c>
      <c r="FI29" s="164" t="s">
        <v>134</v>
      </c>
      <c r="FJ29" s="164" t="s">
        <v>132</v>
      </c>
      <c r="FK29" s="164" t="s">
        <v>133</v>
      </c>
      <c r="FL29" s="164" t="s">
        <v>134</v>
      </c>
      <c r="FN29" s="3">
        <f>FN28</f>
        <v>27</v>
      </c>
      <c r="FO29" s="3">
        <f t="shared" ref="FO29:GN29" si="55">FO28</f>
        <v>27</v>
      </c>
      <c r="FP29" s="3">
        <f t="shared" si="55"/>
        <v>27</v>
      </c>
      <c r="FQ29" s="3">
        <f t="shared" si="55"/>
        <v>28</v>
      </c>
      <c r="FR29" s="3">
        <f t="shared" si="55"/>
        <v>28</v>
      </c>
      <c r="FS29" s="3">
        <f t="shared" si="55"/>
        <v>28</v>
      </c>
      <c r="FT29" s="3">
        <f t="shared" si="55"/>
        <v>29</v>
      </c>
      <c r="FU29" s="3">
        <f t="shared" si="55"/>
        <v>29</v>
      </c>
      <c r="FV29" s="3">
        <f t="shared" si="55"/>
        <v>29</v>
      </c>
      <c r="FW29" s="3">
        <f t="shared" si="55"/>
        <v>27</v>
      </c>
      <c r="FX29" s="3">
        <f t="shared" si="55"/>
        <v>27</v>
      </c>
      <c r="FY29" s="3">
        <f t="shared" si="55"/>
        <v>27</v>
      </c>
      <c r="FZ29" s="3">
        <f t="shared" si="55"/>
        <v>28</v>
      </c>
      <c r="GA29" s="3">
        <f t="shared" si="55"/>
        <v>28</v>
      </c>
      <c r="GB29" s="3">
        <f t="shared" si="55"/>
        <v>28</v>
      </c>
      <c r="GC29" s="3">
        <f t="shared" si="55"/>
        <v>29</v>
      </c>
      <c r="GD29" s="3">
        <f t="shared" si="55"/>
        <v>29</v>
      </c>
      <c r="GE29" s="3">
        <f t="shared" si="55"/>
        <v>29</v>
      </c>
      <c r="GF29" s="3">
        <f t="shared" si="55"/>
        <v>27</v>
      </c>
      <c r="GG29" s="3">
        <f t="shared" si="55"/>
        <v>27</v>
      </c>
      <c r="GH29" s="3">
        <f t="shared" si="55"/>
        <v>27</v>
      </c>
      <c r="GI29" s="3">
        <f t="shared" si="55"/>
        <v>28</v>
      </c>
      <c r="GJ29" s="3">
        <f t="shared" si="55"/>
        <v>28</v>
      </c>
      <c r="GK29" s="3">
        <f t="shared" si="55"/>
        <v>28</v>
      </c>
      <c r="GL29" s="3">
        <f t="shared" si="55"/>
        <v>29</v>
      </c>
      <c r="GM29" s="3">
        <f t="shared" si="55"/>
        <v>29</v>
      </c>
      <c r="GN29" s="3">
        <f t="shared" si="55"/>
        <v>29</v>
      </c>
      <c r="GP29" s="3">
        <v>4</v>
      </c>
      <c r="GQ29" s="3">
        <v>5</v>
      </c>
      <c r="GR29" s="3">
        <v>6</v>
      </c>
      <c r="GS29" s="3">
        <v>4</v>
      </c>
      <c r="GT29" s="3">
        <v>5</v>
      </c>
      <c r="GU29" s="3">
        <v>6</v>
      </c>
      <c r="GV29" s="3">
        <v>4</v>
      </c>
      <c r="GW29" s="3">
        <v>5</v>
      </c>
      <c r="GX29" s="3">
        <v>6</v>
      </c>
      <c r="GY29" s="3">
        <v>4</v>
      </c>
      <c r="GZ29" s="3">
        <v>5</v>
      </c>
      <c r="HA29" s="3">
        <v>6</v>
      </c>
      <c r="HB29" s="3">
        <v>4</v>
      </c>
      <c r="HC29" s="3">
        <v>5</v>
      </c>
      <c r="HD29" s="3">
        <v>6</v>
      </c>
      <c r="HE29" s="3">
        <v>4</v>
      </c>
      <c r="HF29" s="3">
        <v>5</v>
      </c>
      <c r="HG29" s="3">
        <v>6</v>
      </c>
      <c r="HH29" s="3">
        <v>4</v>
      </c>
      <c r="HI29" s="3">
        <v>5</v>
      </c>
      <c r="HJ29" s="3">
        <v>6</v>
      </c>
      <c r="HK29" s="3">
        <v>4</v>
      </c>
      <c r="HL29" s="3">
        <v>5</v>
      </c>
      <c r="HM29" s="3">
        <v>6</v>
      </c>
      <c r="HN29" s="3">
        <v>4</v>
      </c>
      <c r="HO29" s="3">
        <v>5</v>
      </c>
      <c r="HP29" s="3">
        <v>6</v>
      </c>
      <c r="IR29" s="130"/>
      <c r="IS29" s="130"/>
    </row>
    <row r="30" spans="1:274" ht="16.5" customHeight="1" x14ac:dyDescent="0.25">
      <c r="B30" s="160">
        <v>8</v>
      </c>
      <c r="C30" s="160"/>
      <c r="D30" s="160"/>
      <c r="E30" s="160"/>
      <c r="F30" s="160"/>
      <c r="G30" s="160">
        <v>9</v>
      </c>
      <c r="H30" s="160">
        <v>7</v>
      </c>
      <c r="I30" s="160">
        <v>6</v>
      </c>
      <c r="J30" s="160"/>
      <c r="M30" s="142" t="s">
        <v>92</v>
      </c>
      <c r="N30" s="142">
        <v>9</v>
      </c>
      <c r="O30" s="37" cm="1">
        <f t="array" aca="1" ref="O30" ca="1">test(INDEX(Sudoku,$N30,(CODE($M30)-96)),O$1,INDIRECT("Ligne"&amp;$N30),INDIRECT("Colonne"&amp;(CODE($M30)-96)),Carre7)</f>
        <v>0</v>
      </c>
      <c r="P30" s="37" cm="1">
        <f t="array" aca="1" ref="P30" ca="1">test(INDEX(Sudoku,$N30,(CODE($M30)-96)),P$1,INDIRECT("Ligne"&amp;$N30),INDIRECT("Colonne"&amp;(CODE($M30)-96)),Carre7)</f>
        <v>0</v>
      </c>
      <c r="Q30" s="37" cm="1">
        <f t="array" aca="1" ref="Q30" ca="1">test(INDEX(Sudoku,$N30,(CODE($M30)-96)),Q$1,INDIRECT("Ligne"&amp;$N30),INDIRECT("Colonne"&amp;(CODE($M30)-96)),Carre7)</f>
        <v>0</v>
      </c>
      <c r="R30" s="37" cm="1">
        <f t="array" aca="1" ref="R30" ca="1">test(INDEX(Sudoku,$N30,(CODE($M30)-96)),R$1,INDIRECT("Ligne"&amp;$N30),INDIRECT("Colonne"&amp;(CODE($M30)-96)),Carre7)</f>
        <v>0</v>
      </c>
      <c r="S30" s="37" cm="1">
        <f t="array" aca="1" ref="S30" ca="1">test(INDEX(Sudoku,$N30,(CODE($M30)-96)),S$1,INDIRECT("Ligne"&amp;$N30),INDIRECT("Colonne"&amp;(CODE($M30)-96)),Carre7)</f>
        <v>0</v>
      </c>
      <c r="T30" s="37" cm="1">
        <f t="array" aca="1" ref="T30" ca="1">test(INDEX(Sudoku,$N30,(CODE($M30)-96)),T$1,INDIRECT("Ligne"&amp;$N30),INDIRECT("Colonne"&amp;(CODE($M30)-96)),Carre7)</f>
        <v>0</v>
      </c>
      <c r="U30" s="37" cm="1">
        <f t="array" aca="1" ref="U30" ca="1">test(INDEX(Sudoku,$N30,(CODE($M30)-96)),U$1,INDIRECT("Ligne"&amp;$N30),INDIRECT("Colonne"&amp;(CODE($M30)-96)),Carre7)</f>
        <v>0</v>
      </c>
      <c r="V30" s="37" cm="1">
        <f t="array" aca="1" ref="V30" ca="1">test(INDEX(Sudoku,$N30,(CODE($M30)-96)),V$1,INDIRECT("Ligne"&amp;$N30),INDIRECT("Colonne"&amp;(CODE($M30)-96)),Carre7)</f>
        <v>0</v>
      </c>
      <c r="W30" s="37" cm="1">
        <f t="array" aca="1" ref="W30" ca="1">test(INDEX(Sudoku,$N30,(CODE($M30)-96)),W$1,INDIRECT("Ligne"&amp;$N30),INDIRECT("Colonne"&amp;(CODE($M30)-96)),Carre7)</f>
        <v>0</v>
      </c>
      <c r="X30" s="145">
        <f t="shared" ca="1" si="49"/>
        <v>0</v>
      </c>
      <c r="Y30" s="65" t="s">
        <v>95</v>
      </c>
      <c r="Z30" s="65">
        <v>9</v>
      </c>
      <c r="AA30" s="37" cm="1">
        <f t="array" aca="1" ref="AA30" ca="1">test(INDEX(Sudoku,$Z30,(CODE($Y30)-96)),AA$1,INDIRECT("Ligne"&amp;$Z30),INDIRECT("Colonne"&amp;(CODE($Y30)-96)),Carre8)</f>
        <v>0</v>
      </c>
      <c r="AB30" s="37" cm="1">
        <f t="array" aca="1" ref="AB30" ca="1">test(INDEX(Sudoku,$Z30,(CODE($Y30)-96)),AB$1,INDIRECT("Ligne"&amp;$Z30),INDIRECT("Colonne"&amp;(CODE($Y30)-96)),Carre8)</f>
        <v>0</v>
      </c>
      <c r="AC30" s="37" cm="1">
        <f t="array" aca="1" ref="AC30" ca="1">test(INDEX(Sudoku,$Z30,(CODE($Y30)-96)),AC$1,INDIRECT("Ligne"&amp;$Z30),INDIRECT("Colonne"&amp;(CODE($Y30)-96)),Carre8)</f>
        <v>0</v>
      </c>
      <c r="AD30" s="37" cm="1">
        <f t="array" aca="1" ref="AD30" ca="1">test(INDEX(Sudoku,$Z30,(CODE($Y30)-96)),AD$1,INDIRECT("Ligne"&amp;$Z30),INDIRECT("Colonne"&amp;(CODE($Y30)-96)),Carre8)</f>
        <v>0</v>
      </c>
      <c r="AE30" s="37" cm="1">
        <f t="array" aca="1" ref="AE30" ca="1">test(INDEX(Sudoku,$Z30,(CODE($Y30)-96)),AE$1,INDIRECT("Ligne"&amp;$Z30),INDIRECT("Colonne"&amp;(CODE($Y30)-96)),Carre8)</f>
        <v>0</v>
      </c>
      <c r="AF30" s="37" cm="1">
        <f t="array" aca="1" ref="AF30" ca="1">test(INDEX(Sudoku,$Z30,(CODE($Y30)-96)),AF$1,INDIRECT("Ligne"&amp;$Z30),INDIRECT("Colonne"&amp;(CODE($Y30)-96)),Carre8)</f>
        <v>0</v>
      </c>
      <c r="AG30" s="37" cm="1">
        <f t="array" aca="1" ref="AG30" ca="1">test(INDEX(Sudoku,$Z30,(CODE($Y30)-96)),AG$1,INDIRECT("Ligne"&amp;$Z30),INDIRECT("Colonne"&amp;(CODE($Y30)-96)),Carre8)</f>
        <v>0</v>
      </c>
      <c r="AH30" s="37" cm="1">
        <f t="array" aca="1" ref="AH30" ca="1">test(INDEX(Sudoku,$Z30,(CODE($Y30)-96)),AH$1,INDIRECT("Ligne"&amp;$Z30),INDIRECT("Colonne"&amp;(CODE($Y30)-96)),Carre8)</f>
        <v>0</v>
      </c>
      <c r="AI30" s="37" cm="1">
        <f t="array" aca="1" ref="AI30" ca="1">test(INDEX(Sudoku,$Z30,(CODE($Y30)-96)),AI$1,INDIRECT("Ligne"&amp;$Z30),INDIRECT("Colonne"&amp;(CODE($Y30)-96)),Carre8)</f>
        <v>0</v>
      </c>
      <c r="AJ30" s="68">
        <f t="shared" ca="1" si="50"/>
        <v>0</v>
      </c>
      <c r="AK30" s="80" t="s">
        <v>99</v>
      </c>
      <c r="AL30" s="80">
        <v>9</v>
      </c>
      <c r="AM30" s="37" cm="1">
        <f t="array" aca="1" ref="AM30" ca="1">test(INDEX(Sudoku,$AL30,(CODE($AK30)-96)),AM$1,INDIRECT("Ligne"&amp;$AL30),INDIRECT("Colonne"&amp;(CODE($AK30)-96)),Carre9)</f>
        <v>0</v>
      </c>
      <c r="AN30" s="37" cm="1">
        <f t="array" aca="1" ref="AN30" ca="1">test(INDEX(Sudoku,$AL30,(CODE($AK30)-96)),AN$1,INDIRECT("Ligne"&amp;$AL30),INDIRECT("Colonne"&amp;(CODE($AK30)-96)),Carre9)</f>
        <v>0</v>
      </c>
      <c r="AO30" s="37" cm="1">
        <f t="array" aca="1" ref="AO30" ca="1">test(INDEX(Sudoku,$AL30,(CODE($AK30)-96)),AO$1,INDIRECT("Ligne"&amp;$AL30),INDIRECT("Colonne"&amp;(CODE($AK30)-96)),Carre9)</f>
        <v>0</v>
      </c>
      <c r="AP30" s="37" cm="1">
        <f t="array" aca="1" ref="AP30" ca="1">test(INDEX(Sudoku,$AL30,(CODE($AK30)-96)),AP$1,INDIRECT("Ligne"&amp;$AL30),INDIRECT("Colonne"&amp;(CODE($AK30)-96)),Carre9)</f>
        <v>0</v>
      </c>
      <c r="AQ30" s="37" cm="1">
        <f t="array" aca="1" ref="AQ30" ca="1">test(INDEX(Sudoku,$AL30,(CODE($AK30)-96)),AQ$1,INDIRECT("Ligne"&amp;$AL30),INDIRECT("Colonne"&amp;(CODE($AK30)-96)),Carre9)</f>
        <v>0</v>
      </c>
      <c r="AR30" s="37" cm="1">
        <f t="array" aca="1" ref="AR30" ca="1">test(INDEX(Sudoku,$AL30,(CODE($AK30)-96)),AR$1,INDIRECT("Ligne"&amp;$AL30),INDIRECT("Colonne"&amp;(CODE($AK30)-96)),Carre9)</f>
        <v>0</v>
      </c>
      <c r="AS30" s="37" cm="1">
        <f t="array" aca="1" ref="AS30" ca="1">test(INDEX(Sudoku,$AL30,(CODE($AK30)-96)),AS$1,INDIRECT("Ligne"&amp;$AL30),INDIRECT("Colonne"&amp;(CODE($AK30)-96)),Carre9)</f>
        <v>0</v>
      </c>
      <c r="AT30" s="37" cm="1">
        <f t="array" aca="1" ref="AT30" ca="1">test(INDEX(Sudoku,$AL30,(CODE($AK30)-96)),AT$1,INDIRECT("Ligne"&amp;$AL30),INDIRECT("Colonne"&amp;(CODE($AK30)-96)),Carre9)</f>
        <v>0</v>
      </c>
      <c r="AU30" s="37" cm="1">
        <f t="array" aca="1" ref="AU30" ca="1">test(INDEX(Sudoku,$AL30,(CODE($AK30)-96)),AU$1,INDIRECT("Ligne"&amp;$AL30),INDIRECT("Colonne"&amp;(CODE($AK30)-96)),Carre9)</f>
        <v>0</v>
      </c>
      <c r="AV30" s="83">
        <f t="shared" ca="1" si="51"/>
        <v>0</v>
      </c>
      <c r="AY30" s="188">
        <f ca="1">IF(COUNTIF(BB29:CB31,4)=1,4,0)</f>
        <v>0</v>
      </c>
      <c r="AZ30" s="189">
        <f ca="1">IF(COUNTIF(BB29:CB31,5)=1,5,0)</f>
        <v>0</v>
      </c>
      <c r="BA30" s="189">
        <f ca="1">IF(COUNTIF(BB29:CB31,6)=1,6,0)</f>
        <v>0</v>
      </c>
      <c r="BB30" s="216" t="str" cm="1">
        <f t="array" aca="1" ref="BB30" ca="1">IF(INDIRECT(EL32&amp;FN32)=2,GP32,"")</f>
        <v/>
      </c>
      <c r="BC30" s="194" t="str" cm="1">
        <f t="array" aca="1" ref="BC30" ca="1">IF(INDIRECT(EM32&amp;FO32)=2,GQ32,"")</f>
        <v/>
      </c>
      <c r="BD30" s="196" t="str" cm="1">
        <f t="array" aca="1" ref="BD30" ca="1">IF(INDIRECT(EN32&amp;FP32)=2,GR32,"")</f>
        <v/>
      </c>
      <c r="BE30" s="195" t="str" cm="1">
        <f t="array" aca="1" ref="BE30" ca="1">IF(INDIRECT(EO32&amp;FQ32)=2,GS32,"")</f>
        <v/>
      </c>
      <c r="BF30" s="194" cm="1">
        <f t="array" aca="1" ref="BF30" ca="1">IF(INDIRECT(EP32&amp;FR32)=2,GT32,"")</f>
        <v>5</v>
      </c>
      <c r="BG30" s="196" t="str" cm="1">
        <f t="array" aca="1" ref="BG30" ca="1">IF(INDIRECT(EQ32&amp;FS32)=2,GU32,"")</f>
        <v/>
      </c>
      <c r="BH30" s="195" t="str" cm="1">
        <f t="array" aca="1" ref="BH30" ca="1">IF(INDIRECT(ER32&amp;FT32)=2,GV32,"")</f>
        <v/>
      </c>
      <c r="BI30" s="194" t="str" cm="1">
        <f t="array" aca="1" ref="BI30" ca="1">IF(INDIRECT(ES32&amp;FU32)=2,GW32,"")</f>
        <v/>
      </c>
      <c r="BJ30" s="197" t="str" cm="1">
        <f t="array" aca="1" ref="BJ30" ca="1">IF(INDIRECT(ET32&amp;FV32)=2,GX32,"")</f>
        <v/>
      </c>
      <c r="BK30" s="194" t="str" cm="1">
        <f t="array" aca="1" ref="BK30" ca="1">IF(INDIRECT(EU32&amp;FW32)=2,GY32,"")</f>
        <v/>
      </c>
      <c r="BL30" s="194" t="str" cm="1">
        <f t="array" aca="1" ref="BL30" ca="1">IF(INDIRECT(EV32&amp;FX32)=2,GZ32,"")</f>
        <v/>
      </c>
      <c r="BM30" s="196" t="str" cm="1">
        <f t="array" aca="1" ref="BM30" ca="1">IF(INDIRECT(EW32&amp;FY32)=2,HA32,"")</f>
        <v/>
      </c>
      <c r="BN30" s="195" t="str" cm="1">
        <f t="array" aca="1" ref="BN30" ca="1">IF(INDIRECT(EX32&amp;FZ32)=2,HB32,"")</f>
        <v/>
      </c>
      <c r="BO30" s="194" t="str" cm="1">
        <f t="array" aca="1" ref="BO30" ca="1">IF(INDIRECT(EY32&amp;GA32)=2,HC32,"")</f>
        <v/>
      </c>
      <c r="BP30" s="196" t="str" cm="1">
        <f t="array" aca="1" ref="BP30" ca="1">IF(INDIRECT(EZ32&amp;GB32)=2,HD32,"")</f>
        <v/>
      </c>
      <c r="BQ30" s="195" t="str" cm="1">
        <f t="array" aca="1" ref="BQ30" ca="1">IF(INDIRECT(FA32&amp;GC32)=2,HE32,"")</f>
        <v/>
      </c>
      <c r="BR30" s="194" t="str" cm="1">
        <f t="array" aca="1" ref="BR30" ca="1">IF(INDIRECT(FB32&amp;GD32)=2,HF32,"")</f>
        <v/>
      </c>
      <c r="BS30" s="197" t="str" cm="1">
        <f t="array" aca="1" ref="BS30" ca="1">IF(INDIRECT(FC32&amp;GE32)=2,HG32,"")</f>
        <v/>
      </c>
      <c r="BT30" s="194" t="str" cm="1">
        <f t="array" aca="1" ref="BT30" ca="1">IF(INDIRECT(FD32&amp;GF32)=2,HH32,"")</f>
        <v/>
      </c>
      <c r="BU30" s="194" t="str" cm="1">
        <f t="array" aca="1" ref="BU30" ca="1">IF(INDIRECT(FE32&amp;GG32)=2,HI32,"")</f>
        <v/>
      </c>
      <c r="BV30" s="196" t="str" cm="1">
        <f t="array" aca="1" ref="BV30" ca="1">IF(INDIRECT(FF32&amp;GH32)=2,HJ32,"")</f>
        <v/>
      </c>
      <c r="BW30" s="195" t="str" cm="1">
        <f t="array" aca="1" ref="BW30" ca="1">IF(INDIRECT(FG32&amp;GI32)=2,HK32,"")</f>
        <v/>
      </c>
      <c r="BX30" s="194" cm="1">
        <f t="array" aca="1" ref="BX30" ca="1">IF(INDIRECT(FH32&amp;GJ32)=2,HL32,"")</f>
        <v>5</v>
      </c>
      <c r="BY30" s="196" t="str" cm="1">
        <f t="array" aca="1" ref="BY30" ca="1">IF(INDIRECT(FI32&amp;GK32)=2,HM32,"")</f>
        <v/>
      </c>
      <c r="BZ30" s="195" t="str" cm="1">
        <f t="array" aca="1" ref="BZ30" ca="1">IF(INDIRECT(FJ32&amp;GL32)=2,HN32,"")</f>
        <v/>
      </c>
      <c r="CA30" s="194" t="str" cm="1">
        <f t="array" aca="1" ref="CA30" ca="1">IF(INDIRECT(FK32&amp;GM32)=2,HO32,"")</f>
        <v/>
      </c>
      <c r="CB30" s="217" t="str" cm="1">
        <f t="array" aca="1" ref="CB30" ca="1">IF(INDIRECT(FL32&amp;GN32)=2,HP32,"")</f>
        <v/>
      </c>
      <c r="CC30" s="171"/>
      <c r="CD30" s="171"/>
      <c r="CE30" s="242"/>
      <c r="CM30" s="164" t="s">
        <v>99</v>
      </c>
      <c r="CN30" s="164">
        <f ca="1">IF(BF68&lt;&gt;2,0,1)</f>
        <v>0</v>
      </c>
      <c r="CO30" s="168">
        <f ca="1">IF(BG68&lt;&gt;2,0,1)</f>
        <v>0</v>
      </c>
      <c r="CP30" s="164">
        <f ca="1">IF(BH68&lt;&gt;2,0,1)</f>
        <v>0</v>
      </c>
      <c r="CQ30" s="164">
        <f ca="1">IF(BI68&lt;&gt;2,0,1)</f>
        <v>0</v>
      </c>
      <c r="CR30" s="164">
        <f ca="1">IF(BJ68&lt;&gt;2,0,1)</f>
        <v>0</v>
      </c>
      <c r="CS30" s="164">
        <f ca="1">IF(BK68&lt;&gt;2,0,1)</f>
        <v>0</v>
      </c>
      <c r="CT30" s="164">
        <f ca="1">IF(BL68&lt;&gt;2,0,1)</f>
        <v>0</v>
      </c>
      <c r="CU30" s="164">
        <f ca="1">IF(BM68&lt;&gt;2,0,1)</f>
        <v>0</v>
      </c>
      <c r="CV30" s="164">
        <f ca="1">IF(BN68&lt;&gt;2,0,1)</f>
        <v>0</v>
      </c>
      <c r="CX30" s="3">
        <f t="shared" ca="1" si="52"/>
        <v>0</v>
      </c>
      <c r="CZ30" s="162" t="str">
        <f t="shared" ca="1" si="53"/>
        <v>000000000</v>
      </c>
      <c r="DD30" s="3">
        <f ca="1">BIN2DEC(_xlfn.TEXTJOIN("",FALSE,CN30:CV30))</f>
        <v>0</v>
      </c>
      <c r="DF30" s="3">
        <v>12</v>
      </c>
      <c r="DH30" s="3">
        <f t="shared" si="22"/>
        <v>1.0791812460476249</v>
      </c>
      <c r="EL30" s="164" t="s">
        <v>117</v>
      </c>
      <c r="EM30" s="164" t="s">
        <v>118</v>
      </c>
      <c r="EN30" s="164" t="s">
        <v>119</v>
      </c>
      <c r="EO30" s="164" t="s">
        <v>117</v>
      </c>
      <c r="EP30" s="164" t="s">
        <v>118</v>
      </c>
      <c r="EQ30" s="164" t="s">
        <v>119</v>
      </c>
      <c r="ER30" s="164" t="s">
        <v>117</v>
      </c>
      <c r="ES30" s="164" t="s">
        <v>118</v>
      </c>
      <c r="ET30" s="164" t="s">
        <v>119</v>
      </c>
      <c r="EU30" s="164" t="s">
        <v>126</v>
      </c>
      <c r="EV30" s="164" t="s">
        <v>127</v>
      </c>
      <c r="EW30" s="164" t="s">
        <v>128</v>
      </c>
      <c r="EX30" s="164" t="s">
        <v>126</v>
      </c>
      <c r="EY30" s="164" t="s">
        <v>127</v>
      </c>
      <c r="EZ30" s="164" t="s">
        <v>128</v>
      </c>
      <c r="FA30" s="164" t="s">
        <v>126</v>
      </c>
      <c r="FB30" s="164" t="s">
        <v>127</v>
      </c>
      <c r="FC30" s="164" t="s">
        <v>128</v>
      </c>
      <c r="FD30" s="164" t="s">
        <v>135</v>
      </c>
      <c r="FE30" s="164" t="s">
        <v>136</v>
      </c>
      <c r="FF30" s="164" t="s">
        <v>137</v>
      </c>
      <c r="FG30" s="164" t="s">
        <v>135</v>
      </c>
      <c r="FH30" s="164" t="s">
        <v>136</v>
      </c>
      <c r="FI30" s="164" t="s">
        <v>137</v>
      </c>
      <c r="FJ30" s="164" t="s">
        <v>135</v>
      </c>
      <c r="FK30" s="164" t="s">
        <v>136</v>
      </c>
      <c r="FL30" s="164" t="s">
        <v>137</v>
      </c>
      <c r="FN30" s="3">
        <f>FN29</f>
        <v>27</v>
      </c>
      <c r="FO30" s="3">
        <f t="shared" ref="FO30" si="56">FO29</f>
        <v>27</v>
      </c>
      <c r="FP30" s="3">
        <f t="shared" ref="FP30" si="57">FP29</f>
        <v>27</v>
      </c>
      <c r="FQ30" s="3">
        <f t="shared" ref="FQ30" si="58">FQ29</f>
        <v>28</v>
      </c>
      <c r="FR30" s="3">
        <f t="shared" ref="FR30" si="59">FR29</f>
        <v>28</v>
      </c>
      <c r="FS30" s="3">
        <f t="shared" ref="FS30" si="60">FS29</f>
        <v>28</v>
      </c>
      <c r="FT30" s="3">
        <f t="shared" ref="FT30" si="61">FT29</f>
        <v>29</v>
      </c>
      <c r="FU30" s="3">
        <f t="shared" ref="FU30" si="62">FU29</f>
        <v>29</v>
      </c>
      <c r="FV30" s="3">
        <f t="shared" ref="FV30" si="63">FV29</f>
        <v>29</v>
      </c>
      <c r="FW30" s="3">
        <f t="shared" ref="FW30" si="64">FW29</f>
        <v>27</v>
      </c>
      <c r="FX30" s="3">
        <f t="shared" ref="FX30" si="65">FX29</f>
        <v>27</v>
      </c>
      <c r="FY30" s="3">
        <f t="shared" ref="FY30" si="66">FY29</f>
        <v>27</v>
      </c>
      <c r="FZ30" s="3">
        <f t="shared" ref="FZ30" si="67">FZ29</f>
        <v>28</v>
      </c>
      <c r="GA30" s="3">
        <f t="shared" ref="GA30" si="68">GA29</f>
        <v>28</v>
      </c>
      <c r="GB30" s="3">
        <f t="shared" ref="GB30" si="69">GB29</f>
        <v>28</v>
      </c>
      <c r="GC30" s="3">
        <f t="shared" ref="GC30" si="70">GC29</f>
        <v>29</v>
      </c>
      <c r="GD30" s="3">
        <f t="shared" ref="GD30" si="71">GD29</f>
        <v>29</v>
      </c>
      <c r="GE30" s="3">
        <f t="shared" ref="GE30" si="72">GE29</f>
        <v>29</v>
      </c>
      <c r="GF30" s="3">
        <f t="shared" ref="GF30" si="73">GF29</f>
        <v>27</v>
      </c>
      <c r="GG30" s="3">
        <f t="shared" ref="GG30" si="74">GG29</f>
        <v>27</v>
      </c>
      <c r="GH30" s="3">
        <f t="shared" ref="GH30" si="75">GH29</f>
        <v>27</v>
      </c>
      <c r="GI30" s="3">
        <f t="shared" ref="GI30" si="76">GI29</f>
        <v>28</v>
      </c>
      <c r="GJ30" s="3">
        <f t="shared" ref="GJ30" si="77">GJ29</f>
        <v>28</v>
      </c>
      <c r="GK30" s="3">
        <f t="shared" ref="GK30" si="78">GK29</f>
        <v>28</v>
      </c>
      <c r="GL30" s="3">
        <f t="shared" ref="GL30" si="79">GL29</f>
        <v>29</v>
      </c>
      <c r="GM30" s="3">
        <f t="shared" ref="GM30" si="80">GM29</f>
        <v>29</v>
      </c>
      <c r="GN30" s="3">
        <f t="shared" ref="GN30" si="81">GN29</f>
        <v>29</v>
      </c>
      <c r="GP30" s="3">
        <v>7</v>
      </c>
      <c r="GQ30" s="3">
        <v>8</v>
      </c>
      <c r="GR30" s="3">
        <v>9</v>
      </c>
      <c r="GS30" s="3">
        <v>7</v>
      </c>
      <c r="GT30" s="3">
        <v>8</v>
      </c>
      <c r="GU30" s="3">
        <v>9</v>
      </c>
      <c r="GV30" s="3">
        <v>7</v>
      </c>
      <c r="GW30" s="3">
        <v>8</v>
      </c>
      <c r="GX30" s="3">
        <v>9</v>
      </c>
      <c r="GY30" s="3">
        <v>7</v>
      </c>
      <c r="GZ30" s="3">
        <v>8</v>
      </c>
      <c r="HA30" s="3">
        <v>9</v>
      </c>
      <c r="HB30" s="3">
        <v>7</v>
      </c>
      <c r="HC30" s="3">
        <v>8</v>
      </c>
      <c r="HD30" s="3">
        <v>9</v>
      </c>
      <c r="HE30" s="3">
        <v>7</v>
      </c>
      <c r="HF30" s="3">
        <v>8</v>
      </c>
      <c r="HG30" s="3">
        <v>9</v>
      </c>
      <c r="HH30" s="3">
        <v>7</v>
      </c>
      <c r="HI30" s="3">
        <v>8</v>
      </c>
      <c r="HJ30" s="3">
        <v>9</v>
      </c>
      <c r="HK30" s="3">
        <v>7</v>
      </c>
      <c r="HL30" s="3">
        <v>8</v>
      </c>
      <c r="HM30" s="3">
        <v>9</v>
      </c>
      <c r="HN30" s="3">
        <v>7</v>
      </c>
      <c r="HO30" s="3">
        <v>8</v>
      </c>
      <c r="HP30" s="3">
        <v>9</v>
      </c>
    </row>
    <row r="31" spans="1:274" ht="16.5" customHeight="1" thickBot="1" x14ac:dyDescent="0.3">
      <c r="B31" s="160">
        <v>6</v>
      </c>
      <c r="C31" s="160"/>
      <c r="D31" s="160"/>
      <c r="E31" s="160">
        <v>3</v>
      </c>
      <c r="F31" s="160">
        <v>7</v>
      </c>
      <c r="G31" s="160"/>
      <c r="H31" s="160">
        <v>4</v>
      </c>
      <c r="I31" s="160"/>
      <c r="J31" s="160">
        <v>5</v>
      </c>
      <c r="M31" s="142" t="s">
        <v>93</v>
      </c>
      <c r="N31" s="142">
        <v>9</v>
      </c>
      <c r="O31" s="37" cm="1">
        <f t="array" aca="1" ref="O31" ca="1">test(INDEX(Sudoku,$N31,(CODE($M31)-96)),O$1,INDIRECT("Ligne"&amp;$N31),INDIRECT("Colonne"&amp;(CODE($M31)-96)),Carre7)</f>
        <v>1</v>
      </c>
      <c r="P31" s="37" cm="1">
        <f t="array" aca="1" ref="P31" ca="1">test(INDEX(Sudoku,$N31,(CODE($M31)-96)),P$1,INDIRECT("Ligne"&amp;$N31),INDIRECT("Colonne"&amp;(CODE($M31)-96)),Carre7)</f>
        <v>2</v>
      </c>
      <c r="Q31" s="37" cm="1">
        <f t="array" aca="1" ref="Q31" ca="1">test(INDEX(Sudoku,$N31,(CODE($M31)-96)),Q$1,INDIRECT("Ligne"&amp;$N31),INDIRECT("Colonne"&amp;(CODE($M31)-96)),Carre7)</f>
        <v>1</v>
      </c>
      <c r="R31" s="37" cm="1">
        <f t="array" aca="1" ref="R31" ca="1">test(INDEX(Sudoku,$N31,(CODE($M31)-96)),R$1,INDIRECT("Ligne"&amp;$N31),INDIRECT("Colonne"&amp;(CODE($M31)-96)),Carre7)</f>
        <v>1</v>
      </c>
      <c r="S31" s="37" cm="1">
        <f t="array" aca="1" ref="S31" ca="1">test(INDEX(Sudoku,$N31,(CODE($M31)-96)),S$1,INDIRECT("Ligne"&amp;$N31),INDIRECT("Colonne"&amp;(CODE($M31)-96)),Carre7)</f>
        <v>2</v>
      </c>
      <c r="T31" s="37" cm="1">
        <f t="array" aca="1" ref="T31" ca="1">test(INDEX(Sudoku,$N31,(CODE($M31)-96)),T$1,INDIRECT("Ligne"&amp;$N31),INDIRECT("Colonne"&amp;(CODE($M31)-96)),Carre7)</f>
        <v>1</v>
      </c>
      <c r="U31" s="37" cm="1">
        <f t="array" aca="1" ref="U31" ca="1">test(INDEX(Sudoku,$N31,(CODE($M31)-96)),U$1,INDIRECT("Ligne"&amp;$N31),INDIRECT("Colonne"&amp;(CODE($M31)-96)),Carre7)</f>
        <v>2</v>
      </c>
      <c r="V31" s="37" cm="1">
        <f t="array" aca="1" ref="V31" ca="1">test(INDEX(Sudoku,$N31,(CODE($M31)-96)),V$1,INDIRECT("Ligne"&amp;$N31),INDIRECT("Colonne"&amp;(CODE($M31)-96)),Carre7)</f>
        <v>1</v>
      </c>
      <c r="W31" s="37" cm="1">
        <f t="array" aca="1" ref="W31" ca="1">test(INDEX(Sudoku,$N31,(CODE($M31)-96)),W$1,INDIRECT("Ligne"&amp;$N31),INDIRECT("Colonne"&amp;(CODE($M31)-96)),Carre7)</f>
        <v>2</v>
      </c>
      <c r="X31" s="145">
        <f t="shared" ca="1" si="49"/>
        <v>4</v>
      </c>
      <c r="Y31" s="65" t="s">
        <v>96</v>
      </c>
      <c r="Z31" s="65">
        <v>9</v>
      </c>
      <c r="AA31" s="37" cm="1">
        <f t="array" aca="1" ref="AA31" ca="1">test(INDEX(Sudoku,$Z31,(CODE($Y31)-96)),AA$1,INDIRECT("Ligne"&amp;$Z31),INDIRECT("Colonne"&amp;(CODE($Y31)-96)),Carre8)</f>
        <v>1</v>
      </c>
      <c r="AB31" s="37" cm="1">
        <f t="array" aca="1" ref="AB31" ca="1">test(INDEX(Sudoku,$Z31,(CODE($Y31)-96)),AB$1,INDIRECT("Ligne"&amp;$Z31),INDIRECT("Colonne"&amp;(CODE($Y31)-96)),Carre8)</f>
        <v>2</v>
      </c>
      <c r="AC31" s="37" cm="1">
        <f t="array" aca="1" ref="AC31" ca="1">test(INDEX(Sudoku,$Z31,(CODE($Y31)-96)),AC$1,INDIRECT("Ligne"&amp;$Z31),INDIRECT("Colonne"&amp;(CODE($Y31)-96)),Carre8)</f>
        <v>1</v>
      </c>
      <c r="AD31" s="37" cm="1">
        <f t="array" aca="1" ref="AD31" ca="1">test(INDEX(Sudoku,$Z31,(CODE($Y31)-96)),AD$1,INDIRECT("Ligne"&amp;$Z31),INDIRECT("Colonne"&amp;(CODE($Y31)-96)),Carre8)</f>
        <v>1</v>
      </c>
      <c r="AE31" s="37" cm="1">
        <f t="array" aca="1" ref="AE31" ca="1">test(INDEX(Sudoku,$Z31,(CODE($Y31)-96)),AE$1,INDIRECT("Ligne"&amp;$Z31),INDIRECT("Colonne"&amp;(CODE($Y31)-96)),Carre8)</f>
        <v>1</v>
      </c>
      <c r="AF31" s="37" cm="1">
        <f t="array" aca="1" ref="AF31" ca="1">test(INDEX(Sudoku,$Z31,(CODE($Y31)-96)),AF$1,INDIRECT("Ligne"&amp;$Z31),INDIRECT("Colonne"&amp;(CODE($Y31)-96)),Carre8)</f>
        <v>1</v>
      </c>
      <c r="AG31" s="37" cm="1">
        <f t="array" aca="1" ref="AG31" ca="1">test(INDEX(Sudoku,$Z31,(CODE($Y31)-96)),AG$1,INDIRECT("Ligne"&amp;$Z31),INDIRECT("Colonne"&amp;(CODE($Y31)-96)),Carre8)</f>
        <v>1</v>
      </c>
      <c r="AH31" s="37" cm="1">
        <f t="array" aca="1" ref="AH31" ca="1">test(INDEX(Sudoku,$Z31,(CODE($Y31)-96)),AH$1,INDIRECT("Ligne"&amp;$Z31),INDIRECT("Colonne"&amp;(CODE($Y31)-96)),Carre8)</f>
        <v>1</v>
      </c>
      <c r="AI31" s="37" cm="1">
        <f t="array" aca="1" ref="AI31" ca="1">test(INDEX(Sudoku,$Z31,(CODE($Y31)-96)),AI$1,INDIRECT("Ligne"&amp;$Z31),INDIRECT("Colonne"&amp;(CODE($Y31)-96)),Carre8)</f>
        <v>2</v>
      </c>
      <c r="AJ31" s="68">
        <f t="shared" ca="1" si="50"/>
        <v>2</v>
      </c>
      <c r="AK31" s="80" t="s">
        <v>100</v>
      </c>
      <c r="AL31" s="80">
        <v>9</v>
      </c>
      <c r="AM31" s="37" cm="1">
        <f t="array" aca="1" ref="AM31" ca="1">test(INDEX(Sudoku,$AL31,(CODE($AK31)-96)),AM$1,INDIRECT("Ligne"&amp;$AL31),INDIRECT("Colonne"&amp;(CODE($AK31)-96)),Carre9)</f>
        <v>1</v>
      </c>
      <c r="AN31" s="37" cm="1">
        <f t="array" aca="1" ref="AN31" ca="1">test(INDEX(Sudoku,$AL31,(CODE($AK31)-96)),AN$1,INDIRECT("Ligne"&amp;$AL31),INDIRECT("Colonne"&amp;(CODE($AK31)-96)),Carre9)</f>
        <v>1</v>
      </c>
      <c r="AO31" s="37" cm="1">
        <f t="array" aca="1" ref="AO31" ca="1">test(INDEX(Sudoku,$AL31,(CODE($AK31)-96)),AO$1,INDIRECT("Ligne"&amp;$AL31),INDIRECT("Colonne"&amp;(CODE($AK31)-96)),Carre9)</f>
        <v>1</v>
      </c>
      <c r="AP31" s="37" cm="1">
        <f t="array" aca="1" ref="AP31" ca="1">test(INDEX(Sudoku,$AL31,(CODE($AK31)-96)),AP$1,INDIRECT("Ligne"&amp;$AL31),INDIRECT("Colonne"&amp;(CODE($AK31)-96)),Carre9)</f>
        <v>1</v>
      </c>
      <c r="AQ31" s="37" cm="1">
        <f t="array" aca="1" ref="AQ31" ca="1">test(INDEX(Sudoku,$AL31,(CODE($AK31)-96)),AQ$1,INDIRECT("Ligne"&amp;$AL31),INDIRECT("Colonne"&amp;(CODE($AK31)-96)),Carre9)</f>
        <v>2</v>
      </c>
      <c r="AR31" s="37" cm="1">
        <f t="array" aca="1" ref="AR31" ca="1">test(INDEX(Sudoku,$AL31,(CODE($AK31)-96)),AR$1,INDIRECT("Ligne"&amp;$AL31),INDIRECT("Colonne"&amp;(CODE($AK31)-96)),Carre9)</f>
        <v>1</v>
      </c>
      <c r="AS31" s="37" cm="1">
        <f t="array" aca="1" ref="AS31" ca="1">test(INDEX(Sudoku,$AL31,(CODE($AK31)-96)),AS$1,INDIRECT("Ligne"&amp;$AL31),INDIRECT("Colonne"&amp;(CODE($AK31)-96)),Carre9)</f>
        <v>2</v>
      </c>
      <c r="AT31" s="37" cm="1">
        <f t="array" aca="1" ref="AT31" ca="1">test(INDEX(Sudoku,$AL31,(CODE($AK31)-96)),AT$1,INDIRECT("Ligne"&amp;$AL31),INDIRECT("Colonne"&amp;(CODE($AK31)-96)),Carre9)</f>
        <v>1</v>
      </c>
      <c r="AU31" s="37" cm="1">
        <f t="array" aca="1" ref="AU31" ca="1">test(INDEX(Sudoku,$AL31,(CODE($AK31)-96)),AU$1,INDIRECT("Ligne"&amp;$AL31),INDIRECT("Colonne"&amp;(CODE($AK31)-96)),Carre9)</f>
        <v>2</v>
      </c>
      <c r="AV31" s="83">
        <f t="shared" ca="1" si="51"/>
        <v>3</v>
      </c>
      <c r="AY31" s="190">
        <f ca="1">IF(COUNTIF(BB29:CB31,7)=1,7,0)</f>
        <v>0</v>
      </c>
      <c r="AZ31" s="191">
        <f ca="1">IF(COUNTIF(BB29:CB31,8)=1,8,0)</f>
        <v>0</v>
      </c>
      <c r="BA31" s="191">
        <f ca="1">IF(COUNTIF(BB29:CB31,9)=1,9,0)</f>
        <v>0</v>
      </c>
      <c r="BB31" s="224" t="str" cm="1">
        <f t="array" aca="1" ref="BB31" ca="1">IF(INDIRECT(EL33&amp;FN33)=2,GP33,"")</f>
        <v/>
      </c>
      <c r="BC31" s="225" t="str" cm="1">
        <f t="array" aca="1" ref="BC31" ca="1">IF(INDIRECT(EM33&amp;FO33)=2,GQ33,"")</f>
        <v/>
      </c>
      <c r="BD31" s="226" t="str" cm="1">
        <f t="array" aca="1" ref="BD31" ca="1">IF(INDIRECT(EN33&amp;FP33)=2,GR33,"")</f>
        <v/>
      </c>
      <c r="BE31" s="227" cm="1">
        <f t="array" aca="1" ref="BE31" ca="1">IF(INDIRECT(EO33&amp;FQ33)=2,GS33,"")</f>
        <v>7</v>
      </c>
      <c r="BF31" s="225" t="str" cm="1">
        <f t="array" aca="1" ref="BF31" ca="1">IF(INDIRECT(EP33&amp;FR33)=2,GT33,"")</f>
        <v/>
      </c>
      <c r="BG31" s="226" cm="1">
        <f t="array" aca="1" ref="BG31" ca="1">IF(INDIRECT(EQ33&amp;FS33)=2,GU33,"")</f>
        <v>9</v>
      </c>
      <c r="BH31" s="227" cm="1">
        <f t="array" aca="1" ref="BH31" ca="1">IF(INDIRECT(ER33&amp;FT33)=2,GV33,"")</f>
        <v>7</v>
      </c>
      <c r="BI31" s="225" t="str" cm="1">
        <f t="array" aca="1" ref="BI31" ca="1">IF(INDIRECT(ES33&amp;FU33)=2,GW33,"")</f>
        <v/>
      </c>
      <c r="BJ31" s="228" cm="1">
        <f t="array" aca="1" ref="BJ31" ca="1">IF(INDIRECT(ET33&amp;FV33)=2,GX33,"")</f>
        <v>9</v>
      </c>
      <c r="BK31" s="225" t="str" cm="1">
        <f t="array" aca="1" ref="BK31" ca="1">IF(INDIRECT(EU33&amp;FW33)=2,GY33,"")</f>
        <v/>
      </c>
      <c r="BL31" s="225" t="str" cm="1">
        <f t="array" aca="1" ref="BL31" ca="1">IF(INDIRECT(EV33&amp;FX33)=2,GZ33,"")</f>
        <v/>
      </c>
      <c r="BM31" s="226" t="str" cm="1">
        <f t="array" aca="1" ref="BM31" ca="1">IF(INDIRECT(EW33&amp;FY33)=2,HA33,"")</f>
        <v/>
      </c>
      <c r="BN31" s="227" t="str" cm="1">
        <f t="array" aca="1" ref="BN31" ca="1">IF(INDIRECT(EX33&amp;FZ33)=2,HB33,"")</f>
        <v/>
      </c>
      <c r="BO31" s="225" t="str" cm="1">
        <f t="array" aca="1" ref="BO31" ca="1">IF(INDIRECT(EY33&amp;GA33)=2,HC33,"")</f>
        <v/>
      </c>
      <c r="BP31" s="226" cm="1">
        <f t="array" aca="1" ref="BP31" ca="1">IF(INDIRECT(EZ33&amp;GB33)=2,HD33,"")</f>
        <v>9</v>
      </c>
      <c r="BQ31" s="227" t="str" cm="1">
        <f t="array" aca="1" ref="BQ31" ca="1">IF(INDIRECT(FA33&amp;GC33)=2,HE33,"")</f>
        <v/>
      </c>
      <c r="BR31" s="225" t="str" cm="1">
        <f t="array" aca="1" ref="BR31" ca="1">IF(INDIRECT(FB33&amp;GD33)=2,HF33,"")</f>
        <v/>
      </c>
      <c r="BS31" s="228" t="str" cm="1">
        <f t="array" aca="1" ref="BS31" ca="1">IF(INDIRECT(FC33&amp;GE33)=2,HG33,"")</f>
        <v/>
      </c>
      <c r="BT31" s="225" t="str" cm="1">
        <f t="array" aca="1" ref="BT31" ca="1">IF(INDIRECT(FD33&amp;GF33)=2,HH33,"")</f>
        <v/>
      </c>
      <c r="BU31" s="225" t="str" cm="1">
        <f t="array" aca="1" ref="BU31" ca="1">IF(INDIRECT(FE33&amp;GG33)=2,HI33,"")</f>
        <v/>
      </c>
      <c r="BV31" s="226" t="str" cm="1">
        <f t="array" aca="1" ref="BV31" ca="1">IF(INDIRECT(FF33&amp;GH33)=2,HJ33,"")</f>
        <v/>
      </c>
      <c r="BW31" s="227" cm="1">
        <f t="array" aca="1" ref="BW31" ca="1">IF(INDIRECT(FG33&amp;GI33)=2,HK33,"")</f>
        <v>7</v>
      </c>
      <c r="BX31" s="225" t="str" cm="1">
        <f t="array" aca="1" ref="BX31" ca="1">IF(INDIRECT(FH33&amp;GJ33)=2,HL33,"")</f>
        <v/>
      </c>
      <c r="BY31" s="226" cm="1">
        <f t="array" aca="1" ref="BY31" ca="1">IF(INDIRECT(FI33&amp;GK33)=2,HM33,"")</f>
        <v>9</v>
      </c>
      <c r="BZ31" s="227" t="str" cm="1">
        <f t="array" aca="1" ref="BZ31" ca="1">IF(INDIRECT(FJ33&amp;GL33)=2,HN33,"")</f>
        <v/>
      </c>
      <c r="CA31" s="225" t="str" cm="1">
        <f t="array" aca="1" ref="CA31" ca="1">IF(INDIRECT(FK33&amp;GM33)=2,HO33,"")</f>
        <v/>
      </c>
      <c r="CB31" s="229" t="str" cm="1">
        <f t="array" aca="1" ref="CB31" ca="1">IF(INDIRECT(FL33&amp;GN33)=2,HP33,"")</f>
        <v/>
      </c>
      <c r="CC31" s="240"/>
      <c r="CD31" s="239"/>
      <c r="CE31" s="244"/>
      <c r="CM31" s="164" t="s">
        <v>100</v>
      </c>
      <c r="CN31" s="164">
        <f ca="1">IF(BF69&lt;&gt;2,0,1)</f>
        <v>0</v>
      </c>
      <c r="CO31" s="168">
        <f ca="1">IF(BG69&lt;&gt;2,0,1)</f>
        <v>0</v>
      </c>
      <c r="CP31" s="164">
        <f ca="1">IF(BH69&lt;&gt;2,0,1)</f>
        <v>0</v>
      </c>
      <c r="CQ31" s="164">
        <f ca="1">IF(BI69&lt;&gt;2,0,1)</f>
        <v>0</v>
      </c>
      <c r="CR31" s="164">
        <f ca="1">IF(BJ69&lt;&gt;2,0,1)</f>
        <v>1</v>
      </c>
      <c r="CS31" s="164">
        <f ca="1">IF(BK69&lt;&gt;2,0,1)</f>
        <v>0</v>
      </c>
      <c r="CT31" s="164">
        <f ca="1">IF(BL69&lt;&gt;2,0,1)</f>
        <v>0</v>
      </c>
      <c r="CU31" s="164">
        <f ca="1">IF(BM69&lt;&gt;2,0,1)</f>
        <v>0</v>
      </c>
      <c r="CV31" s="164">
        <f ca="1">IF(BN69&lt;&gt;2,0,1)</f>
        <v>1</v>
      </c>
      <c r="CX31" s="3">
        <f t="shared" ca="1" si="52"/>
        <v>2</v>
      </c>
      <c r="CZ31" s="162" t="str">
        <f t="shared" ca="1" si="53"/>
        <v>000010001</v>
      </c>
      <c r="DD31" s="3">
        <f ca="1">BIN2DEC(_xlfn.TEXTJOIN("",FALSE,CN31:CV31))</f>
        <v>17</v>
      </c>
      <c r="DF31" s="3">
        <v>13</v>
      </c>
      <c r="DH31" s="3">
        <f t="shared" si="22"/>
        <v>1.1139433523068367</v>
      </c>
      <c r="EL31" s="164" t="s">
        <v>111</v>
      </c>
      <c r="EM31" s="164" t="s">
        <v>112</v>
      </c>
      <c r="EN31" s="164" t="s">
        <v>113</v>
      </c>
      <c r="EO31" s="164" t="s">
        <v>111</v>
      </c>
      <c r="EP31" s="164" t="s">
        <v>112</v>
      </c>
      <c r="EQ31" s="164" t="s">
        <v>113</v>
      </c>
      <c r="ER31" s="164" t="s">
        <v>111</v>
      </c>
      <c r="ES31" s="164" t="s">
        <v>112</v>
      </c>
      <c r="ET31" s="164" t="s">
        <v>113</v>
      </c>
      <c r="EU31" s="164" t="s">
        <v>120</v>
      </c>
      <c r="EV31" s="164" t="s">
        <v>121</v>
      </c>
      <c r="EW31" s="164" t="s">
        <v>122</v>
      </c>
      <c r="EX31" s="164" t="s">
        <v>120</v>
      </c>
      <c r="EY31" s="164" t="s">
        <v>121</v>
      </c>
      <c r="EZ31" s="164" t="s">
        <v>122</v>
      </c>
      <c r="FA31" s="164" t="s">
        <v>120</v>
      </c>
      <c r="FB31" s="164" t="s">
        <v>121</v>
      </c>
      <c r="FC31" s="164" t="s">
        <v>122</v>
      </c>
      <c r="FD31" s="164" t="s">
        <v>129</v>
      </c>
      <c r="FE31" s="164" t="s">
        <v>130</v>
      </c>
      <c r="FF31" s="164" t="s">
        <v>131</v>
      </c>
      <c r="FG31" s="164" t="s">
        <v>129</v>
      </c>
      <c r="FH31" s="164" t="s">
        <v>130</v>
      </c>
      <c r="FI31" s="164" t="s">
        <v>131</v>
      </c>
      <c r="FJ31" s="164" t="s">
        <v>129</v>
      </c>
      <c r="FK31" s="164" t="s">
        <v>130</v>
      </c>
      <c r="FL31" s="164" t="s">
        <v>131</v>
      </c>
      <c r="FN31" s="3">
        <f>FN30+3</f>
        <v>30</v>
      </c>
      <c r="FO31" s="3">
        <f t="shared" ref="FO31" si="82">FO30+3</f>
        <v>30</v>
      </c>
      <c r="FP31" s="3">
        <f t="shared" ref="FP31" si="83">FP30+3</f>
        <v>30</v>
      </c>
      <c r="FQ31" s="3">
        <f t="shared" ref="FQ31" si="84">FQ30+3</f>
        <v>31</v>
      </c>
      <c r="FR31" s="3">
        <f t="shared" ref="FR31" si="85">FR30+3</f>
        <v>31</v>
      </c>
      <c r="FS31" s="3">
        <f t="shared" ref="FS31" si="86">FS30+3</f>
        <v>31</v>
      </c>
      <c r="FT31" s="3">
        <f t="shared" ref="FT31" si="87">FT30+3</f>
        <v>32</v>
      </c>
      <c r="FU31" s="3">
        <f t="shared" ref="FU31" si="88">FU30+3</f>
        <v>32</v>
      </c>
      <c r="FV31" s="3">
        <f t="shared" ref="FV31" si="89">FV30+3</f>
        <v>32</v>
      </c>
      <c r="FW31" s="3">
        <f t="shared" ref="FW31" si="90">FW30+3</f>
        <v>30</v>
      </c>
      <c r="FX31" s="3">
        <f t="shared" ref="FX31" si="91">FX30+3</f>
        <v>30</v>
      </c>
      <c r="FY31" s="3">
        <f t="shared" ref="FY31" si="92">FY30+3</f>
        <v>30</v>
      </c>
      <c r="FZ31" s="3">
        <f t="shared" ref="FZ31" si="93">FZ30+3</f>
        <v>31</v>
      </c>
      <c r="GA31" s="3">
        <f t="shared" ref="GA31" si="94">GA30+3</f>
        <v>31</v>
      </c>
      <c r="GB31" s="3">
        <f t="shared" ref="GB31" si="95">GB30+3</f>
        <v>31</v>
      </c>
      <c r="GC31" s="3">
        <f t="shared" ref="GC31" si="96">GC30+3</f>
        <v>32</v>
      </c>
      <c r="GD31" s="3">
        <f t="shared" ref="GD31" si="97">GD30+3</f>
        <v>32</v>
      </c>
      <c r="GE31" s="3">
        <f t="shared" ref="GE31" si="98">GE30+3</f>
        <v>32</v>
      </c>
      <c r="GF31" s="3">
        <f t="shared" ref="GF31" si="99">GF30+3</f>
        <v>30</v>
      </c>
      <c r="GG31" s="3">
        <f t="shared" ref="GG31" si="100">GG30+3</f>
        <v>30</v>
      </c>
      <c r="GH31" s="3">
        <f t="shared" ref="GH31" si="101">GH30+3</f>
        <v>30</v>
      </c>
      <c r="GI31" s="3">
        <f t="shared" ref="GI31" si="102">GI30+3</f>
        <v>31</v>
      </c>
      <c r="GJ31" s="3">
        <f t="shared" ref="GJ31" si="103">GJ30+3</f>
        <v>31</v>
      </c>
      <c r="GK31" s="3">
        <f t="shared" ref="GK31" si="104">GK30+3</f>
        <v>31</v>
      </c>
      <c r="GL31" s="3">
        <f t="shared" ref="GL31" si="105">GL30+3</f>
        <v>32</v>
      </c>
      <c r="GM31" s="3">
        <f t="shared" ref="GM31" si="106">GM30+3</f>
        <v>32</v>
      </c>
      <c r="GN31" s="3">
        <f t="shared" ref="GN31" si="107">GN30+3</f>
        <v>32</v>
      </c>
      <c r="GP31" s="3">
        <v>1</v>
      </c>
      <c r="GQ31" s="3">
        <v>2</v>
      </c>
      <c r="GR31" s="3">
        <v>3</v>
      </c>
      <c r="GS31" s="3">
        <v>1</v>
      </c>
      <c r="GT31" s="3">
        <v>2</v>
      </c>
      <c r="GU31" s="3">
        <v>3</v>
      </c>
      <c r="GV31" s="3">
        <v>1</v>
      </c>
      <c r="GW31" s="3">
        <v>2</v>
      </c>
      <c r="GX31" s="3">
        <v>3</v>
      </c>
      <c r="GY31" s="3">
        <v>1</v>
      </c>
      <c r="GZ31" s="3">
        <v>2</v>
      </c>
      <c r="HA31" s="3">
        <v>3</v>
      </c>
      <c r="HB31" s="3">
        <v>1</v>
      </c>
      <c r="HC31" s="3">
        <v>2</v>
      </c>
      <c r="HD31" s="3">
        <v>3</v>
      </c>
      <c r="HE31" s="3">
        <v>1</v>
      </c>
      <c r="HF31" s="3">
        <v>2</v>
      </c>
      <c r="HG31" s="3">
        <v>3</v>
      </c>
      <c r="HH31" s="3">
        <v>1</v>
      </c>
      <c r="HI31" s="3">
        <v>2</v>
      </c>
      <c r="HJ31" s="3">
        <v>3</v>
      </c>
      <c r="HK31" s="3">
        <v>1</v>
      </c>
      <c r="HL31" s="3">
        <v>2</v>
      </c>
      <c r="HM31" s="3">
        <v>3</v>
      </c>
      <c r="HN31" s="3">
        <v>1</v>
      </c>
      <c r="HO31" s="3">
        <v>2</v>
      </c>
      <c r="HP31" s="3">
        <v>3</v>
      </c>
      <c r="HR31" s="142" t="s">
        <v>92</v>
      </c>
      <c r="HS31" s="142">
        <v>7</v>
      </c>
      <c r="HT31" s="31" cm="1">
        <f t="array" aca="1" ref="HT31:HW31" ca="1">IF(O24=0,"",_xlfn._xlws.FILTER(O$1:W$1,O24:W24=2))</f>
        <v>1</v>
      </c>
      <c r="HU31" s="31">
        <f ca="1"/>
        <v>7</v>
      </c>
      <c r="HV31" s="31">
        <f ca="1"/>
        <v>8</v>
      </c>
      <c r="HW31" s="31">
        <f ca="1"/>
        <v>9</v>
      </c>
      <c r="HX31" s="31"/>
      <c r="HY31" s="31"/>
      <c r="HZ31" s="31"/>
      <c r="IA31" s="31"/>
      <c r="IB31" s="31"/>
      <c r="IC31" s="3">
        <f ca="1">IFERROR(VALUE(_xlfn.TEXTJOIN("",TRUE,HT31:IB31)),"")</f>
        <v>1789</v>
      </c>
      <c r="ID31" s="3" t="str" cm="1">
        <f t="array" aca="1" ref="ID31" ca="1">IFERROR((_xlfn.TEXTJOIN(", ",TRUE,IF(O24=0,"",_xlfn._xlws.FILTER(O$1:W$1,O24:W24=2)))),"")</f>
        <v>1, 7, 8, 9</v>
      </c>
      <c r="IE31" s="65" t="s">
        <v>95</v>
      </c>
      <c r="IF31" s="65">
        <v>7</v>
      </c>
      <c r="IG31" s="31" t="str" cm="1">
        <f t="array" aca="1" ref="IG31" ca="1">IF(AA24=0,"",_xlfn._xlws.FILTER(AA$1:AI$1,AA24:AI24=2))</f>
        <v/>
      </c>
      <c r="IH31" s="31"/>
      <c r="II31" s="31"/>
      <c r="IJ31" s="31"/>
      <c r="IK31" s="31"/>
      <c r="IL31" s="31"/>
      <c r="IM31" s="31"/>
      <c r="IN31" s="31"/>
      <c r="IO31" s="31"/>
      <c r="IP31" s="3" t="str">
        <f ca="1">IFERROR(VALUE(_xlfn.TEXTJOIN("",TRUE,IG31:IO31)),"")</f>
        <v/>
      </c>
      <c r="IQ31" s="3" t="str" cm="1">
        <f t="array" aca="1" ref="IQ31" ca="1">IFERROR((_xlfn.TEXTJOIN(", ",TRUE,IF(AB24=0,"",_xlfn._xlws.FILTER(AB$1:AJ$1,AB24:AJ24=2)))),"")</f>
        <v/>
      </c>
      <c r="IR31" s="80" t="s">
        <v>99</v>
      </c>
      <c r="IS31" s="80">
        <v>7</v>
      </c>
      <c r="IT31" s="31" cm="1">
        <f t="array" aca="1" ref="IT31:IU31" ca="1">IF(AM24=0,"",_xlfn._xlws.FILTER(AM$1:AU$1,AM24:AU24=2))</f>
        <v>7</v>
      </c>
      <c r="IU31" s="31">
        <f ca="1"/>
        <v>9</v>
      </c>
      <c r="IV31" s="31"/>
      <c r="IW31" s="31"/>
      <c r="IX31" s="31"/>
      <c r="IY31" s="31"/>
      <c r="IZ31" s="31"/>
      <c r="JA31" s="31"/>
      <c r="JB31" s="31"/>
      <c r="JC31" s="3">
        <f ca="1">IFERROR(VALUE(_xlfn.TEXTJOIN("",TRUE,IT31:JB31)),"")</f>
        <v>79</v>
      </c>
    </row>
    <row r="32" spans="1:274" ht="16.5" customHeight="1" thickTop="1" x14ac:dyDescent="0.25">
      <c r="B32" s="51"/>
      <c r="C32" s="51"/>
      <c r="D32" s="51"/>
      <c r="E32" s="51"/>
      <c r="F32" s="51"/>
      <c r="G32" s="51"/>
      <c r="H32" s="51"/>
      <c r="I32" s="51"/>
      <c r="J32" s="51"/>
      <c r="M32" s="142" t="s">
        <v>94</v>
      </c>
      <c r="N32" s="142">
        <v>9</v>
      </c>
      <c r="O32" s="37" cm="1">
        <f t="array" aca="1" ref="O32" ca="1">test(INDEX(Sudoku,$N32,(CODE($M32)-96)),O$1,INDIRECT("Ligne"&amp;$N32),INDIRECT("Colonne"&amp;(CODE($M32)-96)),Carre7)</f>
        <v>1</v>
      </c>
      <c r="P32" s="37" cm="1">
        <f t="array" aca="1" ref="P32" ca="1">test(INDEX(Sudoku,$N32,(CODE($M32)-96)),P$1,INDIRECT("Ligne"&amp;$N32),INDIRECT("Colonne"&amp;(CODE($M32)-96)),Carre7)</f>
        <v>2</v>
      </c>
      <c r="Q32" s="37" cm="1">
        <f t="array" aca="1" ref="Q32" ca="1">test(INDEX(Sudoku,$N32,(CODE($M32)-96)),Q$1,INDIRECT("Ligne"&amp;$N32),INDIRECT("Colonne"&amp;(CODE($M32)-96)),Carre7)</f>
        <v>1</v>
      </c>
      <c r="R32" s="37" cm="1">
        <f t="array" aca="1" ref="R32" ca="1">test(INDEX(Sudoku,$N32,(CODE($M32)-96)),R$1,INDIRECT("Ligne"&amp;$N32),INDIRECT("Colonne"&amp;(CODE($M32)-96)),Carre7)</f>
        <v>1</v>
      </c>
      <c r="S32" s="37" cm="1">
        <f t="array" aca="1" ref="S32" ca="1">test(INDEX(Sudoku,$N32,(CODE($M32)-96)),S$1,INDIRECT("Ligne"&amp;$N32),INDIRECT("Colonne"&amp;(CODE($M32)-96)),Carre7)</f>
        <v>1</v>
      </c>
      <c r="T32" s="37" cm="1">
        <f t="array" aca="1" ref="T32" ca="1">test(INDEX(Sudoku,$N32,(CODE($M32)-96)),T$1,INDIRECT("Ligne"&amp;$N32),INDIRECT("Colonne"&amp;(CODE($M32)-96)),Carre7)</f>
        <v>1</v>
      </c>
      <c r="U32" s="37" cm="1">
        <f t="array" aca="1" ref="U32" ca="1">test(INDEX(Sudoku,$N32,(CODE($M32)-96)),U$1,INDIRECT("Ligne"&amp;$N32),INDIRECT("Colonne"&amp;(CODE($M32)-96)),Carre7)</f>
        <v>2</v>
      </c>
      <c r="V32" s="37" cm="1">
        <f t="array" aca="1" ref="V32" ca="1">test(INDEX(Sudoku,$N32,(CODE($M32)-96)),V$1,INDIRECT("Ligne"&amp;$N32),INDIRECT("Colonne"&amp;(CODE($M32)-96)),Carre7)</f>
        <v>1</v>
      </c>
      <c r="W32" s="37" cm="1">
        <f t="array" aca="1" ref="W32" ca="1">test(INDEX(Sudoku,$N32,(CODE($M32)-96)),W$1,INDIRECT("Ligne"&amp;$N32),INDIRECT("Colonne"&amp;(CODE($M32)-96)),Carre7)</f>
        <v>2</v>
      </c>
      <c r="X32" s="145">
        <f t="shared" ca="1" si="49"/>
        <v>3</v>
      </c>
      <c r="Y32" s="65" t="s">
        <v>97</v>
      </c>
      <c r="Z32" s="65">
        <v>9</v>
      </c>
      <c r="AA32" s="37" cm="1">
        <f t="array" aca="1" ref="AA32" ca="1">test(INDEX(Sudoku,$Z32,(CODE($Y32)-96)),AA$1,INDIRECT("Ligne"&amp;$Z32),INDIRECT("Colonne"&amp;(CODE($Y32)-96)),Carre8)</f>
        <v>0</v>
      </c>
      <c r="AB32" s="37" cm="1">
        <f t="array" aca="1" ref="AB32" ca="1">test(INDEX(Sudoku,$Z32,(CODE($Y32)-96)),AB$1,INDIRECT("Ligne"&amp;$Z32),INDIRECT("Colonne"&amp;(CODE($Y32)-96)),Carre8)</f>
        <v>0</v>
      </c>
      <c r="AC32" s="37" cm="1">
        <f t="array" aca="1" ref="AC32" ca="1">test(INDEX(Sudoku,$Z32,(CODE($Y32)-96)),AC$1,INDIRECT("Ligne"&amp;$Z32),INDIRECT("Colonne"&amp;(CODE($Y32)-96)),Carre8)</f>
        <v>0</v>
      </c>
      <c r="AD32" s="37" cm="1">
        <f t="array" aca="1" ref="AD32" ca="1">test(INDEX(Sudoku,$Z32,(CODE($Y32)-96)),AD$1,INDIRECT("Ligne"&amp;$Z32),INDIRECT("Colonne"&amp;(CODE($Y32)-96)),Carre8)</f>
        <v>0</v>
      </c>
      <c r="AE32" s="37" cm="1">
        <f t="array" aca="1" ref="AE32" ca="1">test(INDEX(Sudoku,$Z32,(CODE($Y32)-96)),AE$1,INDIRECT("Ligne"&amp;$Z32),INDIRECT("Colonne"&amp;(CODE($Y32)-96)),Carre8)</f>
        <v>0</v>
      </c>
      <c r="AF32" s="37" cm="1">
        <f t="array" aca="1" ref="AF32" ca="1">test(INDEX(Sudoku,$Z32,(CODE($Y32)-96)),AF$1,INDIRECT("Ligne"&amp;$Z32),INDIRECT("Colonne"&amp;(CODE($Y32)-96)),Carre8)</f>
        <v>0</v>
      </c>
      <c r="AG32" s="37" cm="1">
        <f t="array" aca="1" ref="AG32" ca="1">test(INDEX(Sudoku,$Z32,(CODE($Y32)-96)),AG$1,INDIRECT("Ligne"&amp;$Z32),INDIRECT("Colonne"&amp;(CODE($Y32)-96)),Carre8)</f>
        <v>0</v>
      </c>
      <c r="AH32" s="37" cm="1">
        <f t="array" aca="1" ref="AH32" ca="1">test(INDEX(Sudoku,$Z32,(CODE($Y32)-96)),AH$1,INDIRECT("Ligne"&amp;$Z32),INDIRECT("Colonne"&amp;(CODE($Y32)-96)),Carre8)</f>
        <v>0</v>
      </c>
      <c r="AI32" s="37" cm="1">
        <f t="array" aca="1" ref="AI32" ca="1">test(INDEX(Sudoku,$Z32,(CODE($Y32)-96)),AI$1,INDIRECT("Ligne"&amp;$Z32),INDIRECT("Colonne"&amp;(CODE($Y32)-96)),Carre8)</f>
        <v>0</v>
      </c>
      <c r="AJ32" s="68">
        <f t="shared" ca="1" si="50"/>
        <v>0</v>
      </c>
      <c r="AK32" s="80" t="s">
        <v>101</v>
      </c>
      <c r="AL32" s="80">
        <v>9</v>
      </c>
      <c r="AM32" s="37" cm="1">
        <f t="array" aca="1" ref="AM32" ca="1">test(INDEX(Sudoku,$AL32,(CODE($AK32)-96)),AM$1,INDIRECT("Ligne"&amp;$AL32),INDIRECT("Colonne"&amp;(CODE($AK32)-96)),Carre9)</f>
        <v>0</v>
      </c>
      <c r="AN32" s="37" cm="1">
        <f t="array" aca="1" ref="AN32" ca="1">test(INDEX(Sudoku,$AL32,(CODE($AK32)-96)),AN$1,INDIRECT("Ligne"&amp;$AL32),INDIRECT("Colonne"&amp;(CODE($AK32)-96)),Carre9)</f>
        <v>0</v>
      </c>
      <c r="AO32" s="37" cm="1">
        <f t="array" aca="1" ref="AO32" ca="1">test(INDEX(Sudoku,$AL32,(CODE($AK32)-96)),AO$1,INDIRECT("Ligne"&amp;$AL32),INDIRECT("Colonne"&amp;(CODE($AK32)-96)),Carre9)</f>
        <v>0</v>
      </c>
      <c r="AP32" s="37" cm="1">
        <f t="array" aca="1" ref="AP32" ca="1">test(INDEX(Sudoku,$AL32,(CODE($AK32)-96)),AP$1,INDIRECT("Ligne"&amp;$AL32),INDIRECT("Colonne"&amp;(CODE($AK32)-96)),Carre9)</f>
        <v>0</v>
      </c>
      <c r="AQ32" s="37" cm="1">
        <f t="array" aca="1" ref="AQ32" ca="1">test(INDEX(Sudoku,$AL32,(CODE($AK32)-96)),AQ$1,INDIRECT("Ligne"&amp;$AL32),INDIRECT("Colonne"&amp;(CODE($AK32)-96)),Carre9)</f>
        <v>0</v>
      </c>
      <c r="AR32" s="37" cm="1">
        <f t="array" aca="1" ref="AR32" ca="1">test(INDEX(Sudoku,$AL32,(CODE($AK32)-96)),AR$1,INDIRECT("Ligne"&amp;$AL32),INDIRECT("Colonne"&amp;(CODE($AK32)-96)),Carre9)</f>
        <v>0</v>
      </c>
      <c r="AS32" s="37" cm="1">
        <f t="array" aca="1" ref="AS32" ca="1">test(INDEX(Sudoku,$AL32,(CODE($AK32)-96)),AS$1,INDIRECT("Ligne"&amp;$AL32),INDIRECT("Colonne"&amp;(CODE($AK32)-96)),Carre9)</f>
        <v>0</v>
      </c>
      <c r="AT32" s="37" cm="1">
        <f t="array" aca="1" ref="AT32" ca="1">test(INDEX(Sudoku,$AL32,(CODE($AK32)-96)),AT$1,INDIRECT("Ligne"&amp;$AL32),INDIRECT("Colonne"&amp;(CODE($AK32)-96)),Carre9)</f>
        <v>0</v>
      </c>
      <c r="AU32" s="37" cm="1">
        <f t="array" aca="1" ref="AU32" ca="1">test(INDEX(Sudoku,$AL32,(CODE($AK32)-96)),AU$1,INDIRECT("Ligne"&amp;$AL32),INDIRECT("Colonne"&amp;(CODE($AK32)-96)),Carre9)</f>
        <v>0</v>
      </c>
      <c r="AV32" s="83">
        <f t="shared" ca="1" si="51"/>
        <v>0</v>
      </c>
      <c r="AX32" s="163"/>
      <c r="BA32" s="176"/>
      <c r="BB32" s="238"/>
      <c r="BC32" s="171"/>
      <c r="BD32" s="241"/>
      <c r="BE32" s="238"/>
      <c r="BF32" s="171"/>
      <c r="BG32" s="241"/>
      <c r="BH32" s="238"/>
      <c r="BI32" s="171"/>
      <c r="BJ32" s="241"/>
      <c r="BK32" s="238"/>
      <c r="BL32" s="171"/>
      <c r="BM32" s="241"/>
      <c r="BN32" s="238"/>
      <c r="BO32" s="171"/>
      <c r="BP32" s="241"/>
      <c r="BQ32" s="238"/>
      <c r="BR32" s="171"/>
      <c r="BS32" s="241"/>
      <c r="BT32" s="238"/>
      <c r="BU32" s="171"/>
      <c r="BV32" s="241"/>
      <c r="BW32" s="238"/>
      <c r="BX32" s="171"/>
      <c r="BY32" s="241"/>
      <c r="BZ32" s="238"/>
      <c r="CA32" s="171"/>
      <c r="CB32" s="241"/>
      <c r="CM32" s="164" t="s">
        <v>101</v>
      </c>
      <c r="CN32" s="164">
        <f ca="1">IF(BF70&lt;&gt;2,0,1)</f>
        <v>0</v>
      </c>
      <c r="CO32" s="168">
        <f ca="1">IF(BG70&lt;&gt;2,0,1)</f>
        <v>0</v>
      </c>
      <c r="CP32" s="164">
        <f ca="1">IF(BH70&lt;&gt;2,0,1)</f>
        <v>0</v>
      </c>
      <c r="CQ32" s="164">
        <f ca="1">IF(BI70&lt;&gt;2,0,1)</f>
        <v>0</v>
      </c>
      <c r="CR32" s="164">
        <f ca="1">IF(BJ70&lt;&gt;2,0,1)</f>
        <v>0</v>
      </c>
      <c r="CS32" s="164">
        <f ca="1">IF(BK70&lt;&gt;2,0,1)</f>
        <v>0</v>
      </c>
      <c r="CT32" s="164">
        <f ca="1">IF(BL70&lt;&gt;2,0,1)</f>
        <v>0</v>
      </c>
      <c r="CU32" s="164">
        <f ca="1">IF(BM70&lt;&gt;2,0,1)</f>
        <v>0</v>
      </c>
      <c r="CV32" s="164">
        <f ca="1">IF(BN70&lt;&gt;2,0,1)</f>
        <v>0</v>
      </c>
      <c r="CX32" s="3">
        <f t="shared" ca="1" si="52"/>
        <v>0</v>
      </c>
      <c r="CZ32" s="162" t="str">
        <f t="shared" ca="1" si="53"/>
        <v>000000000</v>
      </c>
      <c r="DD32" s="3">
        <f ca="1">BIN2DEC(_xlfn.TEXTJOIN("",FALSE,CN32:CV32))</f>
        <v>0</v>
      </c>
      <c r="DF32" s="3">
        <v>14</v>
      </c>
      <c r="DH32" s="3">
        <f t="shared" si="22"/>
        <v>1.146128035678238</v>
      </c>
      <c r="EL32" s="164" t="s">
        <v>114</v>
      </c>
      <c r="EM32" s="164" t="s">
        <v>115</v>
      </c>
      <c r="EN32" s="164" t="s">
        <v>116</v>
      </c>
      <c r="EO32" s="164" t="s">
        <v>114</v>
      </c>
      <c r="EP32" s="164" t="s">
        <v>115</v>
      </c>
      <c r="EQ32" s="164" t="s">
        <v>116</v>
      </c>
      <c r="ER32" s="164" t="s">
        <v>114</v>
      </c>
      <c r="ES32" s="164" t="s">
        <v>115</v>
      </c>
      <c r="ET32" s="164" t="s">
        <v>116</v>
      </c>
      <c r="EU32" s="164" t="s">
        <v>123</v>
      </c>
      <c r="EV32" s="164" t="s">
        <v>124</v>
      </c>
      <c r="EW32" s="164" t="s">
        <v>125</v>
      </c>
      <c r="EX32" s="164" t="s">
        <v>123</v>
      </c>
      <c r="EY32" s="164" t="s">
        <v>124</v>
      </c>
      <c r="EZ32" s="164" t="s">
        <v>125</v>
      </c>
      <c r="FA32" s="164" t="s">
        <v>123</v>
      </c>
      <c r="FB32" s="164" t="s">
        <v>124</v>
      </c>
      <c r="FC32" s="164" t="s">
        <v>125</v>
      </c>
      <c r="FD32" s="164" t="s">
        <v>132</v>
      </c>
      <c r="FE32" s="164" t="s">
        <v>133</v>
      </c>
      <c r="FF32" s="164" t="s">
        <v>134</v>
      </c>
      <c r="FG32" s="164" t="s">
        <v>132</v>
      </c>
      <c r="FH32" s="164" t="s">
        <v>133</v>
      </c>
      <c r="FI32" s="164" t="s">
        <v>134</v>
      </c>
      <c r="FJ32" s="164" t="s">
        <v>132</v>
      </c>
      <c r="FK32" s="164" t="s">
        <v>133</v>
      </c>
      <c r="FL32" s="164" t="s">
        <v>134</v>
      </c>
      <c r="FN32" s="3">
        <f>FN31</f>
        <v>30</v>
      </c>
      <c r="FO32" s="3">
        <f t="shared" ref="FO32:FO33" si="108">FO31</f>
        <v>30</v>
      </c>
      <c r="FP32" s="3">
        <f t="shared" ref="FP32:FP33" si="109">FP31</f>
        <v>30</v>
      </c>
      <c r="FQ32" s="3">
        <f t="shared" ref="FQ32:FQ33" si="110">FQ31</f>
        <v>31</v>
      </c>
      <c r="FR32" s="3">
        <f t="shared" ref="FR32:FR33" si="111">FR31</f>
        <v>31</v>
      </c>
      <c r="FS32" s="3">
        <f t="shared" ref="FS32:FS33" si="112">FS31</f>
        <v>31</v>
      </c>
      <c r="FT32" s="3">
        <f t="shared" ref="FT32:FT33" si="113">FT31</f>
        <v>32</v>
      </c>
      <c r="FU32" s="3">
        <f t="shared" ref="FU32:FU33" si="114">FU31</f>
        <v>32</v>
      </c>
      <c r="FV32" s="3">
        <f t="shared" ref="FV32:FV33" si="115">FV31</f>
        <v>32</v>
      </c>
      <c r="FW32" s="3">
        <f t="shared" ref="FW32:FW33" si="116">FW31</f>
        <v>30</v>
      </c>
      <c r="FX32" s="3">
        <f t="shared" ref="FX32:FX33" si="117">FX31</f>
        <v>30</v>
      </c>
      <c r="FY32" s="3">
        <f t="shared" ref="FY32:FY33" si="118">FY31</f>
        <v>30</v>
      </c>
      <c r="FZ32" s="3">
        <f t="shared" ref="FZ32:FZ33" si="119">FZ31</f>
        <v>31</v>
      </c>
      <c r="GA32" s="3">
        <f t="shared" ref="GA32:GA33" si="120">GA31</f>
        <v>31</v>
      </c>
      <c r="GB32" s="3">
        <f t="shared" ref="GB32:GB33" si="121">GB31</f>
        <v>31</v>
      </c>
      <c r="GC32" s="3">
        <f t="shared" ref="GC32:GC33" si="122">GC31</f>
        <v>32</v>
      </c>
      <c r="GD32" s="3">
        <f t="shared" ref="GD32:GD33" si="123">GD31</f>
        <v>32</v>
      </c>
      <c r="GE32" s="3">
        <f t="shared" ref="GE32:GE33" si="124">GE31</f>
        <v>32</v>
      </c>
      <c r="GF32" s="3">
        <f t="shared" ref="GF32:GF33" si="125">GF31</f>
        <v>30</v>
      </c>
      <c r="GG32" s="3">
        <f t="shared" ref="GG32:GG33" si="126">GG31</f>
        <v>30</v>
      </c>
      <c r="GH32" s="3">
        <f t="shared" ref="GH32:GH33" si="127">GH31</f>
        <v>30</v>
      </c>
      <c r="GI32" s="3">
        <f t="shared" ref="GI32:GI33" si="128">GI31</f>
        <v>31</v>
      </c>
      <c r="GJ32" s="3">
        <f t="shared" ref="GJ32:GJ33" si="129">GJ31</f>
        <v>31</v>
      </c>
      <c r="GK32" s="3">
        <f t="shared" ref="GK32:GK33" si="130">GK31</f>
        <v>31</v>
      </c>
      <c r="GL32" s="3">
        <f t="shared" ref="GL32:GL33" si="131">GL31</f>
        <v>32</v>
      </c>
      <c r="GM32" s="3">
        <f t="shared" ref="GM32:GM33" si="132">GM31</f>
        <v>32</v>
      </c>
      <c r="GN32" s="3">
        <f t="shared" ref="GN32:GN33" si="133">GN31</f>
        <v>32</v>
      </c>
      <c r="GP32" s="3">
        <v>4</v>
      </c>
      <c r="GQ32" s="3">
        <v>5</v>
      </c>
      <c r="GR32" s="3">
        <v>6</v>
      </c>
      <c r="GS32" s="3">
        <v>4</v>
      </c>
      <c r="GT32" s="3">
        <v>5</v>
      </c>
      <c r="GU32" s="3">
        <v>6</v>
      </c>
      <c r="GV32" s="3">
        <v>4</v>
      </c>
      <c r="GW32" s="3">
        <v>5</v>
      </c>
      <c r="GX32" s="3">
        <v>6</v>
      </c>
      <c r="GY32" s="3">
        <v>4</v>
      </c>
      <c r="GZ32" s="3">
        <v>5</v>
      </c>
      <c r="HA32" s="3">
        <v>6</v>
      </c>
      <c r="HB32" s="3">
        <v>4</v>
      </c>
      <c r="HC32" s="3">
        <v>5</v>
      </c>
      <c r="HD32" s="3">
        <v>6</v>
      </c>
      <c r="HE32" s="3">
        <v>4</v>
      </c>
      <c r="HF32" s="3">
        <v>5</v>
      </c>
      <c r="HG32" s="3">
        <v>6</v>
      </c>
      <c r="HH32" s="3">
        <v>4</v>
      </c>
      <c r="HI32" s="3">
        <v>5</v>
      </c>
      <c r="HJ32" s="3">
        <v>6</v>
      </c>
      <c r="HK32" s="3">
        <v>4</v>
      </c>
      <c r="HL32" s="3">
        <v>5</v>
      </c>
      <c r="HM32" s="3">
        <v>6</v>
      </c>
      <c r="HN32" s="3">
        <v>4</v>
      </c>
      <c r="HO32" s="3">
        <v>5</v>
      </c>
      <c r="HP32" s="3">
        <v>6</v>
      </c>
      <c r="HR32" s="142" t="s">
        <v>93</v>
      </c>
      <c r="HS32" s="142">
        <v>7</v>
      </c>
      <c r="HT32" s="31" cm="1">
        <f t="array" aca="1" ref="HT32:HX32" ca="1">IF(O25=0,"",_xlfn._xlws.FILTER(O$1:W$1,O25:W25=2))</f>
        <v>1</v>
      </c>
      <c r="HU32" s="31">
        <f ca="1"/>
        <v>4</v>
      </c>
      <c r="HV32" s="31">
        <f ca="1"/>
        <v>7</v>
      </c>
      <c r="HW32" s="31">
        <f ca="1"/>
        <v>8</v>
      </c>
      <c r="HX32" s="31">
        <f ca="1"/>
        <v>9</v>
      </c>
      <c r="HY32" s="31"/>
      <c r="HZ32" s="31"/>
      <c r="IA32" s="31"/>
      <c r="IB32" s="31"/>
      <c r="IC32" s="3">
        <f ca="1">IFERROR(VALUE(_xlfn.TEXTJOIN("",TRUE,HT32:IB32)),"")</f>
        <v>14789</v>
      </c>
      <c r="ID32" s="3" t="str" cm="1">
        <f t="array" aca="1" ref="ID32" ca="1">IFERROR((_xlfn.TEXTJOIN(", ",TRUE,IF(O25=0,"",_xlfn._xlws.FILTER(O$1:W$1,O25:W25=2)))),"")</f>
        <v>1, 4, 7, 8, 9</v>
      </c>
      <c r="IE32" s="65" t="s">
        <v>96</v>
      </c>
      <c r="IF32" s="65">
        <v>7</v>
      </c>
      <c r="IG32" s="31" cm="1">
        <f t="array" aca="1" ref="IG32:IH32" ca="1">IF(AA25=0,"",_xlfn._xlws.FILTER(AA$1:AI$1,AA25:AI25=2))</f>
        <v>4</v>
      </c>
      <c r="IH32" s="31">
        <f ca="1"/>
        <v>9</v>
      </c>
      <c r="II32" s="31"/>
      <c r="IJ32" s="31"/>
      <c r="IK32" s="31"/>
      <c r="IL32" s="31"/>
      <c r="IM32" s="31"/>
      <c r="IN32" s="31"/>
      <c r="IO32" s="31"/>
      <c r="IP32" s="3">
        <f ca="1">IFERROR(VALUE(_xlfn.TEXTJOIN("",TRUE,IG32:IO32)),"")</f>
        <v>49</v>
      </c>
      <c r="IQ32" s="3" t="str" cm="1">
        <f t="array" aca="1" ref="IQ32" ca="1">IFERROR((_xlfn.TEXTJOIN(", ",TRUE,IF(AB25=0,"",_xlfn._xlws.FILTER(AB$1:AJ$1,AB25:AJ25=2)))),"")</f>
        <v>4, 9</v>
      </c>
      <c r="IR32" s="80" t="s">
        <v>100</v>
      </c>
      <c r="IS32" s="80">
        <v>7</v>
      </c>
      <c r="IT32" s="31" t="str" cm="1">
        <f t="array" aca="1" ref="IT32" ca="1">IF(AM25=0,"",_xlfn._xlws.FILTER(AM$1:AU$1,AM25:AU25=2))</f>
        <v/>
      </c>
      <c r="IU32" s="31"/>
      <c r="IV32" s="31"/>
      <c r="IW32" s="31"/>
      <c r="IX32" s="31"/>
      <c r="IY32" s="31"/>
      <c r="IZ32" s="31"/>
      <c r="JA32" s="31"/>
      <c r="JB32" s="31"/>
      <c r="JC32" s="3" t="str">
        <f ca="1">IFERROR(VALUE(_xlfn.TEXTJOIN("",TRUE,IT32:JB32)),"")</f>
        <v/>
      </c>
    </row>
    <row r="33" spans="2:263" ht="16.5" customHeight="1" x14ac:dyDescent="0.25">
      <c r="B33" s="160">
        <v>9</v>
      </c>
      <c r="C33" s="160">
        <v>4</v>
      </c>
      <c r="D33" s="160">
        <v>6</v>
      </c>
      <c r="E33" s="160">
        <v>8</v>
      </c>
      <c r="F33" s="160">
        <v>3</v>
      </c>
      <c r="G33" s="160">
        <v>2</v>
      </c>
      <c r="H33" s="160">
        <v>1</v>
      </c>
      <c r="I33" s="160">
        <v>5</v>
      </c>
      <c r="J33" s="160">
        <v>7</v>
      </c>
      <c r="O33" s="130">
        <f t="shared" ref="O33:W33" ca="1" si="134">COUNTIF(O24:O32,2)</f>
        <v>2</v>
      </c>
      <c r="P33" s="130">
        <f t="shared" ca="1" si="134"/>
        <v>3</v>
      </c>
      <c r="Q33" s="130">
        <f t="shared" ca="1" si="134"/>
        <v>0</v>
      </c>
      <c r="R33" s="130">
        <f t="shared" ca="1" si="134"/>
        <v>3</v>
      </c>
      <c r="S33" s="130">
        <f t="shared" ca="1" si="134"/>
        <v>3</v>
      </c>
      <c r="T33" s="130">
        <f t="shared" ca="1" si="134"/>
        <v>0</v>
      </c>
      <c r="U33" s="130">
        <f t="shared" ca="1" si="134"/>
        <v>5</v>
      </c>
      <c r="V33" s="130">
        <f t="shared" ca="1" si="134"/>
        <v>3</v>
      </c>
      <c r="W33" s="130">
        <f t="shared" ca="1" si="134"/>
        <v>7</v>
      </c>
      <c r="X33" s="130"/>
      <c r="Y33" s="130"/>
      <c r="Z33" s="130"/>
      <c r="AA33" s="130">
        <f t="shared" ref="AA33:AI33" ca="1" si="135">COUNTIF(AA24:AA32,2)</f>
        <v>0</v>
      </c>
      <c r="AB33" s="130">
        <f t="shared" ca="1" si="135"/>
        <v>2</v>
      </c>
      <c r="AC33" s="130">
        <f t="shared" ca="1" si="135"/>
        <v>0</v>
      </c>
      <c r="AD33" s="130">
        <f t="shared" ca="1" si="135"/>
        <v>2</v>
      </c>
      <c r="AE33" s="130">
        <f t="shared" ca="1" si="135"/>
        <v>0</v>
      </c>
      <c r="AF33" s="130">
        <f t="shared" ca="1" si="135"/>
        <v>0</v>
      </c>
      <c r="AG33" s="130">
        <f t="shared" ca="1" si="135"/>
        <v>0</v>
      </c>
      <c r="AH33" s="130">
        <f t="shared" ca="1" si="135"/>
        <v>0</v>
      </c>
      <c r="AI33" s="130">
        <f t="shared" ca="1" si="135"/>
        <v>3</v>
      </c>
      <c r="AJ33" s="130"/>
      <c r="AK33" s="130"/>
      <c r="AL33" s="130"/>
      <c r="AM33" s="130">
        <f t="shared" ref="AM33:AU33" ca="1" si="136">COUNTIF(AM24:AM32,2)</f>
        <v>0</v>
      </c>
      <c r="AN33" s="130">
        <f t="shared" ca="1" si="136"/>
        <v>0</v>
      </c>
      <c r="AO33" s="130">
        <f t="shared" ca="1" si="136"/>
        <v>0</v>
      </c>
      <c r="AP33" s="130">
        <f t="shared" ca="1" si="136"/>
        <v>0</v>
      </c>
      <c r="AQ33" s="130">
        <f t="shared" ca="1" si="136"/>
        <v>2</v>
      </c>
      <c r="AR33" s="130">
        <f t="shared" ca="1" si="136"/>
        <v>0</v>
      </c>
      <c r="AS33" s="130">
        <f t="shared" ca="1" si="136"/>
        <v>2</v>
      </c>
      <c r="AT33" s="130">
        <f t="shared" ca="1" si="136"/>
        <v>0</v>
      </c>
      <c r="AU33" s="130">
        <f t="shared" ca="1" si="136"/>
        <v>3</v>
      </c>
      <c r="BA33" s="179"/>
      <c r="BB33" s="171"/>
      <c r="BC33" s="171"/>
      <c r="BD33" s="242"/>
      <c r="BE33" s="171"/>
      <c r="BF33" s="171"/>
      <c r="BG33" s="242"/>
      <c r="BH33" s="171"/>
      <c r="BI33" s="171"/>
      <c r="BJ33" s="242"/>
      <c r="BK33" s="171"/>
      <c r="BL33" s="171"/>
      <c r="BM33" s="242"/>
      <c r="BN33" s="171"/>
      <c r="BO33" s="171"/>
      <c r="BP33" s="242"/>
      <c r="BQ33" s="171"/>
      <c r="BR33" s="171"/>
      <c r="BS33" s="242"/>
      <c r="BT33" s="171"/>
      <c r="BU33" s="171"/>
      <c r="BV33" s="242"/>
      <c r="BW33" s="171"/>
      <c r="BX33" s="171"/>
      <c r="BY33" s="242"/>
      <c r="BZ33" s="171"/>
      <c r="CA33" s="171"/>
      <c r="CB33" s="242"/>
      <c r="DF33" s="3">
        <v>15</v>
      </c>
      <c r="DH33" s="3">
        <f t="shared" si="22"/>
        <v>1.1760912590556813</v>
      </c>
      <c r="EL33" s="164" t="s">
        <v>117</v>
      </c>
      <c r="EM33" s="164" t="s">
        <v>118</v>
      </c>
      <c r="EN33" s="164" t="s">
        <v>119</v>
      </c>
      <c r="EO33" s="164" t="s">
        <v>117</v>
      </c>
      <c r="EP33" s="164" t="s">
        <v>118</v>
      </c>
      <c r="EQ33" s="164" t="s">
        <v>119</v>
      </c>
      <c r="ER33" s="164" t="s">
        <v>117</v>
      </c>
      <c r="ES33" s="164" t="s">
        <v>118</v>
      </c>
      <c r="ET33" s="164" t="s">
        <v>119</v>
      </c>
      <c r="EU33" s="164" t="s">
        <v>126</v>
      </c>
      <c r="EV33" s="164" t="s">
        <v>127</v>
      </c>
      <c r="EW33" s="164" t="s">
        <v>128</v>
      </c>
      <c r="EX33" s="164" t="s">
        <v>126</v>
      </c>
      <c r="EY33" s="164" t="s">
        <v>127</v>
      </c>
      <c r="EZ33" s="164" t="s">
        <v>128</v>
      </c>
      <c r="FA33" s="164" t="s">
        <v>126</v>
      </c>
      <c r="FB33" s="164" t="s">
        <v>127</v>
      </c>
      <c r="FC33" s="164" t="s">
        <v>128</v>
      </c>
      <c r="FD33" s="164" t="s">
        <v>135</v>
      </c>
      <c r="FE33" s="164" t="s">
        <v>136</v>
      </c>
      <c r="FF33" s="164" t="s">
        <v>137</v>
      </c>
      <c r="FG33" s="164" t="s">
        <v>135</v>
      </c>
      <c r="FH33" s="164" t="s">
        <v>136</v>
      </c>
      <c r="FI33" s="164" t="s">
        <v>137</v>
      </c>
      <c r="FJ33" s="164" t="s">
        <v>135</v>
      </c>
      <c r="FK33" s="164" t="s">
        <v>136</v>
      </c>
      <c r="FL33" s="164" t="s">
        <v>137</v>
      </c>
      <c r="FN33" s="3">
        <f>FN32</f>
        <v>30</v>
      </c>
      <c r="FO33" s="3">
        <f t="shared" si="108"/>
        <v>30</v>
      </c>
      <c r="FP33" s="3">
        <f t="shared" si="109"/>
        <v>30</v>
      </c>
      <c r="FQ33" s="3">
        <f t="shared" si="110"/>
        <v>31</v>
      </c>
      <c r="FR33" s="3">
        <f t="shared" si="111"/>
        <v>31</v>
      </c>
      <c r="FS33" s="3">
        <f t="shared" si="112"/>
        <v>31</v>
      </c>
      <c r="FT33" s="3">
        <f t="shared" si="113"/>
        <v>32</v>
      </c>
      <c r="FU33" s="3">
        <f t="shared" si="114"/>
        <v>32</v>
      </c>
      <c r="FV33" s="3">
        <f t="shared" si="115"/>
        <v>32</v>
      </c>
      <c r="FW33" s="3">
        <f t="shared" si="116"/>
        <v>30</v>
      </c>
      <c r="FX33" s="3">
        <f t="shared" si="117"/>
        <v>30</v>
      </c>
      <c r="FY33" s="3">
        <f t="shared" si="118"/>
        <v>30</v>
      </c>
      <c r="FZ33" s="3">
        <f t="shared" si="119"/>
        <v>31</v>
      </c>
      <c r="GA33" s="3">
        <f t="shared" si="120"/>
        <v>31</v>
      </c>
      <c r="GB33" s="3">
        <f t="shared" si="121"/>
        <v>31</v>
      </c>
      <c r="GC33" s="3">
        <f t="shared" si="122"/>
        <v>32</v>
      </c>
      <c r="GD33" s="3">
        <f t="shared" si="123"/>
        <v>32</v>
      </c>
      <c r="GE33" s="3">
        <f t="shared" si="124"/>
        <v>32</v>
      </c>
      <c r="GF33" s="3">
        <f t="shared" si="125"/>
        <v>30</v>
      </c>
      <c r="GG33" s="3">
        <f t="shared" si="126"/>
        <v>30</v>
      </c>
      <c r="GH33" s="3">
        <f t="shared" si="127"/>
        <v>30</v>
      </c>
      <c r="GI33" s="3">
        <f t="shared" si="128"/>
        <v>31</v>
      </c>
      <c r="GJ33" s="3">
        <f t="shared" si="129"/>
        <v>31</v>
      </c>
      <c r="GK33" s="3">
        <f t="shared" si="130"/>
        <v>31</v>
      </c>
      <c r="GL33" s="3">
        <f t="shared" si="131"/>
        <v>32</v>
      </c>
      <c r="GM33" s="3">
        <f t="shared" si="132"/>
        <v>32</v>
      </c>
      <c r="GN33" s="3">
        <f t="shared" si="133"/>
        <v>32</v>
      </c>
      <c r="GP33" s="3">
        <v>7</v>
      </c>
      <c r="GQ33" s="3">
        <v>8</v>
      </c>
      <c r="GR33" s="3">
        <v>9</v>
      </c>
      <c r="GS33" s="3">
        <v>7</v>
      </c>
      <c r="GT33" s="3">
        <v>8</v>
      </c>
      <c r="GU33" s="3">
        <v>9</v>
      </c>
      <c r="GV33" s="3">
        <v>7</v>
      </c>
      <c r="GW33" s="3">
        <v>8</v>
      </c>
      <c r="GX33" s="3">
        <v>9</v>
      </c>
      <c r="GY33" s="3">
        <v>7</v>
      </c>
      <c r="GZ33" s="3">
        <v>8</v>
      </c>
      <c r="HA33" s="3">
        <v>9</v>
      </c>
      <c r="HB33" s="3">
        <v>7</v>
      </c>
      <c r="HC33" s="3">
        <v>8</v>
      </c>
      <c r="HD33" s="3">
        <v>9</v>
      </c>
      <c r="HE33" s="3">
        <v>7</v>
      </c>
      <c r="HF33" s="3">
        <v>8</v>
      </c>
      <c r="HG33" s="3">
        <v>9</v>
      </c>
      <c r="HH33" s="3">
        <v>7</v>
      </c>
      <c r="HI33" s="3">
        <v>8</v>
      </c>
      <c r="HJ33" s="3">
        <v>9</v>
      </c>
      <c r="HK33" s="3">
        <v>7</v>
      </c>
      <c r="HL33" s="3">
        <v>8</v>
      </c>
      <c r="HM33" s="3">
        <v>9</v>
      </c>
      <c r="HN33" s="3">
        <v>7</v>
      </c>
      <c r="HO33" s="3">
        <v>8</v>
      </c>
      <c r="HP33" s="3">
        <v>9</v>
      </c>
      <c r="HR33" s="142" t="s">
        <v>94</v>
      </c>
      <c r="HS33" s="142">
        <v>7</v>
      </c>
      <c r="HT33" s="31" cm="1">
        <f t="array" aca="1" ref="HT33:HW33" ca="1">IF(O26=0,"",_xlfn._xlws.FILTER(O$1:W$1,O26:W26=2))</f>
        <v>4</v>
      </c>
      <c r="HU33" s="31">
        <f ca="1"/>
        <v>7</v>
      </c>
      <c r="HV33" s="31">
        <f ca="1"/>
        <v>8</v>
      </c>
      <c r="HW33" s="31">
        <f ca="1"/>
        <v>9</v>
      </c>
      <c r="HX33" s="31"/>
      <c r="HY33" s="31"/>
      <c r="HZ33" s="31"/>
      <c r="IA33" s="31"/>
      <c r="IB33" s="31"/>
      <c r="IC33" s="3">
        <f t="shared" ref="IC33:IC39" ca="1" si="137">IFERROR(VALUE(_xlfn.TEXTJOIN("",TRUE,HT33:IB33)),"")</f>
        <v>4789</v>
      </c>
      <c r="ID33" s="3" t="str" cm="1">
        <f t="array" aca="1" ref="ID33" ca="1">IFERROR((_xlfn.TEXTJOIN(", ",TRUE,IF(O26=0,"",_xlfn._xlws.FILTER(O$1:W$1,O26:W26=2)))),"")</f>
        <v>4, 7, 8, 9</v>
      </c>
      <c r="IE33" s="65" t="s">
        <v>97</v>
      </c>
      <c r="IF33" s="65">
        <v>7</v>
      </c>
      <c r="IG33" s="31" t="str" cm="1">
        <f t="array" aca="1" ref="IG33" ca="1">IF(AA26=0,"",_xlfn._xlws.FILTER(AA$1:AI$1,AA26:AI26=2))</f>
        <v/>
      </c>
      <c r="IH33" s="31"/>
      <c r="II33" s="31"/>
      <c r="IJ33" s="31"/>
      <c r="IK33" s="31"/>
      <c r="IL33" s="31"/>
      <c r="IM33" s="31"/>
      <c r="IN33" s="31"/>
      <c r="IO33" s="31"/>
      <c r="IP33" s="3" t="str">
        <f t="shared" ref="IP33:IP39" ca="1" si="138">IFERROR(VALUE(_xlfn.TEXTJOIN("",TRUE,IG33:IO33)),"")</f>
        <v/>
      </c>
      <c r="IQ33" s="3" t="str" cm="1">
        <f t="array" aca="1" ref="IQ33" ca="1">IFERROR((_xlfn.TEXTJOIN(", ",TRUE,IF(AB26=0,"",_xlfn._xlws.FILTER(AB$1:AJ$1,AB26:AJ26=2)))),"")</f>
        <v/>
      </c>
      <c r="IR33" s="80" t="s">
        <v>101</v>
      </c>
      <c r="IS33" s="80">
        <v>7</v>
      </c>
      <c r="IT33" s="31" t="str" cm="1">
        <f t="array" aca="1" ref="IT33" ca="1">IF(AM26=0,"",_xlfn._xlws.FILTER(AM$1:AU$1,AM26:AU26=2))</f>
        <v/>
      </c>
      <c r="IU33" s="31"/>
      <c r="IV33" s="31"/>
      <c r="IW33" s="31"/>
      <c r="IX33" s="31"/>
      <c r="IY33" s="31"/>
      <c r="IZ33" s="31"/>
      <c r="JA33" s="31"/>
      <c r="JB33" s="31"/>
      <c r="JC33" s="3" t="str">
        <f t="shared" ref="JC33:JC39" ca="1" si="139">IFERROR(VALUE(_xlfn.TEXTJOIN("",TRUE,IT33:JB33)),"")</f>
        <v/>
      </c>
    </row>
    <row r="34" spans="2:263" ht="16.5" customHeight="1" thickBot="1" x14ac:dyDescent="0.3">
      <c r="B34" s="160">
        <v>1</v>
      </c>
      <c r="C34" s="160">
        <v>2</v>
      </c>
      <c r="D34" s="160">
        <v>8</v>
      </c>
      <c r="E34" s="160">
        <v>7</v>
      </c>
      <c r="F34" s="160">
        <v>4</v>
      </c>
      <c r="G34" s="160">
        <v>5</v>
      </c>
      <c r="H34" s="160">
        <v>3</v>
      </c>
      <c r="I34" s="160">
        <v>9</v>
      </c>
      <c r="J34" s="160">
        <v>6</v>
      </c>
      <c r="O34" s="129">
        <f ca="1">O11+O22+O33</f>
        <v>6</v>
      </c>
      <c r="P34" s="129">
        <f t="shared" ref="P34:AU34" ca="1" si="140">P11+P22+P33</f>
        <v>6</v>
      </c>
      <c r="Q34" s="129">
        <f t="shared" ca="1" si="140"/>
        <v>2</v>
      </c>
      <c r="R34" s="129">
        <f t="shared" ca="1" si="140"/>
        <v>8</v>
      </c>
      <c r="S34" s="129">
        <f t="shared" ca="1" si="140"/>
        <v>7</v>
      </c>
      <c r="T34" s="129">
        <f t="shared" ca="1" si="140"/>
        <v>0</v>
      </c>
      <c r="U34" s="129">
        <f t="shared" ca="1" si="140"/>
        <v>16</v>
      </c>
      <c r="V34" s="129">
        <f t="shared" ca="1" si="140"/>
        <v>10</v>
      </c>
      <c r="W34" s="129">
        <f t="shared" ca="1" si="140"/>
        <v>18</v>
      </c>
      <c r="X34" s="129"/>
      <c r="Y34" s="129"/>
      <c r="Z34" s="129"/>
      <c r="AA34" s="129">
        <f t="shared" ca="1" si="140"/>
        <v>0</v>
      </c>
      <c r="AB34" s="129">
        <f t="shared" ca="1" si="140"/>
        <v>4</v>
      </c>
      <c r="AC34" s="129">
        <f t="shared" ca="1" si="140"/>
        <v>0</v>
      </c>
      <c r="AD34" s="129">
        <f t="shared" ca="1" si="140"/>
        <v>4</v>
      </c>
      <c r="AE34" s="129">
        <f t="shared" ca="1" si="140"/>
        <v>0</v>
      </c>
      <c r="AF34" s="129">
        <f t="shared" ca="1" si="140"/>
        <v>0</v>
      </c>
      <c r="AG34" s="129">
        <f t="shared" ca="1" si="140"/>
        <v>2</v>
      </c>
      <c r="AH34" s="129">
        <f t="shared" ca="1" si="140"/>
        <v>0</v>
      </c>
      <c r="AI34" s="129">
        <f t="shared" ca="1" si="140"/>
        <v>5</v>
      </c>
      <c r="AJ34" s="129"/>
      <c r="AK34" s="129"/>
      <c r="AL34" s="129"/>
      <c r="AM34" s="129">
        <f t="shared" ca="1" si="140"/>
        <v>2</v>
      </c>
      <c r="AN34" s="129">
        <f t="shared" ca="1" si="140"/>
        <v>0</v>
      </c>
      <c r="AO34" s="129">
        <f t="shared" ca="1" si="140"/>
        <v>2</v>
      </c>
      <c r="AP34" s="129">
        <f t="shared" ca="1" si="140"/>
        <v>2</v>
      </c>
      <c r="AQ34" s="129">
        <f t="shared" ca="1" si="140"/>
        <v>5</v>
      </c>
      <c r="AR34" s="129">
        <f t="shared" ca="1" si="140"/>
        <v>0</v>
      </c>
      <c r="AS34" s="129">
        <f t="shared" ca="1" si="140"/>
        <v>11</v>
      </c>
      <c r="AT34" s="129">
        <f t="shared" ca="1" si="140"/>
        <v>2</v>
      </c>
      <c r="AU34" s="129">
        <f t="shared" ca="1" si="140"/>
        <v>12</v>
      </c>
      <c r="BA34" s="179"/>
      <c r="BB34" s="243"/>
      <c r="BC34" s="239"/>
      <c r="BD34" s="244"/>
      <c r="BE34" s="239"/>
      <c r="BF34" s="239"/>
      <c r="BG34" s="244"/>
      <c r="BH34" s="239"/>
      <c r="BI34" s="239"/>
      <c r="BJ34" s="244"/>
      <c r="BK34" s="239"/>
      <c r="BL34" s="239"/>
      <c r="BM34" s="244"/>
      <c r="BN34" s="239"/>
      <c r="BO34" s="239"/>
      <c r="BP34" s="244"/>
      <c r="BQ34" s="239"/>
      <c r="BR34" s="239"/>
      <c r="BS34" s="244"/>
      <c r="BT34" s="239"/>
      <c r="BU34" s="239"/>
      <c r="BV34" s="244"/>
      <c r="BW34" s="239"/>
      <c r="BX34" s="239"/>
      <c r="BY34" s="244"/>
      <c r="BZ34" s="239"/>
      <c r="CA34" s="239"/>
      <c r="CB34" s="244"/>
      <c r="CZ34" s="3" t="str">
        <f ca="1">DEC2BIN(DD28-DD24)</f>
        <v>10010000</v>
      </c>
      <c r="DF34" s="3">
        <v>16</v>
      </c>
      <c r="DH34" s="3">
        <f t="shared" si="22"/>
        <v>1.2041199826559248</v>
      </c>
      <c r="HR34" s="142" t="s">
        <v>92</v>
      </c>
      <c r="HS34" s="142">
        <v>8</v>
      </c>
      <c r="HT34" s="31" cm="1">
        <f t="array" aca="1" ref="HT34:HU34" ca="1">IF(O27=0,"",_xlfn._xlws.FILTER(O$1:W$1,O27:W27=2))</f>
        <v>5</v>
      </c>
      <c r="HU34" s="31">
        <f ca="1"/>
        <v>9</v>
      </c>
      <c r="HV34" s="31"/>
      <c r="HW34" s="31"/>
      <c r="HX34" s="31"/>
      <c r="HY34" s="31"/>
      <c r="HZ34" s="31"/>
      <c r="IA34" s="31"/>
      <c r="IB34" s="31"/>
      <c r="IC34" s="3">
        <f t="shared" ca="1" si="137"/>
        <v>59</v>
      </c>
      <c r="ID34" s="3" t="str" cm="1">
        <f t="array" aca="1" ref="ID34" ca="1">IFERROR((_xlfn.TEXTJOIN(", ",TRUE,IF(O27=0,"",_xlfn._xlws.FILTER(O$1:W$1,O27:W27=2)))),"")</f>
        <v>5, 9</v>
      </c>
      <c r="IE34" s="65" t="s">
        <v>95</v>
      </c>
      <c r="IF34" s="65">
        <v>8</v>
      </c>
      <c r="IG34" s="31" t="str" cm="1">
        <f t="array" aca="1" ref="IG34" ca="1">IF(AA27=0,"",_xlfn._xlws.FILTER(AA$1:AI$1,AA27:AI27=2))</f>
        <v/>
      </c>
      <c r="IH34" s="31"/>
      <c r="II34" s="31"/>
      <c r="IJ34" s="31"/>
      <c r="IK34" s="31"/>
      <c r="IL34" s="31"/>
      <c r="IM34" s="31"/>
      <c r="IN34" s="31"/>
      <c r="IO34" s="31"/>
      <c r="IP34" s="3" t="str">
        <f t="shared" ca="1" si="138"/>
        <v/>
      </c>
      <c r="IQ34" s="3" t="str" cm="1">
        <f t="array" aca="1" ref="IQ34" ca="1">IFERROR((_xlfn.TEXTJOIN(", ",TRUE,IF(AB27=0,"",_xlfn._xlws.FILTER(AB$1:AJ$1,AB27:AJ27=2)))),"")</f>
        <v/>
      </c>
      <c r="IR34" s="80" t="s">
        <v>99</v>
      </c>
      <c r="IS34" s="80">
        <v>8</v>
      </c>
      <c r="IT34" s="31" t="str" cm="1">
        <f t="array" aca="1" ref="IT34" ca="1">IF(AM27=0,"",_xlfn._xlws.FILTER(AM$1:AU$1,AM27:AU27=2))</f>
        <v/>
      </c>
      <c r="IU34" s="31"/>
      <c r="IV34" s="31"/>
      <c r="IW34" s="31"/>
      <c r="IX34" s="31"/>
      <c r="IY34" s="31"/>
      <c r="IZ34" s="31"/>
      <c r="JA34" s="31"/>
      <c r="JB34" s="31"/>
      <c r="JC34" s="3" t="str">
        <f t="shared" ca="1" si="139"/>
        <v/>
      </c>
    </row>
    <row r="35" spans="2:263" ht="16.5" customHeight="1" thickTop="1" x14ac:dyDescent="0.25">
      <c r="B35" s="160">
        <v>5</v>
      </c>
      <c r="C35" s="160">
        <v>7</v>
      </c>
      <c r="D35" s="160">
        <v>3</v>
      </c>
      <c r="E35" s="160">
        <v>1</v>
      </c>
      <c r="F35" s="160">
        <v>9</v>
      </c>
      <c r="G35" s="160">
        <v>6</v>
      </c>
      <c r="H35" s="160">
        <v>2</v>
      </c>
      <c r="I35" s="160">
        <v>8</v>
      </c>
      <c r="J35" s="160">
        <v>4</v>
      </c>
      <c r="DF35" s="3">
        <v>17</v>
      </c>
      <c r="DH35" s="3">
        <f t="shared" si="22"/>
        <v>1.2304489213782739</v>
      </c>
      <c r="EV35" s="3">
        <v>1</v>
      </c>
      <c r="EW35" s="3">
        <v>2</v>
      </c>
      <c r="EX35" s="3">
        <v>3</v>
      </c>
      <c r="EY35" s="3">
        <v>1</v>
      </c>
      <c r="EZ35" s="3">
        <v>2</v>
      </c>
      <c r="FA35" s="3">
        <v>3</v>
      </c>
      <c r="FB35" s="3">
        <v>1</v>
      </c>
      <c r="FC35" s="3">
        <v>2</v>
      </c>
      <c r="FD35" s="3">
        <v>3</v>
      </c>
      <c r="FF35" s="3">
        <f ca="1">9-COUNTIF(FJ35:FL37,0)</f>
        <v>0</v>
      </c>
      <c r="FG35" s="3">
        <f ca="1">9-COUNTIF(FM35:FO37,0)</f>
        <v>0</v>
      </c>
      <c r="FH35" s="3">
        <f ca="1">9-COUNTIF(FP35:FR37,0)</f>
        <v>0</v>
      </c>
      <c r="FJ35" s="233">
        <f ca="1">IF(COUNTIF($BB$5:$BJ$13,EV35)=1,EV35,0)</f>
        <v>0</v>
      </c>
      <c r="FK35" s="234">
        <f ca="1">IF(COUNTIF($BB$5:$BJ$13,EW35)=1,EW35,0)</f>
        <v>0</v>
      </c>
      <c r="FL35" s="235">
        <f ca="1">IF(COUNTIF($BB$5:$BJ$13,EX35)=1,EX35,0)</f>
        <v>0</v>
      </c>
      <c r="FM35" s="233">
        <f ca="1">IF(COUNTIF($BK$5:$BS$13,EV35)=1,EV35,0)</f>
        <v>0</v>
      </c>
      <c r="FN35" s="234">
        <f ca="1">IF(COUNTIF($BK$5:$BS$13,EW35)=1,EW35,0)</f>
        <v>0</v>
      </c>
      <c r="FO35" s="235">
        <f ca="1">IF(COUNTIF($BK$5:$BS$13,EX35)=1,EX35,0)</f>
        <v>0</v>
      </c>
      <c r="FP35" s="233">
        <f ca="1">IF(COUNTIF($BT$5:$CB$13,EV35)=1,EV35,0)</f>
        <v>0</v>
      </c>
      <c r="FQ35" s="234">
        <f ca="1">IF(COUNTIF($BT$5:$CB$13,EW35)=1,EW35,0)</f>
        <v>0</v>
      </c>
      <c r="FR35" s="235">
        <f ca="1">IF(COUNTIF($BT$5:$CB$13,EX35)=1,EX35,0)</f>
        <v>0</v>
      </c>
      <c r="HR35" s="142" t="s">
        <v>93</v>
      </c>
      <c r="HS35" s="142">
        <v>8</v>
      </c>
      <c r="HT35" s="31" cm="1">
        <f t="array" aca="1" ref="HT35:HW35" ca="1">IF(O28=0,"",_xlfn._xlws.FILTER(O$1:W$1,O28:W28=2))</f>
        <v>2</v>
      </c>
      <c r="HU35" s="31">
        <f ca="1"/>
        <v>4</v>
      </c>
      <c r="HV35" s="31">
        <f ca="1"/>
        <v>5</v>
      </c>
      <c r="HW35" s="31">
        <f ca="1"/>
        <v>9</v>
      </c>
      <c r="HX35" s="31"/>
      <c r="HY35" s="31"/>
      <c r="HZ35" s="31"/>
      <c r="IA35" s="31"/>
      <c r="IB35" s="31"/>
      <c r="IC35" s="3">
        <f t="shared" ca="1" si="137"/>
        <v>2459</v>
      </c>
      <c r="ID35" s="3" t="str" cm="1">
        <f t="array" aca="1" ref="ID35" ca="1">IFERROR((_xlfn.TEXTJOIN(", ",TRUE,IF(O28=0,"",_xlfn._xlws.FILTER(O$1:W$1,O28:W28=2)))),"")</f>
        <v>2, 4, 5, 9</v>
      </c>
      <c r="IE35" s="65" t="s">
        <v>96</v>
      </c>
      <c r="IF35" s="65">
        <v>8</v>
      </c>
      <c r="IG35" s="31" cm="1">
        <f t="array" aca="1" ref="IG35:II35" ca="1">IF(AA28=0,"",_xlfn._xlws.FILTER(AA$1:AI$1,AA28:AI28=2))</f>
        <v>2</v>
      </c>
      <c r="IH35" s="31">
        <f ca="1"/>
        <v>4</v>
      </c>
      <c r="II35" s="31">
        <f ca="1"/>
        <v>9</v>
      </c>
      <c r="IJ35" s="31"/>
      <c r="IK35" s="31"/>
      <c r="IL35" s="31"/>
      <c r="IM35" s="31"/>
      <c r="IN35" s="31"/>
      <c r="IO35" s="31"/>
      <c r="IP35" s="3">
        <f t="shared" ca="1" si="138"/>
        <v>249</v>
      </c>
      <c r="IQ35" s="3" t="str" cm="1">
        <f t="array" aca="1" ref="IQ35" ca="1">IFERROR((_xlfn.TEXTJOIN(", ",TRUE,IF(AB28=0,"",_xlfn._xlws.FILTER(AB$1:AJ$1,AB28:AJ28=2)))),"")</f>
        <v>2, 4, 9</v>
      </c>
      <c r="IR35" s="80" t="s">
        <v>100</v>
      </c>
      <c r="IS35" s="80">
        <v>8</v>
      </c>
      <c r="IT35" s="31" cm="1">
        <f t="array" aca="1" ref="IT35:IU35" ca="1">IF(AM28=0,"",_xlfn._xlws.FILTER(AM$1:AU$1,AM28:AU28=2))</f>
        <v>5</v>
      </c>
      <c r="IU35" s="31">
        <f ca="1"/>
        <v>9</v>
      </c>
      <c r="IV35" s="31"/>
      <c r="IW35" s="31"/>
      <c r="IX35" s="31"/>
      <c r="IY35" s="31"/>
      <c r="IZ35" s="31"/>
      <c r="JA35" s="31"/>
      <c r="JB35" s="31"/>
      <c r="JC35" s="3">
        <f t="shared" ca="1" si="139"/>
        <v>59</v>
      </c>
    </row>
    <row r="36" spans="2:263" ht="16.5" customHeight="1" x14ac:dyDescent="0.25">
      <c r="B36" s="160">
        <v>4</v>
      </c>
      <c r="C36" s="160">
        <v>6</v>
      </c>
      <c r="D36" s="160">
        <v>9</v>
      </c>
      <c r="E36" s="160">
        <v>2</v>
      </c>
      <c r="F36" s="160">
        <v>5</v>
      </c>
      <c r="G36" s="160">
        <v>7</v>
      </c>
      <c r="H36" s="160">
        <v>8</v>
      </c>
      <c r="I36" s="160">
        <v>3</v>
      </c>
      <c r="J36" s="160">
        <v>1</v>
      </c>
      <c r="M36" s="173" t="s">
        <v>29</v>
      </c>
      <c r="N36" s="173"/>
      <c r="X36" s="164" t="s">
        <v>30</v>
      </c>
      <c r="AA36" s="32"/>
      <c r="AB36" s="32"/>
      <c r="AI36" s="164" t="s">
        <v>31</v>
      </c>
      <c r="AO36" s="32"/>
      <c r="AP36" s="32"/>
      <c r="AU36" s="3">
        <v>1</v>
      </c>
      <c r="BF36" s="3">
        <v>2</v>
      </c>
      <c r="BQ36" s="3">
        <v>3</v>
      </c>
      <c r="DF36" s="3">
        <v>18</v>
      </c>
      <c r="DH36" s="3">
        <f t="shared" si="22"/>
        <v>1.255272505103306</v>
      </c>
      <c r="EV36" s="3">
        <v>4</v>
      </c>
      <c r="EW36" s="3">
        <v>5</v>
      </c>
      <c r="EX36" s="3">
        <v>6</v>
      </c>
      <c r="EY36" s="3">
        <v>4</v>
      </c>
      <c r="EZ36" s="3">
        <v>5</v>
      </c>
      <c r="FA36" s="3">
        <v>6</v>
      </c>
      <c r="FB36" s="3">
        <v>4</v>
      </c>
      <c r="FC36" s="3">
        <v>5</v>
      </c>
      <c r="FD36" s="3">
        <v>6</v>
      </c>
      <c r="FF36" s="3">
        <f ca="1">9-COUNTIF(FJ38:FL40,0)</f>
        <v>0</v>
      </c>
      <c r="FG36" s="3">
        <f ca="1">9-COUNTIF(FM38:FO40,0)</f>
        <v>0</v>
      </c>
      <c r="FH36" s="3">
        <f ca="1">9-COUNTIF(FP38:FR40,0)</f>
        <v>0</v>
      </c>
      <c r="FJ36" s="230">
        <f ca="1">IF(COUNTIF($BB$5:$BJ$13,EV36)=1,EV36,0)</f>
        <v>0</v>
      </c>
      <c r="FK36" s="178">
        <f ca="1">IF(COUNTIF($BB$5:$BJ$13,EW36)=1,EW36,0)</f>
        <v>0</v>
      </c>
      <c r="FL36" s="236">
        <f ca="1">IF(COUNTIF($BB$5:$BJ$13,EX36)=1,EX36,0)</f>
        <v>0</v>
      </c>
      <c r="FM36" s="230">
        <f ca="1">IF(COUNTIF($BK$5:$BS$13,EV36)=1,EV36,0)</f>
        <v>0</v>
      </c>
      <c r="FN36" s="178">
        <f ca="1">IF(COUNTIF($BK$5:$BS$13,EW36)=1,EW36,0)</f>
        <v>0</v>
      </c>
      <c r="FO36" s="236">
        <f ca="1">IF(COUNTIF($BK$5:$BS$13,EX36)=1,EX36,0)</f>
        <v>0</v>
      </c>
      <c r="FP36" s="230">
        <f ca="1">IF(COUNTIF($BT$5:$CB$13,EV36)=1,EV36,0)</f>
        <v>0</v>
      </c>
      <c r="FQ36" s="178">
        <f ca="1">IF(COUNTIF($BT$5:$CB$13,EW36)=1,EW36,0)</f>
        <v>0</v>
      </c>
      <c r="FR36" s="236">
        <f ca="1">IF(COUNTIF($BT$5:$CB$13,EX36)=1,EX36,0)</f>
        <v>0</v>
      </c>
      <c r="HR36" s="142" t="s">
        <v>94</v>
      </c>
      <c r="HS36" s="142">
        <v>8</v>
      </c>
      <c r="HT36" s="31" t="str" cm="1">
        <f t="array" aca="1" ref="HT36" ca="1">IF(O29=0,"",_xlfn._xlws.FILTER(O$1:W$1,O29:W29=2))</f>
        <v/>
      </c>
      <c r="HU36" s="31"/>
      <c r="HV36" s="31"/>
      <c r="HW36" s="31"/>
      <c r="HX36" s="31"/>
      <c r="HY36" s="31"/>
      <c r="HZ36" s="31"/>
      <c r="IA36" s="31"/>
      <c r="IB36" s="31"/>
      <c r="IC36" s="3" t="str">
        <f t="shared" ca="1" si="137"/>
        <v/>
      </c>
      <c r="ID36" s="3" t="str" cm="1">
        <f t="array" aca="1" ref="ID36" ca="1">IFERROR((_xlfn.TEXTJOIN(", ",TRUE,IF(O29=0,"",_xlfn._xlws.FILTER(O$1:W$1,O29:W29=2)))),"")</f>
        <v/>
      </c>
      <c r="IE36" s="65" t="s">
        <v>97</v>
      </c>
      <c r="IF36" s="65">
        <v>8</v>
      </c>
      <c r="IG36" s="31" t="str" cm="1">
        <f t="array" aca="1" ref="IG36" ca="1">IF(AA29=0,"",_xlfn._xlws.FILTER(AA$1:AI$1,AA29:AI29=2))</f>
        <v/>
      </c>
      <c r="IH36" s="31"/>
      <c r="II36" s="31"/>
      <c r="IJ36" s="31"/>
      <c r="IK36" s="31"/>
      <c r="IL36" s="31"/>
      <c r="IM36" s="31"/>
      <c r="IN36" s="31"/>
      <c r="IO36" s="31"/>
      <c r="IP36" s="3" t="str">
        <f t="shared" ca="1" si="138"/>
        <v/>
      </c>
      <c r="IQ36" s="3" t="str" cm="1">
        <f t="array" aca="1" ref="IQ36" ca="1">IFERROR((_xlfn.TEXTJOIN(", ",TRUE,IF(AB29=0,"",_xlfn._xlws.FILTER(AB$1:AJ$1,AB29:AJ29=2)))),"")</f>
        <v/>
      </c>
      <c r="IR36" s="80" t="s">
        <v>101</v>
      </c>
      <c r="IS36" s="80">
        <v>8</v>
      </c>
      <c r="IT36" s="31" t="str" cm="1">
        <f t="array" aca="1" ref="IT36" ca="1">IF(AM29=0,"",_xlfn._xlws.FILTER(AM$1:AU$1,AM29:AU29=2))</f>
        <v/>
      </c>
      <c r="IU36" s="31"/>
      <c r="IV36" s="31"/>
      <c r="IW36" s="31"/>
      <c r="IX36" s="31"/>
      <c r="IY36" s="31"/>
      <c r="IZ36" s="31"/>
      <c r="JA36" s="31"/>
      <c r="JB36" s="31"/>
      <c r="JC36" s="3" t="str">
        <f t="shared" ca="1" si="139"/>
        <v/>
      </c>
    </row>
    <row r="37" spans="2:263" ht="16.5" customHeight="1" thickBot="1" x14ac:dyDescent="0.3">
      <c r="B37" s="160">
        <v>3</v>
      </c>
      <c r="C37" s="160">
        <v>5</v>
      </c>
      <c r="D37" s="160">
        <v>1</v>
      </c>
      <c r="E37" s="160">
        <v>9</v>
      </c>
      <c r="F37" s="160">
        <v>8</v>
      </c>
      <c r="G37" s="160">
        <v>4</v>
      </c>
      <c r="H37" s="160">
        <v>6</v>
      </c>
      <c r="I37" s="160">
        <v>7</v>
      </c>
      <c r="J37" s="160">
        <v>2</v>
      </c>
      <c r="M37" s="3">
        <v>1</v>
      </c>
      <c r="N37" s="3">
        <v>2</v>
      </c>
      <c r="O37" s="3">
        <v>3</v>
      </c>
      <c r="P37" s="3">
        <v>4</v>
      </c>
      <c r="Q37" s="3">
        <v>5</v>
      </c>
      <c r="R37" s="3">
        <v>6</v>
      </c>
      <c r="S37" s="3">
        <v>7</v>
      </c>
      <c r="T37" s="3">
        <v>8</v>
      </c>
      <c r="U37" s="3">
        <v>9</v>
      </c>
      <c r="X37" s="3">
        <v>1</v>
      </c>
      <c r="Y37" s="3">
        <v>2</v>
      </c>
      <c r="Z37" s="3">
        <v>3</v>
      </c>
      <c r="AA37" s="3">
        <v>4</v>
      </c>
      <c r="AB37" s="3">
        <v>5</v>
      </c>
      <c r="AC37" s="3">
        <v>6</v>
      </c>
      <c r="AD37" s="3">
        <v>7</v>
      </c>
      <c r="AE37" s="3">
        <v>8</v>
      </c>
      <c r="AF37" s="3">
        <v>9</v>
      </c>
      <c r="AI37" s="3">
        <v>1</v>
      </c>
      <c r="AJ37" s="3">
        <v>2</v>
      </c>
      <c r="AK37" s="3">
        <v>3</v>
      </c>
      <c r="AL37" s="3">
        <v>4</v>
      </c>
      <c r="AM37" s="3">
        <v>5</v>
      </c>
      <c r="AN37" s="3">
        <v>6</v>
      </c>
      <c r="AO37" s="3">
        <v>7</v>
      </c>
      <c r="AP37" s="3">
        <v>8</v>
      </c>
      <c r="AQ37" s="3">
        <v>9</v>
      </c>
      <c r="AU37" s="3">
        <v>1</v>
      </c>
      <c r="AV37" s="3">
        <v>2</v>
      </c>
      <c r="AW37" s="3">
        <v>3</v>
      </c>
      <c r="AX37" s="3">
        <v>4</v>
      </c>
      <c r="AY37" s="3">
        <v>5</v>
      </c>
      <c r="AZ37" s="3">
        <v>6</v>
      </c>
      <c r="BA37" s="3">
        <v>7</v>
      </c>
      <c r="BB37" s="3">
        <v>8</v>
      </c>
      <c r="BC37" s="3">
        <v>9</v>
      </c>
      <c r="BF37" s="3">
        <v>1</v>
      </c>
      <c r="BG37" s="3">
        <v>2</v>
      </c>
      <c r="BH37" s="3">
        <v>3</v>
      </c>
      <c r="BI37" s="3">
        <v>4</v>
      </c>
      <c r="BJ37" s="3">
        <v>5</v>
      </c>
      <c r="BK37" s="3">
        <v>6</v>
      </c>
      <c r="BL37" s="3">
        <v>7</v>
      </c>
      <c r="BM37" s="3">
        <v>8</v>
      </c>
      <c r="BN37" s="3">
        <v>9</v>
      </c>
      <c r="BQ37" s="3">
        <v>1</v>
      </c>
      <c r="BR37" s="3">
        <v>2</v>
      </c>
      <c r="BS37" s="3">
        <v>3</v>
      </c>
      <c r="BT37" s="3">
        <v>4</v>
      </c>
      <c r="BU37" s="3">
        <v>5</v>
      </c>
      <c r="BV37" s="3">
        <v>6</v>
      </c>
      <c r="BW37" s="3">
        <v>7</v>
      </c>
      <c r="BX37" s="3">
        <v>8</v>
      </c>
      <c r="BY37" s="3">
        <v>9</v>
      </c>
      <c r="DF37" s="3">
        <v>19</v>
      </c>
      <c r="DH37" s="3">
        <f t="shared" si="22"/>
        <v>1.2787536009528289</v>
      </c>
      <c r="EV37" s="3">
        <v>7</v>
      </c>
      <c r="EW37" s="3">
        <v>8</v>
      </c>
      <c r="EX37" s="3">
        <v>9</v>
      </c>
      <c r="EY37" s="3">
        <v>7</v>
      </c>
      <c r="EZ37" s="3">
        <v>8</v>
      </c>
      <c r="FA37" s="3">
        <v>9</v>
      </c>
      <c r="FB37" s="3">
        <v>7</v>
      </c>
      <c r="FC37" s="3">
        <v>8</v>
      </c>
      <c r="FD37" s="3">
        <v>9</v>
      </c>
      <c r="FF37" s="3">
        <f ca="1">9-COUNTIF(FJ41:FL43,0)</f>
        <v>0</v>
      </c>
      <c r="FG37" s="3">
        <f ca="1">9-COUNTIF(FM41:FO43,0)</f>
        <v>0</v>
      </c>
      <c r="FH37" s="3">
        <f ca="1">9-COUNTIF(FP41:FR43,0)</f>
        <v>0</v>
      </c>
      <c r="FJ37" s="231">
        <f ca="1">IF(COUNTIF($BB$5:$BJ$13,EV37)=1,EV37,0)</f>
        <v>0</v>
      </c>
      <c r="FK37" s="232">
        <f ca="1">IF(COUNTIF($BB$5:$BJ$13,EW37)=1,EW37,0)</f>
        <v>0</v>
      </c>
      <c r="FL37" s="237">
        <f ca="1">IF(COUNTIF($BB$5:$BJ$13,EX37)=1,EX37,0)</f>
        <v>0</v>
      </c>
      <c r="FM37" s="231">
        <f ca="1">IF(COUNTIF($BK$5:$BS$13,EV37)=1,EV37,0)</f>
        <v>0</v>
      </c>
      <c r="FN37" s="232">
        <f ca="1">IF(COUNTIF($BK$5:$BS$13,EW37)=1,EW37,0)</f>
        <v>0</v>
      </c>
      <c r="FO37" s="237">
        <f ca="1">IF(COUNTIF($BK$5:$BS$13,EX37)=1,EX37,0)</f>
        <v>0</v>
      </c>
      <c r="FP37" s="231">
        <f ca="1">IF(COUNTIF($BT$5:$CB$13,EV37)=1,EV37,0)</f>
        <v>0</v>
      </c>
      <c r="FQ37" s="232">
        <f ca="1">IF(COUNTIF($BT$5:$CB$13,EW37)=1,EW37,0)</f>
        <v>0</v>
      </c>
      <c r="FR37" s="237">
        <f ca="1">IF(COUNTIF($BT$5:$CB$13,EX37)=1,EX37,0)</f>
        <v>0</v>
      </c>
      <c r="HR37" s="142" t="s">
        <v>92</v>
      </c>
      <c r="HS37" s="142">
        <v>9</v>
      </c>
      <c r="HT37" s="31" t="str" cm="1">
        <f t="array" aca="1" ref="HT37" ca="1">IF(O30=0,"",_xlfn._xlws.FILTER(O$1:W$1,O30:W30=2))</f>
        <v/>
      </c>
      <c r="HU37" s="31"/>
      <c r="HV37" s="31"/>
      <c r="HW37" s="31"/>
      <c r="HX37" s="31"/>
      <c r="HY37" s="31"/>
      <c r="HZ37" s="31"/>
      <c r="IA37" s="31"/>
      <c r="IB37" s="31"/>
      <c r="IC37" s="3" t="str">
        <f t="shared" ca="1" si="137"/>
        <v/>
      </c>
      <c r="ID37" s="3" t="str" cm="1">
        <f t="array" aca="1" ref="ID37" ca="1">IFERROR((_xlfn.TEXTJOIN(", ",TRUE,IF(O30=0,"",_xlfn._xlws.FILTER(O$1:W$1,O30:W30=2)))),"")</f>
        <v/>
      </c>
      <c r="IE37" s="65" t="s">
        <v>95</v>
      </c>
      <c r="IF37" s="65">
        <v>9</v>
      </c>
      <c r="IG37" s="31" t="str" cm="1">
        <f t="array" aca="1" ref="IG37" ca="1">IF(AA30=0,"",_xlfn._xlws.FILTER(AA$1:AI$1,AA30:AI30=2))</f>
        <v/>
      </c>
      <c r="IH37" s="31"/>
      <c r="II37" s="31"/>
      <c r="IJ37" s="31"/>
      <c r="IK37" s="31"/>
      <c r="IL37" s="31"/>
      <c r="IM37" s="31"/>
      <c r="IN37" s="31"/>
      <c r="IO37" s="31"/>
      <c r="IP37" s="3" t="str">
        <f t="shared" ca="1" si="138"/>
        <v/>
      </c>
      <c r="IQ37" s="3" t="str" cm="1">
        <f t="array" aca="1" ref="IQ37" ca="1">IFERROR((_xlfn.TEXTJOIN(", ",TRUE,IF(AB30=0,"",_xlfn._xlws.FILTER(AB$1:AJ$1,AB30:AJ30=2)))),"")</f>
        <v/>
      </c>
      <c r="IR37" s="80" t="s">
        <v>99</v>
      </c>
      <c r="IS37" s="80">
        <v>9</v>
      </c>
      <c r="IT37" s="31" t="str" cm="1">
        <f t="array" aca="1" ref="IT37" ca="1">IF(AM30=0,"",_xlfn._xlws.FILTER(AM$1:AU$1,AM30:AU30=2))</f>
        <v/>
      </c>
      <c r="IU37" s="31"/>
      <c r="IV37" s="31"/>
      <c r="IW37" s="31"/>
      <c r="IX37" s="31"/>
      <c r="IY37" s="31"/>
      <c r="IZ37" s="31"/>
      <c r="JA37" s="31"/>
      <c r="JB37" s="31"/>
      <c r="JC37" s="3" t="str">
        <f t="shared" ca="1" si="139"/>
        <v/>
      </c>
    </row>
    <row r="38" spans="2:263" ht="16.5" customHeight="1" thickTop="1" x14ac:dyDescent="0.25">
      <c r="B38" s="160">
        <v>2</v>
      </c>
      <c r="C38" s="160">
        <v>8</v>
      </c>
      <c r="D38" s="160">
        <v>7</v>
      </c>
      <c r="E38" s="160">
        <v>6</v>
      </c>
      <c r="F38" s="160">
        <v>1</v>
      </c>
      <c r="G38" s="160">
        <v>3</v>
      </c>
      <c r="H38" s="160">
        <v>5</v>
      </c>
      <c r="I38" s="160">
        <v>4</v>
      </c>
      <c r="J38" s="160">
        <v>9</v>
      </c>
      <c r="L38" s="3">
        <v>1</v>
      </c>
      <c r="M38" s="174">
        <f ca="1">O2</f>
        <v>1</v>
      </c>
      <c r="N38" s="175">
        <f ca="1">P2</f>
        <v>1</v>
      </c>
      <c r="O38" s="175">
        <f ca="1">Q2</f>
        <v>1</v>
      </c>
      <c r="P38" s="175">
        <f ca="1">R2</f>
        <v>1</v>
      </c>
      <c r="Q38" s="175">
        <f ca="1">S2</f>
        <v>2</v>
      </c>
      <c r="R38" s="175">
        <f ca="1">T2</f>
        <v>1</v>
      </c>
      <c r="S38" s="175">
        <f ca="1">U2</f>
        <v>2</v>
      </c>
      <c r="T38" s="175">
        <f ca="1">V2</f>
        <v>2</v>
      </c>
      <c r="U38" s="176">
        <f ca="1">W2</f>
        <v>2</v>
      </c>
      <c r="V38" s="3">
        <f ca="1">COUNTIF(M38:U38,2)</f>
        <v>4</v>
      </c>
      <c r="X38" s="174">
        <f ca="1">O3</f>
        <v>1</v>
      </c>
      <c r="Y38" s="175">
        <f ca="1">P3</f>
        <v>2</v>
      </c>
      <c r="Z38" s="175">
        <f ca="1">Q3</f>
        <v>1</v>
      </c>
      <c r="AA38" s="175">
        <f ca="1">R3</f>
        <v>2</v>
      </c>
      <c r="AB38" s="175">
        <f ca="1">S3</f>
        <v>2</v>
      </c>
      <c r="AC38" s="175">
        <f ca="1">T3</f>
        <v>1</v>
      </c>
      <c r="AD38" s="175">
        <f ca="1">U3</f>
        <v>2</v>
      </c>
      <c r="AE38" s="175">
        <f ca="1">V3</f>
        <v>2</v>
      </c>
      <c r="AF38" s="176">
        <f ca="1">W3</f>
        <v>2</v>
      </c>
      <c r="AG38" s="3">
        <f ca="1">COUNTIF(X38:AF38,2)</f>
        <v>6</v>
      </c>
      <c r="AI38" s="174">
        <f ca="1">O4</f>
        <v>1</v>
      </c>
      <c r="AJ38" s="175">
        <f ca="1">P4</f>
        <v>2</v>
      </c>
      <c r="AK38" s="175">
        <f ca="1">Q4</f>
        <v>1</v>
      </c>
      <c r="AL38" s="175">
        <f ca="1">R4</f>
        <v>2</v>
      </c>
      <c r="AM38" s="175">
        <f ca="1">S4</f>
        <v>1</v>
      </c>
      <c r="AN38" s="175">
        <f ca="1">T4</f>
        <v>1</v>
      </c>
      <c r="AO38" s="175">
        <f ca="1">U4</f>
        <v>2</v>
      </c>
      <c r="AP38" s="175">
        <f ca="1">V4</f>
        <v>2</v>
      </c>
      <c r="AQ38" s="176">
        <f ca="1">W4</f>
        <v>2</v>
      </c>
      <c r="AR38" s="3">
        <f ca="1">COUNTIF(AI38:AQ38,2)</f>
        <v>5</v>
      </c>
      <c r="AT38" s="164" t="s">
        <v>92</v>
      </c>
      <c r="AU38" s="3">
        <f ca="1">O2</f>
        <v>1</v>
      </c>
      <c r="AV38" s="3">
        <f ca="1">P2</f>
        <v>1</v>
      </c>
      <c r="AW38" s="3">
        <f ca="1">Q2</f>
        <v>1</v>
      </c>
      <c r="AX38" s="3">
        <f ca="1">R2</f>
        <v>1</v>
      </c>
      <c r="AY38" s="3">
        <f ca="1">S2</f>
        <v>2</v>
      </c>
      <c r="AZ38" s="3">
        <f ca="1">T2</f>
        <v>1</v>
      </c>
      <c r="BA38" s="3">
        <f ca="1">U2</f>
        <v>2</v>
      </c>
      <c r="BB38" s="3">
        <f ca="1">V2</f>
        <v>2</v>
      </c>
      <c r="BC38" s="3">
        <f ca="1">W2</f>
        <v>2</v>
      </c>
      <c r="BD38" s="3">
        <f ca="1">COUNTIF(AU38:BC38,2)</f>
        <v>4</v>
      </c>
      <c r="BF38" s="3">
        <f ca="1">O5</f>
        <v>2</v>
      </c>
      <c r="BG38" s="3">
        <f ca="1">P5</f>
        <v>1</v>
      </c>
      <c r="BH38" s="3">
        <f ca="1">Q5</f>
        <v>2</v>
      </c>
      <c r="BI38" s="3">
        <f ca="1">R5</f>
        <v>1</v>
      </c>
      <c r="BJ38" s="3">
        <f ca="1">S5</f>
        <v>2</v>
      </c>
      <c r="BK38" s="3">
        <f ca="1">T5</f>
        <v>1</v>
      </c>
      <c r="BL38" s="3">
        <f ca="1">U5</f>
        <v>2</v>
      </c>
      <c r="BM38" s="3">
        <f ca="1">V5</f>
        <v>1</v>
      </c>
      <c r="BN38" s="3">
        <f ca="1">W5</f>
        <v>2</v>
      </c>
      <c r="BO38" s="3">
        <f ca="1">COUNTIF(BF38:BN38,2)</f>
        <v>5</v>
      </c>
      <c r="BQ38" s="3">
        <f ca="1">O8</f>
        <v>2</v>
      </c>
      <c r="BR38" s="3">
        <f ca="1">P8</f>
        <v>1</v>
      </c>
      <c r="BS38" s="3">
        <f ca="1">Q8</f>
        <v>2</v>
      </c>
      <c r="BT38" s="3">
        <f ca="1">R8</f>
        <v>1</v>
      </c>
      <c r="BU38" s="3">
        <f ca="1">S8</f>
        <v>1</v>
      </c>
      <c r="BV38" s="3">
        <f ca="1">T8</f>
        <v>1</v>
      </c>
      <c r="BW38" s="3">
        <f ca="1">U8</f>
        <v>2</v>
      </c>
      <c r="BX38" s="3">
        <f ca="1">V8</f>
        <v>2</v>
      </c>
      <c r="BY38" s="3">
        <f ca="1">W8</f>
        <v>2</v>
      </c>
      <c r="BZ38" s="3">
        <f ca="1">COUNTIF(BQ38:BY38,2)</f>
        <v>5</v>
      </c>
      <c r="DF38" s="3">
        <v>20</v>
      </c>
      <c r="DH38" s="3">
        <f t="shared" si="22"/>
        <v>1.3010299956639813</v>
      </c>
      <c r="EV38" s="3">
        <v>1</v>
      </c>
      <c r="EW38" s="3">
        <v>2</v>
      </c>
      <c r="EX38" s="3">
        <v>3</v>
      </c>
      <c r="EY38" s="3">
        <v>1</v>
      </c>
      <c r="EZ38" s="3">
        <v>2</v>
      </c>
      <c r="FA38" s="3">
        <v>3</v>
      </c>
      <c r="FB38" s="3">
        <v>1</v>
      </c>
      <c r="FC38" s="3">
        <v>2</v>
      </c>
      <c r="FD38" s="3">
        <v>3</v>
      </c>
      <c r="FJ38" s="233">
        <f ca="1">IF(COUNTIF($BB$14:$BJ$22,EV35)=1,EV35,0)</f>
        <v>0</v>
      </c>
      <c r="FK38" s="234">
        <f ca="1">IF(COUNTIF($BB$14:$BJ$22,EW35)=1,EW35,0)</f>
        <v>0</v>
      </c>
      <c r="FL38" s="235">
        <f ca="1">IF(COUNTIF($BB$14:$BJ$22,EX35)=1,EX35,0)</f>
        <v>0</v>
      </c>
      <c r="FM38" s="233">
        <f ca="1">IF(COUNTIF($BK$14:$BS$22,EV35)=1,EV35,0)</f>
        <v>0</v>
      </c>
      <c r="FN38" s="234">
        <f ca="1">IF(COUNTIF($BK$14:$BS$22,EW35)=1,EW35,0)</f>
        <v>0</v>
      </c>
      <c r="FO38" s="235">
        <f ca="1">IF(COUNTIF($BK$14:$BS$22,EX35)=1,EX35,0)</f>
        <v>0</v>
      </c>
      <c r="FP38" s="233">
        <f ca="1">IF(COUNTIF($BT$14:$CB$22,EV35)=1,EV35,0)</f>
        <v>0</v>
      </c>
      <c r="FQ38" s="234">
        <f ca="1">IF(COUNTIF($BT$14:$CB$22,EW35)=1,EW35,0)</f>
        <v>0</v>
      </c>
      <c r="FR38" s="235">
        <f ca="1">IF(COUNTIF($BT$14:$CB$22,EX35)=1,EX35,0)</f>
        <v>0</v>
      </c>
      <c r="HR38" s="142" t="s">
        <v>93</v>
      </c>
      <c r="HS38" s="142">
        <v>9</v>
      </c>
      <c r="HT38" s="31" cm="1">
        <f t="array" aca="1" ref="HT38:HW38" ca="1">IF(O31=0,"",_xlfn._xlws.FILTER(O$1:W$1,O31:W31=2))</f>
        <v>2</v>
      </c>
      <c r="HU38" s="31">
        <f ca="1"/>
        <v>5</v>
      </c>
      <c r="HV38" s="31">
        <f ca="1"/>
        <v>7</v>
      </c>
      <c r="HW38" s="31">
        <f ca="1"/>
        <v>9</v>
      </c>
      <c r="HX38" s="31"/>
      <c r="HY38" s="31"/>
      <c r="HZ38" s="31"/>
      <c r="IA38" s="31"/>
      <c r="IB38" s="31"/>
      <c r="IC38" s="3">
        <f t="shared" ca="1" si="137"/>
        <v>2579</v>
      </c>
      <c r="ID38" s="3" t="str" cm="1">
        <f t="array" aca="1" ref="ID38" ca="1">IFERROR((_xlfn.TEXTJOIN(", ",TRUE,IF(O31=0,"",_xlfn._xlws.FILTER(O$1:W$1,O31:W31=2)))),"")</f>
        <v>2, 5, 7, 9</v>
      </c>
      <c r="IE38" s="65" t="s">
        <v>96</v>
      </c>
      <c r="IF38" s="65">
        <v>9</v>
      </c>
      <c r="IG38" s="31" cm="1">
        <f t="array" aca="1" ref="IG38:IH38" ca="1">IF(AA31=0,"",_xlfn._xlws.FILTER(AA$1:AI$1,AA31:AI31=2))</f>
        <v>2</v>
      </c>
      <c r="IH38" s="31">
        <f ca="1"/>
        <v>9</v>
      </c>
      <c r="II38" s="31"/>
      <c r="IJ38" s="31"/>
      <c r="IK38" s="31"/>
      <c r="IL38" s="31"/>
      <c r="IM38" s="31"/>
      <c r="IN38" s="31"/>
      <c r="IO38" s="31"/>
      <c r="IP38" s="3">
        <f t="shared" ca="1" si="138"/>
        <v>29</v>
      </c>
      <c r="IQ38" s="3" t="str" cm="1">
        <f t="array" aca="1" ref="IQ38" ca="1">IFERROR((_xlfn.TEXTJOIN(", ",TRUE,IF(AB31=0,"",_xlfn._xlws.FILTER(AB$1:AJ$1,AB31:AJ31=2)))),"")</f>
        <v>2, 9</v>
      </c>
      <c r="IR38" s="80" t="s">
        <v>100</v>
      </c>
      <c r="IS38" s="80">
        <v>9</v>
      </c>
      <c r="IT38" s="31" cm="1">
        <f t="array" aca="1" ref="IT38:IV38" ca="1">IF(AM31=0,"",_xlfn._xlws.FILTER(AM$1:AU$1,AM31:AU31=2))</f>
        <v>5</v>
      </c>
      <c r="IU38" s="31">
        <f ca="1"/>
        <v>7</v>
      </c>
      <c r="IV38" s="31">
        <f ca="1"/>
        <v>9</v>
      </c>
      <c r="IW38" s="31"/>
      <c r="IX38" s="31"/>
      <c r="IY38" s="31"/>
      <c r="IZ38" s="31"/>
      <c r="JA38" s="31"/>
      <c r="JB38" s="31"/>
      <c r="JC38" s="3">
        <f t="shared" ca="1" si="139"/>
        <v>579</v>
      </c>
    </row>
    <row r="39" spans="2:263" ht="16.5" customHeight="1" x14ac:dyDescent="0.25">
      <c r="B39" s="160">
        <v>7</v>
      </c>
      <c r="C39" s="160">
        <v>3</v>
      </c>
      <c r="D39" s="160">
        <v>4</v>
      </c>
      <c r="E39" s="160">
        <v>5</v>
      </c>
      <c r="F39" s="160">
        <v>6</v>
      </c>
      <c r="G39" s="160">
        <v>1</v>
      </c>
      <c r="H39" s="160">
        <v>9</v>
      </c>
      <c r="I39" s="160">
        <v>2</v>
      </c>
      <c r="J39" s="160">
        <v>8</v>
      </c>
      <c r="L39" s="3">
        <v>2</v>
      </c>
      <c r="M39" s="177">
        <f ca="1">O5</f>
        <v>2</v>
      </c>
      <c r="N39" s="178">
        <f ca="1">P5</f>
        <v>1</v>
      </c>
      <c r="O39" s="178">
        <f ca="1">Q5</f>
        <v>2</v>
      </c>
      <c r="P39" s="178">
        <f ca="1">R5</f>
        <v>1</v>
      </c>
      <c r="Q39" s="178">
        <f ca="1">S5</f>
        <v>2</v>
      </c>
      <c r="R39" s="178">
        <f ca="1">T5</f>
        <v>1</v>
      </c>
      <c r="S39" s="178">
        <f ca="1">U5</f>
        <v>2</v>
      </c>
      <c r="T39" s="178">
        <f ca="1">V5</f>
        <v>1</v>
      </c>
      <c r="U39" s="179">
        <f ca="1">W5</f>
        <v>2</v>
      </c>
      <c r="V39" s="3">
        <f t="shared" ref="V39:V46" ca="1" si="141">COUNTIF(M39:U39,2)</f>
        <v>5</v>
      </c>
      <c r="X39" s="177">
        <f ca="1">O6</f>
        <v>2</v>
      </c>
      <c r="Y39" s="178">
        <f ca="1">P6</f>
        <v>1</v>
      </c>
      <c r="Z39" s="178">
        <f ca="1">Q6</f>
        <v>1</v>
      </c>
      <c r="AA39" s="178">
        <f ca="1">R6</f>
        <v>2</v>
      </c>
      <c r="AB39" s="178">
        <f ca="1">S6</f>
        <v>2</v>
      </c>
      <c r="AC39" s="178">
        <f ca="1">T6</f>
        <v>1</v>
      </c>
      <c r="AD39" s="178">
        <f ca="1">U6</f>
        <v>2</v>
      </c>
      <c r="AE39" s="178">
        <f ca="1">V6</f>
        <v>1</v>
      </c>
      <c r="AF39" s="179">
        <f ca="1">W6</f>
        <v>2</v>
      </c>
      <c r="AG39" s="3">
        <f t="shared" ref="AG39:AG46" ca="1" si="142">COUNTIF(X39:AF39,2)</f>
        <v>5</v>
      </c>
      <c r="AI39" s="177">
        <f ca="1">O7</f>
        <v>1</v>
      </c>
      <c r="AJ39" s="178">
        <f ca="1">P7</f>
        <v>1</v>
      </c>
      <c r="AK39" s="178">
        <f ca="1">Q7</f>
        <v>1</v>
      </c>
      <c r="AL39" s="178">
        <f ca="1">R7</f>
        <v>2</v>
      </c>
      <c r="AM39" s="178">
        <f ca="1">S7</f>
        <v>1</v>
      </c>
      <c r="AN39" s="178">
        <f ca="1">T7</f>
        <v>1</v>
      </c>
      <c r="AO39" s="178">
        <f ca="1">U7</f>
        <v>2</v>
      </c>
      <c r="AP39" s="178">
        <f ca="1">V7</f>
        <v>1</v>
      </c>
      <c r="AQ39" s="179">
        <f ca="1">W7</f>
        <v>2</v>
      </c>
      <c r="AR39" s="3">
        <f t="shared" ref="AR39:AR46" ca="1" si="143">COUNTIF(AI39:AQ39,2)</f>
        <v>3</v>
      </c>
      <c r="AT39" s="164" t="s">
        <v>93</v>
      </c>
      <c r="AU39" s="3">
        <f ca="1">O3</f>
        <v>1</v>
      </c>
      <c r="AV39" s="3">
        <f ca="1">P3</f>
        <v>2</v>
      </c>
      <c r="AW39" s="3">
        <f ca="1">Q3</f>
        <v>1</v>
      </c>
      <c r="AX39" s="3">
        <f ca="1">R3</f>
        <v>2</v>
      </c>
      <c r="AY39" s="3">
        <f ca="1">S3</f>
        <v>2</v>
      </c>
      <c r="AZ39" s="3">
        <f ca="1">T3</f>
        <v>1</v>
      </c>
      <c r="BA39" s="3">
        <f ca="1">U3</f>
        <v>2</v>
      </c>
      <c r="BB39" s="3">
        <f ca="1">V3</f>
        <v>2</v>
      </c>
      <c r="BC39" s="3">
        <f ca="1">W3</f>
        <v>2</v>
      </c>
      <c r="BD39" s="3">
        <f t="shared" ref="BD39:BD46" ca="1" si="144">COUNTIF(AU39:BC39,2)</f>
        <v>6</v>
      </c>
      <c r="BF39" s="3">
        <f ca="1">O6</f>
        <v>2</v>
      </c>
      <c r="BG39" s="3">
        <f ca="1">P6</f>
        <v>1</v>
      </c>
      <c r="BH39" s="3">
        <f ca="1">Q6</f>
        <v>1</v>
      </c>
      <c r="BI39" s="3">
        <f ca="1">R6</f>
        <v>2</v>
      </c>
      <c r="BJ39" s="3">
        <f ca="1">S6</f>
        <v>2</v>
      </c>
      <c r="BK39" s="3">
        <f ca="1">T6</f>
        <v>1</v>
      </c>
      <c r="BL39" s="3">
        <f ca="1">U6</f>
        <v>2</v>
      </c>
      <c r="BM39" s="3">
        <f ca="1">V6</f>
        <v>1</v>
      </c>
      <c r="BN39" s="3">
        <f ca="1">W6</f>
        <v>2</v>
      </c>
      <c r="BO39" s="3">
        <f t="shared" ref="BO39:BO46" ca="1" si="145">COUNTIF(BF39:BN39,2)</f>
        <v>5</v>
      </c>
      <c r="BQ39" s="3">
        <f ca="1">O9</f>
        <v>2</v>
      </c>
      <c r="BR39" s="3">
        <f ca="1">P9</f>
        <v>2</v>
      </c>
      <c r="BS39" s="3">
        <f ca="1">Q9</f>
        <v>1</v>
      </c>
      <c r="BT39" s="3">
        <f ca="1">R9</f>
        <v>2</v>
      </c>
      <c r="BU39" s="3">
        <f ca="1">S9</f>
        <v>1</v>
      </c>
      <c r="BV39" s="3">
        <f ca="1">T9</f>
        <v>1</v>
      </c>
      <c r="BW39" s="3">
        <f ca="1">U9</f>
        <v>2</v>
      </c>
      <c r="BX39" s="3">
        <f ca="1">V9</f>
        <v>2</v>
      </c>
      <c r="BY39" s="3">
        <f ca="1">W9</f>
        <v>2</v>
      </c>
      <c r="BZ39" s="3">
        <f t="shared" ref="BZ39:BZ46" ca="1" si="146">COUNTIF(BQ39:BY39,2)</f>
        <v>6</v>
      </c>
      <c r="CD39" s="32" t="s">
        <v>92</v>
      </c>
      <c r="CE39" s="32">
        <v>1</v>
      </c>
      <c r="CF39" s="162" t="str">
        <f ca="1">SUBSTITUTE(SUBSTITUTE(SUBSTITUTE(_xlfn.TEXTJOIN("",TRUE,M38:U38),0,1),1,0),2,1)</f>
        <v>000010111</v>
      </c>
      <c r="CJ39" s="3">
        <f ca="1">COUNTIF(M38:U38,2)</f>
        <v>4</v>
      </c>
      <c r="CK39" s="162"/>
      <c r="CL39" s="247">
        <f ca="1">BIN2DEC(CF39)</f>
        <v>23</v>
      </c>
      <c r="CM39" s="247"/>
      <c r="CO39" s="248" t="b">
        <f ca="1">COUNTIF($CF$39:$CF$47,CF39)=2</f>
        <v>0</v>
      </c>
      <c r="CP39" s="248"/>
      <c r="CU39" s="162" t="str" cm="1">
        <f t="array" aca="1" ref="CU39" ca="1">IFERROR(_xlfn._xlws.SORT(_xlfn._xlws.FILTER(CF39:CF47,CJ39:CJ47=2)),"")</f>
        <v>000010001</v>
      </c>
      <c r="CZ39" s="3" t="b">
        <f ca="1">AND(CU39=CU40)</f>
        <v>0</v>
      </c>
      <c r="DF39" s="3">
        <v>21</v>
      </c>
      <c r="DH39" s="3">
        <f t="shared" ref="DH39:DH52" si="147">LOG(DF39)</f>
        <v>1.3222192947339193</v>
      </c>
      <c r="EV39" s="3">
        <v>4</v>
      </c>
      <c r="EW39" s="3">
        <v>5</v>
      </c>
      <c r="EX39" s="3">
        <v>6</v>
      </c>
      <c r="EY39" s="3">
        <v>4</v>
      </c>
      <c r="EZ39" s="3">
        <v>5</v>
      </c>
      <c r="FA39" s="3">
        <v>6</v>
      </c>
      <c r="FB39" s="3">
        <v>4</v>
      </c>
      <c r="FC39" s="3">
        <v>5</v>
      </c>
      <c r="FD39" s="3">
        <v>6</v>
      </c>
      <c r="FJ39" s="230">
        <f ca="1">IF(COUNTIF($BB$14:$BJ$22,EV36)=1,EV36,0)</f>
        <v>0</v>
      </c>
      <c r="FK39" s="178">
        <f ca="1">IF(COUNTIF($BB$14:$BJ$22,EW36)=1,EW36,0)</f>
        <v>0</v>
      </c>
      <c r="FL39" s="236">
        <f ca="1">IF(COUNTIF($BB$14:$BJ$22,EX36)=1,EX36,0)</f>
        <v>0</v>
      </c>
      <c r="FM39" s="230">
        <f ca="1">IF(COUNTIF($BK$14:$BS$22,EV36)=1,EV36,0)</f>
        <v>0</v>
      </c>
      <c r="FN39" s="178">
        <f ca="1">IF(COUNTIF($BK$14:$BS$22,EW36)=1,EW36,0)</f>
        <v>0</v>
      </c>
      <c r="FO39" s="236">
        <f ca="1">IF(COUNTIF($BK$14:$BS$22,EX36)=1,EX36,0)</f>
        <v>0</v>
      </c>
      <c r="FP39" s="230">
        <f ca="1">IF(COUNTIF($BT$14:$CB$22,EV36)=1,EV36,0)</f>
        <v>0</v>
      </c>
      <c r="FQ39" s="178">
        <f ca="1">IF(COUNTIF($BT$14:$CB$22,EW36)=1,EW36,0)</f>
        <v>0</v>
      </c>
      <c r="FR39" s="236">
        <f ca="1">IF(COUNTIF($BT$14:$CB$22,EX36)=1,EX36,0)</f>
        <v>0</v>
      </c>
      <c r="HR39" s="142" t="s">
        <v>94</v>
      </c>
      <c r="HS39" s="142">
        <v>9</v>
      </c>
      <c r="HT39" s="31" cm="1">
        <f t="array" aca="1" ref="HT39:HV39" ca="1">IF(O32=0,"",_xlfn._xlws.FILTER(O$1:W$1,O32:W32=2))</f>
        <v>2</v>
      </c>
      <c r="HU39" s="31">
        <f ca="1"/>
        <v>7</v>
      </c>
      <c r="HV39" s="31">
        <f ca="1"/>
        <v>9</v>
      </c>
      <c r="HW39" s="31"/>
      <c r="HX39" s="31"/>
      <c r="HY39" s="31"/>
      <c r="HZ39" s="31"/>
      <c r="IA39" s="31"/>
      <c r="IB39" s="31"/>
      <c r="IC39" s="3">
        <f t="shared" ca="1" si="137"/>
        <v>279</v>
      </c>
      <c r="IE39" s="65" t="s">
        <v>97</v>
      </c>
      <c r="IF39" s="65">
        <v>9</v>
      </c>
      <c r="IG39" s="31" t="str" cm="1">
        <f t="array" aca="1" ref="IG39" ca="1">IF(AA32=0,"",_xlfn._xlws.FILTER(AA$1:AI$1,AA32:AI32=2))</f>
        <v/>
      </c>
      <c r="IH39" s="31"/>
      <c r="II39" s="31"/>
      <c r="IJ39" s="31"/>
      <c r="IK39" s="31"/>
      <c r="IL39" s="31"/>
      <c r="IM39" s="31"/>
      <c r="IN39" s="31"/>
      <c r="IO39" s="31"/>
      <c r="IP39" s="3" t="str">
        <f t="shared" ca="1" si="138"/>
        <v/>
      </c>
      <c r="IR39" s="80" t="s">
        <v>101</v>
      </c>
      <c r="IS39" s="80">
        <v>9</v>
      </c>
      <c r="IT39" s="31" t="str" cm="1">
        <f t="array" aca="1" ref="IT39" ca="1">IF(AM32=0,"",_xlfn._xlws.FILTER(AM$1:AU$1,AM32:AU32=2))</f>
        <v/>
      </c>
      <c r="IU39" s="31"/>
      <c r="IV39" s="31"/>
      <c r="IW39" s="31"/>
      <c r="IX39" s="31"/>
      <c r="IY39" s="31"/>
      <c r="IZ39" s="31"/>
      <c r="JA39" s="31"/>
      <c r="JB39" s="31"/>
      <c r="JC39" s="3" t="str">
        <f t="shared" ca="1" si="139"/>
        <v/>
      </c>
    </row>
    <row r="40" spans="2:263" ht="16.5" customHeight="1" thickBot="1" x14ac:dyDescent="0.3">
      <c r="B40" s="160">
        <v>8</v>
      </c>
      <c r="C40" s="160">
        <v>1</v>
      </c>
      <c r="D40" s="160">
        <v>5</v>
      </c>
      <c r="E40" s="160">
        <v>4</v>
      </c>
      <c r="F40" s="160">
        <v>2</v>
      </c>
      <c r="G40" s="160">
        <v>9</v>
      </c>
      <c r="H40" s="160">
        <v>7</v>
      </c>
      <c r="I40" s="160">
        <v>6</v>
      </c>
      <c r="J40" s="160">
        <v>3</v>
      </c>
      <c r="L40" s="3">
        <v>3</v>
      </c>
      <c r="M40" s="177">
        <f ca="1">O8</f>
        <v>2</v>
      </c>
      <c r="N40" s="178">
        <f ca="1">P8</f>
        <v>1</v>
      </c>
      <c r="O40" s="178">
        <f ca="1">Q8</f>
        <v>2</v>
      </c>
      <c r="P40" s="178">
        <f ca="1">R8</f>
        <v>1</v>
      </c>
      <c r="Q40" s="178">
        <f ca="1">S8</f>
        <v>1</v>
      </c>
      <c r="R40" s="178">
        <f ca="1">T8</f>
        <v>1</v>
      </c>
      <c r="S40" s="178">
        <f ca="1">U8</f>
        <v>2</v>
      </c>
      <c r="T40" s="178">
        <f ca="1">V8</f>
        <v>2</v>
      </c>
      <c r="U40" s="179">
        <f ca="1">W8</f>
        <v>2</v>
      </c>
      <c r="V40" s="3">
        <f t="shared" ca="1" si="141"/>
        <v>5</v>
      </c>
      <c r="X40" s="177">
        <f ca="1">O9</f>
        <v>2</v>
      </c>
      <c r="Y40" s="178">
        <f ca="1">P9</f>
        <v>2</v>
      </c>
      <c r="Z40" s="178">
        <f ca="1">Q9</f>
        <v>1</v>
      </c>
      <c r="AA40" s="178">
        <f ca="1">R9</f>
        <v>2</v>
      </c>
      <c r="AB40" s="178">
        <f ca="1">S9</f>
        <v>1</v>
      </c>
      <c r="AC40" s="178">
        <f ca="1">T9</f>
        <v>1</v>
      </c>
      <c r="AD40" s="178">
        <f ca="1">U9</f>
        <v>2</v>
      </c>
      <c r="AE40" s="178">
        <f ca="1">V9</f>
        <v>2</v>
      </c>
      <c r="AF40" s="179">
        <f ca="1">W9</f>
        <v>2</v>
      </c>
      <c r="AG40" s="3">
        <f t="shared" ca="1" si="142"/>
        <v>6</v>
      </c>
      <c r="AI40" s="177">
        <f ca="1">O10</f>
        <v>0</v>
      </c>
      <c r="AJ40" s="178">
        <f ca="1">P10</f>
        <v>0</v>
      </c>
      <c r="AK40" s="178">
        <f ca="1">Q10</f>
        <v>0</v>
      </c>
      <c r="AL40" s="178">
        <f ca="1">R10</f>
        <v>0</v>
      </c>
      <c r="AM40" s="178">
        <f ca="1">S10</f>
        <v>0</v>
      </c>
      <c r="AN40" s="178">
        <f ca="1">T10</f>
        <v>0</v>
      </c>
      <c r="AO40" s="178">
        <f ca="1">U10</f>
        <v>0</v>
      </c>
      <c r="AP40" s="178">
        <f ca="1">V10</f>
        <v>0</v>
      </c>
      <c r="AQ40" s="179">
        <f ca="1">W10</f>
        <v>0</v>
      </c>
      <c r="AR40" s="3">
        <f t="shared" ca="1" si="143"/>
        <v>0</v>
      </c>
      <c r="AT40" s="164" t="s">
        <v>94</v>
      </c>
      <c r="AU40" s="3">
        <f ca="1">O4</f>
        <v>1</v>
      </c>
      <c r="AV40" s="3">
        <f ca="1">P4</f>
        <v>2</v>
      </c>
      <c r="AW40" s="3">
        <f ca="1">Q4</f>
        <v>1</v>
      </c>
      <c r="AX40" s="3">
        <f ca="1">R4</f>
        <v>2</v>
      </c>
      <c r="AY40" s="3">
        <f ca="1">S4</f>
        <v>1</v>
      </c>
      <c r="AZ40" s="3">
        <f ca="1">T4</f>
        <v>1</v>
      </c>
      <c r="BA40" s="3">
        <f ca="1">U4</f>
        <v>2</v>
      </c>
      <c r="BB40" s="3">
        <f ca="1">V4</f>
        <v>2</v>
      </c>
      <c r="BC40" s="3">
        <f ca="1">W4</f>
        <v>2</v>
      </c>
      <c r="BD40" s="3">
        <f t="shared" ca="1" si="144"/>
        <v>5</v>
      </c>
      <c r="BF40" s="3">
        <f ca="1">O7</f>
        <v>1</v>
      </c>
      <c r="BG40" s="3">
        <f ca="1">P7</f>
        <v>1</v>
      </c>
      <c r="BH40" s="3">
        <f ca="1">Q7</f>
        <v>1</v>
      </c>
      <c r="BI40" s="3">
        <f ca="1">R7</f>
        <v>2</v>
      </c>
      <c r="BJ40" s="3">
        <f ca="1">S7</f>
        <v>1</v>
      </c>
      <c r="BK40" s="3">
        <f ca="1">T7</f>
        <v>1</v>
      </c>
      <c r="BL40" s="3">
        <f ca="1">U7</f>
        <v>2</v>
      </c>
      <c r="BM40" s="3">
        <f ca="1">V7</f>
        <v>1</v>
      </c>
      <c r="BN40" s="3">
        <f ca="1">W7</f>
        <v>2</v>
      </c>
      <c r="BO40" s="3">
        <f t="shared" ca="1" si="145"/>
        <v>3</v>
      </c>
      <c r="BQ40" s="3">
        <f ca="1">O10</f>
        <v>0</v>
      </c>
      <c r="BR40" s="3">
        <f ca="1">P10</f>
        <v>0</v>
      </c>
      <c r="BS40" s="3">
        <f ca="1">Q10</f>
        <v>0</v>
      </c>
      <c r="BT40" s="3">
        <f ca="1">R10</f>
        <v>0</v>
      </c>
      <c r="BU40" s="3">
        <f ca="1">S10</f>
        <v>0</v>
      </c>
      <c r="BV40" s="3">
        <f ca="1">T10</f>
        <v>0</v>
      </c>
      <c r="BW40" s="3">
        <f ca="1">U10</f>
        <v>0</v>
      </c>
      <c r="BX40" s="3">
        <f ca="1">V10</f>
        <v>0</v>
      </c>
      <c r="BY40" s="3">
        <f ca="1">W10</f>
        <v>0</v>
      </c>
      <c r="BZ40" s="3">
        <f t="shared" ca="1" si="146"/>
        <v>0</v>
      </c>
      <c r="CD40" s="32" t="s">
        <v>92</v>
      </c>
      <c r="CE40" s="32">
        <v>2</v>
      </c>
      <c r="CF40" s="162" t="str">
        <f t="shared" ref="CF40:CF47" ca="1" si="148">SUBSTITUTE(SUBSTITUTE(SUBSTITUTE(_xlfn.TEXTJOIN("",TRUE,M39:U39),0,1),1,0),2,1)</f>
        <v>101010101</v>
      </c>
      <c r="CJ40" s="3">
        <f ca="1">COUNTIF(M39:U39,2)</f>
        <v>5</v>
      </c>
      <c r="CL40" s="247">
        <f ca="1">BIN2DEC(CF40)</f>
        <v>341</v>
      </c>
      <c r="CM40" s="247"/>
      <c r="CO40" s="248" t="b">
        <f t="shared" ref="CO40:CO47" ca="1" si="149">COUNTIF($CF$39:$CF$47,CF40)=2</f>
        <v>0</v>
      </c>
      <c r="CP40" s="248"/>
      <c r="CU40" s="162"/>
      <c r="DF40" s="3">
        <v>22</v>
      </c>
      <c r="DH40" s="3">
        <f t="shared" si="147"/>
        <v>1.3424226808222062</v>
      </c>
      <c r="EV40" s="3">
        <v>7</v>
      </c>
      <c r="EW40" s="3">
        <v>8</v>
      </c>
      <c r="EX40" s="3">
        <v>9</v>
      </c>
      <c r="EY40" s="3">
        <v>7</v>
      </c>
      <c r="EZ40" s="3">
        <v>8</v>
      </c>
      <c r="FA40" s="3">
        <v>9</v>
      </c>
      <c r="FB40" s="3">
        <v>7</v>
      </c>
      <c r="FC40" s="3">
        <v>8</v>
      </c>
      <c r="FD40" s="3">
        <v>9</v>
      </c>
      <c r="FJ40" s="231">
        <f ca="1">IF(COUNTIF($BB$14:$BJ$22,EV37)=1,EV37,0)</f>
        <v>0</v>
      </c>
      <c r="FK40" s="232">
        <f ca="1">IF(COUNTIF($BB$14:$BJ$22,EW37)=1,EW37,0)</f>
        <v>0</v>
      </c>
      <c r="FL40" s="237">
        <f ca="1">IF(COUNTIF($BB$14:$BJ$22,EX37)=1,EX37,0)</f>
        <v>0</v>
      </c>
      <c r="FM40" s="231">
        <f ca="1">IF(COUNTIF($BK$14:$BS$22,EV37)=1,EV37,0)</f>
        <v>0</v>
      </c>
      <c r="FN40" s="232">
        <f ca="1">IF(COUNTIF($BK$14:$BS$22,EW37)=1,EW37,0)</f>
        <v>0</v>
      </c>
      <c r="FO40" s="237">
        <f ca="1">IF(COUNTIF($BK$14:$BS$22,EX37)=1,EX37,0)</f>
        <v>0</v>
      </c>
      <c r="FP40" s="231">
        <f ca="1">IF(COUNTIF($BT$14:$CB$22,EV37)=1,EV37,0)</f>
        <v>0</v>
      </c>
      <c r="FQ40" s="232">
        <f ca="1">IF(COUNTIF($BT$14:$CB$22,EW37)=1,EW37,0)</f>
        <v>0</v>
      </c>
      <c r="FR40" s="237">
        <f ca="1">IF(COUNTIF($BT$14:$CB$22,EX37)=1,EX37,0)</f>
        <v>0</v>
      </c>
    </row>
    <row r="41" spans="2:263" ht="16.5" customHeight="1" thickTop="1" x14ac:dyDescent="0.25">
      <c r="B41" s="160">
        <v>6</v>
      </c>
      <c r="C41" s="160">
        <v>9</v>
      </c>
      <c r="D41" s="160">
        <v>2</v>
      </c>
      <c r="E41" s="160">
        <v>3</v>
      </c>
      <c r="F41" s="160">
        <v>7</v>
      </c>
      <c r="G41" s="160">
        <v>8</v>
      </c>
      <c r="H41" s="160">
        <v>4</v>
      </c>
      <c r="I41" s="160">
        <v>1</v>
      </c>
      <c r="J41" s="160">
        <v>5</v>
      </c>
      <c r="L41" s="3">
        <v>4</v>
      </c>
      <c r="M41" s="177">
        <f ca="1">O13</f>
        <v>0</v>
      </c>
      <c r="N41" s="178">
        <f ca="1">P13</f>
        <v>0</v>
      </c>
      <c r="O41" s="178">
        <f ca="1">Q13</f>
        <v>0</v>
      </c>
      <c r="P41" s="178">
        <f ca="1">R13</f>
        <v>0</v>
      </c>
      <c r="Q41" s="178">
        <f ca="1">S13</f>
        <v>0</v>
      </c>
      <c r="R41" s="178">
        <f ca="1">T13</f>
        <v>0</v>
      </c>
      <c r="S41" s="178">
        <f ca="1">U13</f>
        <v>0</v>
      </c>
      <c r="T41" s="178">
        <f ca="1">V13</f>
        <v>0</v>
      </c>
      <c r="U41" s="179">
        <f ca="1">W13</f>
        <v>0</v>
      </c>
      <c r="V41" s="3">
        <f t="shared" ca="1" si="141"/>
        <v>0</v>
      </c>
      <c r="X41" s="177">
        <f ca="1">O14</f>
        <v>0</v>
      </c>
      <c r="Y41" s="178">
        <f ca="1">P14</f>
        <v>0</v>
      </c>
      <c r="Z41" s="178">
        <f ca="1">Q14</f>
        <v>0</v>
      </c>
      <c r="AA41" s="178">
        <f ca="1">R14</f>
        <v>0</v>
      </c>
      <c r="AB41" s="178">
        <f ca="1">S14</f>
        <v>0</v>
      </c>
      <c r="AC41" s="178">
        <f ca="1">T14</f>
        <v>0</v>
      </c>
      <c r="AD41" s="178">
        <f ca="1">U14</f>
        <v>0</v>
      </c>
      <c r="AE41" s="178">
        <f ca="1">V14</f>
        <v>0</v>
      </c>
      <c r="AF41" s="179">
        <f ca="1">W14</f>
        <v>0</v>
      </c>
      <c r="AG41" s="3">
        <f t="shared" ca="1" si="142"/>
        <v>0</v>
      </c>
      <c r="AI41" s="177">
        <f ca="1">O15</f>
        <v>0</v>
      </c>
      <c r="AJ41" s="178">
        <f ca="1">P15</f>
        <v>0</v>
      </c>
      <c r="AK41" s="178">
        <f ca="1">Q15</f>
        <v>0</v>
      </c>
      <c r="AL41" s="178">
        <f ca="1">R15</f>
        <v>0</v>
      </c>
      <c r="AM41" s="178">
        <f ca="1">S15</f>
        <v>0</v>
      </c>
      <c r="AN41" s="178">
        <f ca="1">T15</f>
        <v>0</v>
      </c>
      <c r="AO41" s="178">
        <f ca="1">U15</f>
        <v>0</v>
      </c>
      <c r="AP41" s="178">
        <f ca="1">V15</f>
        <v>0</v>
      </c>
      <c r="AQ41" s="179">
        <f ca="1">W15</f>
        <v>0</v>
      </c>
      <c r="AR41" s="3">
        <f t="shared" ca="1" si="143"/>
        <v>0</v>
      </c>
      <c r="AT41" s="164" t="s">
        <v>95</v>
      </c>
      <c r="AU41" s="3">
        <f ca="1">AA2</f>
        <v>1</v>
      </c>
      <c r="AV41" s="3">
        <f ca="1">AB2</f>
        <v>2</v>
      </c>
      <c r="AW41" s="3">
        <f ca="1">AC2</f>
        <v>1</v>
      </c>
      <c r="AX41" s="3">
        <f ca="1">AD2</f>
        <v>1</v>
      </c>
      <c r="AY41" s="3">
        <f ca="1">AE2</f>
        <v>1</v>
      </c>
      <c r="AZ41" s="3">
        <f ca="1">AF2</f>
        <v>1</v>
      </c>
      <c r="BA41" s="3">
        <f ca="1">AG2</f>
        <v>1</v>
      </c>
      <c r="BB41" s="3">
        <f ca="1">AH2</f>
        <v>1</v>
      </c>
      <c r="BC41" s="3">
        <f ca="1">AI2</f>
        <v>2</v>
      </c>
      <c r="BD41" s="3">
        <f t="shared" ca="1" si="144"/>
        <v>2</v>
      </c>
      <c r="BF41" s="3">
        <f ca="1">AA5</f>
        <v>0</v>
      </c>
      <c r="BG41" s="3">
        <f ca="1">AB5</f>
        <v>0</v>
      </c>
      <c r="BH41" s="3">
        <f ca="1">AC5</f>
        <v>0</v>
      </c>
      <c r="BI41" s="3">
        <f ca="1">AD5</f>
        <v>0</v>
      </c>
      <c r="BJ41" s="3">
        <f ca="1">AE5</f>
        <v>0</v>
      </c>
      <c r="BK41" s="3">
        <f ca="1">AF5</f>
        <v>0</v>
      </c>
      <c r="BL41" s="3">
        <f ca="1">AG5</f>
        <v>0</v>
      </c>
      <c r="BM41" s="3">
        <f ca="1">AH5</f>
        <v>0</v>
      </c>
      <c r="BN41" s="3">
        <f ca="1">AI5</f>
        <v>0</v>
      </c>
      <c r="BO41" s="3">
        <f t="shared" ca="1" si="145"/>
        <v>0</v>
      </c>
      <c r="BQ41" s="3">
        <f ca="1">AA8</f>
        <v>1</v>
      </c>
      <c r="BR41" s="3">
        <f ca="1">AB8</f>
        <v>2</v>
      </c>
      <c r="BS41" s="3">
        <f ca="1">AC8</f>
        <v>1</v>
      </c>
      <c r="BT41" s="3">
        <f ca="1">AD8</f>
        <v>1</v>
      </c>
      <c r="BU41" s="3">
        <f ca="1">AE8</f>
        <v>1</v>
      </c>
      <c r="BV41" s="3">
        <f ca="1">AF8</f>
        <v>1</v>
      </c>
      <c r="BW41" s="3">
        <f ca="1">AG8</f>
        <v>1</v>
      </c>
      <c r="BX41" s="3">
        <f ca="1">AH8</f>
        <v>1</v>
      </c>
      <c r="BY41" s="3">
        <f ca="1">AI8</f>
        <v>2</v>
      </c>
      <c r="BZ41" s="3">
        <f t="shared" ca="1" si="146"/>
        <v>2</v>
      </c>
      <c r="CD41" s="32" t="s">
        <v>92</v>
      </c>
      <c r="CE41" s="32">
        <v>3</v>
      </c>
      <c r="CF41" s="162" t="str">
        <f t="shared" ca="1" si="148"/>
        <v>101000111</v>
      </c>
      <c r="CJ41" s="3">
        <f ca="1">COUNTIF(M40:U40,2)</f>
        <v>5</v>
      </c>
      <c r="CL41" s="247">
        <f ca="1">BIN2DEC(CF41)</f>
        <v>327</v>
      </c>
      <c r="CM41" s="247"/>
      <c r="CO41" s="248" t="b">
        <f t="shared" ca="1" si="149"/>
        <v>0</v>
      </c>
      <c r="CP41" s="248"/>
      <c r="CU41" s="162"/>
      <c r="DF41" s="3">
        <v>23</v>
      </c>
      <c r="DH41" s="3">
        <f t="shared" si="147"/>
        <v>1.3617278360175928</v>
      </c>
      <c r="EV41" s="3">
        <v>1</v>
      </c>
      <c r="EW41" s="3">
        <v>2</v>
      </c>
      <c r="EX41" s="3">
        <v>3</v>
      </c>
      <c r="EY41" s="3">
        <v>1</v>
      </c>
      <c r="EZ41" s="3">
        <v>2</v>
      </c>
      <c r="FA41" s="3">
        <v>3</v>
      </c>
      <c r="FB41" s="3">
        <v>1</v>
      </c>
      <c r="FC41" s="3">
        <v>2</v>
      </c>
      <c r="FD41" s="3">
        <v>3</v>
      </c>
      <c r="FJ41" s="233">
        <f ca="1">IF(COUNTIF($BB$23:$BJ$31,EV35)=1,EV35,0)</f>
        <v>0</v>
      </c>
      <c r="FK41" s="234">
        <f ca="1">IF(COUNTIF($BB$23:$BJ$31,EW35)=1,EW35,0)</f>
        <v>0</v>
      </c>
      <c r="FL41" s="235">
        <f ca="1">IF(COUNTIF($BB$23:$BJ$31,EX35)=1,EX35,0)</f>
        <v>0</v>
      </c>
      <c r="FM41" s="233">
        <f ca="1">IF(COUNTIF($BK$23:$BS$31,EV35)=1,EV35,0)</f>
        <v>0</v>
      </c>
      <c r="FN41" s="234">
        <f ca="1">IF(COUNTIF($BK$23:$BS$31,EW35)=1,EW35,0)</f>
        <v>0</v>
      </c>
      <c r="FO41" s="235">
        <f ca="1">IF(COUNTIF($BK$23:$BS$31,EX35)=1,EX35,0)</f>
        <v>0</v>
      </c>
      <c r="FP41" s="233">
        <f ca="1">IF(COUNTIF($BT$23:$CB$31,EV35)=1,EV35,0)</f>
        <v>0</v>
      </c>
      <c r="FQ41" s="234">
        <f ca="1">IF(COUNTIF($BT$23:$CB$31,EW35)=1,EW35,0)</f>
        <v>0</v>
      </c>
      <c r="FR41" s="235">
        <f ca="1">IF(COUNTIF($BT$23:$CB$31,EX35)=1,EX35,0)</f>
        <v>0</v>
      </c>
    </row>
    <row r="42" spans="2:263" ht="16.5" customHeight="1" x14ac:dyDescent="0.25">
      <c r="L42" s="3">
        <v>5</v>
      </c>
      <c r="M42" s="177">
        <f ca="1">O16</f>
        <v>0</v>
      </c>
      <c r="N42" s="178">
        <f ca="1">P16</f>
        <v>0</v>
      </c>
      <c r="O42" s="178">
        <f ca="1">Q16</f>
        <v>0</v>
      </c>
      <c r="P42" s="178">
        <f ca="1">R16</f>
        <v>0</v>
      </c>
      <c r="Q42" s="178">
        <f ca="1">S16</f>
        <v>0</v>
      </c>
      <c r="R42" s="178">
        <f ca="1">T16</f>
        <v>0</v>
      </c>
      <c r="S42" s="178">
        <f ca="1">U16</f>
        <v>0</v>
      </c>
      <c r="T42" s="178">
        <f ca="1">V16</f>
        <v>0</v>
      </c>
      <c r="U42" s="179">
        <f ca="1">W16</f>
        <v>0</v>
      </c>
      <c r="V42" s="3">
        <f t="shared" ca="1" si="141"/>
        <v>0</v>
      </c>
      <c r="X42" s="177">
        <f ca="1">O17</f>
        <v>0</v>
      </c>
      <c r="Y42" s="178">
        <f ca="1">P17</f>
        <v>0</v>
      </c>
      <c r="Z42" s="178">
        <f ca="1">Q17</f>
        <v>0</v>
      </c>
      <c r="AA42" s="178">
        <f ca="1">R17</f>
        <v>0</v>
      </c>
      <c r="AB42" s="178">
        <f ca="1">S17</f>
        <v>0</v>
      </c>
      <c r="AC42" s="178">
        <f ca="1">T17</f>
        <v>0</v>
      </c>
      <c r="AD42" s="178">
        <f ca="1">U17</f>
        <v>0</v>
      </c>
      <c r="AE42" s="178">
        <f ca="1">V17</f>
        <v>0</v>
      </c>
      <c r="AF42" s="179">
        <f ca="1">W17</f>
        <v>0</v>
      </c>
      <c r="AG42" s="3">
        <f t="shared" ca="1" si="142"/>
        <v>0</v>
      </c>
      <c r="AI42" s="177">
        <f ca="1">O18</f>
        <v>1</v>
      </c>
      <c r="AJ42" s="178">
        <f ca="1">P18</f>
        <v>1</v>
      </c>
      <c r="AK42" s="178">
        <f ca="1">Q18</f>
        <v>1</v>
      </c>
      <c r="AL42" s="178">
        <f ca="1">R18</f>
        <v>1</v>
      </c>
      <c r="AM42" s="178">
        <f ca="1">S18</f>
        <v>1</v>
      </c>
      <c r="AN42" s="178">
        <f ca="1">T18</f>
        <v>1</v>
      </c>
      <c r="AO42" s="178">
        <f ca="1">U18</f>
        <v>2</v>
      </c>
      <c r="AP42" s="178">
        <f ca="1">V18</f>
        <v>1</v>
      </c>
      <c r="AQ42" s="179">
        <f ca="1">W18</f>
        <v>2</v>
      </c>
      <c r="AR42" s="3">
        <f t="shared" ca="1" si="143"/>
        <v>2</v>
      </c>
      <c r="AT42" s="164" t="s">
        <v>96</v>
      </c>
      <c r="AU42" s="3">
        <f ca="1">AA3</f>
        <v>0</v>
      </c>
      <c r="AV42" s="3">
        <f ca="1">AB3</f>
        <v>0</v>
      </c>
      <c r="AW42" s="3">
        <f ca="1">AC3</f>
        <v>0</v>
      </c>
      <c r="AX42" s="3">
        <f ca="1">AD3</f>
        <v>0</v>
      </c>
      <c r="AY42" s="3">
        <f ca="1">AE3</f>
        <v>0</v>
      </c>
      <c r="AZ42" s="3">
        <f ca="1">AF3</f>
        <v>0</v>
      </c>
      <c r="BA42" s="3">
        <f ca="1">AG3</f>
        <v>0</v>
      </c>
      <c r="BB42" s="3">
        <f ca="1">AH3</f>
        <v>0</v>
      </c>
      <c r="BC42" s="3">
        <f ca="1">AI3</f>
        <v>0</v>
      </c>
      <c r="BD42" s="3">
        <f t="shared" ca="1" si="144"/>
        <v>0</v>
      </c>
      <c r="BF42" s="3">
        <f ca="1">AA6</f>
        <v>0</v>
      </c>
      <c r="BG42" s="3">
        <f ca="1">AB6</f>
        <v>0</v>
      </c>
      <c r="BH42" s="3">
        <f ca="1">AC6</f>
        <v>0</v>
      </c>
      <c r="BI42" s="3">
        <f ca="1">AD6</f>
        <v>0</v>
      </c>
      <c r="BJ42" s="3">
        <f ca="1">AE6</f>
        <v>0</v>
      </c>
      <c r="BK42" s="3">
        <f ca="1">AF6</f>
        <v>0</v>
      </c>
      <c r="BL42" s="3">
        <f ca="1">AG6</f>
        <v>0</v>
      </c>
      <c r="BM42" s="3">
        <f ca="1">AH6</f>
        <v>0</v>
      </c>
      <c r="BN42" s="3">
        <f ca="1">AI6</f>
        <v>0</v>
      </c>
      <c r="BO42" s="3">
        <f t="shared" ca="1" si="145"/>
        <v>0</v>
      </c>
      <c r="BQ42" s="3">
        <f ca="1">AA9</f>
        <v>0</v>
      </c>
      <c r="BR42" s="3">
        <f ca="1">AB9</f>
        <v>0</v>
      </c>
      <c r="BS42" s="3">
        <f ca="1">AC9</f>
        <v>0</v>
      </c>
      <c r="BT42" s="3">
        <f ca="1">AD9</f>
        <v>0</v>
      </c>
      <c r="BU42" s="3">
        <f ca="1">AE9</f>
        <v>0</v>
      </c>
      <c r="BV42" s="3">
        <f ca="1">AF9</f>
        <v>0</v>
      </c>
      <c r="BW42" s="3">
        <f ca="1">AG9</f>
        <v>0</v>
      </c>
      <c r="BX42" s="3">
        <f ca="1">AH9</f>
        <v>0</v>
      </c>
      <c r="BY42" s="3">
        <f ca="1">AI9</f>
        <v>0</v>
      </c>
      <c r="BZ42" s="3">
        <f t="shared" ca="1" si="146"/>
        <v>0</v>
      </c>
      <c r="CD42" s="32" t="s">
        <v>92</v>
      </c>
      <c r="CE42" s="32">
        <v>4</v>
      </c>
      <c r="CF42" s="162" t="str">
        <f t="shared" ca="1" si="148"/>
        <v>000000000</v>
      </c>
      <c r="CJ42" s="3">
        <f ca="1">COUNTIF(M41:U41,2)</f>
        <v>0</v>
      </c>
      <c r="CL42" s="247">
        <f ca="1">BIN2DEC(CF42)</f>
        <v>0</v>
      </c>
      <c r="CM42" s="247"/>
      <c r="CO42" s="248" t="b">
        <f t="shared" ca="1" si="149"/>
        <v>0</v>
      </c>
      <c r="CP42" s="248"/>
      <c r="CU42" s="162"/>
      <c r="DF42" s="3">
        <v>24</v>
      </c>
      <c r="DH42" s="3">
        <f t="shared" si="147"/>
        <v>1.3802112417116059</v>
      </c>
      <c r="EV42" s="3">
        <v>4</v>
      </c>
      <c r="EW42" s="3">
        <v>5</v>
      </c>
      <c r="EX42" s="3">
        <v>6</v>
      </c>
      <c r="EY42" s="3">
        <v>4</v>
      </c>
      <c r="EZ42" s="3">
        <v>5</v>
      </c>
      <c r="FA42" s="3">
        <v>6</v>
      </c>
      <c r="FB42" s="3">
        <v>4</v>
      </c>
      <c r="FC42" s="3">
        <v>5</v>
      </c>
      <c r="FD42" s="3">
        <v>6</v>
      </c>
      <c r="FJ42" s="230">
        <f ca="1">IF(COUNTIF($BB$23:$BJ$31,EV36)=1,EV36,0)</f>
        <v>0</v>
      </c>
      <c r="FK42" s="178">
        <f ca="1">IF(COUNTIF($BB$23:$BJ$31,EW36)=1,EW36,0)</f>
        <v>0</v>
      </c>
      <c r="FL42" s="236">
        <f ca="1">IF(COUNTIF($BB$23:$BJ$31,EX36)=1,EX36,0)</f>
        <v>0</v>
      </c>
      <c r="FM42" s="230">
        <f ca="1">IF(COUNTIF($BK$23:$BS$31,EV36)=1,EV36,0)</f>
        <v>0</v>
      </c>
      <c r="FN42" s="178">
        <f ca="1">IF(COUNTIF($BK$23:$BS$31,EW36)=1,EW36,0)</f>
        <v>0</v>
      </c>
      <c r="FO42" s="236">
        <f ca="1">IF(COUNTIF($BK$23:$BS$31,EX36)=1,EX36,0)</f>
        <v>0</v>
      </c>
      <c r="FP42" s="230">
        <f ca="1">IF(COUNTIF($BT$23:$CB$31,EV36)=1,EV36,0)</f>
        <v>0</v>
      </c>
      <c r="FQ42" s="178">
        <f ca="1">IF(COUNTIF($BT$23:$CB$31,EW36)=1,EW36,0)</f>
        <v>0</v>
      </c>
      <c r="FR42" s="236">
        <f ca="1">IF(COUNTIF($BT$23:$CB$31,EX36)=1,EX36,0)</f>
        <v>0</v>
      </c>
    </row>
    <row r="43" spans="2:263" ht="16.5" customHeight="1" thickBot="1" x14ac:dyDescent="0.3">
      <c r="B43" s="161" t="s">
        <v>102</v>
      </c>
      <c r="L43" s="3">
        <v>6</v>
      </c>
      <c r="M43" s="177">
        <f ca="1">O19</f>
        <v>1</v>
      </c>
      <c r="N43" s="178">
        <f ca="1">P19</f>
        <v>1</v>
      </c>
      <c r="O43" s="178">
        <f ca="1">Q19</f>
        <v>1</v>
      </c>
      <c r="P43" s="178">
        <f ca="1">R19</f>
        <v>1</v>
      </c>
      <c r="Q43" s="178">
        <f ca="1">S19</f>
        <v>1</v>
      </c>
      <c r="R43" s="178">
        <f ca="1">T19</f>
        <v>1</v>
      </c>
      <c r="S43" s="178">
        <f ca="1">U19</f>
        <v>2</v>
      </c>
      <c r="T43" s="178">
        <f ca="1">V19</f>
        <v>2</v>
      </c>
      <c r="U43" s="179">
        <f ca="1">W19</f>
        <v>2</v>
      </c>
      <c r="V43" s="3">
        <f t="shared" ca="1" si="141"/>
        <v>3</v>
      </c>
      <c r="X43" s="177">
        <f ca="1">O20</f>
        <v>1</v>
      </c>
      <c r="Y43" s="178">
        <f ca="1">P20</f>
        <v>1</v>
      </c>
      <c r="Z43" s="178">
        <f ca="1">Q20</f>
        <v>1</v>
      </c>
      <c r="AA43" s="178">
        <f ca="1">R20</f>
        <v>1</v>
      </c>
      <c r="AB43" s="178">
        <f ca="1">S20</f>
        <v>1</v>
      </c>
      <c r="AC43" s="178">
        <f ca="1">T20</f>
        <v>1</v>
      </c>
      <c r="AD43" s="178">
        <f ca="1">U20</f>
        <v>2</v>
      </c>
      <c r="AE43" s="178">
        <f ca="1">V20</f>
        <v>2</v>
      </c>
      <c r="AF43" s="179">
        <f ca="1">W20</f>
        <v>2</v>
      </c>
      <c r="AG43" s="3">
        <f t="shared" ca="1" si="142"/>
        <v>3</v>
      </c>
      <c r="AI43" s="177">
        <f ca="1">O21</f>
        <v>0</v>
      </c>
      <c r="AJ43" s="178">
        <f ca="1">P21</f>
        <v>0</v>
      </c>
      <c r="AK43" s="178">
        <f ca="1">Q21</f>
        <v>0</v>
      </c>
      <c r="AL43" s="178">
        <f ca="1">R21</f>
        <v>0</v>
      </c>
      <c r="AM43" s="178">
        <f ca="1">S21</f>
        <v>0</v>
      </c>
      <c r="AN43" s="178">
        <f ca="1">T21</f>
        <v>0</v>
      </c>
      <c r="AO43" s="178">
        <f ca="1">U21</f>
        <v>0</v>
      </c>
      <c r="AP43" s="178">
        <f ca="1">V21</f>
        <v>0</v>
      </c>
      <c r="AQ43" s="179">
        <f ca="1">W21</f>
        <v>0</v>
      </c>
      <c r="AR43" s="3">
        <f t="shared" ca="1" si="143"/>
        <v>0</v>
      </c>
      <c r="AT43" s="164" t="s">
        <v>97</v>
      </c>
      <c r="AU43" s="3">
        <f ca="1">AA4</f>
        <v>0</v>
      </c>
      <c r="AV43" s="3">
        <f ca="1">AB4</f>
        <v>0</v>
      </c>
      <c r="AW43" s="3">
        <f ca="1">AC4</f>
        <v>0</v>
      </c>
      <c r="AX43" s="3">
        <f ca="1">AD4</f>
        <v>0</v>
      </c>
      <c r="AY43" s="3">
        <f ca="1">AE4</f>
        <v>0</v>
      </c>
      <c r="AZ43" s="3">
        <f ca="1">AF4</f>
        <v>0</v>
      </c>
      <c r="BA43" s="3">
        <f ca="1">AG4</f>
        <v>0</v>
      </c>
      <c r="BB43" s="3">
        <f ca="1">AH4</f>
        <v>0</v>
      </c>
      <c r="BC43" s="3">
        <f ca="1">AI4</f>
        <v>0</v>
      </c>
      <c r="BD43" s="3">
        <f t="shared" ca="1" si="144"/>
        <v>0</v>
      </c>
      <c r="BF43" s="3">
        <f ca="1">AA7</f>
        <v>1</v>
      </c>
      <c r="BG43" s="3">
        <f ca="1">AB7</f>
        <v>1</v>
      </c>
      <c r="BH43" s="3">
        <f ca="1">AC7</f>
        <v>1</v>
      </c>
      <c r="BI43" s="3">
        <f ca="1">AD7</f>
        <v>2</v>
      </c>
      <c r="BJ43" s="3">
        <f ca="1">AE7</f>
        <v>1</v>
      </c>
      <c r="BK43" s="3">
        <f ca="1">AF7</f>
        <v>1</v>
      </c>
      <c r="BL43" s="3">
        <f ca="1">AG7</f>
        <v>2</v>
      </c>
      <c r="BM43" s="3">
        <f ca="1">AH7</f>
        <v>1</v>
      </c>
      <c r="BN43" s="3">
        <f ca="1">AI7</f>
        <v>1</v>
      </c>
      <c r="BO43" s="3">
        <f t="shared" ca="1" si="145"/>
        <v>2</v>
      </c>
      <c r="BQ43" s="3">
        <f ca="1">AA10</f>
        <v>1</v>
      </c>
      <c r="BR43" s="3">
        <f ca="1">AB10</f>
        <v>1</v>
      </c>
      <c r="BS43" s="3">
        <f ca="1">AC10</f>
        <v>1</v>
      </c>
      <c r="BT43" s="3">
        <f ca="1">AD10</f>
        <v>2</v>
      </c>
      <c r="BU43" s="3">
        <f ca="1">AE10</f>
        <v>1</v>
      </c>
      <c r="BV43" s="3">
        <f ca="1">AF10</f>
        <v>1</v>
      </c>
      <c r="BW43" s="3">
        <f ca="1">AG10</f>
        <v>2</v>
      </c>
      <c r="BX43" s="3">
        <f ca="1">AH10</f>
        <v>1</v>
      </c>
      <c r="BY43" s="3">
        <f ca="1">AI10</f>
        <v>1</v>
      </c>
      <c r="BZ43" s="3">
        <f t="shared" ca="1" si="146"/>
        <v>2</v>
      </c>
      <c r="CD43" s="32" t="s">
        <v>92</v>
      </c>
      <c r="CE43" s="32">
        <v>5</v>
      </c>
      <c r="CF43" s="162" t="str">
        <f t="shared" ca="1" si="148"/>
        <v>000000000</v>
      </c>
      <c r="CJ43" s="3">
        <f ca="1">COUNTIF(M42:U42,2)</f>
        <v>0</v>
      </c>
      <c r="CL43" s="247">
        <f ca="1">BIN2DEC(CF43)</f>
        <v>0</v>
      </c>
      <c r="CM43" s="247"/>
      <c r="CO43" s="248" t="b">
        <f t="shared" ca="1" si="149"/>
        <v>0</v>
      </c>
      <c r="CP43" s="248"/>
      <c r="CU43" s="162"/>
      <c r="DF43" s="3">
        <v>25</v>
      </c>
      <c r="DH43" s="3">
        <f t="shared" si="147"/>
        <v>1.3979400086720377</v>
      </c>
      <c r="EV43" s="3">
        <v>7</v>
      </c>
      <c r="EW43" s="3">
        <v>8</v>
      </c>
      <c r="EX43" s="3">
        <v>9</v>
      </c>
      <c r="EY43" s="3">
        <v>7</v>
      </c>
      <c r="EZ43" s="3">
        <v>8</v>
      </c>
      <c r="FA43" s="3">
        <v>9</v>
      </c>
      <c r="FB43" s="3">
        <v>7</v>
      </c>
      <c r="FC43" s="3">
        <v>8</v>
      </c>
      <c r="FD43" s="3">
        <v>9</v>
      </c>
      <c r="FJ43" s="231">
        <f ca="1">IF(COUNTIF($BB$23:$BJ$31,EV37)=1,EV37,0)</f>
        <v>0</v>
      </c>
      <c r="FK43" s="232">
        <f ca="1">IF(COUNTIF($BB$23:$BJ$31,EW37)=1,EW37,0)</f>
        <v>0</v>
      </c>
      <c r="FL43" s="237">
        <f ca="1">IF(COUNTIF($BB$23:$BJ$31,EX37)=1,EX37,0)</f>
        <v>0</v>
      </c>
      <c r="FM43" s="231">
        <f ca="1">IF(COUNTIF($BK$23:$BS$31,EV37)=1,EV37,0)</f>
        <v>0</v>
      </c>
      <c r="FN43" s="232">
        <f ca="1">IF(COUNTIF($BK$23:$BS$31,EW37)=1,EW37,0)</f>
        <v>0</v>
      </c>
      <c r="FO43" s="237">
        <f ca="1">IF(COUNTIF($BK$23:$BS$31,EX37)=1,EX37,0)</f>
        <v>0</v>
      </c>
      <c r="FP43" s="231">
        <f ca="1">IF(COUNTIF($BT$23:$CB$31,EV37)=1,EV37,0)</f>
        <v>0</v>
      </c>
      <c r="FQ43" s="232">
        <f ca="1">IF(COUNTIF($BT$23:$CB$31,EW37)=1,EW37,0)</f>
        <v>0</v>
      </c>
      <c r="FR43" s="237">
        <f ca="1">IF(COUNTIF($BT$23:$CB$31,EX37)=1,EX37,0)</f>
        <v>0</v>
      </c>
    </row>
    <row r="44" spans="2:263" ht="16.5" customHeight="1" thickTop="1" x14ac:dyDescent="0.25">
      <c r="L44" s="3">
        <v>7</v>
      </c>
      <c r="M44" s="177">
        <f ca="1">O24</f>
        <v>2</v>
      </c>
      <c r="N44" s="178">
        <f ca="1">P24</f>
        <v>1</v>
      </c>
      <c r="O44" s="178">
        <f ca="1">Q24</f>
        <v>1</v>
      </c>
      <c r="P44" s="178">
        <f ca="1">R24</f>
        <v>1</v>
      </c>
      <c r="Q44" s="178">
        <f ca="1">S24</f>
        <v>1</v>
      </c>
      <c r="R44" s="178">
        <f ca="1">T24</f>
        <v>1</v>
      </c>
      <c r="S44" s="178">
        <f ca="1">U24</f>
        <v>2</v>
      </c>
      <c r="T44" s="178">
        <f ca="1">V24</f>
        <v>2</v>
      </c>
      <c r="U44" s="179">
        <f ca="1">W24</f>
        <v>2</v>
      </c>
      <c r="V44" s="3">
        <f t="shared" ca="1" si="141"/>
        <v>4</v>
      </c>
      <c r="X44" s="177">
        <f ca="1">O25</f>
        <v>2</v>
      </c>
      <c r="Y44" s="178">
        <f ca="1">P25</f>
        <v>1</v>
      </c>
      <c r="Z44" s="178">
        <f ca="1">Q25</f>
        <v>1</v>
      </c>
      <c r="AA44" s="178">
        <f ca="1">R25</f>
        <v>2</v>
      </c>
      <c r="AB44" s="178">
        <f ca="1">S25</f>
        <v>1</v>
      </c>
      <c r="AC44" s="178">
        <f ca="1">T25</f>
        <v>1</v>
      </c>
      <c r="AD44" s="178">
        <f ca="1">U25</f>
        <v>2</v>
      </c>
      <c r="AE44" s="178">
        <f ca="1">V25</f>
        <v>2</v>
      </c>
      <c r="AF44" s="179">
        <f ca="1">W25</f>
        <v>2</v>
      </c>
      <c r="AG44" s="3">
        <f t="shared" ca="1" si="142"/>
        <v>5</v>
      </c>
      <c r="AI44" s="177">
        <f ca="1">O26</f>
        <v>1</v>
      </c>
      <c r="AJ44" s="178">
        <f ca="1">P26</f>
        <v>1</v>
      </c>
      <c r="AK44" s="178">
        <f ca="1">Q26</f>
        <v>1</v>
      </c>
      <c r="AL44" s="178">
        <f ca="1">R26</f>
        <v>2</v>
      </c>
      <c r="AM44" s="178">
        <f ca="1">S26</f>
        <v>1</v>
      </c>
      <c r="AN44" s="178">
        <f ca="1">T26</f>
        <v>1</v>
      </c>
      <c r="AO44" s="178">
        <f ca="1">U26</f>
        <v>2</v>
      </c>
      <c r="AP44" s="178">
        <f ca="1">V26</f>
        <v>2</v>
      </c>
      <c r="AQ44" s="179">
        <f ca="1">W26</f>
        <v>2</v>
      </c>
      <c r="AR44" s="3">
        <f t="shared" ca="1" si="143"/>
        <v>4</v>
      </c>
      <c r="AT44" s="164" t="s">
        <v>99</v>
      </c>
      <c r="AU44" s="3">
        <f ca="1">AM2</f>
        <v>1</v>
      </c>
      <c r="AV44" s="3">
        <f ca="1">AN2</f>
        <v>1</v>
      </c>
      <c r="AW44" s="3">
        <f ca="1">AO2</f>
        <v>1</v>
      </c>
      <c r="AX44" s="3">
        <f ca="1">AP2</f>
        <v>1</v>
      </c>
      <c r="AY44" s="3">
        <f ca="1">AQ2</f>
        <v>2</v>
      </c>
      <c r="AZ44" s="3">
        <f ca="1">AR2</f>
        <v>1</v>
      </c>
      <c r="BA44" s="3">
        <f ca="1">AS2</f>
        <v>2</v>
      </c>
      <c r="BB44" s="3">
        <f ca="1">AT2</f>
        <v>1</v>
      </c>
      <c r="BC44" s="3">
        <f ca="1">AU2</f>
        <v>2</v>
      </c>
      <c r="BD44" s="3">
        <f t="shared" ca="1" si="144"/>
        <v>3</v>
      </c>
      <c r="BF44" s="3">
        <f ca="1">AM5</f>
        <v>2</v>
      </c>
      <c r="BG44" s="3">
        <f ca="1">AN5</f>
        <v>1</v>
      </c>
      <c r="BH44" s="3">
        <f ca="1">AO5</f>
        <v>2</v>
      </c>
      <c r="BI44" s="3">
        <f ca="1">AP5</f>
        <v>1</v>
      </c>
      <c r="BJ44" s="3">
        <f ca="1">AQ5</f>
        <v>2</v>
      </c>
      <c r="BK44" s="3">
        <f ca="1">AR5</f>
        <v>1</v>
      </c>
      <c r="BL44" s="3">
        <f ca="1">AS5</f>
        <v>2</v>
      </c>
      <c r="BM44" s="3">
        <f ca="1">AT5</f>
        <v>1</v>
      </c>
      <c r="BN44" s="3">
        <f ca="1">AU5</f>
        <v>2</v>
      </c>
      <c r="BO44" s="3">
        <f t="shared" ca="1" si="145"/>
        <v>5</v>
      </c>
      <c r="BQ44" s="3">
        <f ca="1">AM8</f>
        <v>2</v>
      </c>
      <c r="BR44" s="3">
        <f ca="1">AN8</f>
        <v>1</v>
      </c>
      <c r="BS44" s="3">
        <f ca="1">AO8</f>
        <v>2</v>
      </c>
      <c r="BT44" s="3">
        <f ca="1">AP8</f>
        <v>1</v>
      </c>
      <c r="BU44" s="3">
        <f ca="1">AQ8</f>
        <v>1</v>
      </c>
      <c r="BV44" s="3">
        <f ca="1">AR8</f>
        <v>1</v>
      </c>
      <c r="BW44" s="3">
        <f ca="1">AS8</f>
        <v>2</v>
      </c>
      <c r="BX44" s="3">
        <f ca="1">AT8</f>
        <v>1</v>
      </c>
      <c r="BY44" s="3">
        <f ca="1">AU8</f>
        <v>2</v>
      </c>
      <c r="BZ44" s="3">
        <f t="shared" ca="1" si="146"/>
        <v>4</v>
      </c>
      <c r="CD44" s="32" t="s">
        <v>92</v>
      </c>
      <c r="CE44" s="32">
        <v>6</v>
      </c>
      <c r="CF44" s="162" t="str">
        <f t="shared" ca="1" si="148"/>
        <v>000000111</v>
      </c>
      <c r="CJ44" s="3">
        <f ca="1">COUNTIF(M43:U43,2)</f>
        <v>3</v>
      </c>
      <c r="CL44" s="247">
        <f ca="1">BIN2DEC(CF44)</f>
        <v>7</v>
      </c>
      <c r="CM44" s="247"/>
      <c r="CO44" s="248" t="b">
        <f t="shared" ca="1" si="149"/>
        <v>0</v>
      </c>
      <c r="CP44" s="248"/>
      <c r="CU44" s="162"/>
      <c r="DF44" s="3">
        <v>26</v>
      </c>
      <c r="DH44" s="3">
        <f t="shared" si="147"/>
        <v>1.414973347970818</v>
      </c>
    </row>
    <row r="45" spans="2:263" ht="16.5" customHeight="1" x14ac:dyDescent="0.25">
      <c r="B45" s="31"/>
      <c r="C45" s="31"/>
      <c r="D45" s="31">
        <v>1</v>
      </c>
      <c r="E45" s="31">
        <v>8</v>
      </c>
      <c r="F45" s="31"/>
      <c r="G45" s="31"/>
      <c r="H45" s="31"/>
      <c r="I45" s="31"/>
      <c r="J45" s="31">
        <v>5</v>
      </c>
      <c r="L45" s="3">
        <v>8</v>
      </c>
      <c r="M45" s="177">
        <f ca="1">O27</f>
        <v>1</v>
      </c>
      <c r="N45" s="178">
        <f ca="1">P27</f>
        <v>1</v>
      </c>
      <c r="O45" s="178">
        <f ca="1">Q27</f>
        <v>1</v>
      </c>
      <c r="P45" s="178">
        <f ca="1">R27</f>
        <v>1</v>
      </c>
      <c r="Q45" s="178">
        <f ca="1">S27</f>
        <v>2</v>
      </c>
      <c r="R45" s="178">
        <f ca="1">T27</f>
        <v>1</v>
      </c>
      <c r="S45" s="178">
        <f ca="1">U27</f>
        <v>1</v>
      </c>
      <c r="T45" s="178">
        <f ca="1">V27</f>
        <v>1</v>
      </c>
      <c r="U45" s="179">
        <f ca="1">W27</f>
        <v>2</v>
      </c>
      <c r="V45" s="3">
        <f t="shared" ca="1" si="141"/>
        <v>2</v>
      </c>
      <c r="X45" s="177">
        <f ca="1">O28</f>
        <v>1</v>
      </c>
      <c r="Y45" s="178">
        <f ca="1">P28</f>
        <v>2</v>
      </c>
      <c r="Z45" s="178">
        <f ca="1">Q28</f>
        <v>1</v>
      </c>
      <c r="AA45" s="178">
        <f ca="1">R28</f>
        <v>2</v>
      </c>
      <c r="AB45" s="178">
        <f ca="1">S28</f>
        <v>2</v>
      </c>
      <c r="AC45" s="178">
        <f ca="1">T28</f>
        <v>1</v>
      </c>
      <c r="AD45" s="178">
        <f ca="1">U28</f>
        <v>1</v>
      </c>
      <c r="AE45" s="178">
        <f ca="1">V28</f>
        <v>1</v>
      </c>
      <c r="AF45" s="179">
        <f ca="1">W28</f>
        <v>2</v>
      </c>
      <c r="AG45" s="3">
        <f t="shared" ca="1" si="142"/>
        <v>4</v>
      </c>
      <c r="AI45" s="177">
        <f ca="1">O29</f>
        <v>0</v>
      </c>
      <c r="AJ45" s="178">
        <f ca="1">P29</f>
        <v>0</v>
      </c>
      <c r="AK45" s="178">
        <f ca="1">Q29</f>
        <v>0</v>
      </c>
      <c r="AL45" s="178">
        <f ca="1">R29</f>
        <v>0</v>
      </c>
      <c r="AM45" s="178">
        <f ca="1">S29</f>
        <v>0</v>
      </c>
      <c r="AN45" s="178">
        <f ca="1">T29</f>
        <v>0</v>
      </c>
      <c r="AO45" s="178">
        <f ca="1">U29</f>
        <v>0</v>
      </c>
      <c r="AP45" s="178">
        <f ca="1">V29</f>
        <v>0</v>
      </c>
      <c r="AQ45" s="179">
        <f ca="1">W29</f>
        <v>0</v>
      </c>
      <c r="AR45" s="3">
        <f t="shared" ca="1" si="143"/>
        <v>0</v>
      </c>
      <c r="AT45" s="164" t="s">
        <v>100</v>
      </c>
      <c r="AU45" s="3">
        <f ca="1">AM3</f>
        <v>0</v>
      </c>
      <c r="AV45" s="3">
        <f ca="1">AN3</f>
        <v>0</v>
      </c>
      <c r="AW45" s="3">
        <f ca="1">AO3</f>
        <v>0</v>
      </c>
      <c r="AX45" s="3">
        <f ca="1">AP3</f>
        <v>0</v>
      </c>
      <c r="AY45" s="3">
        <f ca="1">AQ3</f>
        <v>0</v>
      </c>
      <c r="AZ45" s="3">
        <f ca="1">AR3</f>
        <v>0</v>
      </c>
      <c r="BA45" s="3">
        <f ca="1">AS3</f>
        <v>0</v>
      </c>
      <c r="BB45" s="3">
        <f ca="1">AT3</f>
        <v>0</v>
      </c>
      <c r="BC45" s="3">
        <f ca="1">AU3</f>
        <v>0</v>
      </c>
      <c r="BD45" s="3">
        <f t="shared" ca="1" si="144"/>
        <v>0</v>
      </c>
      <c r="BF45" s="3">
        <f ca="1">AM6</f>
        <v>1</v>
      </c>
      <c r="BG45" s="3">
        <f ca="1">AN6</f>
        <v>1</v>
      </c>
      <c r="BH45" s="3">
        <f ca="1">AO6</f>
        <v>1</v>
      </c>
      <c r="BI45" s="3">
        <f ca="1">AP6</f>
        <v>2</v>
      </c>
      <c r="BJ45" s="3">
        <f ca="1">AQ6</f>
        <v>2</v>
      </c>
      <c r="BK45" s="3">
        <f ca="1">AR6</f>
        <v>1</v>
      </c>
      <c r="BL45" s="3">
        <f ca="1">AS6</f>
        <v>2</v>
      </c>
      <c r="BM45" s="3">
        <f ca="1">AT6</f>
        <v>1</v>
      </c>
      <c r="BN45" s="3">
        <f ca="1">AU6</f>
        <v>2</v>
      </c>
      <c r="BO45" s="3">
        <f t="shared" ca="1" si="145"/>
        <v>4</v>
      </c>
      <c r="BQ45" s="3">
        <f ca="1">AM9</f>
        <v>1</v>
      </c>
      <c r="BR45" s="3">
        <f ca="1">AN9</f>
        <v>1</v>
      </c>
      <c r="BS45" s="3">
        <f ca="1">AO9</f>
        <v>1</v>
      </c>
      <c r="BT45" s="3">
        <f ca="1">AP9</f>
        <v>2</v>
      </c>
      <c r="BU45" s="3">
        <f ca="1">AQ9</f>
        <v>1</v>
      </c>
      <c r="BV45" s="3">
        <f ca="1">AR9</f>
        <v>1</v>
      </c>
      <c r="BW45" s="3">
        <f ca="1">AS9</f>
        <v>2</v>
      </c>
      <c r="BX45" s="3">
        <f ca="1">AT9</f>
        <v>1</v>
      </c>
      <c r="BY45" s="3">
        <f ca="1">AU9</f>
        <v>2</v>
      </c>
      <c r="BZ45" s="3">
        <f t="shared" ca="1" si="146"/>
        <v>3</v>
      </c>
      <c r="CD45" s="32" t="s">
        <v>92</v>
      </c>
      <c r="CE45" s="32">
        <v>7</v>
      </c>
      <c r="CF45" s="162" t="str">
        <f t="shared" ca="1" si="148"/>
        <v>100000111</v>
      </c>
      <c r="CJ45" s="3">
        <f ca="1">COUNTIF(M44:U44,2)</f>
        <v>4</v>
      </c>
      <c r="CL45" s="247">
        <f ca="1">BIN2DEC(CF45)</f>
        <v>263</v>
      </c>
      <c r="CM45" s="247"/>
      <c r="CO45" s="248" t="b">
        <f t="shared" ca="1" si="149"/>
        <v>0</v>
      </c>
      <c r="CP45" s="248"/>
      <c r="CU45" s="162"/>
      <c r="DF45" s="3">
        <v>27</v>
      </c>
      <c r="DH45" s="3">
        <f t="shared" si="147"/>
        <v>1.4313637641589874</v>
      </c>
    </row>
    <row r="46" spans="2:263" ht="16.5" customHeight="1" x14ac:dyDescent="0.25">
      <c r="B46" s="31">
        <v>4</v>
      </c>
      <c r="C46" s="31"/>
      <c r="D46" s="31"/>
      <c r="E46" s="31"/>
      <c r="F46" s="31">
        <v>3</v>
      </c>
      <c r="G46" s="31">
        <v>5</v>
      </c>
      <c r="H46" s="31"/>
      <c r="I46" s="31">
        <v>2</v>
      </c>
      <c r="J46" s="31"/>
      <c r="L46" s="3">
        <v>9</v>
      </c>
      <c r="M46" s="180">
        <f ca="1">O30</f>
        <v>0</v>
      </c>
      <c r="N46" s="181">
        <f ca="1">P30</f>
        <v>0</v>
      </c>
      <c r="O46" s="181">
        <f ca="1">Q30</f>
        <v>0</v>
      </c>
      <c r="P46" s="181">
        <f ca="1">R30</f>
        <v>0</v>
      </c>
      <c r="Q46" s="181">
        <f ca="1">S30</f>
        <v>0</v>
      </c>
      <c r="R46" s="181">
        <f ca="1">T30</f>
        <v>0</v>
      </c>
      <c r="S46" s="181">
        <f ca="1">U30</f>
        <v>0</v>
      </c>
      <c r="T46" s="181">
        <f ca="1">V30</f>
        <v>0</v>
      </c>
      <c r="U46" s="182">
        <f ca="1">W30</f>
        <v>0</v>
      </c>
      <c r="V46" s="3">
        <f t="shared" ca="1" si="141"/>
        <v>0</v>
      </c>
      <c r="X46" s="180">
        <f ca="1">O31</f>
        <v>1</v>
      </c>
      <c r="Y46" s="181">
        <f ca="1">P31</f>
        <v>2</v>
      </c>
      <c r="Z46" s="181">
        <f ca="1">Q31</f>
        <v>1</v>
      </c>
      <c r="AA46" s="181">
        <f ca="1">R31</f>
        <v>1</v>
      </c>
      <c r="AB46" s="181">
        <f ca="1">S31</f>
        <v>2</v>
      </c>
      <c r="AC46" s="181">
        <f ca="1">T31</f>
        <v>1</v>
      </c>
      <c r="AD46" s="181">
        <f ca="1">U31</f>
        <v>2</v>
      </c>
      <c r="AE46" s="181">
        <f ca="1">V31</f>
        <v>1</v>
      </c>
      <c r="AF46" s="182">
        <f ca="1">W31</f>
        <v>2</v>
      </c>
      <c r="AG46" s="3">
        <f t="shared" ca="1" si="142"/>
        <v>4</v>
      </c>
      <c r="AI46" s="180">
        <f ca="1">O32</f>
        <v>1</v>
      </c>
      <c r="AJ46" s="181">
        <f ca="1">P32</f>
        <v>2</v>
      </c>
      <c r="AK46" s="181">
        <f ca="1">Q32</f>
        <v>1</v>
      </c>
      <c r="AL46" s="181">
        <f ca="1">R32</f>
        <v>1</v>
      </c>
      <c r="AM46" s="181">
        <f ca="1">S32</f>
        <v>1</v>
      </c>
      <c r="AN46" s="181">
        <f ca="1">T32</f>
        <v>1</v>
      </c>
      <c r="AO46" s="181">
        <f ca="1">U32</f>
        <v>2</v>
      </c>
      <c r="AP46" s="181">
        <f ca="1">V32</f>
        <v>1</v>
      </c>
      <c r="AQ46" s="182">
        <f ca="1">W32</f>
        <v>2</v>
      </c>
      <c r="AR46" s="3">
        <f t="shared" ca="1" si="143"/>
        <v>3</v>
      </c>
      <c r="AT46" s="164" t="s">
        <v>101</v>
      </c>
      <c r="AU46" s="3">
        <f ca="1">AM4</f>
        <v>1</v>
      </c>
      <c r="AV46" s="3">
        <f ca="1">AN4</f>
        <v>1</v>
      </c>
      <c r="AW46" s="3">
        <f ca="1">AO4</f>
        <v>1</v>
      </c>
      <c r="AX46" s="3">
        <f ca="1">AP4</f>
        <v>1</v>
      </c>
      <c r="AY46" s="3">
        <f ca="1">AQ4</f>
        <v>1</v>
      </c>
      <c r="AZ46" s="3">
        <f ca="1">AR4</f>
        <v>1</v>
      </c>
      <c r="BA46" s="3">
        <f ca="1">AS4</f>
        <v>2</v>
      </c>
      <c r="BB46" s="3">
        <f ca="1">AT4</f>
        <v>2</v>
      </c>
      <c r="BC46" s="3">
        <f ca="1">AU4</f>
        <v>2</v>
      </c>
      <c r="BD46" s="3">
        <f t="shared" ca="1" si="144"/>
        <v>3</v>
      </c>
      <c r="BF46" s="3">
        <f ca="1">AM7</f>
        <v>0</v>
      </c>
      <c r="BG46" s="3">
        <f ca="1">AN7</f>
        <v>0</v>
      </c>
      <c r="BH46" s="3">
        <f ca="1">AO7</f>
        <v>0</v>
      </c>
      <c r="BI46" s="3">
        <f ca="1">AP7</f>
        <v>0</v>
      </c>
      <c r="BJ46" s="3">
        <f ca="1">AQ7</f>
        <v>0</v>
      </c>
      <c r="BK46" s="3">
        <f ca="1">AR7</f>
        <v>0</v>
      </c>
      <c r="BL46" s="3">
        <f ca="1">AS7</f>
        <v>0</v>
      </c>
      <c r="BM46" s="3">
        <f ca="1">AT7</f>
        <v>0</v>
      </c>
      <c r="BN46" s="3">
        <f ca="1">AU7</f>
        <v>0</v>
      </c>
      <c r="BO46" s="3">
        <f t="shared" ca="1" si="145"/>
        <v>0</v>
      </c>
      <c r="BQ46" s="3">
        <f ca="1">AM10</f>
        <v>1</v>
      </c>
      <c r="BR46" s="3">
        <f ca="1">AN10</f>
        <v>1</v>
      </c>
      <c r="BS46" s="3">
        <f ca="1">AO10</f>
        <v>1</v>
      </c>
      <c r="BT46" s="3">
        <f ca="1">AP10</f>
        <v>1</v>
      </c>
      <c r="BU46" s="3">
        <f ca="1">AQ10</f>
        <v>1</v>
      </c>
      <c r="BV46" s="3">
        <f ca="1">AR10</f>
        <v>1</v>
      </c>
      <c r="BW46" s="3">
        <f ca="1">AS10</f>
        <v>2</v>
      </c>
      <c r="BX46" s="3">
        <f ca="1">AT10</f>
        <v>2</v>
      </c>
      <c r="BY46" s="3">
        <f ca="1">AU10</f>
        <v>2</v>
      </c>
      <c r="BZ46" s="3">
        <f t="shared" ca="1" si="146"/>
        <v>3</v>
      </c>
      <c r="CD46" s="32" t="s">
        <v>92</v>
      </c>
      <c r="CE46" s="32">
        <v>8</v>
      </c>
      <c r="CF46" s="162" t="str">
        <f t="shared" ca="1" si="148"/>
        <v>000010001</v>
      </c>
      <c r="CJ46" s="3">
        <f ca="1">COUNTIF(M45:U45,2)</f>
        <v>2</v>
      </c>
      <c r="CL46" s="247">
        <f ca="1">BIN2DEC(CF46)</f>
        <v>17</v>
      </c>
      <c r="CM46" s="247"/>
      <c r="CO46" s="248" t="b">
        <f t="shared" ca="1" si="149"/>
        <v>0</v>
      </c>
      <c r="CP46" s="248"/>
      <c r="CU46" s="162"/>
      <c r="DF46" s="3">
        <v>28</v>
      </c>
      <c r="DH46" s="3">
        <f t="shared" si="147"/>
        <v>1.4471580313422192</v>
      </c>
    </row>
    <row r="47" spans="2:263" ht="16.5" customHeight="1" x14ac:dyDescent="0.25">
      <c r="B47" s="31"/>
      <c r="C47" s="31">
        <v>3</v>
      </c>
      <c r="D47" s="31"/>
      <c r="E47" s="31">
        <v>7</v>
      </c>
      <c r="F47" s="31"/>
      <c r="G47" s="31"/>
      <c r="H47" s="31"/>
      <c r="I47" s="31"/>
      <c r="J47" s="31"/>
      <c r="M47" s="3">
        <f ca="1">COUNTIF(O2,2)+COUNTIF(O5,2)+COUNTIF(O8,2)+COUNTIF(O13,2)+COUNTIF(O16,2)+COUNTIF(O19,2)+COUNTIF(O24,2)+COUNTIF(O27,2)+COUNTIF(O30,2)</f>
        <v>3</v>
      </c>
      <c r="N47" s="3">
        <f ca="1">COUNTIF(P2,2)+COUNTIF(P5,2)+COUNTIF(P8,2)+COUNTIF(P13,2)+COUNTIF(P16,2)+COUNTIF(P19,2)+COUNTIF(P24,2)+COUNTIF(P27,2)+COUNTIF(P30,2)</f>
        <v>0</v>
      </c>
      <c r="O47" s="3">
        <f ca="1">COUNTIF(Q2,2)+COUNTIF(Q5,2)+COUNTIF(Q8,2)+COUNTIF(Q13,2)+COUNTIF(Q16,2)+COUNTIF(Q19,2)+COUNTIF(Q24,2)+COUNTIF(Q27,2)+COUNTIF(Q30,2)</f>
        <v>2</v>
      </c>
      <c r="P47" s="3">
        <f ca="1">COUNTIF(R2,2)+COUNTIF(R5,2)+COUNTIF(R8,2)+COUNTIF(R13,2)+COUNTIF(R16,2)+COUNTIF(R19,2)+COUNTIF(R24,2)+COUNTIF(R27,2)+COUNTIF(R30,2)</f>
        <v>0</v>
      </c>
      <c r="Q47" s="3">
        <f ca="1">COUNTIF(S2,2)+COUNTIF(S5,2)+COUNTIF(S8,2)+COUNTIF(S13,2)+COUNTIF(S16,2)+COUNTIF(S19,2)+COUNTIF(S24,2)+COUNTIF(S27,2)+COUNTIF(S30,2)</f>
        <v>3</v>
      </c>
      <c r="R47" s="3">
        <f ca="1">COUNTIF(T2,2)+COUNTIF(T5,2)+COUNTIF(T8,2)+COUNTIF(T13,2)+COUNTIF(T16,2)+COUNTIF(T19,2)+COUNTIF(T24,2)+COUNTIF(T27,2)+COUNTIF(T30,2)</f>
        <v>0</v>
      </c>
      <c r="S47" s="3">
        <f ca="1">COUNTIF(U2,2)+COUNTIF(U5,2)+COUNTIF(U8,2)+COUNTIF(U13,2)+COUNTIF(U16,2)+COUNTIF(U19,2)+COUNTIF(U24,2)+COUNTIF(U27,2)+COUNTIF(U30,2)</f>
        <v>5</v>
      </c>
      <c r="T47" s="3">
        <f ca="1">COUNTIF(V2,2)+COUNTIF(V5,2)+COUNTIF(V8,2)+COUNTIF(V13,2)+COUNTIF(V16,2)+COUNTIF(V19,2)+COUNTIF(V24,2)+COUNTIF(V27,2)+COUNTIF(V30,2)</f>
        <v>4</v>
      </c>
      <c r="U47" s="3">
        <f ca="1">COUNTIF(W2,2)+COUNTIF(W5,2)+COUNTIF(W8,2)+COUNTIF(W13,2)+COUNTIF(W16,2)+COUNTIF(W19,2)+COUNTIF(W24,2)+COUNTIF(W27,2)+COUNTIF(W30,2)</f>
        <v>6</v>
      </c>
      <c r="X47" s="3">
        <f ca="1">COUNTIF(O3,2)+COUNTIF(O6,2)+COUNTIF(O9,2)+COUNTIF(O14,2)+COUNTIF(O17,2)+COUNTIF(O20,2)+COUNTIF(O25,2)+COUNTIF(O28,2)+COUNTIF(O31,2)</f>
        <v>3</v>
      </c>
      <c r="Y47" s="3">
        <f ca="1">COUNTIF(P3,2)+COUNTIF(P6,2)+COUNTIF(P9,2)+COUNTIF(P14,2)+COUNTIF(P17,2)+COUNTIF(P20,2)+COUNTIF(P25,2)+COUNTIF(P28,2)+COUNTIF(P31,2)</f>
        <v>4</v>
      </c>
      <c r="Z47" s="3">
        <f ca="1">COUNTIF(Q3,2)+COUNTIF(Q6,2)+COUNTIF(Q9,2)+COUNTIF(Q14,2)+COUNTIF(Q17,2)+COUNTIF(Q20,2)+COUNTIF(Q25,2)+COUNTIF(Q28,2)+COUNTIF(Q31,2)</f>
        <v>0</v>
      </c>
      <c r="AA47" s="3">
        <f ca="1">COUNTIF(R3,2)+COUNTIF(R6,2)+COUNTIF(R9,2)+COUNTIF(R14,2)+COUNTIF(R17,2)+COUNTIF(R20,2)+COUNTIF(R25,2)+COUNTIF(R28,2)+COUNTIF(R31,2)</f>
        <v>5</v>
      </c>
      <c r="AB47" s="3">
        <f ca="1">COUNTIF(S3,2)+COUNTIF(S6,2)+COUNTIF(S9,2)+COUNTIF(S14,2)+COUNTIF(S17,2)+COUNTIF(S20,2)+COUNTIF(S25,2)+COUNTIF(S28,2)+COUNTIF(S31,2)</f>
        <v>4</v>
      </c>
      <c r="AC47" s="3">
        <f ca="1">COUNTIF(T3,2)+COUNTIF(T6,2)+COUNTIF(T9,2)+COUNTIF(T14,2)+COUNTIF(T17,2)+COUNTIF(T20,2)+COUNTIF(T25,2)+COUNTIF(T28,2)+COUNTIF(T31,2)</f>
        <v>0</v>
      </c>
      <c r="AD47" s="3">
        <f ca="1">COUNTIF(U3,2)+COUNTIF(U6,2)+COUNTIF(U9,2)+COUNTIF(U14,2)+COUNTIF(U17,2)+COUNTIF(U20,2)+COUNTIF(U25,2)+COUNTIF(U28,2)+COUNTIF(U31,2)</f>
        <v>6</v>
      </c>
      <c r="AE47" s="3">
        <f ca="1">COUNTIF(V3,2)+COUNTIF(V6,2)+COUNTIF(V9,2)+COUNTIF(V14,2)+COUNTIF(V17,2)+COUNTIF(V20,2)+COUNTIF(V25,2)+COUNTIF(V28,2)+COUNTIF(V31,2)</f>
        <v>4</v>
      </c>
      <c r="AF47" s="3">
        <f ca="1">COUNTIF(W3,2)+COUNTIF(W6,2)+COUNTIF(W9,2)+COUNTIF(W14,2)+COUNTIF(W17,2)+COUNTIF(W20,2)+COUNTIF(W25,2)+COUNTIF(W28,2)+COUNTIF(W31,2)</f>
        <v>7</v>
      </c>
      <c r="AI47" s="3">
        <f ca="1">COUNTIF(O4,2)+COUNTIF(O7,2)+COUNTIF(O10,2)+COUNTIF(O15,2)+COUNTIF(O18,2)+COUNTIF(O21,2)+COUNTIF(O26,2)+COUNTIF(O29,2)+COUNTIF(O32,2)</f>
        <v>0</v>
      </c>
      <c r="AJ47" s="3">
        <f ca="1">COUNTIF(P4,2)+COUNTIF(P7,2)+COUNTIF(P10,2)+COUNTIF(P15,2)+COUNTIF(P18,2)+COUNTIF(P21,2)+COUNTIF(P26,2)+COUNTIF(P29,2)+COUNTIF(P32,2)</f>
        <v>2</v>
      </c>
      <c r="AK47" s="3">
        <f ca="1">COUNTIF(Q4,2)+COUNTIF(Q7,2)+COUNTIF(Q10,2)+COUNTIF(Q15,2)+COUNTIF(Q18,2)+COUNTIF(Q21,2)+COUNTIF(Q26,2)+COUNTIF(Q29,2)+COUNTIF(Q32,2)</f>
        <v>0</v>
      </c>
      <c r="AL47" s="3">
        <f ca="1">COUNTIF(R4,2)+COUNTIF(R7,2)+COUNTIF(R10,2)+COUNTIF(R15,2)+COUNTIF(R18,2)+COUNTIF(R21,2)+COUNTIF(R26,2)+COUNTIF(R29,2)+COUNTIF(R32,2)</f>
        <v>3</v>
      </c>
      <c r="AM47" s="3">
        <f ca="1">COUNTIF(S4,2)+COUNTIF(S7,2)+COUNTIF(S10,2)+COUNTIF(S15,2)+COUNTIF(S18,2)+COUNTIF(S21,2)+COUNTIF(S26,2)+COUNTIF(S29,2)+COUNTIF(S32,2)</f>
        <v>0</v>
      </c>
      <c r="AN47" s="3">
        <f ca="1">COUNTIF(T4,2)+COUNTIF(T7,2)+COUNTIF(T10,2)+COUNTIF(T15,2)+COUNTIF(T18,2)+COUNTIF(T21,2)+COUNTIF(T26,2)+COUNTIF(T29,2)+COUNTIF(T32,2)</f>
        <v>0</v>
      </c>
      <c r="AO47" s="3">
        <f ca="1">COUNTIF(U4,2)+COUNTIF(U7,2)+COUNTIF(U10,2)+COUNTIF(U15,2)+COUNTIF(U18,2)+COUNTIF(U21,2)+COUNTIF(U26,2)+COUNTIF(U29,2)+COUNTIF(U32,2)</f>
        <v>5</v>
      </c>
      <c r="AP47" s="3">
        <f ca="1">COUNTIF(V4,2)+COUNTIF(V7,2)+COUNTIF(V10,2)+COUNTIF(V15,2)+COUNTIF(V18,2)+COUNTIF(V21,2)+COUNTIF(V26,2)+COUNTIF(V29,2)+COUNTIF(V32,2)</f>
        <v>2</v>
      </c>
      <c r="AQ47" s="3">
        <f ca="1">COUNTIF(W4,2)+COUNTIF(W7,2)+COUNTIF(W10,2)+COUNTIF(W15,2)+COUNTIF(W18,2)+COUNTIF(W21,2)+COUNTIF(W26,2)+COUNTIF(W29,2)+COUNTIF(W32,2)</f>
        <v>5</v>
      </c>
      <c r="AU47" s="3">
        <f ca="1">COUNTIF(AU38:AU46,2)</f>
        <v>0</v>
      </c>
      <c r="AV47" s="3">
        <f t="shared" ref="AV47:BC47" ca="1" si="150">COUNTIF(AV38:AV46,2)</f>
        <v>3</v>
      </c>
      <c r="AW47" s="3">
        <f t="shared" ca="1" si="150"/>
        <v>0</v>
      </c>
      <c r="AX47" s="3">
        <f t="shared" ca="1" si="150"/>
        <v>2</v>
      </c>
      <c r="AY47" s="3">
        <f t="shared" ca="1" si="150"/>
        <v>3</v>
      </c>
      <c r="AZ47" s="3">
        <f t="shared" ca="1" si="150"/>
        <v>0</v>
      </c>
      <c r="BA47" s="3">
        <f t="shared" ca="1" si="150"/>
        <v>5</v>
      </c>
      <c r="BB47" s="3">
        <f t="shared" ca="1" si="150"/>
        <v>4</v>
      </c>
      <c r="BC47" s="3">
        <f t="shared" ca="1" si="150"/>
        <v>6</v>
      </c>
      <c r="BF47" s="3">
        <f ca="1">COUNTIF(BF38:BF46,2)</f>
        <v>3</v>
      </c>
      <c r="BG47" s="3">
        <f t="shared" ref="BG47" ca="1" si="151">COUNTIF(BG38:BG46,2)</f>
        <v>0</v>
      </c>
      <c r="BH47" s="3">
        <f t="shared" ref="BH47" ca="1" si="152">COUNTIF(BH38:BH46,2)</f>
        <v>2</v>
      </c>
      <c r="BI47" s="3">
        <f t="shared" ref="BI47" ca="1" si="153">COUNTIF(BI38:BI46,2)</f>
        <v>4</v>
      </c>
      <c r="BJ47" s="3">
        <f t="shared" ref="BJ47" ca="1" si="154">COUNTIF(BJ38:BJ46,2)</f>
        <v>4</v>
      </c>
      <c r="BK47" s="3">
        <f t="shared" ref="BK47" ca="1" si="155">COUNTIF(BK38:BK46,2)</f>
        <v>0</v>
      </c>
      <c r="BL47" s="3">
        <f t="shared" ref="BL47" ca="1" si="156">COUNTIF(BL38:BL46,2)</f>
        <v>6</v>
      </c>
      <c r="BM47" s="3">
        <f t="shared" ref="BM47" ca="1" si="157">COUNTIF(BM38:BM46,2)</f>
        <v>0</v>
      </c>
      <c r="BN47" s="3">
        <f t="shared" ref="BN47" ca="1" si="158">COUNTIF(BN38:BN46,2)</f>
        <v>5</v>
      </c>
      <c r="BQ47" s="3">
        <f ca="1">COUNTIF(BQ38:BQ46,2)</f>
        <v>3</v>
      </c>
      <c r="BR47" s="3">
        <f t="shared" ref="BR47" ca="1" si="159">COUNTIF(BR38:BR46,2)</f>
        <v>2</v>
      </c>
      <c r="BS47" s="3">
        <f t="shared" ref="BS47" ca="1" si="160">COUNTIF(BS38:BS46,2)</f>
        <v>2</v>
      </c>
      <c r="BT47" s="3">
        <f t="shared" ref="BT47" ca="1" si="161">COUNTIF(BT38:BT46,2)</f>
        <v>3</v>
      </c>
      <c r="BU47" s="3">
        <f t="shared" ref="BU47" ca="1" si="162">COUNTIF(BU38:BU46,2)</f>
        <v>0</v>
      </c>
      <c r="BV47" s="3">
        <f t="shared" ref="BV47" ca="1" si="163">COUNTIF(BV38:BV46,2)</f>
        <v>0</v>
      </c>
      <c r="BW47" s="3">
        <f t="shared" ref="BW47" ca="1" si="164">COUNTIF(BW38:BW46,2)</f>
        <v>6</v>
      </c>
      <c r="BX47" s="3">
        <f t="shared" ref="BX47" ca="1" si="165">COUNTIF(BX38:BX46,2)</f>
        <v>3</v>
      </c>
      <c r="BY47" s="3">
        <f t="shared" ref="BY47" ca="1" si="166">COUNTIF(BY38:BY46,2)</f>
        <v>6</v>
      </c>
      <c r="CD47" s="32" t="s">
        <v>92</v>
      </c>
      <c r="CE47" s="32">
        <v>9</v>
      </c>
      <c r="CF47" s="162" t="str">
        <f t="shared" ca="1" si="148"/>
        <v>000000000</v>
      </c>
      <c r="CJ47" s="3">
        <f ca="1">COUNTIF(M46:U46,2)</f>
        <v>0</v>
      </c>
      <c r="CL47" s="247">
        <f ca="1">BIN2DEC(CF47)</f>
        <v>0</v>
      </c>
      <c r="CM47" s="247"/>
      <c r="CO47" s="248" t="b">
        <f t="shared" ca="1" si="149"/>
        <v>0</v>
      </c>
      <c r="CP47" s="248"/>
      <c r="CU47" s="162"/>
      <c r="DF47" s="3">
        <v>29</v>
      </c>
      <c r="DH47" s="3">
        <f t="shared" si="147"/>
        <v>1.4623979978989561</v>
      </c>
    </row>
    <row r="48" spans="2:263" ht="16.5" customHeight="1" x14ac:dyDescent="0.25">
      <c r="B48" s="31"/>
      <c r="C48" s="31"/>
      <c r="D48" s="31">
        <v>6</v>
      </c>
      <c r="E48" s="31"/>
      <c r="F48" s="31"/>
      <c r="G48" s="31"/>
      <c r="H48" s="31"/>
      <c r="I48" s="31">
        <v>4</v>
      </c>
      <c r="J48" s="31"/>
      <c r="M48" s="164" t="s">
        <v>32</v>
      </c>
      <c r="X48" s="164" t="s">
        <v>33</v>
      </c>
      <c r="Y48" s="164"/>
      <c r="AI48" s="164" t="s">
        <v>34</v>
      </c>
      <c r="AU48" s="3">
        <v>4</v>
      </c>
      <c r="BF48" s="3">
        <v>5</v>
      </c>
      <c r="BQ48" s="3">
        <v>6</v>
      </c>
      <c r="CU48" s="162"/>
      <c r="DF48" s="3">
        <v>30</v>
      </c>
      <c r="DH48" s="3">
        <f t="shared" si="147"/>
        <v>1.4771212547196624</v>
      </c>
    </row>
    <row r="49" spans="2:112" ht="16.5" customHeight="1" x14ac:dyDescent="0.25">
      <c r="B49" s="31"/>
      <c r="C49" s="31">
        <v>8</v>
      </c>
      <c r="D49" s="31"/>
      <c r="E49" s="31"/>
      <c r="F49" s="31">
        <v>9</v>
      </c>
      <c r="G49" s="31">
        <v>1</v>
      </c>
      <c r="H49" s="31"/>
      <c r="I49" s="31"/>
      <c r="J49" s="31">
        <v>2</v>
      </c>
      <c r="M49" s="3">
        <v>1</v>
      </c>
      <c r="N49" s="3">
        <v>2</v>
      </c>
      <c r="O49" s="3">
        <v>3</v>
      </c>
      <c r="P49" s="3">
        <v>4</v>
      </c>
      <c r="Q49" s="3">
        <v>5</v>
      </c>
      <c r="R49" s="3">
        <v>6</v>
      </c>
      <c r="S49" s="3">
        <v>7</v>
      </c>
      <c r="T49" s="3">
        <v>8</v>
      </c>
      <c r="U49" s="3">
        <v>9</v>
      </c>
      <c r="X49" s="3">
        <v>1</v>
      </c>
      <c r="Y49" s="3">
        <v>2</v>
      </c>
      <c r="Z49" s="3">
        <v>3</v>
      </c>
      <c r="AA49" s="3">
        <v>4</v>
      </c>
      <c r="AB49" s="3">
        <v>5</v>
      </c>
      <c r="AC49" s="3">
        <v>6</v>
      </c>
      <c r="AD49" s="3">
        <v>7</v>
      </c>
      <c r="AE49" s="3">
        <v>8</v>
      </c>
      <c r="AF49" s="3">
        <v>9</v>
      </c>
      <c r="AI49" s="3">
        <v>1</v>
      </c>
      <c r="AJ49" s="3">
        <v>2</v>
      </c>
      <c r="AK49" s="3">
        <v>3</v>
      </c>
      <c r="AL49" s="3">
        <v>4</v>
      </c>
      <c r="AM49" s="3">
        <v>5</v>
      </c>
      <c r="AN49" s="3">
        <v>6</v>
      </c>
      <c r="AO49" s="3">
        <v>7</v>
      </c>
      <c r="AP49" s="3">
        <v>8</v>
      </c>
      <c r="AQ49" s="3">
        <v>9</v>
      </c>
      <c r="AU49" s="3">
        <v>1</v>
      </c>
      <c r="AV49" s="3">
        <v>2</v>
      </c>
      <c r="AW49" s="3">
        <v>3</v>
      </c>
      <c r="AX49" s="3">
        <v>4</v>
      </c>
      <c r="AY49" s="3">
        <v>5</v>
      </c>
      <c r="AZ49" s="3">
        <v>6</v>
      </c>
      <c r="BA49" s="3">
        <v>7</v>
      </c>
      <c r="BB49" s="3">
        <v>8</v>
      </c>
      <c r="BC49" s="3">
        <v>9</v>
      </c>
      <c r="BF49" s="3">
        <v>1</v>
      </c>
      <c r="BG49" s="3">
        <v>2</v>
      </c>
      <c r="BH49" s="3">
        <v>3</v>
      </c>
      <c r="BI49" s="3">
        <v>4</v>
      </c>
      <c r="BJ49" s="3">
        <v>5</v>
      </c>
      <c r="BK49" s="3">
        <v>6</v>
      </c>
      <c r="BL49" s="3">
        <v>7</v>
      </c>
      <c r="BM49" s="3">
        <v>8</v>
      </c>
      <c r="BN49" s="3">
        <v>9</v>
      </c>
      <c r="BQ49" s="3">
        <v>1</v>
      </c>
      <c r="BR49" s="3">
        <v>2</v>
      </c>
      <c r="BS49" s="3">
        <v>3</v>
      </c>
      <c r="BT49" s="3">
        <v>4</v>
      </c>
      <c r="BU49" s="3">
        <v>5</v>
      </c>
      <c r="BV49" s="3">
        <v>6</v>
      </c>
      <c r="BW49" s="3">
        <v>7</v>
      </c>
      <c r="BX49" s="3">
        <v>8</v>
      </c>
      <c r="BY49" s="3">
        <v>9</v>
      </c>
      <c r="CD49" s="32" t="s">
        <v>93</v>
      </c>
      <c r="CE49" s="32">
        <v>1</v>
      </c>
      <c r="CF49" s="162" t="str">
        <f ca="1">SUBSTITUTE(SUBSTITUTE(SUBSTITUTE(_xlfn.TEXTJOIN("",TRUE,X38:AF38),0,1),1,0),2,1)</f>
        <v>010110111</v>
      </c>
      <c r="CJ49" s="3">
        <f ca="1">COUNTIF(X38:AF38,2)</f>
        <v>6</v>
      </c>
      <c r="CK49" s="162"/>
      <c r="CL49" s="247">
        <f ca="1">BIN2DEC(CF49)</f>
        <v>183</v>
      </c>
      <c r="CM49" s="247"/>
      <c r="CN49" s="162"/>
      <c r="CO49" s="248" t="b">
        <f ca="1">COUNTIF($CF$49:$CF$57,CF49)=2</f>
        <v>0</v>
      </c>
      <c r="CP49" s="248"/>
      <c r="CU49" s="162" t="str" cm="1">
        <f t="array" aca="1" ref="CU49" ca="1">IFERROR(_xlfn._xlws.FILTER(CF49:CF57,CJ49:CJ57=2),"")</f>
        <v/>
      </c>
      <c r="CZ49" s="3" t="b">
        <f ca="1">AND(CU49=CU50)</f>
        <v>1</v>
      </c>
      <c r="DF49" s="3">
        <v>31</v>
      </c>
      <c r="DH49" s="3">
        <f t="shared" si="147"/>
        <v>1.4913616938342726</v>
      </c>
    </row>
    <row r="50" spans="2:112" ht="16.5" customHeight="1" x14ac:dyDescent="0.25">
      <c r="B50" s="31"/>
      <c r="C50" s="31"/>
      <c r="D50" s="31"/>
      <c r="E50" s="31">
        <v>5</v>
      </c>
      <c r="F50" s="31"/>
      <c r="G50" s="31"/>
      <c r="H50" s="31"/>
      <c r="I50" s="31"/>
      <c r="J50" s="31"/>
      <c r="L50" s="3">
        <v>1</v>
      </c>
      <c r="M50" s="174">
        <f ca="1">AA2</f>
        <v>1</v>
      </c>
      <c r="N50" s="175">
        <f ca="1">AB2</f>
        <v>2</v>
      </c>
      <c r="O50" s="175">
        <f ca="1">AC2</f>
        <v>1</v>
      </c>
      <c r="P50" s="175">
        <f ca="1">AD2</f>
        <v>1</v>
      </c>
      <c r="Q50" s="175">
        <f ca="1">AE2</f>
        <v>1</v>
      </c>
      <c r="R50" s="175">
        <f ca="1">AF2</f>
        <v>1</v>
      </c>
      <c r="S50" s="175">
        <f ca="1">AG2</f>
        <v>1</v>
      </c>
      <c r="T50" s="175">
        <f ca="1">AH2</f>
        <v>1</v>
      </c>
      <c r="U50" s="176">
        <f ca="1">AI2</f>
        <v>2</v>
      </c>
      <c r="V50" s="3">
        <f ca="1">COUNTIF(M50:U50,2)</f>
        <v>2</v>
      </c>
      <c r="X50" s="174">
        <f ca="1">AA3</f>
        <v>0</v>
      </c>
      <c r="Y50" s="175">
        <f ca="1">AB3</f>
        <v>0</v>
      </c>
      <c r="Z50" s="175">
        <f ca="1">AC3</f>
        <v>0</v>
      </c>
      <c r="AA50" s="175">
        <f ca="1">AD3</f>
        <v>0</v>
      </c>
      <c r="AB50" s="175">
        <f ca="1">AE3</f>
        <v>0</v>
      </c>
      <c r="AC50" s="175">
        <f ca="1">AF3</f>
        <v>0</v>
      </c>
      <c r="AD50" s="175">
        <f ca="1">AG3</f>
        <v>0</v>
      </c>
      <c r="AE50" s="175">
        <f ca="1">AH3</f>
        <v>0</v>
      </c>
      <c r="AF50" s="176">
        <f ca="1">AI3</f>
        <v>0</v>
      </c>
      <c r="AG50" s="3">
        <f ca="1">COUNTIF(X50:AF50,2)</f>
        <v>0</v>
      </c>
      <c r="AI50" s="174">
        <f ca="1">AA4</f>
        <v>0</v>
      </c>
      <c r="AJ50" s="175">
        <f ca="1">AB4</f>
        <v>0</v>
      </c>
      <c r="AK50" s="175">
        <f ca="1">AC4</f>
        <v>0</v>
      </c>
      <c r="AL50" s="175">
        <f ca="1">AD4</f>
        <v>0</v>
      </c>
      <c r="AM50" s="175">
        <f ca="1">AE4</f>
        <v>0</v>
      </c>
      <c r="AN50" s="175">
        <f ca="1">AF4</f>
        <v>0</v>
      </c>
      <c r="AO50" s="175">
        <f ca="1">AG4</f>
        <v>0</v>
      </c>
      <c r="AP50" s="175">
        <f ca="1">AH4</f>
        <v>0</v>
      </c>
      <c r="AQ50" s="176">
        <f ca="1">AI4</f>
        <v>0</v>
      </c>
      <c r="AR50" s="3">
        <f ca="1">COUNTIF(AI50:AQ50,2)</f>
        <v>0</v>
      </c>
      <c r="AT50" s="164" t="s">
        <v>92</v>
      </c>
      <c r="AU50" s="3">
        <f ca="1">O13</f>
        <v>0</v>
      </c>
      <c r="AV50" s="3">
        <f ca="1">P13</f>
        <v>0</v>
      </c>
      <c r="AW50" s="3">
        <f ca="1">Q13</f>
        <v>0</v>
      </c>
      <c r="AX50" s="3">
        <f ca="1">R13</f>
        <v>0</v>
      </c>
      <c r="AY50" s="3">
        <f ca="1">S13</f>
        <v>0</v>
      </c>
      <c r="AZ50" s="3">
        <f ca="1">T13</f>
        <v>0</v>
      </c>
      <c r="BA50" s="3">
        <f ca="1">U13</f>
        <v>0</v>
      </c>
      <c r="BB50" s="3">
        <f ca="1">V13</f>
        <v>0</v>
      </c>
      <c r="BC50" s="3">
        <f ca="1">W13</f>
        <v>0</v>
      </c>
      <c r="BD50" s="3">
        <f ca="1">COUNTIF(AU50:BC50,2)</f>
        <v>0</v>
      </c>
      <c r="BF50" s="3">
        <f ca="1">O16</f>
        <v>0</v>
      </c>
      <c r="BG50" s="3">
        <f ca="1">P16</f>
        <v>0</v>
      </c>
      <c r="BH50" s="3">
        <f ca="1">Q16</f>
        <v>0</v>
      </c>
      <c r="BI50" s="3">
        <f ca="1">R16</f>
        <v>0</v>
      </c>
      <c r="BJ50" s="3">
        <f ca="1">S16</f>
        <v>0</v>
      </c>
      <c r="BK50" s="3">
        <f ca="1">T16</f>
        <v>0</v>
      </c>
      <c r="BL50" s="3">
        <f ca="1">U16</f>
        <v>0</v>
      </c>
      <c r="BM50" s="3">
        <f ca="1">V16</f>
        <v>0</v>
      </c>
      <c r="BN50" s="3">
        <f ca="1">W16</f>
        <v>0</v>
      </c>
      <c r="BO50" s="3">
        <f ca="1">COUNTIF(BF50:BN50,2)</f>
        <v>0</v>
      </c>
      <c r="BQ50" s="3">
        <f ca="1">O19</f>
        <v>1</v>
      </c>
      <c r="BR50" s="3">
        <f ca="1">P19</f>
        <v>1</v>
      </c>
      <c r="BS50" s="3">
        <f ca="1">Q19</f>
        <v>1</v>
      </c>
      <c r="BT50" s="3">
        <f ca="1">R19</f>
        <v>1</v>
      </c>
      <c r="BU50" s="3">
        <f ca="1">S19</f>
        <v>1</v>
      </c>
      <c r="BV50" s="3">
        <f ca="1">T19</f>
        <v>1</v>
      </c>
      <c r="BW50" s="3">
        <f ca="1">U19</f>
        <v>2</v>
      </c>
      <c r="BX50" s="3">
        <f ca="1">V19</f>
        <v>2</v>
      </c>
      <c r="BY50" s="3">
        <f ca="1">W19</f>
        <v>2</v>
      </c>
      <c r="BZ50" s="3">
        <f ca="1">COUNTIF(BQ50:BY50,2)</f>
        <v>3</v>
      </c>
      <c r="CD50" s="32" t="s">
        <v>93</v>
      </c>
      <c r="CE50" s="32">
        <v>2</v>
      </c>
      <c r="CF50" s="162" t="str">
        <f t="shared" ref="CF50:CF57" ca="1" si="167">SUBSTITUTE(SUBSTITUTE(SUBSTITUTE(_xlfn.TEXTJOIN("",TRUE,X39:AF39),0,1),1,0),2,1)</f>
        <v>100110101</v>
      </c>
      <c r="CJ50" s="3">
        <f t="shared" ref="CJ50:CJ57" ca="1" si="168">COUNTIF(X39:AF39,2)</f>
        <v>5</v>
      </c>
      <c r="CK50" s="162"/>
      <c r="CL50" s="247">
        <f t="shared" ref="CL50:CL57" ca="1" si="169">BIN2DEC(CF50)</f>
        <v>309</v>
      </c>
      <c r="CM50" s="247"/>
      <c r="CO50" s="248" t="b">
        <f t="shared" ref="CO50:CO57" ca="1" si="170">COUNTIF($CF$49:$CF$57,CF50)=2</f>
        <v>0</v>
      </c>
      <c r="CP50" s="248"/>
      <c r="CU50" s="162"/>
      <c r="DF50" s="3">
        <v>32</v>
      </c>
      <c r="DH50" s="3">
        <f t="shared" si="147"/>
        <v>1.505149978319906</v>
      </c>
    </row>
    <row r="51" spans="2:112" ht="16.5" customHeight="1" x14ac:dyDescent="0.25">
      <c r="B51" s="31"/>
      <c r="C51" s="31"/>
      <c r="D51" s="31"/>
      <c r="E51" s="31"/>
      <c r="F51" s="31">
        <v>7</v>
      </c>
      <c r="G51" s="31"/>
      <c r="H51" s="31"/>
      <c r="I51" s="31"/>
      <c r="J51" s="31"/>
      <c r="L51" s="3">
        <v>2</v>
      </c>
      <c r="M51" s="177">
        <f ca="1">AA5</f>
        <v>0</v>
      </c>
      <c r="N51" s="178">
        <f ca="1">AB5</f>
        <v>0</v>
      </c>
      <c r="O51" s="178">
        <f ca="1">AC5</f>
        <v>0</v>
      </c>
      <c r="P51" s="178">
        <f ca="1">AD5</f>
        <v>0</v>
      </c>
      <c r="Q51" s="178">
        <f ca="1">AE5</f>
        <v>0</v>
      </c>
      <c r="R51" s="178">
        <f ca="1">AF5</f>
        <v>0</v>
      </c>
      <c r="S51" s="178">
        <f ca="1">AG5</f>
        <v>0</v>
      </c>
      <c r="T51" s="178">
        <f ca="1">AH5</f>
        <v>0</v>
      </c>
      <c r="U51" s="179">
        <f ca="1">AI5</f>
        <v>0</v>
      </c>
      <c r="V51" s="3">
        <f t="shared" ref="V51:V58" ca="1" si="171">COUNTIF(M51:U51,2)</f>
        <v>0</v>
      </c>
      <c r="X51" s="177">
        <f ca="1">AA6</f>
        <v>0</v>
      </c>
      <c r="Y51" s="178">
        <f ca="1">AB6</f>
        <v>0</v>
      </c>
      <c r="Z51" s="178">
        <f ca="1">AC6</f>
        <v>0</v>
      </c>
      <c r="AA51" s="178">
        <f ca="1">AD6</f>
        <v>0</v>
      </c>
      <c r="AB51" s="178">
        <f ca="1">AE6</f>
        <v>0</v>
      </c>
      <c r="AC51" s="178">
        <f ca="1">AF6</f>
        <v>0</v>
      </c>
      <c r="AD51" s="178">
        <f ca="1">AG6</f>
        <v>0</v>
      </c>
      <c r="AE51" s="178">
        <f ca="1">AH6</f>
        <v>0</v>
      </c>
      <c r="AF51" s="179">
        <f ca="1">AI6</f>
        <v>0</v>
      </c>
      <c r="AG51" s="3">
        <f t="shared" ref="AG51:AG58" ca="1" si="172">COUNTIF(X51:AF51,2)</f>
        <v>0</v>
      </c>
      <c r="AI51" s="177">
        <f ca="1">AA7</f>
        <v>1</v>
      </c>
      <c r="AJ51" s="178">
        <f ca="1">AB7</f>
        <v>1</v>
      </c>
      <c r="AK51" s="178">
        <f ca="1">AC7</f>
        <v>1</v>
      </c>
      <c r="AL51" s="178">
        <f ca="1">AD7</f>
        <v>2</v>
      </c>
      <c r="AM51" s="178">
        <f ca="1">AE7</f>
        <v>1</v>
      </c>
      <c r="AN51" s="178">
        <f ca="1">AF7</f>
        <v>1</v>
      </c>
      <c r="AO51" s="178">
        <f ca="1">AG7</f>
        <v>2</v>
      </c>
      <c r="AP51" s="178">
        <f ca="1">AH7</f>
        <v>1</v>
      </c>
      <c r="AQ51" s="179">
        <f ca="1">AI7</f>
        <v>1</v>
      </c>
      <c r="AR51" s="3">
        <f t="shared" ref="AR51:AR58" ca="1" si="173">COUNTIF(AI51:AQ51,2)</f>
        <v>2</v>
      </c>
      <c r="AT51" s="164" t="s">
        <v>93</v>
      </c>
      <c r="AU51" s="3">
        <f ca="1">O14</f>
        <v>0</v>
      </c>
      <c r="AV51" s="3">
        <f ca="1">P14</f>
        <v>0</v>
      </c>
      <c r="AW51" s="3">
        <f ca="1">Q14</f>
        <v>0</v>
      </c>
      <c r="AX51" s="3">
        <f ca="1">R14</f>
        <v>0</v>
      </c>
      <c r="AY51" s="3">
        <f ca="1">S14</f>
        <v>0</v>
      </c>
      <c r="AZ51" s="3">
        <f ca="1">T14</f>
        <v>0</v>
      </c>
      <c r="BA51" s="3">
        <f ca="1">U14</f>
        <v>0</v>
      </c>
      <c r="BB51" s="3">
        <f ca="1">V14</f>
        <v>0</v>
      </c>
      <c r="BC51" s="3">
        <f ca="1">W14</f>
        <v>0</v>
      </c>
      <c r="BD51" s="3">
        <f t="shared" ref="BD51:BD58" ca="1" si="174">COUNTIF(AU51:BC51,2)</f>
        <v>0</v>
      </c>
      <c r="BF51" s="3">
        <f ca="1">O17</f>
        <v>0</v>
      </c>
      <c r="BG51" s="3">
        <f ca="1">P17</f>
        <v>0</v>
      </c>
      <c r="BH51" s="3">
        <f ca="1">Q17</f>
        <v>0</v>
      </c>
      <c r="BI51" s="3">
        <f ca="1">R17</f>
        <v>0</v>
      </c>
      <c r="BJ51" s="3">
        <f ca="1">S17</f>
        <v>0</v>
      </c>
      <c r="BK51" s="3">
        <f ca="1">T17</f>
        <v>0</v>
      </c>
      <c r="BL51" s="3">
        <f ca="1">U17</f>
        <v>0</v>
      </c>
      <c r="BM51" s="3">
        <f ca="1">V17</f>
        <v>0</v>
      </c>
      <c r="BN51" s="3">
        <f ca="1">W17</f>
        <v>0</v>
      </c>
      <c r="BO51" s="3">
        <f t="shared" ref="BO51:BO58" ca="1" si="175">COUNTIF(BF51:BN51,2)</f>
        <v>0</v>
      </c>
      <c r="BQ51" s="3">
        <f ca="1">O20</f>
        <v>1</v>
      </c>
      <c r="BR51" s="3">
        <f ca="1">P20</f>
        <v>1</v>
      </c>
      <c r="BS51" s="3">
        <f ca="1">Q20</f>
        <v>1</v>
      </c>
      <c r="BT51" s="3">
        <f ca="1">R20</f>
        <v>1</v>
      </c>
      <c r="BU51" s="3">
        <f ca="1">S20</f>
        <v>1</v>
      </c>
      <c r="BV51" s="3">
        <f ca="1">T20</f>
        <v>1</v>
      </c>
      <c r="BW51" s="3">
        <f ca="1">U20</f>
        <v>2</v>
      </c>
      <c r="BX51" s="3">
        <f ca="1">V20</f>
        <v>2</v>
      </c>
      <c r="BY51" s="3">
        <f ca="1">W20</f>
        <v>2</v>
      </c>
      <c r="BZ51" s="3">
        <f t="shared" ref="BZ51:BZ58" ca="1" si="176">COUNTIF(BQ51:BY51,2)</f>
        <v>3</v>
      </c>
      <c r="CD51" s="32" t="s">
        <v>93</v>
      </c>
      <c r="CE51" s="32">
        <v>3</v>
      </c>
      <c r="CF51" s="162" t="str">
        <f t="shared" ca="1" si="167"/>
        <v>110100111</v>
      </c>
      <c r="CJ51" s="3">
        <f t="shared" ca="1" si="168"/>
        <v>6</v>
      </c>
      <c r="CK51" s="162"/>
      <c r="CL51" s="247">
        <f t="shared" ca="1" si="169"/>
        <v>423</v>
      </c>
      <c r="CM51" s="247"/>
      <c r="CO51" s="248" t="b">
        <f t="shared" ca="1" si="170"/>
        <v>0</v>
      </c>
      <c r="CP51" s="248"/>
      <c r="CU51" s="162"/>
      <c r="DF51" s="3">
        <v>33</v>
      </c>
      <c r="DH51" s="3">
        <f t="shared" si="147"/>
        <v>1.5185139398778875</v>
      </c>
    </row>
    <row r="52" spans="2:112" ht="16.5" customHeight="1" x14ac:dyDescent="0.25">
      <c r="B52" s="31"/>
      <c r="C52" s="31">
        <v>9</v>
      </c>
      <c r="D52" s="31"/>
      <c r="E52" s="31"/>
      <c r="F52" s="31">
        <v>2</v>
      </c>
      <c r="G52" s="31">
        <v>3</v>
      </c>
      <c r="H52" s="31"/>
      <c r="I52" s="31"/>
      <c r="J52" s="31">
        <v>1</v>
      </c>
      <c r="L52" s="3">
        <v>3</v>
      </c>
      <c r="M52" s="177">
        <f ca="1">AA8</f>
        <v>1</v>
      </c>
      <c r="N52" s="178">
        <f ca="1">AB8</f>
        <v>2</v>
      </c>
      <c r="O52" s="178">
        <f ca="1">AC8</f>
        <v>1</v>
      </c>
      <c r="P52" s="178">
        <f ca="1">AD8</f>
        <v>1</v>
      </c>
      <c r="Q52" s="178">
        <f ca="1">AE8</f>
        <v>1</v>
      </c>
      <c r="R52" s="178">
        <f ca="1">AF8</f>
        <v>1</v>
      </c>
      <c r="S52" s="178">
        <f ca="1">AG8</f>
        <v>1</v>
      </c>
      <c r="T52" s="178">
        <f ca="1">AH8</f>
        <v>1</v>
      </c>
      <c r="U52" s="179">
        <f ca="1">AI8</f>
        <v>2</v>
      </c>
      <c r="V52" s="3">
        <f t="shared" ca="1" si="171"/>
        <v>2</v>
      </c>
      <c r="X52" s="177">
        <f ca="1">AA9</f>
        <v>0</v>
      </c>
      <c r="Y52" s="178">
        <f ca="1">AB9</f>
        <v>0</v>
      </c>
      <c r="Z52" s="178">
        <f ca="1">AC9</f>
        <v>0</v>
      </c>
      <c r="AA52" s="178">
        <f ca="1">AD9</f>
        <v>0</v>
      </c>
      <c r="AB52" s="178">
        <f ca="1">AE9</f>
        <v>0</v>
      </c>
      <c r="AC52" s="178">
        <f ca="1">AF9</f>
        <v>0</v>
      </c>
      <c r="AD52" s="178">
        <f ca="1">AG9</f>
        <v>0</v>
      </c>
      <c r="AE52" s="178">
        <f ca="1">AH9</f>
        <v>0</v>
      </c>
      <c r="AF52" s="179">
        <f ca="1">AI9</f>
        <v>0</v>
      </c>
      <c r="AG52" s="3">
        <f t="shared" ca="1" si="172"/>
        <v>0</v>
      </c>
      <c r="AI52" s="177">
        <f ca="1">AA10</f>
        <v>1</v>
      </c>
      <c r="AJ52" s="178">
        <f ca="1">AB10</f>
        <v>1</v>
      </c>
      <c r="AK52" s="178">
        <f ca="1">AC10</f>
        <v>1</v>
      </c>
      <c r="AL52" s="178">
        <f ca="1">AD10</f>
        <v>2</v>
      </c>
      <c r="AM52" s="178">
        <f ca="1">AE10</f>
        <v>1</v>
      </c>
      <c r="AN52" s="178">
        <f ca="1">AF10</f>
        <v>1</v>
      </c>
      <c r="AO52" s="178">
        <f ca="1">AG10</f>
        <v>2</v>
      </c>
      <c r="AP52" s="178">
        <f ca="1">AH10</f>
        <v>1</v>
      </c>
      <c r="AQ52" s="179">
        <f ca="1">AI10</f>
        <v>1</v>
      </c>
      <c r="AR52" s="3">
        <f t="shared" ca="1" si="173"/>
        <v>2</v>
      </c>
      <c r="AT52" s="164" t="s">
        <v>94</v>
      </c>
      <c r="AU52" s="3">
        <f ca="1">O15</f>
        <v>0</v>
      </c>
      <c r="AV52" s="3">
        <f ca="1">P15</f>
        <v>0</v>
      </c>
      <c r="AW52" s="3">
        <f ca="1">Q15</f>
        <v>0</v>
      </c>
      <c r="AX52" s="3">
        <f ca="1">R15</f>
        <v>0</v>
      </c>
      <c r="AY52" s="3">
        <f ca="1">S15</f>
        <v>0</v>
      </c>
      <c r="AZ52" s="3">
        <f ca="1">T15</f>
        <v>0</v>
      </c>
      <c r="BA52" s="3">
        <f ca="1">U15</f>
        <v>0</v>
      </c>
      <c r="BB52" s="3">
        <f ca="1">V15</f>
        <v>0</v>
      </c>
      <c r="BC52" s="3">
        <f ca="1">W15</f>
        <v>0</v>
      </c>
      <c r="BD52" s="3">
        <f t="shared" ca="1" si="174"/>
        <v>0</v>
      </c>
      <c r="BF52" s="3">
        <f ca="1">O18</f>
        <v>1</v>
      </c>
      <c r="BG52" s="3">
        <f ca="1">P18</f>
        <v>1</v>
      </c>
      <c r="BH52" s="3">
        <f ca="1">Q18</f>
        <v>1</v>
      </c>
      <c r="BI52" s="3">
        <f ca="1">R18</f>
        <v>1</v>
      </c>
      <c r="BJ52" s="3">
        <f ca="1">S18</f>
        <v>1</v>
      </c>
      <c r="BK52" s="3">
        <f ca="1">T18</f>
        <v>1</v>
      </c>
      <c r="BL52" s="3">
        <f ca="1">U18</f>
        <v>2</v>
      </c>
      <c r="BM52" s="3">
        <f ca="1">V18</f>
        <v>1</v>
      </c>
      <c r="BN52" s="3">
        <f ca="1">W18</f>
        <v>2</v>
      </c>
      <c r="BO52" s="3">
        <f t="shared" ca="1" si="175"/>
        <v>2</v>
      </c>
      <c r="BQ52" s="3">
        <f ca="1">O21</f>
        <v>0</v>
      </c>
      <c r="BR52" s="3">
        <f ca="1">P21</f>
        <v>0</v>
      </c>
      <c r="BS52" s="3">
        <f ca="1">Q21</f>
        <v>0</v>
      </c>
      <c r="BT52" s="3">
        <f ca="1">R21</f>
        <v>0</v>
      </c>
      <c r="BU52" s="3">
        <f ca="1">S21</f>
        <v>0</v>
      </c>
      <c r="BV52" s="3">
        <f ca="1">T21</f>
        <v>0</v>
      </c>
      <c r="BW52" s="3">
        <f ca="1">U21</f>
        <v>0</v>
      </c>
      <c r="BX52" s="3">
        <f ca="1">V21</f>
        <v>0</v>
      </c>
      <c r="BY52" s="3">
        <f ca="1">W21</f>
        <v>0</v>
      </c>
      <c r="BZ52" s="3">
        <f t="shared" ca="1" si="176"/>
        <v>0</v>
      </c>
      <c r="CD52" s="32" t="s">
        <v>93</v>
      </c>
      <c r="CE52" s="32">
        <v>4</v>
      </c>
      <c r="CF52" s="162" t="str">
        <f t="shared" ca="1" si="167"/>
        <v>000000000</v>
      </c>
      <c r="CJ52" s="3">
        <f t="shared" ca="1" si="168"/>
        <v>0</v>
      </c>
      <c r="CK52" s="162"/>
      <c r="CL52" s="247">
        <f t="shared" ca="1" si="169"/>
        <v>0</v>
      </c>
      <c r="CM52" s="247"/>
      <c r="CO52" s="248" t="b">
        <f t="shared" ca="1" si="170"/>
        <v>1</v>
      </c>
      <c r="CP52" s="248"/>
      <c r="CU52" s="162"/>
      <c r="DF52" s="3">
        <v>34</v>
      </c>
      <c r="DH52" s="3">
        <f t="shared" si="147"/>
        <v>1.5314789170422551</v>
      </c>
    </row>
    <row r="53" spans="2:112" ht="16.5" customHeight="1" x14ac:dyDescent="0.25">
      <c r="B53" s="31">
        <v>8</v>
      </c>
      <c r="C53" s="31"/>
      <c r="D53" s="31"/>
      <c r="E53" s="31"/>
      <c r="F53" s="31"/>
      <c r="G53" s="31"/>
      <c r="H53" s="31">
        <v>9</v>
      </c>
      <c r="I53" s="31"/>
      <c r="J53" s="31"/>
      <c r="L53" s="3">
        <v>4</v>
      </c>
      <c r="M53" s="177">
        <f ca="1">AA13</f>
        <v>0</v>
      </c>
      <c r="N53" s="178">
        <f ca="1">AB13</f>
        <v>0</v>
      </c>
      <c r="O53" s="178">
        <f ca="1">AC13</f>
        <v>0</v>
      </c>
      <c r="P53" s="178">
        <f ca="1">AD13</f>
        <v>0</v>
      </c>
      <c r="Q53" s="178">
        <f ca="1">AE13</f>
        <v>0</v>
      </c>
      <c r="R53" s="178">
        <f ca="1">AF13</f>
        <v>0</v>
      </c>
      <c r="S53" s="178">
        <f ca="1">AG13</f>
        <v>0</v>
      </c>
      <c r="T53" s="178">
        <f ca="1">AH13</f>
        <v>0</v>
      </c>
      <c r="U53" s="179">
        <f ca="1">AI13</f>
        <v>0</v>
      </c>
      <c r="V53" s="3">
        <f t="shared" ca="1" si="171"/>
        <v>0</v>
      </c>
      <c r="X53" s="177">
        <f ca="1">AA14</f>
        <v>0</v>
      </c>
      <c r="Y53" s="178">
        <f ca="1">AB14</f>
        <v>0</v>
      </c>
      <c r="Z53" s="178">
        <f ca="1">AC14</f>
        <v>0</v>
      </c>
      <c r="AA53" s="178">
        <f ca="1">AD14</f>
        <v>0</v>
      </c>
      <c r="AB53" s="178">
        <f ca="1">AE14</f>
        <v>0</v>
      </c>
      <c r="AC53" s="178">
        <f ca="1">AF14</f>
        <v>0</v>
      </c>
      <c r="AD53" s="178">
        <f ca="1">AG14</f>
        <v>0</v>
      </c>
      <c r="AE53" s="178">
        <f ca="1">AH14</f>
        <v>0</v>
      </c>
      <c r="AF53" s="179">
        <f ca="1">AI14</f>
        <v>0</v>
      </c>
      <c r="AG53" s="3">
        <f t="shared" ca="1" si="172"/>
        <v>0</v>
      </c>
      <c r="AI53" s="177">
        <f ca="1">AA15</f>
        <v>0</v>
      </c>
      <c r="AJ53" s="178">
        <f ca="1">AB15</f>
        <v>0</v>
      </c>
      <c r="AK53" s="178">
        <f ca="1">AC15</f>
        <v>0</v>
      </c>
      <c r="AL53" s="178">
        <f ca="1">AD15</f>
        <v>0</v>
      </c>
      <c r="AM53" s="178">
        <f ca="1">AE15</f>
        <v>0</v>
      </c>
      <c r="AN53" s="178">
        <f ca="1">AF15</f>
        <v>0</v>
      </c>
      <c r="AO53" s="178">
        <f ca="1">AG15</f>
        <v>0</v>
      </c>
      <c r="AP53" s="178">
        <f ca="1">AH15</f>
        <v>0</v>
      </c>
      <c r="AQ53" s="179">
        <f ca="1">AI15</f>
        <v>0</v>
      </c>
      <c r="AR53" s="3">
        <f t="shared" ca="1" si="173"/>
        <v>0</v>
      </c>
      <c r="AT53" s="164" t="s">
        <v>95</v>
      </c>
      <c r="AU53" s="3">
        <f ca="1">AA13</f>
        <v>0</v>
      </c>
      <c r="AV53" s="3">
        <f ca="1">AB13</f>
        <v>0</v>
      </c>
      <c r="AW53" s="3">
        <f ca="1">AC13</f>
        <v>0</v>
      </c>
      <c r="AX53" s="3">
        <f ca="1">AD13</f>
        <v>0</v>
      </c>
      <c r="AY53" s="3">
        <f ca="1">AE13</f>
        <v>0</v>
      </c>
      <c r="AZ53" s="3">
        <f ca="1">AF13</f>
        <v>0</v>
      </c>
      <c r="BA53" s="3">
        <f ca="1">AG13</f>
        <v>0</v>
      </c>
      <c r="BB53" s="3">
        <f ca="1">AH13</f>
        <v>0</v>
      </c>
      <c r="BC53" s="3">
        <f ca="1">AI13</f>
        <v>0</v>
      </c>
      <c r="BD53" s="3">
        <f t="shared" ca="1" si="174"/>
        <v>0</v>
      </c>
      <c r="BF53" s="3">
        <f ca="1">AA16</f>
        <v>0</v>
      </c>
      <c r="BG53" s="3">
        <f ca="1">AB16</f>
        <v>0</v>
      </c>
      <c r="BH53" s="3">
        <f ca="1">AC16</f>
        <v>0</v>
      </c>
      <c r="BI53" s="3">
        <f ca="1">AD16</f>
        <v>0</v>
      </c>
      <c r="BJ53" s="3">
        <f ca="1">AE16</f>
        <v>0</v>
      </c>
      <c r="BK53" s="3">
        <f ca="1">AF16</f>
        <v>0</v>
      </c>
      <c r="BL53" s="3">
        <f ca="1">AG16</f>
        <v>0</v>
      </c>
      <c r="BM53" s="3">
        <f ca="1">AH16</f>
        <v>0</v>
      </c>
      <c r="BN53" s="3">
        <f ca="1">AI16</f>
        <v>0</v>
      </c>
      <c r="BO53" s="3">
        <f t="shared" ca="1" si="175"/>
        <v>0</v>
      </c>
      <c r="BQ53" s="3">
        <f ca="1">AA19</f>
        <v>0</v>
      </c>
      <c r="BR53" s="3">
        <f ca="1">AB19</f>
        <v>0</v>
      </c>
      <c r="BS53" s="3">
        <f ca="1">AC19</f>
        <v>0</v>
      </c>
      <c r="BT53" s="3">
        <f ca="1">AD19</f>
        <v>0</v>
      </c>
      <c r="BU53" s="3">
        <f ca="1">AE19</f>
        <v>0</v>
      </c>
      <c r="BV53" s="3">
        <f ca="1">AF19</f>
        <v>0</v>
      </c>
      <c r="BW53" s="3">
        <f ca="1">AG19</f>
        <v>0</v>
      </c>
      <c r="BX53" s="3">
        <f ca="1">AH19</f>
        <v>0</v>
      </c>
      <c r="BY53" s="3">
        <f ca="1">AI19</f>
        <v>0</v>
      </c>
      <c r="BZ53" s="3">
        <f t="shared" ca="1" si="176"/>
        <v>0</v>
      </c>
      <c r="CD53" s="32" t="s">
        <v>93</v>
      </c>
      <c r="CE53" s="32">
        <v>5</v>
      </c>
      <c r="CF53" s="162" t="str">
        <f t="shared" ca="1" si="167"/>
        <v>000000000</v>
      </c>
      <c r="CJ53" s="3">
        <f t="shared" ca="1" si="168"/>
        <v>0</v>
      </c>
      <c r="CK53" s="162"/>
      <c r="CL53" s="247">
        <f t="shared" ca="1" si="169"/>
        <v>0</v>
      </c>
      <c r="CM53" s="247"/>
      <c r="CO53" s="248" t="b">
        <f t="shared" ca="1" si="170"/>
        <v>1</v>
      </c>
      <c r="CP53" s="248"/>
      <c r="CU53" s="162"/>
    </row>
    <row r="54" spans="2:112" ht="16.5" customHeight="1" x14ac:dyDescent="0.25">
      <c r="L54" s="3">
        <v>5</v>
      </c>
      <c r="M54" s="177">
        <f ca="1">AA16</f>
        <v>0</v>
      </c>
      <c r="N54" s="178">
        <f ca="1">AB16</f>
        <v>0</v>
      </c>
      <c r="O54" s="178">
        <f ca="1">AC16</f>
        <v>0</v>
      </c>
      <c r="P54" s="178">
        <f ca="1">AD16</f>
        <v>0</v>
      </c>
      <c r="Q54" s="178">
        <f ca="1">AE16</f>
        <v>0</v>
      </c>
      <c r="R54" s="178">
        <f ca="1">AF16</f>
        <v>0</v>
      </c>
      <c r="S54" s="178">
        <f ca="1">AG16</f>
        <v>0</v>
      </c>
      <c r="T54" s="178">
        <f ca="1">AH16</f>
        <v>0</v>
      </c>
      <c r="U54" s="179">
        <f ca="1">AI16</f>
        <v>0</v>
      </c>
      <c r="V54" s="3">
        <f t="shared" ca="1" si="171"/>
        <v>0</v>
      </c>
      <c r="X54" s="177">
        <f ca="1">AA17</f>
        <v>0</v>
      </c>
      <c r="Y54" s="178">
        <f ca="1">AB17</f>
        <v>0</v>
      </c>
      <c r="Z54" s="178">
        <f ca="1">AC17</f>
        <v>0</v>
      </c>
      <c r="AA54" s="178">
        <f ca="1">AD17</f>
        <v>0</v>
      </c>
      <c r="AB54" s="178">
        <f ca="1">AE17</f>
        <v>0</v>
      </c>
      <c r="AC54" s="178">
        <f ca="1">AF17</f>
        <v>0</v>
      </c>
      <c r="AD54" s="178">
        <f ca="1">AG17</f>
        <v>0</v>
      </c>
      <c r="AE54" s="178">
        <f ca="1">AH17</f>
        <v>0</v>
      </c>
      <c r="AF54" s="179">
        <f ca="1">AI17</f>
        <v>0</v>
      </c>
      <c r="AG54" s="3">
        <f t="shared" ca="1" si="172"/>
        <v>0</v>
      </c>
      <c r="AI54" s="177">
        <f ca="1">AA18</f>
        <v>0</v>
      </c>
      <c r="AJ54" s="178">
        <f ca="1">AB18</f>
        <v>0</v>
      </c>
      <c r="AK54" s="178">
        <f ca="1">AC18</f>
        <v>0</v>
      </c>
      <c r="AL54" s="178">
        <f ca="1">AD18</f>
        <v>0</v>
      </c>
      <c r="AM54" s="178">
        <f ca="1">AE18</f>
        <v>0</v>
      </c>
      <c r="AN54" s="178">
        <f ca="1">AF18</f>
        <v>0</v>
      </c>
      <c r="AO54" s="178">
        <f ca="1">AG18</f>
        <v>0</v>
      </c>
      <c r="AP54" s="178">
        <f ca="1">AH18</f>
        <v>0</v>
      </c>
      <c r="AQ54" s="179">
        <f ca="1">AI18</f>
        <v>0</v>
      </c>
      <c r="AR54" s="3">
        <f t="shared" ca="1" si="173"/>
        <v>0</v>
      </c>
      <c r="AT54" s="164" t="s">
        <v>96</v>
      </c>
      <c r="AU54" s="3">
        <f ca="1">AA14</f>
        <v>0</v>
      </c>
      <c r="AV54" s="3">
        <f ca="1">AB14</f>
        <v>0</v>
      </c>
      <c r="AW54" s="3">
        <f ca="1">AC14</f>
        <v>0</v>
      </c>
      <c r="AX54" s="3">
        <f ca="1">AD14</f>
        <v>0</v>
      </c>
      <c r="AY54" s="3">
        <f ca="1">AE14</f>
        <v>0</v>
      </c>
      <c r="AZ54" s="3">
        <f ca="1">AF14</f>
        <v>0</v>
      </c>
      <c r="BA54" s="3">
        <f ca="1">AG14</f>
        <v>0</v>
      </c>
      <c r="BB54" s="3">
        <f ca="1">AH14</f>
        <v>0</v>
      </c>
      <c r="BC54" s="3">
        <f ca="1">AI14</f>
        <v>0</v>
      </c>
      <c r="BD54" s="3">
        <f t="shared" ca="1" si="174"/>
        <v>0</v>
      </c>
      <c r="BF54" s="3">
        <f ca="1">AA17</f>
        <v>0</v>
      </c>
      <c r="BG54" s="3">
        <f ca="1">AB17</f>
        <v>0</v>
      </c>
      <c r="BH54" s="3">
        <f ca="1">AC17</f>
        <v>0</v>
      </c>
      <c r="BI54" s="3">
        <f ca="1">AD17</f>
        <v>0</v>
      </c>
      <c r="BJ54" s="3">
        <f ca="1">AE17</f>
        <v>0</v>
      </c>
      <c r="BK54" s="3">
        <f ca="1">AF17</f>
        <v>0</v>
      </c>
      <c r="BL54" s="3">
        <f ca="1">AG17</f>
        <v>0</v>
      </c>
      <c r="BM54" s="3">
        <f ca="1">AH17</f>
        <v>0</v>
      </c>
      <c r="BN54" s="3">
        <f ca="1">AI17</f>
        <v>0</v>
      </c>
      <c r="BO54" s="3">
        <f t="shared" ca="1" si="175"/>
        <v>0</v>
      </c>
      <c r="BQ54" s="3">
        <f ca="1">AA20</f>
        <v>0</v>
      </c>
      <c r="BR54" s="3">
        <f ca="1">AB20</f>
        <v>0</v>
      </c>
      <c r="BS54" s="3">
        <f ca="1">AC20</f>
        <v>0</v>
      </c>
      <c r="BT54" s="3">
        <f ca="1">AD20</f>
        <v>0</v>
      </c>
      <c r="BU54" s="3">
        <f ca="1">AE20</f>
        <v>0</v>
      </c>
      <c r="BV54" s="3">
        <f ca="1">AF20</f>
        <v>0</v>
      </c>
      <c r="BW54" s="3">
        <f ca="1">AG20</f>
        <v>0</v>
      </c>
      <c r="BX54" s="3">
        <f ca="1">AH20</f>
        <v>0</v>
      </c>
      <c r="BY54" s="3">
        <f ca="1">AI20</f>
        <v>0</v>
      </c>
      <c r="BZ54" s="3">
        <f t="shared" ca="1" si="176"/>
        <v>0</v>
      </c>
      <c r="CD54" s="32" t="s">
        <v>93</v>
      </c>
      <c r="CE54" s="32">
        <v>6</v>
      </c>
      <c r="CF54" s="162" t="str">
        <f t="shared" ca="1" si="167"/>
        <v>000000111</v>
      </c>
      <c r="CJ54" s="3">
        <f t="shared" ca="1" si="168"/>
        <v>3</v>
      </c>
      <c r="CK54" s="162"/>
      <c r="CL54" s="247">
        <f t="shared" ca="1" si="169"/>
        <v>7</v>
      </c>
      <c r="CM54" s="247"/>
      <c r="CO54" s="248" t="b">
        <f t="shared" ca="1" si="170"/>
        <v>0</v>
      </c>
      <c r="CP54" s="248"/>
      <c r="CU54" s="162"/>
    </row>
    <row r="55" spans="2:112" ht="16.5" customHeight="1" x14ac:dyDescent="0.25">
      <c r="B55" s="161" t="s">
        <v>103</v>
      </c>
      <c r="L55" s="3">
        <v>6</v>
      </c>
      <c r="M55" s="177">
        <f ca="1">AA19</f>
        <v>0</v>
      </c>
      <c r="N55" s="178">
        <f ca="1">AB19</f>
        <v>0</v>
      </c>
      <c r="O55" s="178">
        <f ca="1">AC19</f>
        <v>0</v>
      </c>
      <c r="P55" s="178">
        <f ca="1">AD19</f>
        <v>0</v>
      </c>
      <c r="Q55" s="178">
        <f ca="1">AE19</f>
        <v>0</v>
      </c>
      <c r="R55" s="178">
        <f ca="1">AF19</f>
        <v>0</v>
      </c>
      <c r="S55" s="178">
        <f ca="1">AG19</f>
        <v>0</v>
      </c>
      <c r="T55" s="178">
        <f ca="1">AH19</f>
        <v>0</v>
      </c>
      <c r="U55" s="179">
        <f ca="1">AI19</f>
        <v>0</v>
      </c>
      <c r="V55" s="3">
        <f t="shared" ca="1" si="171"/>
        <v>0</v>
      </c>
      <c r="X55" s="177">
        <f ca="1">AA20</f>
        <v>0</v>
      </c>
      <c r="Y55" s="178">
        <f ca="1">AB20</f>
        <v>0</v>
      </c>
      <c r="Z55" s="178">
        <f ca="1">AC20</f>
        <v>0</v>
      </c>
      <c r="AA55" s="178">
        <f ca="1">AD20</f>
        <v>0</v>
      </c>
      <c r="AB55" s="178">
        <f ca="1">AE20</f>
        <v>0</v>
      </c>
      <c r="AC55" s="178">
        <f ca="1">AF20</f>
        <v>0</v>
      </c>
      <c r="AD55" s="178">
        <f ca="1">AG20</f>
        <v>0</v>
      </c>
      <c r="AE55" s="178">
        <f ca="1">AH20</f>
        <v>0</v>
      </c>
      <c r="AF55" s="179">
        <f ca="1">AI20</f>
        <v>0</v>
      </c>
      <c r="AG55" s="3">
        <f t="shared" ca="1" si="172"/>
        <v>0</v>
      </c>
      <c r="AI55" s="177">
        <f ca="1">AA21</f>
        <v>0</v>
      </c>
      <c r="AJ55" s="178">
        <f ca="1">AB21</f>
        <v>0</v>
      </c>
      <c r="AK55" s="178">
        <f ca="1">AC21</f>
        <v>0</v>
      </c>
      <c r="AL55" s="178">
        <f ca="1">AD21</f>
        <v>0</v>
      </c>
      <c r="AM55" s="178">
        <f ca="1">AE21</f>
        <v>0</v>
      </c>
      <c r="AN55" s="178">
        <f ca="1">AF21</f>
        <v>0</v>
      </c>
      <c r="AO55" s="178">
        <f ca="1">AG21</f>
        <v>0</v>
      </c>
      <c r="AP55" s="178">
        <f ca="1">AH21</f>
        <v>0</v>
      </c>
      <c r="AQ55" s="179">
        <f ca="1">AI21</f>
        <v>0</v>
      </c>
      <c r="AR55" s="3">
        <f t="shared" ca="1" si="173"/>
        <v>0</v>
      </c>
      <c r="AT55" s="164" t="s">
        <v>97</v>
      </c>
      <c r="AU55" s="3">
        <f ca="1">AA15</f>
        <v>0</v>
      </c>
      <c r="AV55" s="3">
        <f ca="1">AB15</f>
        <v>0</v>
      </c>
      <c r="AW55" s="3">
        <f ca="1">AC15</f>
        <v>0</v>
      </c>
      <c r="AX55" s="3">
        <f ca="1">AD15</f>
        <v>0</v>
      </c>
      <c r="AY55" s="3">
        <f ca="1">AE15</f>
        <v>0</v>
      </c>
      <c r="AZ55" s="3">
        <f ca="1">AF15</f>
        <v>0</v>
      </c>
      <c r="BA55" s="3">
        <f ca="1">AG15</f>
        <v>0</v>
      </c>
      <c r="BB55" s="3">
        <f ca="1">AH15</f>
        <v>0</v>
      </c>
      <c r="BC55" s="3">
        <f ca="1">AI15</f>
        <v>0</v>
      </c>
      <c r="BD55" s="3">
        <f t="shared" ca="1" si="174"/>
        <v>0</v>
      </c>
      <c r="BF55" s="3">
        <f ca="1">AA18</f>
        <v>0</v>
      </c>
      <c r="BG55" s="3">
        <f ca="1">AB18</f>
        <v>0</v>
      </c>
      <c r="BH55" s="3">
        <f ca="1">AC18</f>
        <v>0</v>
      </c>
      <c r="BI55" s="3">
        <f ca="1">AD18</f>
        <v>0</v>
      </c>
      <c r="BJ55" s="3">
        <f ca="1">AE18</f>
        <v>0</v>
      </c>
      <c r="BK55" s="3">
        <f ca="1">AF18</f>
        <v>0</v>
      </c>
      <c r="BL55" s="3">
        <f ca="1">AG18</f>
        <v>0</v>
      </c>
      <c r="BM55" s="3">
        <f ca="1">AH18</f>
        <v>0</v>
      </c>
      <c r="BN55" s="3">
        <f ca="1">AI18</f>
        <v>0</v>
      </c>
      <c r="BO55" s="3">
        <f t="shared" ca="1" si="175"/>
        <v>0</v>
      </c>
      <c r="BQ55" s="3">
        <f ca="1">AA21</f>
        <v>0</v>
      </c>
      <c r="BR55" s="3">
        <f ca="1">AB21</f>
        <v>0</v>
      </c>
      <c r="BS55" s="3">
        <f ca="1">AC21</f>
        <v>0</v>
      </c>
      <c r="BT55" s="3">
        <f ca="1">AD21</f>
        <v>0</v>
      </c>
      <c r="BU55" s="3">
        <f ca="1">AE21</f>
        <v>0</v>
      </c>
      <c r="BV55" s="3">
        <f ca="1">AF21</f>
        <v>0</v>
      </c>
      <c r="BW55" s="3">
        <f ca="1">AG21</f>
        <v>0</v>
      </c>
      <c r="BX55" s="3">
        <f ca="1">AH21</f>
        <v>0</v>
      </c>
      <c r="BY55" s="3">
        <f ca="1">AI21</f>
        <v>0</v>
      </c>
      <c r="BZ55" s="3">
        <f t="shared" ca="1" si="176"/>
        <v>0</v>
      </c>
      <c r="CD55" s="32" t="s">
        <v>93</v>
      </c>
      <c r="CE55" s="32">
        <v>7</v>
      </c>
      <c r="CF55" s="162" t="str">
        <f t="shared" ca="1" si="167"/>
        <v>100100111</v>
      </c>
      <c r="CJ55" s="3">
        <f t="shared" ca="1" si="168"/>
        <v>5</v>
      </c>
      <c r="CK55" s="162"/>
      <c r="CL55" s="247">
        <f t="shared" ca="1" si="169"/>
        <v>295</v>
      </c>
      <c r="CM55" s="247"/>
      <c r="CO55" s="248" t="b">
        <f t="shared" ca="1" si="170"/>
        <v>0</v>
      </c>
      <c r="CP55" s="248"/>
      <c r="CU55" s="162"/>
    </row>
    <row r="56" spans="2:112" ht="16.5" customHeight="1" x14ac:dyDescent="0.25">
      <c r="L56" s="3">
        <v>7</v>
      </c>
      <c r="M56" s="177">
        <f ca="1">AA24</f>
        <v>0</v>
      </c>
      <c r="N56" s="178">
        <f ca="1">AB24</f>
        <v>0</v>
      </c>
      <c r="O56" s="178">
        <f ca="1">AC24</f>
        <v>0</v>
      </c>
      <c r="P56" s="178">
        <f ca="1">AD24</f>
        <v>0</v>
      </c>
      <c r="Q56" s="178">
        <f ca="1">AE24</f>
        <v>0</v>
      </c>
      <c r="R56" s="178">
        <f ca="1">AF24</f>
        <v>0</v>
      </c>
      <c r="S56" s="178">
        <f ca="1">AG24</f>
        <v>0</v>
      </c>
      <c r="T56" s="178">
        <f ca="1">AH24</f>
        <v>0</v>
      </c>
      <c r="U56" s="179">
        <f ca="1">AI24</f>
        <v>0</v>
      </c>
      <c r="V56" s="3">
        <f t="shared" ca="1" si="171"/>
        <v>0</v>
      </c>
      <c r="X56" s="177">
        <f ca="1">AA25</f>
        <v>1</v>
      </c>
      <c r="Y56" s="178">
        <f ca="1">AB25</f>
        <v>1</v>
      </c>
      <c r="Z56" s="178">
        <f ca="1">AC25</f>
        <v>1</v>
      </c>
      <c r="AA56" s="178">
        <f ca="1">AD25</f>
        <v>2</v>
      </c>
      <c r="AB56" s="178">
        <f ca="1">AE25</f>
        <v>1</v>
      </c>
      <c r="AC56" s="178">
        <f ca="1">AF25</f>
        <v>1</v>
      </c>
      <c r="AD56" s="178">
        <f ca="1">AG25</f>
        <v>1</v>
      </c>
      <c r="AE56" s="178">
        <f ca="1">AH25</f>
        <v>1</v>
      </c>
      <c r="AF56" s="179">
        <f ca="1">AI25</f>
        <v>2</v>
      </c>
      <c r="AG56" s="3">
        <f t="shared" ca="1" si="172"/>
        <v>2</v>
      </c>
      <c r="AI56" s="177">
        <f ca="1">AA26</f>
        <v>0</v>
      </c>
      <c r="AJ56" s="178">
        <f ca="1">AB26</f>
        <v>0</v>
      </c>
      <c r="AK56" s="178">
        <f ca="1">AC26</f>
        <v>0</v>
      </c>
      <c r="AL56" s="178">
        <f ca="1">AD26</f>
        <v>0</v>
      </c>
      <c r="AM56" s="178">
        <f ca="1">AE26</f>
        <v>0</v>
      </c>
      <c r="AN56" s="178">
        <f ca="1">AF26</f>
        <v>0</v>
      </c>
      <c r="AO56" s="178">
        <f ca="1">AG26</f>
        <v>0</v>
      </c>
      <c r="AP56" s="178">
        <f ca="1">AH26</f>
        <v>0</v>
      </c>
      <c r="AQ56" s="179">
        <f ca="1">AI26</f>
        <v>0</v>
      </c>
      <c r="AR56" s="3">
        <f t="shared" ca="1" si="173"/>
        <v>0</v>
      </c>
      <c r="AT56" s="164" t="s">
        <v>99</v>
      </c>
      <c r="AU56" s="3">
        <f ca="1">AM13</f>
        <v>0</v>
      </c>
      <c r="AV56" s="3">
        <f ca="1">AN13</f>
        <v>0</v>
      </c>
      <c r="AW56" s="3">
        <f ca="1">AO13</f>
        <v>0</v>
      </c>
      <c r="AX56" s="3">
        <f ca="1">AP13</f>
        <v>0</v>
      </c>
      <c r="AY56" s="3">
        <f ca="1">AQ13</f>
        <v>0</v>
      </c>
      <c r="AZ56" s="3">
        <f ca="1">AR13</f>
        <v>0</v>
      </c>
      <c r="BA56" s="3">
        <f ca="1">AS13</f>
        <v>0</v>
      </c>
      <c r="BB56" s="3">
        <f ca="1">AT13</f>
        <v>0</v>
      </c>
      <c r="BC56" s="3">
        <f ca="1">AU13</f>
        <v>0</v>
      </c>
      <c r="BD56" s="3">
        <f t="shared" ca="1" si="174"/>
        <v>0</v>
      </c>
      <c r="BF56" s="3">
        <f ca="1">AM16</f>
        <v>0</v>
      </c>
      <c r="BG56" s="3">
        <f ca="1">AN16</f>
        <v>0</v>
      </c>
      <c r="BH56" s="3">
        <f ca="1">AO16</f>
        <v>0</v>
      </c>
      <c r="BI56" s="3">
        <f ca="1">AP16</f>
        <v>0</v>
      </c>
      <c r="BJ56" s="3">
        <f ca="1">AQ16</f>
        <v>0</v>
      </c>
      <c r="BK56" s="3">
        <f ca="1">AR16</f>
        <v>0</v>
      </c>
      <c r="BL56" s="3">
        <f ca="1">AS16</f>
        <v>0</v>
      </c>
      <c r="BM56" s="3">
        <f ca="1">AT16</f>
        <v>0</v>
      </c>
      <c r="BN56" s="3">
        <f ca="1">AU16</f>
        <v>0</v>
      </c>
      <c r="BO56" s="3">
        <f t="shared" ca="1" si="175"/>
        <v>0</v>
      </c>
      <c r="BQ56" s="3">
        <f ca="1">AM19</f>
        <v>1</v>
      </c>
      <c r="BR56" s="3">
        <f ca="1">AN19</f>
        <v>1</v>
      </c>
      <c r="BS56" s="3">
        <f ca="1">AO19</f>
        <v>1</v>
      </c>
      <c r="BT56" s="3">
        <f ca="1">AP19</f>
        <v>1</v>
      </c>
      <c r="BU56" s="3">
        <f ca="1">AQ19</f>
        <v>1</v>
      </c>
      <c r="BV56" s="3">
        <f ca="1">AR19</f>
        <v>1</v>
      </c>
      <c r="BW56" s="3">
        <f ca="1">AS19</f>
        <v>2</v>
      </c>
      <c r="BX56" s="3">
        <f ca="1">AT19</f>
        <v>1</v>
      </c>
      <c r="BY56" s="3">
        <f ca="1">AU19</f>
        <v>2</v>
      </c>
      <c r="BZ56" s="3">
        <f t="shared" ca="1" si="176"/>
        <v>2</v>
      </c>
      <c r="CD56" s="32" t="s">
        <v>93</v>
      </c>
      <c r="CE56" s="32">
        <v>8</v>
      </c>
      <c r="CF56" s="162" t="str">
        <f t="shared" ca="1" si="167"/>
        <v>010110001</v>
      </c>
      <c r="CJ56" s="3">
        <f t="shared" ca="1" si="168"/>
        <v>4</v>
      </c>
      <c r="CK56" s="162"/>
      <c r="CL56" s="247">
        <f t="shared" ca="1" si="169"/>
        <v>177</v>
      </c>
      <c r="CM56" s="247"/>
      <c r="CO56" s="248" t="b">
        <f t="shared" ca="1" si="170"/>
        <v>0</v>
      </c>
      <c r="CP56" s="248"/>
      <c r="CU56" s="162"/>
    </row>
    <row r="57" spans="2:112" ht="16.5" customHeight="1" x14ac:dyDescent="0.25">
      <c r="B57" s="31"/>
      <c r="C57" s="31">
        <v>6</v>
      </c>
      <c r="D57" s="31">
        <v>1</v>
      </c>
      <c r="E57" s="31">
        <v>8</v>
      </c>
      <c r="F57" s="31">
        <v>4</v>
      </c>
      <c r="G57" s="31"/>
      <c r="H57" s="31"/>
      <c r="I57" s="31"/>
      <c r="J57" s="31">
        <v>5</v>
      </c>
      <c r="L57" s="3">
        <v>8</v>
      </c>
      <c r="M57" s="177">
        <f ca="1">AA27</f>
        <v>0</v>
      </c>
      <c r="N57" s="178">
        <f ca="1">AB27</f>
        <v>0</v>
      </c>
      <c r="O57" s="178">
        <f ca="1">AC27</f>
        <v>0</v>
      </c>
      <c r="P57" s="178">
        <f ca="1">AD27</f>
        <v>0</v>
      </c>
      <c r="Q57" s="178">
        <f ca="1">AE27</f>
        <v>0</v>
      </c>
      <c r="R57" s="178">
        <f ca="1">AF27</f>
        <v>0</v>
      </c>
      <c r="S57" s="178">
        <f ca="1">AG27</f>
        <v>0</v>
      </c>
      <c r="T57" s="178">
        <f ca="1">AH27</f>
        <v>0</v>
      </c>
      <c r="U57" s="179">
        <f ca="1">AI27</f>
        <v>0</v>
      </c>
      <c r="V57" s="3">
        <f t="shared" ca="1" si="171"/>
        <v>0</v>
      </c>
      <c r="X57" s="177">
        <f ca="1">AA28</f>
        <v>1</v>
      </c>
      <c r="Y57" s="178">
        <f ca="1">AB28</f>
        <v>2</v>
      </c>
      <c r="Z57" s="178">
        <f ca="1">AC28</f>
        <v>1</v>
      </c>
      <c r="AA57" s="178">
        <f ca="1">AD28</f>
        <v>2</v>
      </c>
      <c r="AB57" s="178">
        <f ca="1">AE28</f>
        <v>1</v>
      </c>
      <c r="AC57" s="178">
        <f ca="1">AF28</f>
        <v>1</v>
      </c>
      <c r="AD57" s="178">
        <f ca="1">AG28</f>
        <v>1</v>
      </c>
      <c r="AE57" s="178">
        <f ca="1">AH28</f>
        <v>1</v>
      </c>
      <c r="AF57" s="179">
        <f ca="1">AI28</f>
        <v>2</v>
      </c>
      <c r="AG57" s="3">
        <f t="shared" ca="1" si="172"/>
        <v>3</v>
      </c>
      <c r="AI57" s="177">
        <f ca="1">AA29</f>
        <v>0</v>
      </c>
      <c r="AJ57" s="178">
        <f ca="1">AB29</f>
        <v>0</v>
      </c>
      <c r="AK57" s="178">
        <f ca="1">AC29</f>
        <v>0</v>
      </c>
      <c r="AL57" s="178">
        <f ca="1">AD29</f>
        <v>0</v>
      </c>
      <c r="AM57" s="178">
        <f ca="1">AE29</f>
        <v>0</v>
      </c>
      <c r="AN57" s="178">
        <f ca="1">AF29</f>
        <v>0</v>
      </c>
      <c r="AO57" s="178">
        <f ca="1">AG29</f>
        <v>0</v>
      </c>
      <c r="AP57" s="178">
        <f ca="1">AH29</f>
        <v>0</v>
      </c>
      <c r="AQ57" s="179">
        <f ca="1">AI29</f>
        <v>0</v>
      </c>
      <c r="AR57" s="3">
        <f t="shared" ca="1" si="173"/>
        <v>0</v>
      </c>
      <c r="AT57" s="164" t="s">
        <v>100</v>
      </c>
      <c r="AU57" s="3">
        <f ca="1">AM14</f>
        <v>0</v>
      </c>
      <c r="AV57" s="3">
        <f ca="1">AN14</f>
        <v>0</v>
      </c>
      <c r="AW57" s="3">
        <f ca="1">AO14</f>
        <v>0</v>
      </c>
      <c r="AX57" s="3">
        <f ca="1">AP14</f>
        <v>0</v>
      </c>
      <c r="AY57" s="3">
        <f ca="1">AQ14</f>
        <v>0</v>
      </c>
      <c r="AZ57" s="3">
        <f ca="1">AR14</f>
        <v>0</v>
      </c>
      <c r="BA57" s="3">
        <f ca="1">AS14</f>
        <v>0</v>
      </c>
      <c r="BB57" s="3">
        <f ca="1">AT14</f>
        <v>0</v>
      </c>
      <c r="BC57" s="3">
        <f ca="1">AU14</f>
        <v>0</v>
      </c>
      <c r="BD57" s="3">
        <f t="shared" ca="1" si="174"/>
        <v>0</v>
      </c>
      <c r="BF57" s="3">
        <f ca="1">AM17</f>
        <v>0</v>
      </c>
      <c r="BG57" s="3">
        <f ca="1">AN17</f>
        <v>0</v>
      </c>
      <c r="BH57" s="3">
        <f ca="1">AO17</f>
        <v>0</v>
      </c>
      <c r="BI57" s="3">
        <f ca="1">AP17</f>
        <v>0</v>
      </c>
      <c r="BJ57" s="3">
        <f ca="1">AQ17</f>
        <v>0</v>
      </c>
      <c r="BK57" s="3">
        <f ca="1">AR17</f>
        <v>0</v>
      </c>
      <c r="BL57" s="3">
        <f ca="1">AS17</f>
        <v>0</v>
      </c>
      <c r="BM57" s="3">
        <f ca="1">AT17</f>
        <v>0</v>
      </c>
      <c r="BN57" s="3">
        <f ca="1">AU17</f>
        <v>0</v>
      </c>
      <c r="BO57" s="3">
        <f t="shared" ca="1" si="175"/>
        <v>0</v>
      </c>
      <c r="BQ57" s="3">
        <f ca="1">AM20</f>
        <v>0</v>
      </c>
      <c r="BR57" s="3">
        <f ca="1">AN20</f>
        <v>0</v>
      </c>
      <c r="BS57" s="3">
        <f ca="1">AO20</f>
        <v>0</v>
      </c>
      <c r="BT57" s="3">
        <f ca="1">AP20</f>
        <v>0</v>
      </c>
      <c r="BU57" s="3">
        <f ca="1">AQ20</f>
        <v>0</v>
      </c>
      <c r="BV57" s="3">
        <f ca="1">AR20</f>
        <v>0</v>
      </c>
      <c r="BW57" s="3">
        <f ca="1">AS20</f>
        <v>0</v>
      </c>
      <c r="BX57" s="3">
        <f ca="1">AT20</f>
        <v>0</v>
      </c>
      <c r="BY57" s="3">
        <f ca="1">AU20</f>
        <v>0</v>
      </c>
      <c r="BZ57" s="3">
        <f t="shared" ca="1" si="176"/>
        <v>0</v>
      </c>
      <c r="CD57" s="32" t="s">
        <v>93</v>
      </c>
      <c r="CE57" s="32">
        <v>9</v>
      </c>
      <c r="CF57" s="162" t="str">
        <f t="shared" ca="1" si="167"/>
        <v>010010101</v>
      </c>
      <c r="CJ57" s="3">
        <f t="shared" ca="1" si="168"/>
        <v>4</v>
      </c>
      <c r="CK57" s="162"/>
      <c r="CL57" s="247">
        <f t="shared" ca="1" si="169"/>
        <v>149</v>
      </c>
      <c r="CM57" s="247"/>
      <c r="CO57" s="248" t="b">
        <f t="shared" ca="1" si="170"/>
        <v>0</v>
      </c>
      <c r="CP57" s="248"/>
      <c r="CU57" s="162"/>
    </row>
    <row r="58" spans="2:112" ht="16.5" customHeight="1" x14ac:dyDescent="0.25">
      <c r="B58" s="31">
        <v>4</v>
      </c>
      <c r="C58" s="31">
        <v>7</v>
      </c>
      <c r="D58" s="31"/>
      <c r="E58" s="31">
        <v>6</v>
      </c>
      <c r="F58" s="31">
        <v>3</v>
      </c>
      <c r="G58" s="31">
        <v>5</v>
      </c>
      <c r="H58" s="31">
        <v>1</v>
      </c>
      <c r="I58" s="31">
        <v>2</v>
      </c>
      <c r="J58" s="31"/>
      <c r="L58" s="3">
        <v>9</v>
      </c>
      <c r="M58" s="180">
        <f ca="1">AA30</f>
        <v>0</v>
      </c>
      <c r="N58" s="181">
        <f ca="1">AB30</f>
        <v>0</v>
      </c>
      <c r="O58" s="181">
        <f ca="1">AC30</f>
        <v>0</v>
      </c>
      <c r="P58" s="181">
        <f ca="1">AD30</f>
        <v>0</v>
      </c>
      <c r="Q58" s="181">
        <f ca="1">AE30</f>
        <v>0</v>
      </c>
      <c r="R58" s="181">
        <f ca="1">AF30</f>
        <v>0</v>
      </c>
      <c r="S58" s="181">
        <f ca="1">AG30</f>
        <v>0</v>
      </c>
      <c r="T58" s="181">
        <f ca="1">AH30</f>
        <v>0</v>
      </c>
      <c r="U58" s="182">
        <f ca="1">AI30</f>
        <v>0</v>
      </c>
      <c r="V58" s="3">
        <f t="shared" ca="1" si="171"/>
        <v>0</v>
      </c>
      <c r="X58" s="180">
        <f ca="1">AA31</f>
        <v>1</v>
      </c>
      <c r="Y58" s="181">
        <f ca="1">AB31</f>
        <v>2</v>
      </c>
      <c r="Z58" s="181">
        <f ca="1">AC31</f>
        <v>1</v>
      </c>
      <c r="AA58" s="181">
        <f ca="1">AD31</f>
        <v>1</v>
      </c>
      <c r="AB58" s="181">
        <f ca="1">AE31</f>
        <v>1</v>
      </c>
      <c r="AC58" s="181">
        <f ca="1">AF31</f>
        <v>1</v>
      </c>
      <c r="AD58" s="181">
        <f ca="1">AG31</f>
        <v>1</v>
      </c>
      <c r="AE58" s="181">
        <f ca="1">AH31</f>
        <v>1</v>
      </c>
      <c r="AF58" s="182">
        <f ca="1">AI31</f>
        <v>2</v>
      </c>
      <c r="AG58" s="3">
        <f t="shared" ca="1" si="172"/>
        <v>2</v>
      </c>
      <c r="AI58" s="180">
        <f ca="1">AA32</f>
        <v>0</v>
      </c>
      <c r="AJ58" s="181">
        <f ca="1">AB32</f>
        <v>0</v>
      </c>
      <c r="AK58" s="181">
        <f ca="1">AC32</f>
        <v>0</v>
      </c>
      <c r="AL58" s="181">
        <f ca="1">AD32</f>
        <v>0</v>
      </c>
      <c r="AM58" s="181">
        <f ca="1">AE32</f>
        <v>0</v>
      </c>
      <c r="AN58" s="181">
        <f ca="1">AF32</f>
        <v>0</v>
      </c>
      <c r="AO58" s="181">
        <f ca="1">AG32</f>
        <v>0</v>
      </c>
      <c r="AP58" s="181">
        <f ca="1">AH32</f>
        <v>0</v>
      </c>
      <c r="AQ58" s="182">
        <f ca="1">AI32</f>
        <v>0</v>
      </c>
      <c r="AR58" s="3">
        <f t="shared" ca="1" si="173"/>
        <v>0</v>
      </c>
      <c r="AT58" s="164" t="s">
        <v>101</v>
      </c>
      <c r="AU58" s="3">
        <f ca="1">AM15</f>
        <v>0</v>
      </c>
      <c r="AV58" s="3">
        <f ca="1">AN15</f>
        <v>0</v>
      </c>
      <c r="AW58" s="3">
        <f ca="1">AO15</f>
        <v>0</v>
      </c>
      <c r="AX58" s="3">
        <f ca="1">AP15</f>
        <v>0</v>
      </c>
      <c r="AY58" s="3">
        <f ca="1">AQ15</f>
        <v>0</v>
      </c>
      <c r="AZ58" s="3">
        <f ca="1">AR15</f>
        <v>0</v>
      </c>
      <c r="BA58" s="3">
        <f ca="1">AS15</f>
        <v>0</v>
      </c>
      <c r="BB58" s="3">
        <f ca="1">AT15</f>
        <v>0</v>
      </c>
      <c r="BC58" s="3">
        <f ca="1">AU15</f>
        <v>0</v>
      </c>
      <c r="BD58" s="3">
        <f t="shared" ca="1" si="174"/>
        <v>0</v>
      </c>
      <c r="BF58" s="3">
        <f ca="1">AM18</f>
        <v>1</v>
      </c>
      <c r="BG58" s="3">
        <f ca="1">AN18</f>
        <v>1</v>
      </c>
      <c r="BH58" s="3">
        <f ca="1">AO18</f>
        <v>1</v>
      </c>
      <c r="BI58" s="3">
        <f ca="1">AP18</f>
        <v>1</v>
      </c>
      <c r="BJ58" s="3">
        <f ca="1">AQ18</f>
        <v>1</v>
      </c>
      <c r="BK58" s="3">
        <f ca="1">AR18</f>
        <v>1</v>
      </c>
      <c r="BL58" s="3">
        <f ca="1">AS18</f>
        <v>2</v>
      </c>
      <c r="BM58" s="3">
        <f ca="1">AT18</f>
        <v>1</v>
      </c>
      <c r="BN58" s="3">
        <f ca="1">AU18</f>
        <v>2</v>
      </c>
      <c r="BO58" s="3">
        <f t="shared" ca="1" si="175"/>
        <v>2</v>
      </c>
      <c r="BQ58" s="3">
        <f ca="1">AM21</f>
        <v>0</v>
      </c>
      <c r="BR58" s="3">
        <f ca="1">AN21</f>
        <v>0</v>
      </c>
      <c r="BS58" s="3">
        <f ca="1">AO21</f>
        <v>0</v>
      </c>
      <c r="BT58" s="3">
        <f ca="1">AP21</f>
        <v>0</v>
      </c>
      <c r="BU58" s="3">
        <f ca="1">AQ21</f>
        <v>0</v>
      </c>
      <c r="BV58" s="3">
        <f ca="1">AR21</f>
        <v>0</v>
      </c>
      <c r="BW58" s="3">
        <f ca="1">AS21</f>
        <v>0</v>
      </c>
      <c r="BX58" s="3">
        <f ca="1">AT21</f>
        <v>0</v>
      </c>
      <c r="BY58" s="3">
        <f ca="1">AU21</f>
        <v>0</v>
      </c>
      <c r="BZ58" s="3">
        <f t="shared" ca="1" si="176"/>
        <v>0</v>
      </c>
      <c r="CU58" s="162"/>
    </row>
    <row r="59" spans="2:112" ht="16.5" customHeight="1" x14ac:dyDescent="0.25">
      <c r="B59" s="31"/>
      <c r="C59" s="31">
        <v>3</v>
      </c>
      <c r="D59" s="31"/>
      <c r="E59" s="31">
        <v>7</v>
      </c>
      <c r="F59" s="31">
        <v>1</v>
      </c>
      <c r="G59" s="31"/>
      <c r="H59" s="31">
        <v>4</v>
      </c>
      <c r="I59" s="31"/>
      <c r="J59" s="31">
        <v>6</v>
      </c>
      <c r="M59" s="3">
        <f ca="1">COUNTIF(AA2,2)+COUNTIF(AA5,2)+COUNTIF(AA8,2)+COUNTIF(AA13,2)+COUNTIF(AA16,2)+COUNTIF(AA19,2)+COUNTIF(AA24,2)+COUNTIF(AA27,2)+COUNTIF(AA30,2)</f>
        <v>0</v>
      </c>
      <c r="N59" s="3">
        <f ca="1">COUNTIF(AB2,2)+COUNTIF(AB5,2)+COUNTIF(AB8,2)+COUNTIF(AB13,2)+COUNTIF(AB16,2)+COUNTIF(AB19,2)+COUNTIF(AB24,2)+COUNTIF(AB27,2)+COUNTIF(AB30,2)</f>
        <v>2</v>
      </c>
      <c r="O59" s="3">
        <f ca="1">COUNTIF(AC2,2)+COUNTIF(AC5,2)+COUNTIF(AC8,2)+COUNTIF(AC13,2)+COUNTIF(AC16,2)+COUNTIF(AC19,2)+COUNTIF(AC24,2)+COUNTIF(AC27,2)+COUNTIF(AC30,2)</f>
        <v>0</v>
      </c>
      <c r="P59" s="3">
        <f ca="1">COUNTIF(AD2,2)+COUNTIF(AD5,2)+COUNTIF(AD8,2)+COUNTIF(AD13,2)+COUNTIF(AD16,2)+COUNTIF(AD19,2)+COUNTIF(AD24,2)+COUNTIF(AD27,2)+COUNTIF(AD30,2)</f>
        <v>0</v>
      </c>
      <c r="Q59" s="3">
        <f ca="1">COUNTIF(AE2,2)+COUNTIF(AE5,2)+COUNTIF(AE8,2)+COUNTIF(AE13,2)+COUNTIF(AE16,2)+COUNTIF(AE19,2)+COUNTIF(AE24,2)+COUNTIF(AE27,2)+COUNTIF(AE30,2)</f>
        <v>0</v>
      </c>
      <c r="R59" s="3">
        <f ca="1">COUNTIF(AF2,2)+COUNTIF(AF5,2)+COUNTIF(AF8,2)+COUNTIF(AF13,2)+COUNTIF(AF16,2)+COUNTIF(AF19,2)+COUNTIF(AF24,2)+COUNTIF(AF27,2)+COUNTIF(AF30,2)</f>
        <v>0</v>
      </c>
      <c r="S59" s="3">
        <f ca="1">COUNTIF(AG2,2)+COUNTIF(AG5,2)+COUNTIF(AG8,2)+COUNTIF(AG13,2)+COUNTIF(AG16,2)+COUNTIF(AG19,2)+COUNTIF(AG24,2)+COUNTIF(AG27,2)+COUNTIF(AG30,2)</f>
        <v>0</v>
      </c>
      <c r="T59" s="3">
        <f ca="1">COUNTIF(AH2,2)+COUNTIF(AH5,2)+COUNTIF(AH8,2)+COUNTIF(AH13,2)+COUNTIF(AH16,2)+COUNTIF(AH19,2)+COUNTIF(AH24,2)+COUNTIF(AH27,2)+COUNTIF(AH30,2)</f>
        <v>0</v>
      </c>
      <c r="U59" s="3">
        <f ca="1">COUNTIF(AI2,2)+COUNTIF(AI5,2)+COUNTIF(AI8,2)+COUNTIF(AI13,2)+COUNTIF(AI16,2)+COUNTIF(AI19,2)+COUNTIF(AI24,2)+COUNTIF(AI27,2)+COUNTIF(AI30,2)</f>
        <v>2</v>
      </c>
      <c r="X59" s="3">
        <f ca="1">COUNTIF(AA3,2)+COUNTIF(AA6,2)+COUNTIF(AA9,2)+COUNTIF(AA14,2)+COUNTIF(AA17,2)+COUNTIF(AA20,2)+COUNTIF(AA25,2)+COUNTIF(AA28,2)+COUNTIF(AA31,2)</f>
        <v>0</v>
      </c>
      <c r="Y59" s="3">
        <f ca="1">COUNTIF(AB3,2)+COUNTIF(AB6,2)+COUNTIF(AB9,2)+COUNTIF(AB14,2)+COUNTIF(AB17,2)+COUNTIF(AB20,2)+COUNTIF(AB25,2)+COUNTIF(AB28,2)+COUNTIF(AB31,2)</f>
        <v>2</v>
      </c>
      <c r="Z59" s="3">
        <f ca="1">COUNTIF(AC3,2)+COUNTIF(AC6,2)+COUNTIF(AC9,2)+COUNTIF(AC14,2)+COUNTIF(AC17,2)+COUNTIF(AC20,2)+COUNTIF(AC25,2)+COUNTIF(AC28,2)+COUNTIF(AC31,2)</f>
        <v>0</v>
      </c>
      <c r="AA59" s="3">
        <f ca="1">COUNTIF(AD3,2)+COUNTIF(AD6,2)+COUNTIF(AD9,2)+COUNTIF(AD14,2)+COUNTIF(AD17,2)+COUNTIF(AD20,2)+COUNTIF(AD25,2)+COUNTIF(AD28,2)+COUNTIF(AD31,2)</f>
        <v>2</v>
      </c>
      <c r="AB59" s="3">
        <f ca="1">COUNTIF(AE3,2)+COUNTIF(AE6,2)+COUNTIF(AE9,2)+COUNTIF(AE14,2)+COUNTIF(AE17,2)+COUNTIF(AE20,2)+COUNTIF(AE25,2)+COUNTIF(AE28,2)+COUNTIF(AE31,2)</f>
        <v>0</v>
      </c>
      <c r="AC59" s="3">
        <f ca="1">COUNTIF(AF3,2)+COUNTIF(AF6,2)+COUNTIF(AF9,2)+COUNTIF(AF14,2)+COUNTIF(AF17,2)+COUNTIF(AF20,2)+COUNTIF(AF25,2)+COUNTIF(AF28,2)+COUNTIF(AF31,2)</f>
        <v>0</v>
      </c>
      <c r="AD59" s="3">
        <f ca="1">COUNTIF(AG3,2)+COUNTIF(AG6,2)+COUNTIF(AG9,2)+COUNTIF(AG14,2)+COUNTIF(AG17,2)+COUNTIF(AG20,2)+COUNTIF(AG25,2)+COUNTIF(AG28,2)+COUNTIF(AG31,2)</f>
        <v>0</v>
      </c>
      <c r="AE59" s="3">
        <f ca="1">COUNTIF(AH3,2)+COUNTIF(AH6,2)+COUNTIF(AH9,2)+COUNTIF(AH14,2)+COUNTIF(AH17,2)+COUNTIF(AH20,2)+COUNTIF(AH25,2)+COUNTIF(AH28,2)+COUNTIF(AH31,2)</f>
        <v>0</v>
      </c>
      <c r="AF59" s="3">
        <f ca="1">COUNTIF(AI3,2)+COUNTIF(AI6,2)+COUNTIF(AI9,2)+COUNTIF(AI14,2)+COUNTIF(AI17,2)+COUNTIF(AI20,2)+COUNTIF(AI25,2)+COUNTIF(AI28,2)+COUNTIF(AI31,2)</f>
        <v>3</v>
      </c>
      <c r="AI59" s="3">
        <f ca="1">COUNTIF(AA4,2)+COUNTIF(AA7,2)+COUNTIF(AA10,2)+COUNTIF(AA15,2)+COUNTIF(AA18,2)+COUNTIF(AA21,2)+COUNTIF(AA26,2)+COUNTIF(AA29,2)+COUNTIF(AA32,2)</f>
        <v>0</v>
      </c>
      <c r="AJ59" s="3">
        <f ca="1">COUNTIF(AB4,2)+COUNTIF(AB7,2)+COUNTIF(AB10,2)+COUNTIF(AB15,2)+COUNTIF(AB18,2)+COUNTIF(AB21,2)+COUNTIF(AB26,2)+COUNTIF(AB29,2)+COUNTIF(AB32,2)</f>
        <v>0</v>
      </c>
      <c r="AK59" s="3">
        <f ca="1">COUNTIF(AC4,2)+COUNTIF(AC7,2)+COUNTIF(AC10,2)+COUNTIF(AC15,2)+COUNTIF(AC18,2)+COUNTIF(AC21,2)+COUNTIF(AC26,2)+COUNTIF(AC29,2)+COUNTIF(AC32,2)</f>
        <v>0</v>
      </c>
      <c r="AL59" s="3">
        <f ca="1">COUNTIF(AD4,2)+COUNTIF(AD7,2)+COUNTIF(AD10,2)+COUNTIF(AD15,2)+COUNTIF(AD18,2)+COUNTIF(AD21,2)+COUNTIF(AD26,2)+COUNTIF(AD29,2)+COUNTIF(AD32,2)</f>
        <v>2</v>
      </c>
      <c r="AM59" s="3">
        <f ca="1">COUNTIF(AE4,2)+COUNTIF(AE7,2)+COUNTIF(AE10,2)+COUNTIF(AE15,2)+COUNTIF(AE18,2)+COUNTIF(AE21,2)+COUNTIF(AE26,2)+COUNTIF(AE29,2)+COUNTIF(AE32,2)</f>
        <v>0</v>
      </c>
      <c r="AN59" s="3">
        <f ca="1">COUNTIF(AF4,2)+COUNTIF(AF7,2)+COUNTIF(AF10,2)+COUNTIF(AF15,2)+COUNTIF(AF18,2)+COUNTIF(AF21,2)+COUNTIF(AF26,2)+COUNTIF(AF29,2)+COUNTIF(AF32,2)</f>
        <v>0</v>
      </c>
      <c r="AO59" s="3">
        <f ca="1">COUNTIF(AG4,2)+COUNTIF(AG7,2)+COUNTIF(AG10,2)+COUNTIF(AG15,2)+COUNTIF(AG18,2)+COUNTIF(AG21,2)+COUNTIF(AG26,2)+COUNTIF(AG29,2)+COUNTIF(AG32,2)</f>
        <v>2</v>
      </c>
      <c r="AP59" s="3">
        <f ca="1">COUNTIF(AH4,2)+COUNTIF(AH7,2)+COUNTIF(AH10,2)+COUNTIF(AH15,2)+COUNTIF(AH18,2)+COUNTIF(AH21,2)+COUNTIF(AH26,2)+COUNTIF(AH29,2)+COUNTIF(AH32,2)</f>
        <v>0</v>
      </c>
      <c r="AQ59" s="3">
        <f ca="1">COUNTIF(AI4,2)+COUNTIF(AI7,2)+COUNTIF(AI10,2)+COUNTIF(AI15,2)+COUNTIF(AI18,2)+COUNTIF(AI21,2)+COUNTIF(AI26,2)+COUNTIF(AI29,2)+COUNTIF(AI32,2)</f>
        <v>0</v>
      </c>
      <c r="AU59" s="3">
        <f ca="1">COUNTIF(AU50:AU58,2)</f>
        <v>0</v>
      </c>
      <c r="AV59" s="3">
        <f t="shared" ref="AV59:BC59" ca="1" si="177">COUNTIF(AV50:AV58,2)</f>
        <v>0</v>
      </c>
      <c r="AW59" s="3">
        <f t="shared" ca="1" si="177"/>
        <v>0</v>
      </c>
      <c r="AX59" s="3">
        <f t="shared" ca="1" si="177"/>
        <v>0</v>
      </c>
      <c r="AY59" s="3">
        <f t="shared" ca="1" si="177"/>
        <v>0</v>
      </c>
      <c r="AZ59" s="3">
        <f t="shared" ca="1" si="177"/>
        <v>0</v>
      </c>
      <c r="BA59" s="3">
        <f t="shared" ca="1" si="177"/>
        <v>0</v>
      </c>
      <c r="BB59" s="3">
        <f t="shared" ca="1" si="177"/>
        <v>0</v>
      </c>
      <c r="BC59" s="3">
        <f t="shared" ca="1" si="177"/>
        <v>0</v>
      </c>
      <c r="BF59" s="3">
        <f ca="1">COUNTIF(BF50:BF58,2)</f>
        <v>0</v>
      </c>
      <c r="BG59" s="3">
        <f t="shared" ref="BG59" ca="1" si="178">COUNTIF(BG50:BG58,2)</f>
        <v>0</v>
      </c>
      <c r="BH59" s="3">
        <f t="shared" ref="BH59" ca="1" si="179">COUNTIF(BH50:BH58,2)</f>
        <v>0</v>
      </c>
      <c r="BI59" s="3">
        <f t="shared" ref="BI59" ca="1" si="180">COUNTIF(BI50:BI58,2)</f>
        <v>0</v>
      </c>
      <c r="BJ59" s="3">
        <f t="shared" ref="BJ59" ca="1" si="181">COUNTIF(BJ50:BJ58,2)</f>
        <v>0</v>
      </c>
      <c r="BK59" s="3">
        <f t="shared" ref="BK59" ca="1" si="182">COUNTIF(BK50:BK58,2)</f>
        <v>0</v>
      </c>
      <c r="BL59" s="3">
        <f t="shared" ref="BL59" ca="1" si="183">COUNTIF(BL50:BL58,2)</f>
        <v>2</v>
      </c>
      <c r="BM59" s="3">
        <f t="shared" ref="BM59" ca="1" si="184">COUNTIF(BM50:BM58,2)</f>
        <v>0</v>
      </c>
      <c r="BN59" s="3">
        <f t="shared" ref="BN59" ca="1" si="185">COUNTIF(BN50:BN58,2)</f>
        <v>2</v>
      </c>
      <c r="BQ59" s="3">
        <f ca="1">COUNTIF(BQ50:BQ58,2)</f>
        <v>0</v>
      </c>
      <c r="BR59" s="3">
        <f t="shared" ref="BR59" ca="1" si="186">COUNTIF(BR50:BR58,2)</f>
        <v>0</v>
      </c>
      <c r="BS59" s="3">
        <f t="shared" ref="BS59" ca="1" si="187">COUNTIF(BS50:BS58,2)</f>
        <v>0</v>
      </c>
      <c r="BT59" s="3">
        <f t="shared" ref="BT59" ca="1" si="188">COUNTIF(BT50:BT58,2)</f>
        <v>0</v>
      </c>
      <c r="BU59" s="3">
        <f t="shared" ref="BU59" ca="1" si="189">COUNTIF(BU50:BU58,2)</f>
        <v>0</v>
      </c>
      <c r="BV59" s="3">
        <f t="shared" ref="BV59" ca="1" si="190">COUNTIF(BV50:BV58,2)</f>
        <v>0</v>
      </c>
      <c r="BW59" s="3">
        <f t="shared" ref="BW59" ca="1" si="191">COUNTIF(BW50:BW58,2)</f>
        <v>3</v>
      </c>
      <c r="BX59" s="3">
        <f t="shared" ref="BX59" ca="1" si="192">COUNTIF(BX50:BX58,2)</f>
        <v>2</v>
      </c>
      <c r="BY59" s="3">
        <f t="shared" ref="BY59" ca="1" si="193">COUNTIF(BY50:BY58,2)</f>
        <v>3</v>
      </c>
      <c r="CD59" s="32" t="s">
        <v>94</v>
      </c>
      <c r="CE59" s="32">
        <v>1</v>
      </c>
      <c r="CF59" s="162" t="str">
        <f ca="1">SUBSTITUTE(SUBSTITUTE(SUBSTITUTE(_xlfn.TEXTJOIN("",TRUE,AI38:AQ38),0,1),1,0),2,1)</f>
        <v>010100111</v>
      </c>
      <c r="CJ59" s="3">
        <f ca="1">COUNTIF(AI38:AQ38,2)</f>
        <v>5</v>
      </c>
      <c r="CK59" s="162"/>
      <c r="CL59" s="247">
        <f ca="1">BIN2DEC(CF59)</f>
        <v>167</v>
      </c>
      <c r="CM59" s="247"/>
      <c r="CO59" s="248" t="b">
        <f ca="1">COUNTIF($CF$89:$CF$97,CF59)=2</f>
        <v>0</v>
      </c>
      <c r="CP59" s="248"/>
      <c r="CU59" s="162" t="str" cm="1">
        <f t="array" aca="1" ref="CU59" ca="1">IFERROR(_xlfn._xlws.SORT(_xlfn._xlws.FILTER(CF59:CF67,CJ59:CJ67=2)),"")</f>
        <v>000000101</v>
      </c>
      <c r="CZ59" s="3" t="b">
        <f ca="1">AND(CU59=CU60)</f>
        <v>0</v>
      </c>
    </row>
    <row r="60" spans="2:112" ht="16.5" customHeight="1" x14ac:dyDescent="0.25">
      <c r="B60" s="31"/>
      <c r="C60" s="31"/>
      <c r="D60" s="31">
        <v>6</v>
      </c>
      <c r="E60" s="31">
        <v>2</v>
      </c>
      <c r="F60" s="31">
        <v>8</v>
      </c>
      <c r="G60" s="31">
        <v>7</v>
      </c>
      <c r="H60" s="31"/>
      <c r="I60" s="31">
        <v>4</v>
      </c>
      <c r="J60" s="31"/>
      <c r="M60" s="164" t="s">
        <v>35</v>
      </c>
      <c r="X60" s="164" t="s">
        <v>36</v>
      </c>
      <c r="AI60" s="164" t="s">
        <v>37</v>
      </c>
      <c r="AU60" s="3">
        <v>7</v>
      </c>
      <c r="BF60" s="3">
        <v>8</v>
      </c>
      <c r="BQ60" s="3">
        <v>9</v>
      </c>
      <c r="CD60" s="32" t="s">
        <v>94</v>
      </c>
      <c r="CE60" s="32">
        <v>2</v>
      </c>
      <c r="CF60" s="162" t="str">
        <f t="shared" ref="CF60:CF67" ca="1" si="194">SUBSTITUTE(SUBSTITUTE(SUBSTITUTE(_xlfn.TEXTJOIN("",TRUE,AI39:AQ39),0,1),1,0),2,1)</f>
        <v>000100101</v>
      </c>
      <c r="CJ60" s="3">
        <f t="shared" ref="CJ60:CJ67" ca="1" si="195">COUNTIF(AI39:AQ39,2)</f>
        <v>3</v>
      </c>
      <c r="CK60" s="162"/>
      <c r="CL60" s="247">
        <f t="shared" ref="CL60:CL67" ca="1" si="196">BIN2DEC(CF60)</f>
        <v>37</v>
      </c>
      <c r="CM60" s="247"/>
      <c r="CO60" s="248" t="b">
        <f t="shared" ref="CO60:CO67" ca="1" si="197">COUNTIF($CF$89:$CF$97,CF60)=2</f>
        <v>0</v>
      </c>
      <c r="CP60" s="248"/>
      <c r="CU60" s="162"/>
    </row>
    <row r="61" spans="2:112" ht="16.5" customHeight="1" x14ac:dyDescent="0.25">
      <c r="B61" s="31"/>
      <c r="C61" s="31">
        <v>8</v>
      </c>
      <c r="D61" s="31">
        <v>4</v>
      </c>
      <c r="E61" s="31">
        <v>3</v>
      </c>
      <c r="F61" s="31">
        <v>9</v>
      </c>
      <c r="G61" s="31">
        <v>1</v>
      </c>
      <c r="H61" s="31"/>
      <c r="I61" s="31"/>
      <c r="J61" s="31">
        <v>2</v>
      </c>
      <c r="M61" s="3">
        <v>1</v>
      </c>
      <c r="N61" s="3">
        <v>2</v>
      </c>
      <c r="O61" s="3">
        <v>3</v>
      </c>
      <c r="P61" s="3">
        <v>4</v>
      </c>
      <c r="Q61" s="3">
        <v>5</v>
      </c>
      <c r="R61" s="3">
        <v>6</v>
      </c>
      <c r="S61" s="3">
        <v>7</v>
      </c>
      <c r="T61" s="3">
        <v>8</v>
      </c>
      <c r="U61" s="3">
        <v>9</v>
      </c>
      <c r="X61" s="3">
        <v>1</v>
      </c>
      <c r="Y61" s="3">
        <v>2</v>
      </c>
      <c r="Z61" s="3">
        <v>3</v>
      </c>
      <c r="AA61" s="3">
        <v>4</v>
      </c>
      <c r="AB61" s="3">
        <v>5</v>
      </c>
      <c r="AC61" s="3">
        <v>6</v>
      </c>
      <c r="AD61" s="3">
        <v>7</v>
      </c>
      <c r="AE61" s="3">
        <v>8</v>
      </c>
      <c r="AF61" s="3">
        <v>9</v>
      </c>
      <c r="AI61" s="3">
        <v>1</v>
      </c>
      <c r="AJ61" s="3">
        <v>2</v>
      </c>
      <c r="AK61" s="3">
        <v>3</v>
      </c>
      <c r="AL61" s="3">
        <v>4</v>
      </c>
      <c r="AM61" s="3">
        <v>5</v>
      </c>
      <c r="AN61" s="3">
        <v>6</v>
      </c>
      <c r="AO61" s="3">
        <v>7</v>
      </c>
      <c r="AP61" s="3">
        <v>8</v>
      </c>
      <c r="AQ61" s="3">
        <v>9</v>
      </c>
      <c r="AU61" s="3">
        <v>1</v>
      </c>
      <c r="AV61" s="3">
        <v>2</v>
      </c>
      <c r="AW61" s="3">
        <v>3</v>
      </c>
      <c r="AX61" s="3">
        <v>4</v>
      </c>
      <c r="AY61" s="3">
        <v>5</v>
      </c>
      <c r="AZ61" s="3">
        <v>6</v>
      </c>
      <c r="BA61" s="3">
        <v>7</v>
      </c>
      <c r="BB61" s="3">
        <v>8</v>
      </c>
      <c r="BC61" s="3">
        <v>9</v>
      </c>
      <c r="BF61" s="3">
        <v>1</v>
      </c>
      <c r="BG61" s="3">
        <v>2</v>
      </c>
      <c r="BH61" s="3">
        <v>3</v>
      </c>
      <c r="BI61" s="3">
        <v>4</v>
      </c>
      <c r="BJ61" s="3">
        <v>5</v>
      </c>
      <c r="BK61" s="3">
        <v>6</v>
      </c>
      <c r="BL61" s="3">
        <v>7</v>
      </c>
      <c r="BM61" s="3">
        <v>8</v>
      </c>
      <c r="BN61" s="3">
        <v>9</v>
      </c>
      <c r="BQ61" s="3">
        <v>1</v>
      </c>
      <c r="BR61" s="3">
        <v>2</v>
      </c>
      <c r="BS61" s="3">
        <v>3</v>
      </c>
      <c r="BT61" s="3">
        <v>4</v>
      </c>
      <c r="BU61" s="3">
        <v>5</v>
      </c>
      <c r="BV61" s="3">
        <v>6</v>
      </c>
      <c r="BW61" s="3">
        <v>7</v>
      </c>
      <c r="BX61" s="3">
        <v>8</v>
      </c>
      <c r="BY61" s="3">
        <v>9</v>
      </c>
      <c r="CD61" s="32" t="s">
        <v>94</v>
      </c>
      <c r="CE61" s="32">
        <v>3</v>
      </c>
      <c r="CF61" s="162" t="str">
        <f t="shared" ca="1" si="194"/>
        <v>000000000</v>
      </c>
      <c r="CJ61" s="3">
        <f t="shared" ca="1" si="195"/>
        <v>0</v>
      </c>
      <c r="CK61" s="162"/>
      <c r="CL61" s="247">
        <f t="shared" ca="1" si="196"/>
        <v>0</v>
      </c>
      <c r="CM61" s="247"/>
      <c r="CO61" s="248" t="b">
        <f t="shared" ca="1" si="197"/>
        <v>0</v>
      </c>
      <c r="CP61" s="248"/>
      <c r="CU61" s="162"/>
    </row>
    <row r="62" spans="2:112" ht="16.5" customHeight="1" x14ac:dyDescent="0.25">
      <c r="B62" s="31"/>
      <c r="C62" s="31">
        <v>2</v>
      </c>
      <c r="D62" s="31"/>
      <c r="E62" s="31">
        <v>5</v>
      </c>
      <c r="F62" s="31">
        <v>6</v>
      </c>
      <c r="G62" s="31">
        <v>4</v>
      </c>
      <c r="H62" s="31"/>
      <c r="I62" s="31">
        <v>1</v>
      </c>
      <c r="J62" s="31"/>
      <c r="L62" s="3">
        <v>1</v>
      </c>
      <c r="M62" s="174">
        <f ca="1">AM2</f>
        <v>1</v>
      </c>
      <c r="N62" s="175">
        <f ca="1">AN2</f>
        <v>1</v>
      </c>
      <c r="O62" s="175">
        <f ca="1">AO2</f>
        <v>1</v>
      </c>
      <c r="P62" s="175">
        <f ca="1">AP2</f>
        <v>1</v>
      </c>
      <c r="Q62" s="175">
        <f ca="1">AQ2</f>
        <v>2</v>
      </c>
      <c r="R62" s="175">
        <f ca="1">AR2</f>
        <v>1</v>
      </c>
      <c r="S62" s="175">
        <f ca="1">AS2</f>
        <v>2</v>
      </c>
      <c r="T62" s="175">
        <f ca="1">AT2</f>
        <v>1</v>
      </c>
      <c r="U62" s="176">
        <f ca="1">AU2</f>
        <v>2</v>
      </c>
      <c r="V62" s="3">
        <f ca="1">COUNTIF(M62:U62,2)</f>
        <v>3</v>
      </c>
      <c r="X62" s="174">
        <f ca="1">AM3</f>
        <v>0</v>
      </c>
      <c r="Y62" s="175">
        <f ca="1">AN3</f>
        <v>0</v>
      </c>
      <c r="Z62" s="175">
        <f ca="1">AO3</f>
        <v>0</v>
      </c>
      <c r="AA62" s="175">
        <f ca="1">AP3</f>
        <v>0</v>
      </c>
      <c r="AB62" s="175">
        <f ca="1">AQ3</f>
        <v>0</v>
      </c>
      <c r="AC62" s="175">
        <f ca="1">AR3</f>
        <v>0</v>
      </c>
      <c r="AD62" s="175">
        <f ca="1">AS3</f>
        <v>0</v>
      </c>
      <c r="AE62" s="175">
        <f ca="1">AT3</f>
        <v>0</v>
      </c>
      <c r="AF62" s="176">
        <f ca="1">AU3</f>
        <v>0</v>
      </c>
      <c r="AG62" s="3">
        <f ca="1">COUNTIF(X62:AF62,2)</f>
        <v>0</v>
      </c>
      <c r="AI62" s="174">
        <f ca="1">AM4</f>
        <v>1</v>
      </c>
      <c r="AJ62" s="175">
        <f ca="1">AN4</f>
        <v>1</v>
      </c>
      <c r="AK62" s="175">
        <f ca="1">AO4</f>
        <v>1</v>
      </c>
      <c r="AL62" s="175">
        <f ca="1">AP4</f>
        <v>1</v>
      </c>
      <c r="AM62" s="175">
        <f ca="1">AQ4</f>
        <v>1</v>
      </c>
      <c r="AN62" s="175">
        <f ca="1">AR4</f>
        <v>1</v>
      </c>
      <c r="AO62" s="175">
        <f ca="1">AS4</f>
        <v>2</v>
      </c>
      <c r="AP62" s="175">
        <f ca="1">AT4</f>
        <v>2</v>
      </c>
      <c r="AQ62" s="176">
        <f ca="1">AU4</f>
        <v>2</v>
      </c>
      <c r="AR62" s="3">
        <f ca="1">COUNTIF(AI62:AQ62,2)</f>
        <v>3</v>
      </c>
      <c r="AT62" s="164" t="s">
        <v>92</v>
      </c>
      <c r="AU62" s="3">
        <f ca="1">O24</f>
        <v>2</v>
      </c>
      <c r="AV62" s="3">
        <f ca="1">P24</f>
        <v>1</v>
      </c>
      <c r="AW62" s="3">
        <f ca="1">Q24</f>
        <v>1</v>
      </c>
      <c r="AX62" s="3">
        <f ca="1">R24</f>
        <v>1</v>
      </c>
      <c r="AY62" s="3">
        <f ca="1">S24</f>
        <v>1</v>
      </c>
      <c r="AZ62" s="3">
        <f ca="1">T24</f>
        <v>1</v>
      </c>
      <c r="BA62" s="3">
        <f ca="1">U24</f>
        <v>2</v>
      </c>
      <c r="BB62" s="3">
        <f ca="1">V24</f>
        <v>2</v>
      </c>
      <c r="BC62" s="3">
        <f ca="1">W24</f>
        <v>2</v>
      </c>
      <c r="BD62" s="3">
        <f ca="1">COUNTIF(AU62:BC62,2)</f>
        <v>4</v>
      </c>
      <c r="BF62" s="3">
        <f ca="1">O27</f>
        <v>1</v>
      </c>
      <c r="BG62" s="3">
        <f ca="1">P27</f>
        <v>1</v>
      </c>
      <c r="BH62" s="3">
        <f ca="1">Q27</f>
        <v>1</v>
      </c>
      <c r="BI62" s="3">
        <f ca="1">R27</f>
        <v>1</v>
      </c>
      <c r="BJ62" s="3">
        <f ca="1">S27</f>
        <v>2</v>
      </c>
      <c r="BK62" s="3">
        <f ca="1">T27</f>
        <v>1</v>
      </c>
      <c r="BL62" s="3">
        <f ca="1">U27</f>
        <v>1</v>
      </c>
      <c r="BM62" s="3">
        <f ca="1">V27</f>
        <v>1</v>
      </c>
      <c r="BN62" s="3">
        <f ca="1">W27</f>
        <v>2</v>
      </c>
      <c r="BO62" s="3">
        <f ca="1">COUNTIF(BF62:BN62,2)</f>
        <v>2</v>
      </c>
      <c r="BQ62" s="3">
        <f ca="1">O30</f>
        <v>0</v>
      </c>
      <c r="BR62" s="3">
        <f ca="1">P30</f>
        <v>0</v>
      </c>
      <c r="BS62" s="3">
        <f ca="1">Q30</f>
        <v>0</v>
      </c>
      <c r="BT62" s="3">
        <f ca="1">R30</f>
        <v>0</v>
      </c>
      <c r="BU62" s="3">
        <f ca="1">S30</f>
        <v>0</v>
      </c>
      <c r="BV62" s="3">
        <f ca="1">T30</f>
        <v>0</v>
      </c>
      <c r="BW62" s="3">
        <f ca="1">U30</f>
        <v>0</v>
      </c>
      <c r="BX62" s="3">
        <f ca="1">V30</f>
        <v>0</v>
      </c>
      <c r="BY62" s="3">
        <f ca="1">W30</f>
        <v>0</v>
      </c>
      <c r="BZ62" s="3">
        <f ca="1">COUNTIF(BQ62:BY62,2)</f>
        <v>0</v>
      </c>
      <c r="CD62" s="32" t="s">
        <v>94</v>
      </c>
      <c r="CE62" s="32">
        <v>4</v>
      </c>
      <c r="CF62" s="162" t="str">
        <f t="shared" ca="1" si="194"/>
        <v>000000000</v>
      </c>
      <c r="CJ62" s="3">
        <f t="shared" ca="1" si="195"/>
        <v>0</v>
      </c>
      <c r="CK62" s="162"/>
      <c r="CL62" s="247">
        <f t="shared" ca="1" si="196"/>
        <v>0</v>
      </c>
      <c r="CM62" s="247"/>
      <c r="CO62" s="248" t="b">
        <f t="shared" ca="1" si="197"/>
        <v>0</v>
      </c>
      <c r="CP62" s="248"/>
      <c r="CU62" s="162"/>
    </row>
    <row r="63" spans="2:112" ht="16.5" customHeight="1" x14ac:dyDescent="0.25">
      <c r="B63" s="31"/>
      <c r="C63" s="31"/>
      <c r="D63" s="31"/>
      <c r="E63" s="31">
        <v>9</v>
      </c>
      <c r="F63" s="31">
        <v>7</v>
      </c>
      <c r="G63" s="31">
        <v>8</v>
      </c>
      <c r="H63" s="31">
        <v>2</v>
      </c>
      <c r="I63" s="31"/>
      <c r="J63" s="31">
        <v>4</v>
      </c>
      <c r="L63" s="3">
        <v>2</v>
      </c>
      <c r="M63" s="177">
        <f ca="1">AM5</f>
        <v>2</v>
      </c>
      <c r="N63" s="178">
        <f ca="1">AN5</f>
        <v>1</v>
      </c>
      <c r="O63" s="178">
        <f ca="1">AO5</f>
        <v>2</v>
      </c>
      <c r="P63" s="178">
        <f ca="1">AP5</f>
        <v>1</v>
      </c>
      <c r="Q63" s="178">
        <f ca="1">AQ5</f>
        <v>2</v>
      </c>
      <c r="R63" s="178">
        <f ca="1">AR5</f>
        <v>1</v>
      </c>
      <c r="S63" s="178">
        <f ca="1">AS5</f>
        <v>2</v>
      </c>
      <c r="T63" s="178">
        <f ca="1">AT5</f>
        <v>1</v>
      </c>
      <c r="U63" s="179">
        <f ca="1">AU5</f>
        <v>2</v>
      </c>
      <c r="V63" s="3">
        <f t="shared" ref="V63:V70" ca="1" si="198">COUNTIF(M63:U63,2)</f>
        <v>5</v>
      </c>
      <c r="X63" s="177">
        <f ca="1">AM6</f>
        <v>1</v>
      </c>
      <c r="Y63" s="178">
        <f ca="1">AN6</f>
        <v>1</v>
      </c>
      <c r="Z63" s="178">
        <f ca="1">AO6</f>
        <v>1</v>
      </c>
      <c r="AA63" s="178">
        <f ca="1">AP6</f>
        <v>2</v>
      </c>
      <c r="AB63" s="178">
        <f ca="1">AQ6</f>
        <v>2</v>
      </c>
      <c r="AC63" s="178">
        <f ca="1">AR6</f>
        <v>1</v>
      </c>
      <c r="AD63" s="178">
        <f ca="1">AS6</f>
        <v>2</v>
      </c>
      <c r="AE63" s="178">
        <f ca="1">AT6</f>
        <v>1</v>
      </c>
      <c r="AF63" s="179">
        <f ca="1">AU6</f>
        <v>2</v>
      </c>
      <c r="AG63" s="3">
        <f t="shared" ref="AG63:AG70" ca="1" si="199">COUNTIF(X63:AF63,2)</f>
        <v>4</v>
      </c>
      <c r="AI63" s="177">
        <f ca="1">AM7</f>
        <v>0</v>
      </c>
      <c r="AJ63" s="178">
        <f ca="1">AN7</f>
        <v>0</v>
      </c>
      <c r="AK63" s="178">
        <f ca="1">AO7</f>
        <v>0</v>
      </c>
      <c r="AL63" s="178">
        <f ca="1">AP7</f>
        <v>0</v>
      </c>
      <c r="AM63" s="178">
        <f ca="1">AQ7</f>
        <v>0</v>
      </c>
      <c r="AN63" s="178">
        <f ca="1">AR7</f>
        <v>0</v>
      </c>
      <c r="AO63" s="178">
        <f ca="1">AS7</f>
        <v>0</v>
      </c>
      <c r="AP63" s="178">
        <f ca="1">AT7</f>
        <v>0</v>
      </c>
      <c r="AQ63" s="179">
        <f ca="1">AU7</f>
        <v>0</v>
      </c>
      <c r="AR63" s="3">
        <f t="shared" ref="AR63:AR70" ca="1" si="200">COUNTIF(AI63:AQ63,2)</f>
        <v>0</v>
      </c>
      <c r="AT63" s="164" t="s">
        <v>93</v>
      </c>
      <c r="AU63" s="3">
        <f ca="1">O25</f>
        <v>2</v>
      </c>
      <c r="AV63" s="3">
        <f ca="1">P25</f>
        <v>1</v>
      </c>
      <c r="AW63" s="3">
        <f ca="1">Q25</f>
        <v>1</v>
      </c>
      <c r="AX63" s="3">
        <f ca="1">R25</f>
        <v>2</v>
      </c>
      <c r="AY63" s="3">
        <f ca="1">S25</f>
        <v>1</v>
      </c>
      <c r="AZ63" s="3">
        <f ca="1">T25</f>
        <v>1</v>
      </c>
      <c r="BA63" s="3">
        <f ca="1">U25</f>
        <v>2</v>
      </c>
      <c r="BB63" s="3">
        <f ca="1">V25</f>
        <v>2</v>
      </c>
      <c r="BC63" s="3">
        <f ca="1">W25</f>
        <v>2</v>
      </c>
      <c r="BD63" s="3">
        <f t="shared" ref="BD63:BD70" ca="1" si="201">COUNTIF(AU63:BC63,2)</f>
        <v>5</v>
      </c>
      <c r="BF63" s="3">
        <f ca="1">O28</f>
        <v>1</v>
      </c>
      <c r="BG63" s="3">
        <f ca="1">P28</f>
        <v>2</v>
      </c>
      <c r="BH63" s="3">
        <f ca="1">Q28</f>
        <v>1</v>
      </c>
      <c r="BI63" s="3">
        <f ca="1">R28</f>
        <v>2</v>
      </c>
      <c r="BJ63" s="3">
        <f ca="1">S28</f>
        <v>2</v>
      </c>
      <c r="BK63" s="3">
        <f ca="1">T28</f>
        <v>1</v>
      </c>
      <c r="BL63" s="3">
        <f ca="1">U28</f>
        <v>1</v>
      </c>
      <c r="BM63" s="3">
        <f ca="1">V28</f>
        <v>1</v>
      </c>
      <c r="BN63" s="3">
        <f ca="1">W28</f>
        <v>2</v>
      </c>
      <c r="BO63" s="3">
        <f t="shared" ref="BO63:BO70" ca="1" si="202">COUNTIF(BF63:BN63,2)</f>
        <v>4</v>
      </c>
      <c r="BQ63" s="3">
        <f ca="1">O31</f>
        <v>1</v>
      </c>
      <c r="BR63" s="3">
        <f ca="1">P31</f>
        <v>2</v>
      </c>
      <c r="BS63" s="3">
        <f ca="1">Q31</f>
        <v>1</v>
      </c>
      <c r="BT63" s="3">
        <f ca="1">R31</f>
        <v>1</v>
      </c>
      <c r="BU63" s="3">
        <f ca="1">S31</f>
        <v>2</v>
      </c>
      <c r="BV63" s="3">
        <f ca="1">T31</f>
        <v>1</v>
      </c>
      <c r="BW63" s="3">
        <f ca="1">U31</f>
        <v>2</v>
      </c>
      <c r="BX63" s="3">
        <f ca="1">V31</f>
        <v>1</v>
      </c>
      <c r="BY63" s="3">
        <f ca="1">W31</f>
        <v>2</v>
      </c>
      <c r="BZ63" s="3">
        <f t="shared" ref="BZ63:BZ70" ca="1" si="203">COUNTIF(BQ63:BY63,2)</f>
        <v>4</v>
      </c>
      <c r="CD63" s="32" t="s">
        <v>94</v>
      </c>
      <c r="CE63" s="32">
        <v>5</v>
      </c>
      <c r="CF63" s="162" t="str">
        <f t="shared" ca="1" si="194"/>
        <v>000000101</v>
      </c>
      <c r="CJ63" s="3">
        <f t="shared" ca="1" si="195"/>
        <v>2</v>
      </c>
      <c r="CK63" s="162"/>
      <c r="CL63" s="247">
        <f t="shared" ca="1" si="196"/>
        <v>5</v>
      </c>
      <c r="CM63" s="247"/>
      <c r="CO63" s="248" t="b">
        <f t="shared" ca="1" si="197"/>
        <v>0</v>
      </c>
      <c r="CP63" s="248"/>
      <c r="CU63" s="162"/>
    </row>
    <row r="64" spans="2:112" ht="16.5" customHeight="1" x14ac:dyDescent="0.25">
      <c r="B64" s="31"/>
      <c r="C64" s="31">
        <v>9</v>
      </c>
      <c r="D64" s="31"/>
      <c r="E64" s="31">
        <v>4</v>
      </c>
      <c r="F64" s="31">
        <v>2</v>
      </c>
      <c r="G64" s="31">
        <v>3</v>
      </c>
      <c r="H64" s="31"/>
      <c r="I64" s="31"/>
      <c r="J64" s="31">
        <v>1</v>
      </c>
      <c r="L64" s="3">
        <v>3</v>
      </c>
      <c r="M64" s="177">
        <f ca="1">AM8</f>
        <v>2</v>
      </c>
      <c r="N64" s="178">
        <f ca="1">AN8</f>
        <v>1</v>
      </c>
      <c r="O64" s="178">
        <f ca="1">AO8</f>
        <v>2</v>
      </c>
      <c r="P64" s="178">
        <f ca="1">AP8</f>
        <v>1</v>
      </c>
      <c r="Q64" s="178">
        <f ca="1">AQ8</f>
        <v>1</v>
      </c>
      <c r="R64" s="178">
        <f ca="1">AR8</f>
        <v>1</v>
      </c>
      <c r="S64" s="178">
        <f ca="1">AS8</f>
        <v>2</v>
      </c>
      <c r="T64" s="178">
        <f ca="1">AT8</f>
        <v>1</v>
      </c>
      <c r="U64" s="179">
        <f ca="1">AU8</f>
        <v>2</v>
      </c>
      <c r="V64" s="3">
        <f t="shared" ca="1" si="198"/>
        <v>4</v>
      </c>
      <c r="X64" s="177">
        <f ca="1">AM9</f>
        <v>1</v>
      </c>
      <c r="Y64" s="178">
        <f ca="1">AN9</f>
        <v>1</v>
      </c>
      <c r="Z64" s="178">
        <f ca="1">AO9</f>
        <v>1</v>
      </c>
      <c r="AA64" s="178">
        <f ca="1">AP9</f>
        <v>2</v>
      </c>
      <c r="AB64" s="178">
        <f ca="1">AQ9</f>
        <v>1</v>
      </c>
      <c r="AC64" s="178">
        <f ca="1">AR9</f>
        <v>1</v>
      </c>
      <c r="AD64" s="178">
        <f ca="1">AS9</f>
        <v>2</v>
      </c>
      <c r="AE64" s="178">
        <f ca="1">AT9</f>
        <v>1</v>
      </c>
      <c r="AF64" s="179">
        <f ca="1">AU9</f>
        <v>2</v>
      </c>
      <c r="AG64" s="3">
        <f t="shared" ca="1" si="199"/>
        <v>3</v>
      </c>
      <c r="AI64" s="177">
        <f ca="1">AM10</f>
        <v>1</v>
      </c>
      <c r="AJ64" s="178">
        <f ca="1">AN10</f>
        <v>1</v>
      </c>
      <c r="AK64" s="178">
        <f ca="1">AO10</f>
        <v>1</v>
      </c>
      <c r="AL64" s="178">
        <f ca="1">AP10</f>
        <v>1</v>
      </c>
      <c r="AM64" s="178">
        <f ca="1">AQ10</f>
        <v>1</v>
      </c>
      <c r="AN64" s="178">
        <f ca="1">AR10</f>
        <v>1</v>
      </c>
      <c r="AO64" s="178">
        <f ca="1">AS10</f>
        <v>2</v>
      </c>
      <c r="AP64" s="178">
        <f ca="1">AT10</f>
        <v>2</v>
      </c>
      <c r="AQ64" s="179">
        <f ca="1">AU10</f>
        <v>2</v>
      </c>
      <c r="AR64" s="3">
        <f t="shared" ca="1" si="200"/>
        <v>3</v>
      </c>
      <c r="AT64" s="164" t="s">
        <v>94</v>
      </c>
      <c r="AU64" s="3">
        <f ca="1">O26</f>
        <v>1</v>
      </c>
      <c r="AV64" s="3">
        <f ca="1">P26</f>
        <v>1</v>
      </c>
      <c r="AW64" s="3">
        <f ca="1">Q26</f>
        <v>1</v>
      </c>
      <c r="AX64" s="3">
        <f ca="1">R26</f>
        <v>2</v>
      </c>
      <c r="AY64" s="3">
        <f ca="1">S26</f>
        <v>1</v>
      </c>
      <c r="AZ64" s="3">
        <f ca="1">T26</f>
        <v>1</v>
      </c>
      <c r="BA64" s="3">
        <f ca="1">U26</f>
        <v>2</v>
      </c>
      <c r="BB64" s="3">
        <f ca="1">V26</f>
        <v>2</v>
      </c>
      <c r="BC64" s="3">
        <f ca="1">W26</f>
        <v>2</v>
      </c>
      <c r="BD64" s="3">
        <f t="shared" ca="1" si="201"/>
        <v>4</v>
      </c>
      <c r="BF64" s="3">
        <f ca="1">O29</f>
        <v>0</v>
      </c>
      <c r="BG64" s="3">
        <f ca="1">P29</f>
        <v>0</v>
      </c>
      <c r="BH64" s="3">
        <f ca="1">Q29</f>
        <v>0</v>
      </c>
      <c r="BI64" s="3">
        <f ca="1">R29</f>
        <v>0</v>
      </c>
      <c r="BJ64" s="3">
        <f ca="1">S29</f>
        <v>0</v>
      </c>
      <c r="BK64" s="3">
        <f ca="1">T29</f>
        <v>0</v>
      </c>
      <c r="BL64" s="3">
        <f ca="1">U29</f>
        <v>0</v>
      </c>
      <c r="BM64" s="3">
        <f ca="1">V29</f>
        <v>0</v>
      </c>
      <c r="BN64" s="3">
        <f ca="1">W29</f>
        <v>0</v>
      </c>
      <c r="BO64" s="3">
        <f t="shared" ca="1" si="202"/>
        <v>0</v>
      </c>
      <c r="BQ64" s="3">
        <f ca="1">O32</f>
        <v>1</v>
      </c>
      <c r="BR64" s="3">
        <f ca="1">P32</f>
        <v>2</v>
      </c>
      <c r="BS64" s="3">
        <f ca="1">Q32</f>
        <v>1</v>
      </c>
      <c r="BT64" s="3">
        <f ca="1">R32</f>
        <v>1</v>
      </c>
      <c r="BU64" s="3">
        <f ca="1">S32</f>
        <v>1</v>
      </c>
      <c r="BV64" s="3">
        <f ca="1">T32</f>
        <v>1</v>
      </c>
      <c r="BW64" s="3">
        <f ca="1">U32</f>
        <v>2</v>
      </c>
      <c r="BX64" s="3">
        <f ca="1">V32</f>
        <v>1</v>
      </c>
      <c r="BY64" s="3">
        <f ca="1">W32</f>
        <v>2</v>
      </c>
      <c r="BZ64" s="3">
        <f t="shared" ca="1" si="203"/>
        <v>3</v>
      </c>
      <c r="CD64" s="32" t="s">
        <v>94</v>
      </c>
      <c r="CE64" s="32">
        <v>6</v>
      </c>
      <c r="CF64" s="162" t="str">
        <f t="shared" ca="1" si="194"/>
        <v>000000000</v>
      </c>
      <c r="CJ64" s="3">
        <f t="shared" ca="1" si="195"/>
        <v>0</v>
      </c>
      <c r="CK64" s="162"/>
      <c r="CL64" s="247">
        <f t="shared" ca="1" si="196"/>
        <v>0</v>
      </c>
      <c r="CM64" s="247"/>
      <c r="CO64" s="248" t="b">
        <f t="shared" ca="1" si="197"/>
        <v>0</v>
      </c>
      <c r="CP64" s="248"/>
      <c r="CU64" s="162"/>
    </row>
    <row r="65" spans="2:104" ht="16.5" customHeight="1" x14ac:dyDescent="0.25">
      <c r="B65" s="31">
        <v>8</v>
      </c>
      <c r="C65" s="31">
        <v>4</v>
      </c>
      <c r="D65" s="31">
        <v>2</v>
      </c>
      <c r="E65" s="31">
        <v>1</v>
      </c>
      <c r="F65" s="31">
        <v>5</v>
      </c>
      <c r="G65" s="31">
        <v>6</v>
      </c>
      <c r="H65" s="31">
        <v>9</v>
      </c>
      <c r="I65" s="31"/>
      <c r="J65" s="31"/>
      <c r="L65" s="3">
        <v>4</v>
      </c>
      <c r="M65" s="177">
        <f ca="1">AM13</f>
        <v>0</v>
      </c>
      <c r="N65" s="178">
        <f ca="1">AN13</f>
        <v>0</v>
      </c>
      <c r="O65" s="178">
        <f ca="1">AO13</f>
        <v>0</v>
      </c>
      <c r="P65" s="178">
        <f ca="1">AP13</f>
        <v>0</v>
      </c>
      <c r="Q65" s="178">
        <f ca="1">AQ13</f>
        <v>0</v>
      </c>
      <c r="R65" s="178">
        <f ca="1">AR13</f>
        <v>0</v>
      </c>
      <c r="S65" s="178">
        <f ca="1">AS13</f>
        <v>0</v>
      </c>
      <c r="T65" s="178">
        <f ca="1">AT13</f>
        <v>0</v>
      </c>
      <c r="U65" s="179">
        <f ca="1">AU13</f>
        <v>0</v>
      </c>
      <c r="V65" s="3">
        <f t="shared" ca="1" si="198"/>
        <v>0</v>
      </c>
      <c r="X65" s="177">
        <f ca="1">AM14</f>
        <v>0</v>
      </c>
      <c r="Y65" s="178">
        <f ca="1">AN14</f>
        <v>0</v>
      </c>
      <c r="Z65" s="178">
        <f ca="1">AO14</f>
        <v>0</v>
      </c>
      <c r="AA65" s="178">
        <f ca="1">AP14</f>
        <v>0</v>
      </c>
      <c r="AB65" s="178">
        <f ca="1">AQ14</f>
        <v>0</v>
      </c>
      <c r="AC65" s="178">
        <f ca="1">AR14</f>
        <v>0</v>
      </c>
      <c r="AD65" s="178">
        <f ca="1">AS14</f>
        <v>0</v>
      </c>
      <c r="AE65" s="178">
        <f ca="1">AT14</f>
        <v>0</v>
      </c>
      <c r="AF65" s="179">
        <f ca="1">AU14</f>
        <v>0</v>
      </c>
      <c r="AG65" s="3">
        <f t="shared" ca="1" si="199"/>
        <v>0</v>
      </c>
      <c r="AI65" s="177">
        <f ca="1">AM15</f>
        <v>0</v>
      </c>
      <c r="AJ65" s="178">
        <f ca="1">AN15</f>
        <v>0</v>
      </c>
      <c r="AK65" s="178">
        <f ca="1">AO15</f>
        <v>0</v>
      </c>
      <c r="AL65" s="178">
        <f ca="1">AP15</f>
        <v>0</v>
      </c>
      <c r="AM65" s="178">
        <f ca="1">AQ15</f>
        <v>0</v>
      </c>
      <c r="AN65" s="178">
        <f ca="1">AR15</f>
        <v>0</v>
      </c>
      <c r="AO65" s="178">
        <f ca="1">AS15</f>
        <v>0</v>
      </c>
      <c r="AP65" s="178">
        <f ca="1">AT15</f>
        <v>0</v>
      </c>
      <c r="AQ65" s="179">
        <f ca="1">AU15</f>
        <v>0</v>
      </c>
      <c r="AR65" s="3">
        <f t="shared" ca="1" si="200"/>
        <v>0</v>
      </c>
      <c r="AT65" s="164" t="s">
        <v>95</v>
      </c>
      <c r="AU65" s="3">
        <f ca="1">AA24</f>
        <v>0</v>
      </c>
      <c r="AV65" s="3">
        <f ca="1">AB24</f>
        <v>0</v>
      </c>
      <c r="AW65" s="3">
        <f ca="1">AC24</f>
        <v>0</v>
      </c>
      <c r="AX65" s="3">
        <f ca="1">AD24</f>
        <v>0</v>
      </c>
      <c r="AY65" s="3">
        <f ca="1">AE24</f>
        <v>0</v>
      </c>
      <c r="AZ65" s="3">
        <f ca="1">AF24</f>
        <v>0</v>
      </c>
      <c r="BA65" s="3">
        <f ca="1">AG24</f>
        <v>0</v>
      </c>
      <c r="BB65" s="3">
        <f ca="1">AH24</f>
        <v>0</v>
      </c>
      <c r="BC65" s="3">
        <f ca="1">AI24</f>
        <v>0</v>
      </c>
      <c r="BD65" s="3">
        <f t="shared" ca="1" si="201"/>
        <v>0</v>
      </c>
      <c r="BF65" s="3">
        <f ca="1">AA27</f>
        <v>0</v>
      </c>
      <c r="BG65" s="3">
        <f ca="1">AB27</f>
        <v>0</v>
      </c>
      <c r="BH65" s="3">
        <f ca="1">AC27</f>
        <v>0</v>
      </c>
      <c r="BI65" s="3">
        <f ca="1">AD27</f>
        <v>0</v>
      </c>
      <c r="BJ65" s="3">
        <f ca="1">AE27</f>
        <v>0</v>
      </c>
      <c r="BK65" s="3">
        <f ca="1">AF27</f>
        <v>0</v>
      </c>
      <c r="BL65" s="3">
        <f ca="1">AG27</f>
        <v>0</v>
      </c>
      <c r="BM65" s="3">
        <f ca="1">AH27</f>
        <v>0</v>
      </c>
      <c r="BN65" s="3">
        <f ca="1">AI27</f>
        <v>0</v>
      </c>
      <c r="BO65" s="3">
        <f t="shared" ca="1" si="202"/>
        <v>0</v>
      </c>
      <c r="BQ65" s="3">
        <f ca="1">AA30</f>
        <v>0</v>
      </c>
      <c r="BR65" s="3">
        <f ca="1">AB30</f>
        <v>0</v>
      </c>
      <c r="BS65" s="3">
        <f ca="1">AC30</f>
        <v>0</v>
      </c>
      <c r="BT65" s="3">
        <f ca="1">AD30</f>
        <v>0</v>
      </c>
      <c r="BU65" s="3">
        <f ca="1">AE30</f>
        <v>0</v>
      </c>
      <c r="BV65" s="3">
        <f ca="1">AF30</f>
        <v>0</v>
      </c>
      <c r="BW65" s="3">
        <f ca="1">AG30</f>
        <v>0</v>
      </c>
      <c r="BX65" s="3">
        <f ca="1">AH30</f>
        <v>0</v>
      </c>
      <c r="BY65" s="3">
        <f ca="1">AI30</f>
        <v>0</v>
      </c>
      <c r="BZ65" s="3">
        <f t="shared" ca="1" si="203"/>
        <v>0</v>
      </c>
      <c r="CD65" s="32" t="s">
        <v>94</v>
      </c>
      <c r="CE65" s="32">
        <v>7</v>
      </c>
      <c r="CF65" s="162" t="str">
        <f t="shared" ca="1" si="194"/>
        <v>000100111</v>
      </c>
      <c r="CJ65" s="3">
        <f t="shared" ca="1" si="195"/>
        <v>4</v>
      </c>
      <c r="CK65" s="162"/>
      <c r="CL65" s="247">
        <f t="shared" ca="1" si="196"/>
        <v>39</v>
      </c>
      <c r="CM65" s="247"/>
      <c r="CO65" s="248" t="b">
        <f t="shared" ca="1" si="197"/>
        <v>0</v>
      </c>
      <c r="CP65" s="248"/>
      <c r="CU65" s="162"/>
    </row>
    <row r="66" spans="2:104" ht="16.5" customHeight="1" x14ac:dyDescent="0.25">
      <c r="L66" s="3">
        <v>5</v>
      </c>
      <c r="M66" s="177">
        <f ca="1">AM16</f>
        <v>0</v>
      </c>
      <c r="N66" s="178">
        <f ca="1">AN16</f>
        <v>0</v>
      </c>
      <c r="O66" s="178">
        <f ca="1">AO16</f>
        <v>0</v>
      </c>
      <c r="P66" s="178">
        <f ca="1">AP16</f>
        <v>0</v>
      </c>
      <c r="Q66" s="178">
        <f ca="1">AQ16</f>
        <v>0</v>
      </c>
      <c r="R66" s="178">
        <f ca="1">AR16</f>
        <v>0</v>
      </c>
      <c r="S66" s="178">
        <f ca="1">AS16</f>
        <v>0</v>
      </c>
      <c r="T66" s="178">
        <f ca="1">AT16</f>
        <v>0</v>
      </c>
      <c r="U66" s="179">
        <f ca="1">AU16</f>
        <v>0</v>
      </c>
      <c r="V66" s="3">
        <f t="shared" ca="1" si="198"/>
        <v>0</v>
      </c>
      <c r="X66" s="177">
        <f ca="1">AM17</f>
        <v>0</v>
      </c>
      <c r="Y66" s="178">
        <f ca="1">AN17</f>
        <v>0</v>
      </c>
      <c r="Z66" s="178">
        <f ca="1">AO17</f>
        <v>0</v>
      </c>
      <c r="AA66" s="178">
        <f ca="1">AP17</f>
        <v>0</v>
      </c>
      <c r="AB66" s="178">
        <f ca="1">AQ17</f>
        <v>0</v>
      </c>
      <c r="AC66" s="178">
        <f ca="1">AR17</f>
        <v>0</v>
      </c>
      <c r="AD66" s="178">
        <f ca="1">AS17</f>
        <v>0</v>
      </c>
      <c r="AE66" s="178">
        <f ca="1">AT17</f>
        <v>0</v>
      </c>
      <c r="AF66" s="179">
        <f ca="1">AU17</f>
        <v>0</v>
      </c>
      <c r="AG66" s="3">
        <f t="shared" ca="1" si="199"/>
        <v>0</v>
      </c>
      <c r="AI66" s="177">
        <f ca="1">AM18</f>
        <v>1</v>
      </c>
      <c r="AJ66" s="178">
        <f ca="1">AN18</f>
        <v>1</v>
      </c>
      <c r="AK66" s="178">
        <f ca="1">AO18</f>
        <v>1</v>
      </c>
      <c r="AL66" s="178">
        <f ca="1">AP18</f>
        <v>1</v>
      </c>
      <c r="AM66" s="178">
        <f ca="1">AQ18</f>
        <v>1</v>
      </c>
      <c r="AN66" s="178">
        <f ca="1">AR18</f>
        <v>1</v>
      </c>
      <c r="AO66" s="178">
        <f ca="1">AS18</f>
        <v>2</v>
      </c>
      <c r="AP66" s="178">
        <f ca="1">AT18</f>
        <v>1</v>
      </c>
      <c r="AQ66" s="179">
        <f ca="1">AU18</f>
        <v>2</v>
      </c>
      <c r="AR66" s="3">
        <f t="shared" ca="1" si="200"/>
        <v>2</v>
      </c>
      <c r="AT66" s="164" t="s">
        <v>96</v>
      </c>
      <c r="AU66" s="3">
        <f ca="1">AA25</f>
        <v>1</v>
      </c>
      <c r="AV66" s="3">
        <f ca="1">AB25</f>
        <v>1</v>
      </c>
      <c r="AW66" s="3">
        <f ca="1">AC25</f>
        <v>1</v>
      </c>
      <c r="AX66" s="3">
        <f ca="1">AD25</f>
        <v>2</v>
      </c>
      <c r="AY66" s="3">
        <f ca="1">AE25</f>
        <v>1</v>
      </c>
      <c r="AZ66" s="3">
        <f ca="1">AF25</f>
        <v>1</v>
      </c>
      <c r="BA66" s="3">
        <f ca="1">AG25</f>
        <v>1</v>
      </c>
      <c r="BB66" s="3">
        <f ca="1">AH25</f>
        <v>1</v>
      </c>
      <c r="BC66" s="3">
        <f ca="1">AI25</f>
        <v>2</v>
      </c>
      <c r="BD66" s="3">
        <f t="shared" ca="1" si="201"/>
        <v>2</v>
      </c>
      <c r="BF66" s="3">
        <f ca="1">AA28</f>
        <v>1</v>
      </c>
      <c r="BG66" s="3">
        <f ca="1">AB28</f>
        <v>2</v>
      </c>
      <c r="BH66" s="3">
        <f ca="1">AC28</f>
        <v>1</v>
      </c>
      <c r="BI66" s="3">
        <f ca="1">AD28</f>
        <v>2</v>
      </c>
      <c r="BJ66" s="3">
        <f ca="1">AE28</f>
        <v>1</v>
      </c>
      <c r="BK66" s="3">
        <f ca="1">AF28</f>
        <v>1</v>
      </c>
      <c r="BL66" s="3">
        <f ca="1">AG28</f>
        <v>1</v>
      </c>
      <c r="BM66" s="3">
        <f ca="1">AH28</f>
        <v>1</v>
      </c>
      <c r="BN66" s="3">
        <f ca="1">AI28</f>
        <v>2</v>
      </c>
      <c r="BO66" s="3">
        <f t="shared" ca="1" si="202"/>
        <v>3</v>
      </c>
      <c r="BQ66" s="3">
        <f ca="1">AA31</f>
        <v>1</v>
      </c>
      <c r="BR66" s="3">
        <f ca="1">AB31</f>
        <v>2</v>
      </c>
      <c r="BS66" s="3">
        <f ca="1">AC31</f>
        <v>1</v>
      </c>
      <c r="BT66" s="3">
        <f ca="1">AD31</f>
        <v>1</v>
      </c>
      <c r="BU66" s="3">
        <f ca="1">AE31</f>
        <v>1</v>
      </c>
      <c r="BV66" s="3">
        <f ca="1">AF31</f>
        <v>1</v>
      </c>
      <c r="BW66" s="3">
        <f ca="1">AG31</f>
        <v>1</v>
      </c>
      <c r="BX66" s="3">
        <f ca="1">AH31</f>
        <v>1</v>
      </c>
      <c r="BY66" s="3">
        <f ca="1">AI31</f>
        <v>2</v>
      </c>
      <c r="BZ66" s="3">
        <f t="shared" ca="1" si="203"/>
        <v>2</v>
      </c>
      <c r="CD66" s="32" t="s">
        <v>94</v>
      </c>
      <c r="CE66" s="32">
        <v>8</v>
      </c>
      <c r="CF66" s="162" t="str">
        <f t="shared" ca="1" si="194"/>
        <v>000000000</v>
      </c>
      <c r="CJ66" s="3">
        <f t="shared" ca="1" si="195"/>
        <v>0</v>
      </c>
      <c r="CK66" s="162"/>
      <c r="CL66" s="247">
        <f t="shared" ca="1" si="196"/>
        <v>0</v>
      </c>
      <c r="CM66" s="247"/>
      <c r="CO66" s="248" t="b">
        <f t="shared" ca="1" si="197"/>
        <v>0</v>
      </c>
      <c r="CP66" s="248"/>
      <c r="CU66" s="162"/>
    </row>
    <row r="67" spans="2:104" ht="16.5" customHeight="1" x14ac:dyDescent="0.25">
      <c r="B67" s="165" t="s">
        <v>104</v>
      </c>
      <c r="C67" s="166"/>
      <c r="D67" s="166"/>
      <c r="E67" s="166"/>
      <c r="F67" s="166"/>
      <c r="G67" s="166"/>
      <c r="H67" s="166"/>
      <c r="I67" s="166"/>
      <c r="J67" s="166"/>
      <c r="L67" s="3">
        <v>6</v>
      </c>
      <c r="M67" s="177">
        <f ca="1">AM19</f>
        <v>1</v>
      </c>
      <c r="N67" s="178">
        <f ca="1">AN19</f>
        <v>1</v>
      </c>
      <c r="O67" s="178">
        <f ca="1">AO19</f>
        <v>1</v>
      </c>
      <c r="P67" s="178">
        <f ca="1">AP19</f>
        <v>1</v>
      </c>
      <c r="Q67" s="178">
        <f ca="1">AQ19</f>
        <v>1</v>
      </c>
      <c r="R67" s="178">
        <f ca="1">AR19</f>
        <v>1</v>
      </c>
      <c r="S67" s="178">
        <f ca="1">AS19</f>
        <v>2</v>
      </c>
      <c r="T67" s="178">
        <f ca="1">AT19</f>
        <v>1</v>
      </c>
      <c r="U67" s="179">
        <f ca="1">AU19</f>
        <v>2</v>
      </c>
      <c r="V67" s="3">
        <f t="shared" ca="1" si="198"/>
        <v>2</v>
      </c>
      <c r="X67" s="177">
        <f ca="1">AM20</f>
        <v>0</v>
      </c>
      <c r="Y67" s="178">
        <f ca="1">AN20</f>
        <v>0</v>
      </c>
      <c r="Z67" s="178">
        <f ca="1">AO20</f>
        <v>0</v>
      </c>
      <c r="AA67" s="178">
        <f ca="1">AP20</f>
        <v>0</v>
      </c>
      <c r="AB67" s="178">
        <f ca="1">AQ20</f>
        <v>0</v>
      </c>
      <c r="AC67" s="178">
        <f ca="1">AR20</f>
        <v>0</v>
      </c>
      <c r="AD67" s="178">
        <f ca="1">AS20</f>
        <v>0</v>
      </c>
      <c r="AE67" s="178">
        <f ca="1">AT20</f>
        <v>0</v>
      </c>
      <c r="AF67" s="179">
        <f ca="1">AU20</f>
        <v>0</v>
      </c>
      <c r="AG67" s="3">
        <f t="shared" ca="1" si="199"/>
        <v>0</v>
      </c>
      <c r="AI67" s="177">
        <f ca="1">AM21</f>
        <v>0</v>
      </c>
      <c r="AJ67" s="178">
        <f ca="1">AN21</f>
        <v>0</v>
      </c>
      <c r="AK67" s="178">
        <f ca="1">AO21</f>
        <v>0</v>
      </c>
      <c r="AL67" s="178">
        <f ca="1">AP21</f>
        <v>0</v>
      </c>
      <c r="AM67" s="178">
        <f ca="1">AQ21</f>
        <v>0</v>
      </c>
      <c r="AN67" s="178">
        <f ca="1">AR21</f>
        <v>0</v>
      </c>
      <c r="AO67" s="178">
        <f ca="1">AS21</f>
        <v>0</v>
      </c>
      <c r="AP67" s="178">
        <f ca="1">AT21</f>
        <v>0</v>
      </c>
      <c r="AQ67" s="179">
        <f ca="1">AU21</f>
        <v>0</v>
      </c>
      <c r="AR67" s="3">
        <f t="shared" ca="1" si="200"/>
        <v>0</v>
      </c>
      <c r="AT67" s="164" t="s">
        <v>97</v>
      </c>
      <c r="AU67" s="3">
        <f ca="1">AA26</f>
        <v>0</v>
      </c>
      <c r="AV67" s="3">
        <f ca="1">AB26</f>
        <v>0</v>
      </c>
      <c r="AW67" s="3">
        <f ca="1">AC26</f>
        <v>0</v>
      </c>
      <c r="AX67" s="3">
        <f ca="1">AD26</f>
        <v>0</v>
      </c>
      <c r="AY67" s="3">
        <f ca="1">AE26</f>
        <v>0</v>
      </c>
      <c r="AZ67" s="3">
        <f ca="1">AF26</f>
        <v>0</v>
      </c>
      <c r="BA67" s="3">
        <f ca="1">AG26</f>
        <v>0</v>
      </c>
      <c r="BB67" s="3">
        <f ca="1">AH26</f>
        <v>0</v>
      </c>
      <c r="BC67" s="3">
        <f ca="1">AI26</f>
        <v>0</v>
      </c>
      <c r="BD67" s="3">
        <f t="shared" ca="1" si="201"/>
        <v>0</v>
      </c>
      <c r="BF67" s="3">
        <f ca="1">AA29</f>
        <v>0</v>
      </c>
      <c r="BG67" s="3">
        <f ca="1">AB29</f>
        <v>0</v>
      </c>
      <c r="BH67" s="3">
        <f ca="1">AC29</f>
        <v>0</v>
      </c>
      <c r="BI67" s="3">
        <f ca="1">AD29</f>
        <v>0</v>
      </c>
      <c r="BJ67" s="3">
        <f ca="1">AE29</f>
        <v>0</v>
      </c>
      <c r="BK67" s="3">
        <f ca="1">AF29</f>
        <v>0</v>
      </c>
      <c r="BL67" s="3">
        <f ca="1">AG29</f>
        <v>0</v>
      </c>
      <c r="BM67" s="3">
        <f ca="1">AH29</f>
        <v>0</v>
      </c>
      <c r="BN67" s="3">
        <f ca="1">AI29</f>
        <v>0</v>
      </c>
      <c r="BO67" s="3">
        <f t="shared" ca="1" si="202"/>
        <v>0</v>
      </c>
      <c r="BQ67" s="3">
        <f ca="1">AA32</f>
        <v>0</v>
      </c>
      <c r="BR67" s="3">
        <f ca="1">AB32</f>
        <v>0</v>
      </c>
      <c r="BS67" s="3">
        <f ca="1">AC32</f>
        <v>0</v>
      </c>
      <c r="BT67" s="3">
        <f ca="1">AD32</f>
        <v>0</v>
      </c>
      <c r="BU67" s="3">
        <f ca="1">AE32</f>
        <v>0</v>
      </c>
      <c r="BV67" s="3">
        <f ca="1">AF32</f>
        <v>0</v>
      </c>
      <c r="BW67" s="3">
        <f ca="1">AG32</f>
        <v>0</v>
      </c>
      <c r="BX67" s="3">
        <f ca="1">AH32</f>
        <v>0</v>
      </c>
      <c r="BY67" s="3">
        <f ca="1">AI32</f>
        <v>0</v>
      </c>
      <c r="BZ67" s="3">
        <f t="shared" ca="1" si="203"/>
        <v>0</v>
      </c>
      <c r="CD67" s="32" t="s">
        <v>94</v>
      </c>
      <c r="CE67" s="32">
        <v>9</v>
      </c>
      <c r="CF67" s="162" t="str">
        <f t="shared" ca="1" si="194"/>
        <v>010000101</v>
      </c>
      <c r="CJ67" s="3">
        <f t="shared" ca="1" si="195"/>
        <v>3</v>
      </c>
      <c r="CK67" s="162"/>
      <c r="CL67" s="247">
        <f t="shared" ca="1" si="196"/>
        <v>133</v>
      </c>
      <c r="CM67" s="247"/>
      <c r="CO67" s="248" t="b">
        <f t="shared" ca="1" si="197"/>
        <v>0</v>
      </c>
      <c r="CP67" s="248"/>
      <c r="CU67" s="162"/>
    </row>
    <row r="68" spans="2:104" ht="16.5" customHeight="1" x14ac:dyDescent="0.25">
      <c r="B68" s="166"/>
      <c r="C68" s="166"/>
      <c r="D68" s="166"/>
      <c r="E68" s="166"/>
      <c r="F68" s="166"/>
      <c r="G68" s="166"/>
      <c r="H68" s="166"/>
      <c r="I68" s="166"/>
      <c r="J68" s="166"/>
      <c r="L68" s="3">
        <v>7</v>
      </c>
      <c r="M68" s="177">
        <f ca="1">AM24</f>
        <v>1</v>
      </c>
      <c r="N68" s="178">
        <f ca="1">AN24</f>
        <v>1</v>
      </c>
      <c r="O68" s="178">
        <f ca="1">AO24</f>
        <v>1</v>
      </c>
      <c r="P68" s="178">
        <f ca="1">AP24</f>
        <v>1</v>
      </c>
      <c r="Q68" s="178">
        <f ca="1">AQ24</f>
        <v>1</v>
      </c>
      <c r="R68" s="178">
        <f ca="1">AR24</f>
        <v>1</v>
      </c>
      <c r="S68" s="178">
        <f ca="1">AS24</f>
        <v>2</v>
      </c>
      <c r="T68" s="178">
        <f ca="1">AT24</f>
        <v>1</v>
      </c>
      <c r="U68" s="179">
        <f ca="1">AU24</f>
        <v>2</v>
      </c>
      <c r="V68" s="3">
        <f t="shared" ca="1" si="198"/>
        <v>2</v>
      </c>
      <c r="X68" s="177">
        <f ca="1">AM25</f>
        <v>0</v>
      </c>
      <c r="Y68" s="178">
        <f ca="1">AN25</f>
        <v>0</v>
      </c>
      <c r="Z68" s="178">
        <f ca="1">AO25</f>
        <v>0</v>
      </c>
      <c r="AA68" s="178">
        <f ca="1">AP25</f>
        <v>0</v>
      </c>
      <c r="AB68" s="178">
        <f ca="1">AQ25</f>
        <v>0</v>
      </c>
      <c r="AC68" s="178">
        <f ca="1">AR25</f>
        <v>0</v>
      </c>
      <c r="AD68" s="178">
        <f ca="1">AS25</f>
        <v>0</v>
      </c>
      <c r="AE68" s="178">
        <f ca="1">AT25</f>
        <v>0</v>
      </c>
      <c r="AF68" s="179">
        <f ca="1">AU25</f>
        <v>0</v>
      </c>
      <c r="AG68" s="3">
        <f t="shared" ca="1" si="199"/>
        <v>0</v>
      </c>
      <c r="AI68" s="177">
        <f ca="1">AM26</f>
        <v>0</v>
      </c>
      <c r="AJ68" s="178">
        <f ca="1">AN26</f>
        <v>0</v>
      </c>
      <c r="AK68" s="178">
        <f ca="1">AO26</f>
        <v>0</v>
      </c>
      <c r="AL68" s="178">
        <f ca="1">AP26</f>
        <v>0</v>
      </c>
      <c r="AM68" s="178">
        <f ca="1">AQ26</f>
        <v>0</v>
      </c>
      <c r="AN68" s="178">
        <f ca="1">AR26</f>
        <v>0</v>
      </c>
      <c r="AO68" s="178">
        <f ca="1">AS26</f>
        <v>0</v>
      </c>
      <c r="AP68" s="178">
        <f ca="1">AT26</f>
        <v>0</v>
      </c>
      <c r="AQ68" s="179">
        <f ca="1">AU26</f>
        <v>0</v>
      </c>
      <c r="AR68" s="3">
        <f t="shared" ca="1" si="200"/>
        <v>0</v>
      </c>
      <c r="AT68" s="164" t="s">
        <v>99</v>
      </c>
      <c r="AU68" s="3">
        <f ca="1">AM24</f>
        <v>1</v>
      </c>
      <c r="AV68" s="3">
        <f ca="1">AN24</f>
        <v>1</v>
      </c>
      <c r="AW68" s="3">
        <f ca="1">AO24</f>
        <v>1</v>
      </c>
      <c r="AX68" s="3">
        <f ca="1">AP24</f>
        <v>1</v>
      </c>
      <c r="AY68" s="3">
        <f ca="1">AQ24</f>
        <v>1</v>
      </c>
      <c r="AZ68" s="3">
        <f ca="1">AR24</f>
        <v>1</v>
      </c>
      <c r="BA68" s="3">
        <f ca="1">AS24</f>
        <v>2</v>
      </c>
      <c r="BB68" s="3">
        <f ca="1">AT24</f>
        <v>1</v>
      </c>
      <c r="BC68" s="3">
        <f ca="1">AU24</f>
        <v>2</v>
      </c>
      <c r="BD68" s="3">
        <f t="shared" ca="1" si="201"/>
        <v>2</v>
      </c>
      <c r="BF68" s="3">
        <f ca="1">AM27</f>
        <v>0</v>
      </c>
      <c r="BG68" s="3">
        <f ca="1">AN27</f>
        <v>0</v>
      </c>
      <c r="BH68" s="3">
        <f ca="1">AO27</f>
        <v>0</v>
      </c>
      <c r="BI68" s="3">
        <f ca="1">AP27</f>
        <v>0</v>
      </c>
      <c r="BJ68" s="3">
        <f ca="1">AQ27</f>
        <v>0</v>
      </c>
      <c r="BK68" s="3">
        <f ca="1">AR27</f>
        <v>0</v>
      </c>
      <c r="BL68" s="3">
        <f ca="1">AS27</f>
        <v>0</v>
      </c>
      <c r="BM68" s="3">
        <f ca="1">AT27</f>
        <v>0</v>
      </c>
      <c r="BN68" s="3">
        <f ca="1">AU27</f>
        <v>0</v>
      </c>
      <c r="BO68" s="3">
        <f t="shared" ca="1" si="202"/>
        <v>0</v>
      </c>
      <c r="BQ68" s="3">
        <f ca="1">AM30</f>
        <v>0</v>
      </c>
      <c r="BR68" s="3">
        <f ca="1">AN30</f>
        <v>0</v>
      </c>
      <c r="BS68" s="3">
        <f ca="1">AO30</f>
        <v>0</v>
      </c>
      <c r="BT68" s="3">
        <f ca="1">AP30</f>
        <v>0</v>
      </c>
      <c r="BU68" s="3">
        <f ca="1">AQ30</f>
        <v>0</v>
      </c>
      <c r="BV68" s="3">
        <f ca="1">AR30</f>
        <v>0</v>
      </c>
      <c r="BW68" s="3">
        <f ca="1">AS30</f>
        <v>0</v>
      </c>
      <c r="BX68" s="3">
        <f ca="1">AT30</f>
        <v>0</v>
      </c>
      <c r="BY68" s="3">
        <f ca="1">AU30</f>
        <v>0</v>
      </c>
      <c r="BZ68" s="3">
        <f t="shared" ca="1" si="203"/>
        <v>0</v>
      </c>
      <c r="CU68" s="162"/>
    </row>
    <row r="69" spans="2:104" ht="16.5" customHeight="1" x14ac:dyDescent="0.25">
      <c r="B69" s="167"/>
      <c r="C69" s="167"/>
      <c r="D69" s="167"/>
      <c r="E69" s="167">
        <v>8</v>
      </c>
      <c r="F69" s="167">
        <v>2</v>
      </c>
      <c r="G69" s="167"/>
      <c r="H69" s="167">
        <v>6</v>
      </c>
      <c r="I69" s="167"/>
      <c r="J69" s="167"/>
      <c r="L69" s="3">
        <v>8</v>
      </c>
      <c r="M69" s="177">
        <f ca="1">AM27</f>
        <v>0</v>
      </c>
      <c r="N69" s="178">
        <f ca="1">AN27</f>
        <v>0</v>
      </c>
      <c r="O69" s="178">
        <f ca="1">AO27</f>
        <v>0</v>
      </c>
      <c r="P69" s="178">
        <f ca="1">AP27</f>
        <v>0</v>
      </c>
      <c r="Q69" s="178">
        <f ca="1">AQ27</f>
        <v>0</v>
      </c>
      <c r="R69" s="178">
        <f ca="1">AR27</f>
        <v>0</v>
      </c>
      <c r="S69" s="178">
        <f ca="1">AS27</f>
        <v>0</v>
      </c>
      <c r="T69" s="178">
        <f ca="1">AT27</f>
        <v>0</v>
      </c>
      <c r="U69" s="179">
        <f ca="1">AU27</f>
        <v>0</v>
      </c>
      <c r="V69" s="3">
        <f t="shared" ca="1" si="198"/>
        <v>0</v>
      </c>
      <c r="X69" s="177">
        <f ca="1">AM28</f>
        <v>1</v>
      </c>
      <c r="Y69" s="178">
        <f ca="1">AN28</f>
        <v>1</v>
      </c>
      <c r="Z69" s="178">
        <f ca="1">AO28</f>
        <v>1</v>
      </c>
      <c r="AA69" s="178">
        <f ca="1">AP28</f>
        <v>1</v>
      </c>
      <c r="AB69" s="178">
        <f ca="1">AQ28</f>
        <v>2</v>
      </c>
      <c r="AC69" s="178">
        <f ca="1">AR28</f>
        <v>1</v>
      </c>
      <c r="AD69" s="178">
        <f ca="1">AS28</f>
        <v>1</v>
      </c>
      <c r="AE69" s="178">
        <f ca="1">AT28</f>
        <v>1</v>
      </c>
      <c r="AF69" s="179">
        <f ca="1">AU28</f>
        <v>2</v>
      </c>
      <c r="AG69" s="3">
        <f t="shared" ca="1" si="199"/>
        <v>2</v>
      </c>
      <c r="AI69" s="177">
        <f ca="1">AM29</f>
        <v>0</v>
      </c>
      <c r="AJ69" s="178">
        <f ca="1">AN29</f>
        <v>0</v>
      </c>
      <c r="AK69" s="178">
        <f ca="1">AO29</f>
        <v>0</v>
      </c>
      <c r="AL69" s="178">
        <f ca="1">AP29</f>
        <v>0</v>
      </c>
      <c r="AM69" s="178">
        <f ca="1">AQ29</f>
        <v>0</v>
      </c>
      <c r="AN69" s="178">
        <f ca="1">AR29</f>
        <v>0</v>
      </c>
      <c r="AO69" s="178">
        <f ca="1">AS29</f>
        <v>0</v>
      </c>
      <c r="AP69" s="178">
        <f ca="1">AT29</f>
        <v>0</v>
      </c>
      <c r="AQ69" s="179">
        <f ca="1">AU29</f>
        <v>0</v>
      </c>
      <c r="AR69" s="3">
        <f t="shared" ca="1" si="200"/>
        <v>0</v>
      </c>
      <c r="AT69" s="164" t="s">
        <v>100</v>
      </c>
      <c r="AU69" s="3">
        <f ca="1">AM25</f>
        <v>0</v>
      </c>
      <c r="AV69" s="3">
        <f ca="1">AN25</f>
        <v>0</v>
      </c>
      <c r="AW69" s="3">
        <f ca="1">AO25</f>
        <v>0</v>
      </c>
      <c r="AX69" s="3">
        <f ca="1">AP25</f>
        <v>0</v>
      </c>
      <c r="AY69" s="3">
        <f ca="1">AQ25</f>
        <v>0</v>
      </c>
      <c r="AZ69" s="3">
        <f ca="1">AR25</f>
        <v>0</v>
      </c>
      <c r="BA69" s="3">
        <f ca="1">AS25</f>
        <v>0</v>
      </c>
      <c r="BB69" s="3">
        <f ca="1">AT25</f>
        <v>0</v>
      </c>
      <c r="BC69" s="3">
        <f ca="1">AU25</f>
        <v>0</v>
      </c>
      <c r="BD69" s="3">
        <f t="shared" ca="1" si="201"/>
        <v>0</v>
      </c>
      <c r="BF69" s="3">
        <f ca="1">AM28</f>
        <v>1</v>
      </c>
      <c r="BG69" s="3">
        <f ca="1">AN28</f>
        <v>1</v>
      </c>
      <c r="BH69" s="3">
        <f ca="1">AO28</f>
        <v>1</v>
      </c>
      <c r="BI69" s="3">
        <f ca="1">AP28</f>
        <v>1</v>
      </c>
      <c r="BJ69" s="3">
        <f ca="1">AQ28</f>
        <v>2</v>
      </c>
      <c r="BK69" s="3">
        <f ca="1">AR28</f>
        <v>1</v>
      </c>
      <c r="BL69" s="3">
        <f ca="1">AS28</f>
        <v>1</v>
      </c>
      <c r="BM69" s="3">
        <f ca="1">AT28</f>
        <v>1</v>
      </c>
      <c r="BN69" s="3">
        <f ca="1">AU28</f>
        <v>2</v>
      </c>
      <c r="BO69" s="3">
        <f t="shared" ca="1" si="202"/>
        <v>2</v>
      </c>
      <c r="BQ69" s="3">
        <f ca="1">AM31</f>
        <v>1</v>
      </c>
      <c r="BR69" s="3">
        <f ca="1">AN31</f>
        <v>1</v>
      </c>
      <c r="BS69" s="3">
        <f ca="1">AO31</f>
        <v>1</v>
      </c>
      <c r="BT69" s="3">
        <f ca="1">AP31</f>
        <v>1</v>
      </c>
      <c r="BU69" s="3">
        <f ca="1">AQ31</f>
        <v>2</v>
      </c>
      <c r="BV69" s="3">
        <f ca="1">AR31</f>
        <v>1</v>
      </c>
      <c r="BW69" s="3">
        <f ca="1">AS31</f>
        <v>2</v>
      </c>
      <c r="BX69" s="3">
        <f ca="1">AT31</f>
        <v>1</v>
      </c>
      <c r="BY69" s="3">
        <f ca="1">AU31</f>
        <v>2</v>
      </c>
      <c r="BZ69" s="3">
        <f t="shared" ca="1" si="203"/>
        <v>3</v>
      </c>
      <c r="CD69" s="32" t="s">
        <v>95</v>
      </c>
      <c r="CE69" s="32">
        <v>1</v>
      </c>
      <c r="CF69" s="162" t="str">
        <f ca="1">SUBSTITUTE(SUBSTITUTE(SUBSTITUTE(_xlfn.TEXTJOIN("",TRUE,M50:U50),0,1),1,0),2,1)</f>
        <v>010000001</v>
      </c>
      <c r="CJ69" s="3">
        <f ca="1">COUNTIF(X58:AF58,2)</f>
        <v>2</v>
      </c>
      <c r="CK69" s="162"/>
      <c r="CL69" s="247">
        <f ca="1">BIN2DEC(CF69)</f>
        <v>129</v>
      </c>
      <c r="CM69" s="247"/>
      <c r="CO69" s="248" t="b">
        <f ca="1">COUNTIF($CF$89:$CF$97,CF69)=2</f>
        <v>0</v>
      </c>
      <c r="CP69" s="248"/>
      <c r="CU69" s="162" t="str" cm="1">
        <f t="array" aca="1" ref="CU69:CU70" ca="1">IFERROR(_xlfn._xlws.SORT(_xlfn._xlws.FILTER(CF69:CF77,CJ69:CJ77=2)),"")</f>
        <v>000000000</v>
      </c>
      <c r="CZ69" s="3" t="b">
        <f ca="1">AND(CU69=CU70)</f>
        <v>0</v>
      </c>
    </row>
    <row r="70" spans="2:104" ht="16.5" customHeight="1" x14ac:dyDescent="0.25">
      <c r="B70" s="167">
        <v>5</v>
      </c>
      <c r="C70" s="167"/>
      <c r="D70" s="167"/>
      <c r="E70" s="167"/>
      <c r="F70" s="167"/>
      <c r="G70" s="167"/>
      <c r="H70" s="167"/>
      <c r="I70" s="167"/>
      <c r="J70" s="167"/>
      <c r="L70" s="3">
        <v>9</v>
      </c>
      <c r="M70" s="180">
        <f ca="1">AM30</f>
        <v>0</v>
      </c>
      <c r="N70" s="181">
        <f ca="1">AN30</f>
        <v>0</v>
      </c>
      <c r="O70" s="181">
        <f ca="1">AO30</f>
        <v>0</v>
      </c>
      <c r="P70" s="181">
        <f ca="1">AP30</f>
        <v>0</v>
      </c>
      <c r="Q70" s="181">
        <f ca="1">AQ30</f>
        <v>0</v>
      </c>
      <c r="R70" s="181">
        <f ca="1">AR30</f>
        <v>0</v>
      </c>
      <c r="S70" s="181">
        <f ca="1">AS30</f>
        <v>0</v>
      </c>
      <c r="T70" s="181">
        <f ca="1">AT30</f>
        <v>0</v>
      </c>
      <c r="U70" s="182">
        <f ca="1">AU30</f>
        <v>0</v>
      </c>
      <c r="V70" s="3">
        <f t="shared" ca="1" si="198"/>
        <v>0</v>
      </c>
      <c r="X70" s="180">
        <f ca="1">AM31</f>
        <v>1</v>
      </c>
      <c r="Y70" s="181">
        <f ca="1">AN31</f>
        <v>1</v>
      </c>
      <c r="Z70" s="181">
        <f ca="1">AO31</f>
        <v>1</v>
      </c>
      <c r="AA70" s="181">
        <f ca="1">AP31</f>
        <v>1</v>
      </c>
      <c r="AB70" s="181">
        <f ca="1">AQ31</f>
        <v>2</v>
      </c>
      <c r="AC70" s="181">
        <f ca="1">AR31</f>
        <v>1</v>
      </c>
      <c r="AD70" s="181">
        <f ca="1">AS31</f>
        <v>2</v>
      </c>
      <c r="AE70" s="181">
        <f ca="1">AT31</f>
        <v>1</v>
      </c>
      <c r="AF70" s="182">
        <f ca="1">AU31</f>
        <v>2</v>
      </c>
      <c r="AG70" s="3">
        <f t="shared" ca="1" si="199"/>
        <v>3</v>
      </c>
      <c r="AI70" s="180">
        <f ca="1">AM32</f>
        <v>0</v>
      </c>
      <c r="AJ70" s="181">
        <f ca="1">AN32</f>
        <v>0</v>
      </c>
      <c r="AK70" s="181">
        <f ca="1">AO32</f>
        <v>0</v>
      </c>
      <c r="AL70" s="181">
        <f ca="1">AP32</f>
        <v>0</v>
      </c>
      <c r="AM70" s="181">
        <f ca="1">AQ32</f>
        <v>0</v>
      </c>
      <c r="AN70" s="181">
        <f ca="1">AR32</f>
        <v>0</v>
      </c>
      <c r="AO70" s="181">
        <f ca="1">AS32</f>
        <v>0</v>
      </c>
      <c r="AP70" s="181">
        <f ca="1">AT32</f>
        <v>0</v>
      </c>
      <c r="AQ70" s="182">
        <f ca="1">AU32</f>
        <v>0</v>
      </c>
      <c r="AR70" s="3">
        <f t="shared" ca="1" si="200"/>
        <v>0</v>
      </c>
      <c r="AT70" s="164" t="s">
        <v>101</v>
      </c>
      <c r="AU70" s="3">
        <f ca="1">AM26</f>
        <v>0</v>
      </c>
      <c r="AV70" s="3">
        <f ca="1">AN26</f>
        <v>0</v>
      </c>
      <c r="AW70" s="3">
        <f ca="1">AO26</f>
        <v>0</v>
      </c>
      <c r="AX70" s="3">
        <f ca="1">AP26</f>
        <v>0</v>
      </c>
      <c r="AY70" s="3">
        <f ca="1">AQ26</f>
        <v>0</v>
      </c>
      <c r="AZ70" s="3">
        <f ca="1">AR26</f>
        <v>0</v>
      </c>
      <c r="BA70" s="3">
        <f ca="1">AS26</f>
        <v>0</v>
      </c>
      <c r="BB70" s="3">
        <f ca="1">AT26</f>
        <v>0</v>
      </c>
      <c r="BC70" s="3">
        <f ca="1">AU26</f>
        <v>0</v>
      </c>
      <c r="BD70" s="3">
        <f t="shared" ca="1" si="201"/>
        <v>0</v>
      </c>
      <c r="BF70" s="3">
        <f ca="1">AM29</f>
        <v>0</v>
      </c>
      <c r="BG70" s="3">
        <f ca="1">AN29</f>
        <v>0</v>
      </c>
      <c r="BH70" s="3">
        <f ca="1">AO29</f>
        <v>0</v>
      </c>
      <c r="BI70" s="3">
        <f ca="1">AP29</f>
        <v>0</v>
      </c>
      <c r="BJ70" s="3">
        <f ca="1">AQ29</f>
        <v>0</v>
      </c>
      <c r="BK70" s="3">
        <f ca="1">AR29</f>
        <v>0</v>
      </c>
      <c r="BL70" s="3">
        <f ca="1">AS29</f>
        <v>0</v>
      </c>
      <c r="BM70" s="3">
        <f ca="1">AT29</f>
        <v>0</v>
      </c>
      <c r="BN70" s="3">
        <f ca="1">AU29</f>
        <v>0</v>
      </c>
      <c r="BO70" s="3">
        <f t="shared" ca="1" si="202"/>
        <v>0</v>
      </c>
      <c r="BQ70" s="3">
        <f ca="1">AM32</f>
        <v>0</v>
      </c>
      <c r="BR70" s="3">
        <f ca="1">AN32</f>
        <v>0</v>
      </c>
      <c r="BS70" s="3">
        <f ca="1">AO32</f>
        <v>0</v>
      </c>
      <c r="BT70" s="3">
        <f ca="1">AP32</f>
        <v>0</v>
      </c>
      <c r="BU70" s="3">
        <f ca="1">AQ32</f>
        <v>0</v>
      </c>
      <c r="BV70" s="3">
        <f ca="1">AR32</f>
        <v>0</v>
      </c>
      <c r="BW70" s="3">
        <f ca="1">AS32</f>
        <v>0</v>
      </c>
      <c r="BX70" s="3">
        <f ca="1">AT32</f>
        <v>0</v>
      </c>
      <c r="BY70" s="3">
        <f ca="1">AU32</f>
        <v>0</v>
      </c>
      <c r="BZ70" s="3">
        <f t="shared" ca="1" si="203"/>
        <v>0</v>
      </c>
      <c r="CD70" s="32" t="s">
        <v>95</v>
      </c>
      <c r="CE70" s="32">
        <v>2</v>
      </c>
      <c r="CF70" s="162" t="str">
        <f t="shared" ref="CF70:CF77" ca="1" si="204">SUBSTITUTE(SUBSTITUTE(SUBSTITUTE(_xlfn.TEXTJOIN("",TRUE,M51:U51),0,1),1,0),2,1)</f>
        <v>000000000</v>
      </c>
      <c r="CJ70" s="3">
        <f t="shared" ref="CJ70:CJ77" ca="1" si="205">COUNTIF(X59:AF59,2)</f>
        <v>2</v>
      </c>
      <c r="CK70" s="162"/>
      <c r="CL70" s="247">
        <f t="shared" ref="CL70:CL77" ca="1" si="206">BIN2DEC(CF70)</f>
        <v>0</v>
      </c>
      <c r="CM70" s="247"/>
      <c r="CO70" s="248" t="b">
        <f t="shared" ref="CO70:CO77" ca="1" si="207">COUNTIF($CF$89:$CF$97,CF70)=2</f>
        <v>0</v>
      </c>
      <c r="CP70" s="248"/>
      <c r="CU70" s="162" t="str">
        <f ca="1"/>
        <v>010000001</v>
      </c>
    </row>
    <row r="71" spans="2:104" ht="16.5" customHeight="1" x14ac:dyDescent="0.25">
      <c r="B71" s="167">
        <v>3</v>
      </c>
      <c r="C71" s="167">
        <v>8</v>
      </c>
      <c r="D71" s="167"/>
      <c r="E71" s="167">
        <v>7</v>
      </c>
      <c r="F71" s="167"/>
      <c r="G71" s="167"/>
      <c r="H71" s="167"/>
      <c r="I71" s="167"/>
      <c r="J71" s="167">
        <v>2</v>
      </c>
      <c r="M71" s="3">
        <f ca="1">COUNTIF(AM2,2)+COUNTIF(AM5,2)+COUNTIF(AM8,2)+COUNTIF(AM13,2)+COUNTIF(AM16,2)+COUNTIF(AM19,2)+COUNTIF(AM24,2)+COUNTIF(AM27,2)+COUNTIF(AM30,2)</f>
        <v>2</v>
      </c>
      <c r="N71" s="3">
        <f ca="1">COUNTIF(AN2,2)+COUNTIF(AN5,2)+COUNTIF(AN8,2)+COUNTIF(AN13,2)+COUNTIF(AN16,2)+COUNTIF(AN19,2)+COUNTIF(AN24,2)+COUNTIF(AN27,2)+COUNTIF(AN30,2)</f>
        <v>0</v>
      </c>
      <c r="O71" s="3">
        <f ca="1">COUNTIF(AO2,2)+COUNTIF(AO5,2)+COUNTIF(AO8,2)+COUNTIF(AO13,2)+COUNTIF(AO16,2)+COUNTIF(AO19,2)+COUNTIF(AO24,2)+COUNTIF(AO27,2)+COUNTIF(AO30,2)</f>
        <v>2</v>
      </c>
      <c r="P71" s="3">
        <f ca="1">COUNTIF(AP2,2)+COUNTIF(AP5,2)+COUNTIF(AP8,2)+COUNTIF(AP13,2)+COUNTIF(AP16,2)+COUNTIF(AP19,2)+COUNTIF(AP24,2)+COUNTIF(AP27,2)+COUNTIF(AP30,2)</f>
        <v>0</v>
      </c>
      <c r="Q71" s="3">
        <f ca="1">COUNTIF(AQ2,2)+COUNTIF(AQ5,2)+COUNTIF(AQ8,2)+COUNTIF(AQ13,2)+COUNTIF(AQ16,2)+COUNTIF(AQ19,2)+COUNTIF(AQ24,2)+COUNTIF(AQ27,2)+COUNTIF(AQ30,2)</f>
        <v>2</v>
      </c>
      <c r="R71" s="3">
        <f ca="1">COUNTIF(AR2,2)+COUNTIF(AR5,2)+COUNTIF(AR8,2)+COUNTIF(AR13,2)+COUNTIF(AR16,2)+COUNTIF(AR19,2)+COUNTIF(AR24,2)+COUNTIF(AR27,2)+COUNTIF(AR30,2)</f>
        <v>0</v>
      </c>
      <c r="S71" s="3">
        <f ca="1">COUNTIF(AS2,2)+COUNTIF(AS5,2)+COUNTIF(AS8,2)+COUNTIF(AS13,2)+COUNTIF(AS16,2)+COUNTIF(AS19,2)+COUNTIF(AS24,2)+COUNTIF(AS27,2)+COUNTIF(AS30,2)</f>
        <v>5</v>
      </c>
      <c r="T71" s="3">
        <f ca="1">COUNTIF(AT2,2)+COUNTIF(AT5,2)+COUNTIF(AT8,2)+COUNTIF(AT13,2)+COUNTIF(AT16,2)+COUNTIF(AT19,2)+COUNTIF(AT24,2)+COUNTIF(AT27,2)+COUNTIF(AT30,2)</f>
        <v>0</v>
      </c>
      <c r="U71" s="3">
        <f ca="1">COUNTIF(AU2,2)+COUNTIF(AU5,2)+COUNTIF(AU8,2)+COUNTIF(AU13,2)+COUNTIF(AU16,2)+COUNTIF(AU19,2)+COUNTIF(AU24,2)+COUNTIF(AU27,2)+COUNTIF(AU30,2)</f>
        <v>5</v>
      </c>
      <c r="X71" s="3">
        <f ca="1">COUNTIF(AM3,2)+COUNTIF(AM6,2)+COUNTIF(AM9,2)+COUNTIF(AM14,2)+COUNTIF(AM17,2)+COUNTIF(AM20,2)+COUNTIF(AM25,2)+COUNTIF(AM28,2)+COUNTIF(AM31,2)</f>
        <v>0</v>
      </c>
      <c r="Y71" s="3">
        <f ca="1">COUNTIF(AN3,2)+COUNTIF(AN6,2)+COUNTIF(AN9,2)+COUNTIF(AN14,2)+COUNTIF(AN17,2)+COUNTIF(AN20,2)+COUNTIF(AN25,2)+COUNTIF(AN28,2)+COUNTIF(AN31,2)</f>
        <v>0</v>
      </c>
      <c r="Z71" s="3">
        <f ca="1">COUNTIF(AO3,2)+COUNTIF(AO6,2)+COUNTIF(AO9,2)+COUNTIF(AO14,2)+COUNTIF(AO17,2)+COUNTIF(AO20,2)+COUNTIF(AO25,2)+COUNTIF(AO28,2)+COUNTIF(AO31,2)</f>
        <v>0</v>
      </c>
      <c r="AA71" s="3">
        <f ca="1">COUNTIF(AP3,2)+COUNTIF(AP6,2)+COUNTIF(AP9,2)+COUNTIF(AP14,2)+COUNTIF(AP17,2)+COUNTIF(AP20,2)+COUNTIF(AP25,2)+COUNTIF(AP28,2)+COUNTIF(AP31,2)</f>
        <v>2</v>
      </c>
      <c r="AB71" s="3">
        <f ca="1">COUNTIF(AQ3,2)+COUNTIF(AQ6,2)+COUNTIF(AQ9,2)+COUNTIF(AQ14,2)+COUNTIF(AQ17,2)+COUNTIF(AQ20,2)+COUNTIF(AQ25,2)+COUNTIF(AQ28,2)+COUNTIF(AQ31,2)</f>
        <v>3</v>
      </c>
      <c r="AC71" s="3">
        <f ca="1">COUNTIF(AR3,2)+COUNTIF(AR6,2)+COUNTIF(AR9,2)+COUNTIF(AR14,2)+COUNTIF(AR17,2)+COUNTIF(AR20,2)+COUNTIF(AR25,2)+COUNTIF(AR28,2)+COUNTIF(AR31,2)</f>
        <v>0</v>
      </c>
      <c r="AD71" s="3">
        <f ca="1">COUNTIF(AS3,2)+COUNTIF(AS6,2)+COUNTIF(AS9,2)+COUNTIF(AS14,2)+COUNTIF(AS17,2)+COUNTIF(AS20,2)+COUNTIF(AS25,2)+COUNTIF(AS28,2)+COUNTIF(AS31,2)</f>
        <v>3</v>
      </c>
      <c r="AE71" s="3">
        <f ca="1">COUNTIF(AT3,2)+COUNTIF(AT6,2)+COUNTIF(AT9,2)+COUNTIF(AT14,2)+COUNTIF(AT17,2)+COUNTIF(AT20,2)+COUNTIF(AT25,2)+COUNTIF(AT28,2)+COUNTIF(AT31,2)</f>
        <v>0</v>
      </c>
      <c r="AF71" s="3">
        <f ca="1">COUNTIF(AU3,2)+COUNTIF(AU6,2)+COUNTIF(AU9,2)+COUNTIF(AU14,2)+COUNTIF(AU17,2)+COUNTIF(AU20,2)+COUNTIF(AU25,2)+COUNTIF(AU28,2)+COUNTIF(AU31,2)</f>
        <v>4</v>
      </c>
      <c r="AI71" s="3">
        <f ca="1">COUNTIF(AM4,2)+COUNTIF(AM7,2)+COUNTIF(AM10,2)+COUNTIF(AM15,2)+COUNTIF(AM18,2)+COUNTIF(AM21,2)+COUNTIF(AM26,2)+COUNTIF(AM29,2)+COUNTIF(AM32,2)</f>
        <v>0</v>
      </c>
      <c r="AJ71" s="3">
        <f ca="1">COUNTIF(AN4,2)+COUNTIF(AN7,2)+COUNTIF(AN10,2)+COUNTIF(AN15,2)+COUNTIF(AN18,2)+COUNTIF(AN21,2)+COUNTIF(AN26,2)+COUNTIF(AN29,2)+COUNTIF(AN32,2)</f>
        <v>0</v>
      </c>
      <c r="AK71" s="3">
        <f ca="1">COUNTIF(AO4,2)+COUNTIF(AO7,2)+COUNTIF(AO10,2)+COUNTIF(AO15,2)+COUNTIF(AO18,2)+COUNTIF(AO21,2)+COUNTIF(AO26,2)+COUNTIF(AO29,2)+COUNTIF(AO32,2)</f>
        <v>0</v>
      </c>
      <c r="AL71" s="3">
        <f ca="1">COUNTIF(AP4,2)+COUNTIF(AP7,2)+COUNTIF(AP10,2)+COUNTIF(AP15,2)+COUNTIF(AP18,2)+COUNTIF(AP21,2)+COUNTIF(AP26,2)+COUNTIF(AP29,2)+COUNTIF(AP32,2)</f>
        <v>0</v>
      </c>
      <c r="AM71" s="3">
        <f ca="1">COUNTIF(AQ4,2)+COUNTIF(AQ7,2)+COUNTIF(AQ10,2)+COUNTIF(AQ15,2)+COUNTIF(AQ18,2)+COUNTIF(AQ21,2)+COUNTIF(AQ26,2)+COUNTIF(AQ29,2)+COUNTIF(AQ32,2)</f>
        <v>0</v>
      </c>
      <c r="AN71" s="3">
        <f ca="1">COUNTIF(AR4,2)+COUNTIF(AR7,2)+COUNTIF(AR10,2)+COUNTIF(AR15,2)+COUNTIF(AR18,2)+COUNTIF(AR21,2)+COUNTIF(AR26,2)+COUNTIF(AR29,2)+COUNTIF(AR32,2)</f>
        <v>0</v>
      </c>
      <c r="AO71" s="3">
        <f ca="1">COUNTIF(AS4,2)+COUNTIF(AS7,2)+COUNTIF(AS10,2)+COUNTIF(AS15,2)+COUNTIF(AS18,2)+COUNTIF(AS21,2)+COUNTIF(AS26,2)+COUNTIF(AS29,2)+COUNTIF(AS32,2)</f>
        <v>3</v>
      </c>
      <c r="AP71" s="3">
        <f ca="1">COUNTIF(AT4,2)+COUNTIF(AT7,2)+COUNTIF(AT10,2)+COUNTIF(AT15,2)+COUNTIF(AT18,2)+COUNTIF(AT21,2)+COUNTIF(AT26,2)+COUNTIF(AT29,2)+COUNTIF(AT32,2)</f>
        <v>2</v>
      </c>
      <c r="AQ71" s="3">
        <f ca="1">COUNTIF(AU4,2)+COUNTIF(AU7,2)+COUNTIF(AU10,2)+COUNTIF(AU15,2)+COUNTIF(AU18,2)+COUNTIF(AU21,2)+COUNTIF(AU26,2)+COUNTIF(AU29,2)+COUNTIF(AU32,2)</f>
        <v>3</v>
      </c>
      <c r="AU71" s="3">
        <f ca="1">COUNTIF(AU62:AU70,2)</f>
        <v>2</v>
      </c>
      <c r="AV71" s="3">
        <f t="shared" ref="AV71:BC71" ca="1" si="208">COUNTIF(AV62:AV70,2)</f>
        <v>0</v>
      </c>
      <c r="AW71" s="3">
        <f t="shared" ca="1" si="208"/>
        <v>0</v>
      </c>
      <c r="AX71" s="3">
        <f t="shared" ca="1" si="208"/>
        <v>3</v>
      </c>
      <c r="AY71" s="3">
        <f t="shared" ca="1" si="208"/>
        <v>0</v>
      </c>
      <c r="AZ71" s="3">
        <f t="shared" ca="1" si="208"/>
        <v>0</v>
      </c>
      <c r="BA71" s="3">
        <f t="shared" ca="1" si="208"/>
        <v>4</v>
      </c>
      <c r="BB71" s="3">
        <f t="shared" ca="1" si="208"/>
        <v>3</v>
      </c>
      <c r="BC71" s="3">
        <f t="shared" ca="1" si="208"/>
        <v>5</v>
      </c>
      <c r="BF71" s="3">
        <f ca="1">COUNTIF(BF62:BF70,2)</f>
        <v>0</v>
      </c>
      <c r="BG71" s="3">
        <f t="shared" ref="BG71" ca="1" si="209">COUNTIF(BG62:BG70,2)</f>
        <v>2</v>
      </c>
      <c r="BH71" s="3">
        <f t="shared" ref="BH71" ca="1" si="210">COUNTIF(BH62:BH70,2)</f>
        <v>0</v>
      </c>
      <c r="BI71" s="3">
        <f t="shared" ref="BI71" ca="1" si="211">COUNTIF(BI62:BI70,2)</f>
        <v>2</v>
      </c>
      <c r="BJ71" s="3">
        <f t="shared" ref="BJ71" ca="1" si="212">COUNTIF(BJ62:BJ70,2)</f>
        <v>3</v>
      </c>
      <c r="BK71" s="3">
        <f t="shared" ref="BK71" ca="1" si="213">COUNTIF(BK62:BK70,2)</f>
        <v>0</v>
      </c>
      <c r="BL71" s="3">
        <f t="shared" ref="BL71" ca="1" si="214">COUNTIF(BL62:BL70,2)</f>
        <v>0</v>
      </c>
      <c r="BM71" s="3">
        <f t="shared" ref="BM71" ca="1" si="215">COUNTIF(BM62:BM70,2)</f>
        <v>0</v>
      </c>
      <c r="BN71" s="3">
        <f t="shared" ref="BN71" ca="1" si="216">COUNTIF(BN62:BN70,2)</f>
        <v>4</v>
      </c>
      <c r="BQ71" s="3">
        <f ca="1">COUNTIF(BQ62:BQ70,2)</f>
        <v>0</v>
      </c>
      <c r="BR71" s="3">
        <f t="shared" ref="BR71" ca="1" si="217">COUNTIF(BR62:BR70,2)</f>
        <v>3</v>
      </c>
      <c r="BS71" s="3">
        <f t="shared" ref="BS71" ca="1" si="218">COUNTIF(BS62:BS70,2)</f>
        <v>0</v>
      </c>
      <c r="BT71" s="3">
        <f t="shared" ref="BT71" ca="1" si="219">COUNTIF(BT62:BT70,2)</f>
        <v>0</v>
      </c>
      <c r="BU71" s="3">
        <f t="shared" ref="BU71" ca="1" si="220">COUNTIF(BU62:BU70,2)</f>
        <v>2</v>
      </c>
      <c r="BV71" s="3">
        <f t="shared" ref="BV71" ca="1" si="221">COUNTIF(BV62:BV70,2)</f>
        <v>0</v>
      </c>
      <c r="BW71" s="3">
        <f t="shared" ref="BW71" ca="1" si="222">COUNTIF(BW62:BW70,2)</f>
        <v>3</v>
      </c>
      <c r="BX71" s="3">
        <f t="shared" ref="BX71" ca="1" si="223">COUNTIF(BX62:BX70,2)</f>
        <v>0</v>
      </c>
      <c r="BY71" s="3">
        <f t="shared" ref="BY71" ca="1" si="224">COUNTIF(BY62:BY70,2)</f>
        <v>4</v>
      </c>
      <c r="CD71" s="32" t="s">
        <v>95</v>
      </c>
      <c r="CE71" s="32">
        <v>3</v>
      </c>
      <c r="CF71" s="162" t="str">
        <f t="shared" ca="1" si="204"/>
        <v>010000001</v>
      </c>
      <c r="CJ71" s="3">
        <f t="shared" si="205"/>
        <v>0</v>
      </c>
      <c r="CK71" s="162"/>
      <c r="CL71" s="247">
        <f t="shared" ca="1" si="206"/>
        <v>129</v>
      </c>
      <c r="CM71" s="247"/>
      <c r="CO71" s="248" t="b">
        <f t="shared" ca="1" si="207"/>
        <v>0</v>
      </c>
      <c r="CP71" s="248"/>
      <c r="CU71" s="162"/>
    </row>
    <row r="72" spans="2:104" ht="16.5" customHeight="1" x14ac:dyDescent="0.25">
      <c r="B72" s="167"/>
      <c r="C72" s="167"/>
      <c r="D72" s="167">
        <v>6</v>
      </c>
      <c r="E72" s="167">
        <v>4</v>
      </c>
      <c r="F72" s="167"/>
      <c r="G72" s="167"/>
      <c r="H72" s="167"/>
      <c r="I72" s="167"/>
      <c r="J72" s="167"/>
      <c r="CD72" s="32" t="s">
        <v>95</v>
      </c>
      <c r="CE72" s="32">
        <v>4</v>
      </c>
      <c r="CF72" s="162" t="str">
        <f t="shared" ca="1" si="204"/>
        <v>000000000</v>
      </c>
      <c r="CJ72" s="3">
        <f t="shared" si="205"/>
        <v>1</v>
      </c>
      <c r="CK72" s="162"/>
      <c r="CL72" s="247">
        <f t="shared" ca="1" si="206"/>
        <v>0</v>
      </c>
      <c r="CM72" s="247"/>
      <c r="CO72" s="248" t="b">
        <f t="shared" ca="1" si="207"/>
        <v>0</v>
      </c>
      <c r="CP72" s="248"/>
      <c r="CU72" s="162"/>
    </row>
    <row r="73" spans="2:104" ht="16.5" customHeight="1" x14ac:dyDescent="0.25">
      <c r="B73" s="167">
        <v>8</v>
      </c>
      <c r="C73" s="167">
        <v>4</v>
      </c>
      <c r="D73" s="167"/>
      <c r="E73" s="167"/>
      <c r="F73" s="167"/>
      <c r="G73" s="167">
        <v>3</v>
      </c>
      <c r="H73" s="167">
        <v>9</v>
      </c>
      <c r="I73" s="167"/>
      <c r="J73" s="167"/>
      <c r="CD73" s="32" t="s">
        <v>95</v>
      </c>
      <c r="CE73" s="32">
        <v>5</v>
      </c>
      <c r="CF73" s="162" t="str">
        <f t="shared" ca="1" si="204"/>
        <v>000000000</v>
      </c>
      <c r="CJ73" s="3">
        <f t="shared" ca="1" si="205"/>
        <v>0</v>
      </c>
      <c r="CK73" s="162"/>
      <c r="CL73" s="247">
        <f t="shared" ca="1" si="206"/>
        <v>0</v>
      </c>
      <c r="CM73" s="247"/>
      <c r="CO73" s="248" t="b">
        <f t="shared" ca="1" si="207"/>
        <v>0</v>
      </c>
      <c r="CP73" s="248"/>
      <c r="CU73" s="162"/>
    </row>
    <row r="74" spans="2:104" ht="16.5" customHeight="1" x14ac:dyDescent="0.25">
      <c r="B74" s="167"/>
      <c r="C74" s="167"/>
      <c r="D74" s="167">
        <v>5</v>
      </c>
      <c r="E74" s="167"/>
      <c r="F74" s="167"/>
      <c r="G74" s="167"/>
      <c r="H74" s="167"/>
      <c r="I74" s="167"/>
      <c r="J74" s="167">
        <v>8</v>
      </c>
      <c r="CD74" s="32" t="s">
        <v>95</v>
      </c>
      <c r="CE74" s="32">
        <v>6</v>
      </c>
      <c r="CF74" s="162" t="str">
        <f t="shared" ca="1" si="204"/>
        <v>000000000</v>
      </c>
      <c r="CJ74" s="3">
        <f t="shared" ca="1" si="205"/>
        <v>4</v>
      </c>
      <c r="CK74" s="162"/>
      <c r="CL74" s="247">
        <f t="shared" ca="1" si="206"/>
        <v>0</v>
      </c>
      <c r="CM74" s="247"/>
      <c r="CO74" s="248" t="b">
        <f t="shared" ca="1" si="207"/>
        <v>0</v>
      </c>
      <c r="CP74" s="248"/>
      <c r="CU74" s="162"/>
    </row>
    <row r="75" spans="2:104" ht="16.5" customHeight="1" x14ac:dyDescent="0.25">
      <c r="B75" s="167"/>
      <c r="C75" s="167"/>
      <c r="D75" s="167">
        <v>4</v>
      </c>
      <c r="E75" s="167"/>
      <c r="F75" s="167"/>
      <c r="G75" s="167"/>
      <c r="H75" s="167"/>
      <c r="I75" s="167"/>
      <c r="J75" s="167"/>
      <c r="CD75" s="32" t="s">
        <v>95</v>
      </c>
      <c r="CE75" s="32">
        <v>7</v>
      </c>
      <c r="CF75" s="162" t="str">
        <f t="shared" ca="1" si="204"/>
        <v>000000000</v>
      </c>
      <c r="CJ75" s="3">
        <f t="shared" ca="1" si="205"/>
        <v>3</v>
      </c>
      <c r="CK75" s="162"/>
      <c r="CL75" s="247">
        <f t="shared" ca="1" si="206"/>
        <v>0</v>
      </c>
      <c r="CM75" s="247"/>
      <c r="CO75" s="248" t="b">
        <f t="shared" ca="1" si="207"/>
        <v>0</v>
      </c>
      <c r="CP75" s="248"/>
      <c r="CU75" s="162"/>
    </row>
    <row r="76" spans="2:104" ht="16.5" customHeight="1" x14ac:dyDescent="0.25">
      <c r="B76" s="167">
        <v>2</v>
      </c>
      <c r="C76" s="167">
        <v>7</v>
      </c>
      <c r="D76" s="167"/>
      <c r="E76" s="167">
        <v>3</v>
      </c>
      <c r="F76" s="167"/>
      <c r="G76" s="167"/>
      <c r="H76" s="167"/>
      <c r="I76" s="167"/>
      <c r="J76" s="167">
        <v>6</v>
      </c>
      <c r="CD76" s="32" t="s">
        <v>95</v>
      </c>
      <c r="CE76" s="32">
        <v>8</v>
      </c>
      <c r="CF76" s="162" t="str">
        <f t="shared" ca="1" si="204"/>
        <v>000000000</v>
      </c>
      <c r="CJ76" s="3">
        <f t="shared" ca="1" si="205"/>
        <v>0</v>
      </c>
      <c r="CK76" s="162"/>
      <c r="CL76" s="247">
        <f t="shared" ca="1" si="206"/>
        <v>0</v>
      </c>
      <c r="CM76" s="247"/>
      <c r="CO76" s="248" t="b">
        <f t="shared" ca="1" si="207"/>
        <v>0</v>
      </c>
      <c r="CP76" s="248"/>
      <c r="CU76" s="162"/>
    </row>
    <row r="77" spans="2:104" ht="16.5" customHeight="1" x14ac:dyDescent="0.25">
      <c r="B77" s="167"/>
      <c r="C77" s="167"/>
      <c r="D77" s="167"/>
      <c r="E77" s="167"/>
      <c r="F77" s="167"/>
      <c r="G77" s="167">
        <v>9</v>
      </c>
      <c r="H77" s="167"/>
      <c r="I77" s="167">
        <v>1</v>
      </c>
      <c r="J77" s="167"/>
      <c r="CD77" s="32" t="s">
        <v>95</v>
      </c>
      <c r="CE77" s="32">
        <v>9</v>
      </c>
      <c r="CF77" s="162" t="str">
        <f t="shared" ca="1" si="204"/>
        <v>000000000</v>
      </c>
      <c r="CJ77" s="3">
        <f t="shared" ca="1" si="205"/>
        <v>0</v>
      </c>
      <c r="CK77" s="162"/>
      <c r="CL77" s="247">
        <f t="shared" ca="1" si="206"/>
        <v>0</v>
      </c>
      <c r="CM77" s="247"/>
      <c r="CO77" s="248" t="b">
        <f t="shared" ca="1" si="207"/>
        <v>0</v>
      </c>
      <c r="CP77" s="248"/>
      <c r="CU77" s="162"/>
    </row>
    <row r="78" spans="2:104" ht="16.5" customHeight="1" x14ac:dyDescent="0.25">
      <c r="B78" s="166"/>
      <c r="C78" s="166"/>
      <c r="D78" s="166"/>
      <c r="E78" s="166"/>
      <c r="F78" s="166"/>
      <c r="G78" s="166"/>
      <c r="H78" s="166"/>
      <c r="I78" s="166"/>
      <c r="J78" s="166"/>
      <c r="CU78" s="162"/>
    </row>
    <row r="79" spans="2:104" ht="16.5" customHeight="1" x14ac:dyDescent="0.25">
      <c r="B79" s="167">
        <v>4</v>
      </c>
      <c r="C79" s="167">
        <v>1</v>
      </c>
      <c r="D79" s="167">
        <v>7</v>
      </c>
      <c r="E79" s="167">
        <v>8</v>
      </c>
      <c r="F79" s="167">
        <v>2</v>
      </c>
      <c r="G79" s="167">
        <v>5</v>
      </c>
      <c r="H79" s="167">
        <v>6</v>
      </c>
      <c r="I79" s="167">
        <v>3</v>
      </c>
      <c r="J79" s="167">
        <v>9</v>
      </c>
      <c r="CD79" s="32" t="s">
        <v>96</v>
      </c>
      <c r="CE79" s="32">
        <v>1</v>
      </c>
      <c r="CF79" s="162" t="str">
        <f ca="1">SUBSTITUTE(SUBSTITUTE(SUBSTITUTE(_xlfn.TEXTJOIN("",TRUE,X50:AF50),0,1),1,0),2,1)</f>
        <v>000000000</v>
      </c>
      <c r="CJ79" s="3">
        <f ca="1">COUNTIF(X50:AF50,2)</f>
        <v>0</v>
      </c>
      <c r="CK79" s="162"/>
      <c r="CL79" s="247">
        <f ca="1">BIN2DEC(CF79)</f>
        <v>0</v>
      </c>
      <c r="CM79" s="247"/>
      <c r="CO79" s="248" t="b">
        <f ca="1">COUNTIF($CF$89:$CF$97,CF79)=2</f>
        <v>0</v>
      </c>
      <c r="CP79" s="248"/>
      <c r="CU79" s="162" t="str" cm="1">
        <f t="array" aca="1" ref="CU79:CU80" ca="1">IFERROR(_xlfn._xlws.SORT(_xlfn._xlws.FILTER(CF79:CF87,CJ79:CJ87=2)),"")</f>
        <v>000100001</v>
      </c>
      <c r="CZ79" s="3" t="b">
        <f ca="1">AND(CU79=CU80)</f>
        <v>0</v>
      </c>
    </row>
    <row r="80" spans="2:104" ht="16.5" customHeight="1" x14ac:dyDescent="0.25">
      <c r="B80" s="167">
        <v>5</v>
      </c>
      <c r="C80" s="167">
        <v>6</v>
      </c>
      <c r="D80" s="167">
        <v>2</v>
      </c>
      <c r="E80" s="167">
        <v>9</v>
      </c>
      <c r="F80" s="167">
        <v>3</v>
      </c>
      <c r="G80" s="167">
        <v>1</v>
      </c>
      <c r="H80" s="167">
        <v>8</v>
      </c>
      <c r="I80" s="167">
        <v>4</v>
      </c>
      <c r="J80" s="167">
        <v>7</v>
      </c>
      <c r="CD80" s="32" t="s">
        <v>96</v>
      </c>
      <c r="CE80" s="32">
        <v>2</v>
      </c>
      <c r="CF80" s="162" t="str">
        <f t="shared" ref="CF80:CF87" ca="1" si="225">SUBSTITUTE(SUBSTITUTE(SUBSTITUTE(_xlfn.TEXTJOIN("",TRUE,X51:AF51),0,1),1,0),2,1)</f>
        <v>000000000</v>
      </c>
      <c r="CJ80" s="3">
        <f t="shared" ref="CJ80:CJ87" ca="1" si="226">COUNTIF(X51:AF51,2)</f>
        <v>0</v>
      </c>
      <c r="CK80" s="162"/>
      <c r="CL80" s="247">
        <f t="shared" ref="CL80:CL87" ca="1" si="227">BIN2DEC(CF80)</f>
        <v>0</v>
      </c>
      <c r="CM80" s="247"/>
      <c r="CO80" s="248" t="b">
        <f t="shared" ref="CO80:CO87" ca="1" si="228">COUNTIF($CF$89:$CF$97,CF80)=2</f>
        <v>0</v>
      </c>
      <c r="CP80" s="248"/>
      <c r="CU80" s="162" t="str">
        <f ca="1"/>
        <v>010000001</v>
      </c>
    </row>
    <row r="81" spans="2:104" ht="16.5" customHeight="1" x14ac:dyDescent="0.25">
      <c r="B81" s="167">
        <v>3</v>
      </c>
      <c r="C81" s="167">
        <v>8</v>
      </c>
      <c r="D81" s="167">
        <v>9</v>
      </c>
      <c r="E81" s="167">
        <v>7</v>
      </c>
      <c r="F81" s="167">
        <v>4</v>
      </c>
      <c r="G81" s="167">
        <v>6</v>
      </c>
      <c r="H81" s="167">
        <v>1</v>
      </c>
      <c r="I81" s="167">
        <v>5</v>
      </c>
      <c r="J81" s="167">
        <v>2</v>
      </c>
      <c r="CD81" s="32" t="s">
        <v>96</v>
      </c>
      <c r="CE81" s="32">
        <v>3</v>
      </c>
      <c r="CF81" s="162" t="str">
        <f t="shared" ca="1" si="225"/>
        <v>000000000</v>
      </c>
      <c r="CJ81" s="3">
        <f t="shared" ca="1" si="226"/>
        <v>0</v>
      </c>
      <c r="CK81" s="162"/>
      <c r="CL81" s="247">
        <f t="shared" ca="1" si="227"/>
        <v>0</v>
      </c>
      <c r="CM81" s="247"/>
      <c r="CO81" s="248" t="b">
        <f t="shared" ca="1" si="228"/>
        <v>0</v>
      </c>
      <c r="CP81" s="248"/>
      <c r="CU81" s="162"/>
    </row>
    <row r="82" spans="2:104" ht="16.5" customHeight="1" x14ac:dyDescent="0.25">
      <c r="B82" s="167">
        <v>9</v>
      </c>
      <c r="C82" s="167">
        <v>2</v>
      </c>
      <c r="D82" s="167">
        <v>6</v>
      </c>
      <c r="E82" s="167">
        <v>4</v>
      </c>
      <c r="F82" s="167">
        <v>5</v>
      </c>
      <c r="G82" s="167">
        <v>8</v>
      </c>
      <c r="H82" s="167">
        <v>3</v>
      </c>
      <c r="I82" s="167">
        <v>7</v>
      </c>
      <c r="J82" s="167">
        <v>1</v>
      </c>
      <c r="CD82" s="32" t="s">
        <v>96</v>
      </c>
      <c r="CE82" s="32">
        <v>4</v>
      </c>
      <c r="CF82" s="162" t="str">
        <f t="shared" ca="1" si="225"/>
        <v>000000000</v>
      </c>
      <c r="CJ82" s="3">
        <f t="shared" ca="1" si="226"/>
        <v>0</v>
      </c>
      <c r="CK82" s="162"/>
      <c r="CL82" s="247">
        <f t="shared" ca="1" si="227"/>
        <v>0</v>
      </c>
      <c r="CM82" s="247"/>
      <c r="CO82" s="248" t="b">
        <f t="shared" ca="1" si="228"/>
        <v>0</v>
      </c>
      <c r="CP82" s="248"/>
      <c r="CU82" s="162"/>
    </row>
    <row r="83" spans="2:104" ht="16.5" customHeight="1" x14ac:dyDescent="0.25">
      <c r="B83" s="167">
        <v>8</v>
      </c>
      <c r="C83" s="167">
        <v>4</v>
      </c>
      <c r="D83" s="167">
        <v>1</v>
      </c>
      <c r="E83" s="167">
        <v>6</v>
      </c>
      <c r="F83" s="167">
        <v>7</v>
      </c>
      <c r="G83" s="167">
        <v>3</v>
      </c>
      <c r="H83" s="167">
        <v>9</v>
      </c>
      <c r="I83" s="167">
        <v>2</v>
      </c>
      <c r="J83" s="167">
        <v>5</v>
      </c>
      <c r="CD83" s="32" t="s">
        <v>96</v>
      </c>
      <c r="CE83" s="32">
        <v>5</v>
      </c>
      <c r="CF83" s="162" t="str">
        <f t="shared" ca="1" si="225"/>
        <v>000000000</v>
      </c>
      <c r="CJ83" s="3">
        <f t="shared" ca="1" si="226"/>
        <v>0</v>
      </c>
      <c r="CK83" s="162"/>
      <c r="CL83" s="247">
        <f t="shared" ca="1" si="227"/>
        <v>0</v>
      </c>
      <c r="CM83" s="247"/>
      <c r="CO83" s="248" t="b">
        <f t="shared" ca="1" si="228"/>
        <v>0</v>
      </c>
      <c r="CP83" s="248"/>
      <c r="CU83" s="162"/>
    </row>
    <row r="84" spans="2:104" ht="16.5" customHeight="1" x14ac:dyDescent="0.25">
      <c r="B84" s="167">
        <v>7</v>
      </c>
      <c r="C84" s="167">
        <v>3</v>
      </c>
      <c r="D84" s="167">
        <v>5</v>
      </c>
      <c r="E84" s="167">
        <v>1</v>
      </c>
      <c r="F84" s="167">
        <v>9</v>
      </c>
      <c r="G84" s="167">
        <v>2</v>
      </c>
      <c r="H84" s="167">
        <v>4</v>
      </c>
      <c r="I84" s="167">
        <v>6</v>
      </c>
      <c r="J84" s="167">
        <v>8</v>
      </c>
      <c r="CD84" s="32" t="s">
        <v>96</v>
      </c>
      <c r="CE84" s="32">
        <v>6</v>
      </c>
      <c r="CF84" s="162" t="str">
        <f t="shared" ca="1" si="225"/>
        <v>000000000</v>
      </c>
      <c r="CJ84" s="3">
        <f t="shared" ca="1" si="226"/>
        <v>0</v>
      </c>
      <c r="CK84" s="162"/>
      <c r="CL84" s="247">
        <f t="shared" ca="1" si="227"/>
        <v>0</v>
      </c>
      <c r="CM84" s="247"/>
      <c r="CO84" s="248" t="b">
        <f t="shared" ca="1" si="228"/>
        <v>0</v>
      </c>
      <c r="CP84" s="248"/>
      <c r="CU84" s="162"/>
    </row>
    <row r="85" spans="2:104" ht="16.5" customHeight="1" x14ac:dyDescent="0.25">
      <c r="B85" s="167">
        <v>1</v>
      </c>
      <c r="C85" s="167">
        <v>9</v>
      </c>
      <c r="D85" s="167">
        <v>4</v>
      </c>
      <c r="E85" s="167">
        <v>5</v>
      </c>
      <c r="F85" s="167">
        <v>6</v>
      </c>
      <c r="G85" s="167">
        <v>7</v>
      </c>
      <c r="H85" s="167">
        <v>2</v>
      </c>
      <c r="I85" s="167">
        <v>8</v>
      </c>
      <c r="J85" s="167">
        <v>3</v>
      </c>
      <c r="CD85" s="32" t="s">
        <v>96</v>
      </c>
      <c r="CE85" s="32">
        <v>7</v>
      </c>
      <c r="CF85" s="162" t="str">
        <f t="shared" ca="1" si="225"/>
        <v>000100001</v>
      </c>
      <c r="CJ85" s="3">
        <f t="shared" ca="1" si="226"/>
        <v>2</v>
      </c>
      <c r="CK85" s="162"/>
      <c r="CL85" s="247">
        <f t="shared" ca="1" si="227"/>
        <v>33</v>
      </c>
      <c r="CM85" s="247"/>
      <c r="CO85" s="248" t="b">
        <f t="shared" ca="1" si="228"/>
        <v>0</v>
      </c>
      <c r="CP85" s="248"/>
      <c r="CU85" s="162"/>
    </row>
    <row r="86" spans="2:104" ht="16.5" customHeight="1" x14ac:dyDescent="0.25">
      <c r="B86" s="167">
        <v>2</v>
      </c>
      <c r="C86" s="167">
        <v>7</v>
      </c>
      <c r="D86" s="167">
        <v>8</v>
      </c>
      <c r="E86" s="167">
        <v>3</v>
      </c>
      <c r="F86" s="167">
        <v>1</v>
      </c>
      <c r="G86" s="167">
        <v>4</v>
      </c>
      <c r="H86" s="167">
        <v>5</v>
      </c>
      <c r="I86" s="167">
        <v>9</v>
      </c>
      <c r="J86" s="167">
        <v>6</v>
      </c>
      <c r="CD86" s="32" t="s">
        <v>96</v>
      </c>
      <c r="CE86" s="32">
        <v>8</v>
      </c>
      <c r="CF86" s="162" t="str">
        <f t="shared" ca="1" si="225"/>
        <v>010100001</v>
      </c>
      <c r="CJ86" s="3">
        <f t="shared" ca="1" si="226"/>
        <v>3</v>
      </c>
      <c r="CK86" s="162"/>
      <c r="CL86" s="247">
        <f t="shared" ca="1" si="227"/>
        <v>161</v>
      </c>
      <c r="CM86" s="247"/>
      <c r="CO86" s="248" t="b">
        <f t="shared" ca="1" si="228"/>
        <v>0</v>
      </c>
      <c r="CP86" s="248"/>
      <c r="CU86" s="162"/>
    </row>
    <row r="87" spans="2:104" ht="16.5" customHeight="1" x14ac:dyDescent="0.25">
      <c r="B87" s="167">
        <v>6</v>
      </c>
      <c r="C87" s="167">
        <v>5</v>
      </c>
      <c r="D87" s="167">
        <v>3</v>
      </c>
      <c r="E87" s="167">
        <v>2</v>
      </c>
      <c r="F87" s="167">
        <v>8</v>
      </c>
      <c r="G87" s="167">
        <v>9</v>
      </c>
      <c r="H87" s="167">
        <v>7</v>
      </c>
      <c r="I87" s="167">
        <v>1</v>
      </c>
      <c r="J87" s="167">
        <v>4</v>
      </c>
      <c r="CD87" s="32" t="s">
        <v>96</v>
      </c>
      <c r="CE87" s="32">
        <v>9</v>
      </c>
      <c r="CF87" s="162" t="str">
        <f t="shared" ca="1" si="225"/>
        <v>010000001</v>
      </c>
      <c r="CJ87" s="3">
        <f t="shared" ca="1" si="226"/>
        <v>2</v>
      </c>
      <c r="CK87" s="162"/>
      <c r="CL87" s="247">
        <f t="shared" ca="1" si="227"/>
        <v>129</v>
      </c>
      <c r="CM87" s="247"/>
      <c r="CO87" s="248" t="b">
        <f t="shared" ca="1" si="228"/>
        <v>0</v>
      </c>
      <c r="CP87" s="248"/>
      <c r="CU87" s="162"/>
    </row>
    <row r="88" spans="2:104" ht="16.5" customHeight="1" x14ac:dyDescent="0.25">
      <c r="CU88" s="162"/>
    </row>
    <row r="89" spans="2:104" ht="16.5" customHeight="1" x14ac:dyDescent="0.25">
      <c r="B89" s="169" t="s">
        <v>105</v>
      </c>
      <c r="C89" s="166"/>
      <c r="D89" s="166"/>
      <c r="E89" s="166"/>
      <c r="F89" s="166"/>
      <c r="G89" s="166"/>
      <c r="H89" s="166"/>
      <c r="I89" s="166"/>
      <c r="J89" s="166"/>
      <c r="CD89" s="32" t="s">
        <v>97</v>
      </c>
      <c r="CE89" s="32">
        <v>1</v>
      </c>
      <c r="CF89" s="162" t="str">
        <f ca="1">SUBSTITUTE(SUBSTITUTE(SUBSTITUTE(_xlfn.TEXTJOIN("",TRUE,AI50:AQ50),0,1),1,0),2,1)</f>
        <v>000000000</v>
      </c>
      <c r="CJ89" s="3">
        <f ca="1">COUNTIF(AI50:AQ50,2)</f>
        <v>0</v>
      </c>
      <c r="CK89" s="162"/>
      <c r="CL89" s="247">
        <f ca="1">BIN2DEC(CF89)</f>
        <v>0</v>
      </c>
      <c r="CM89" s="247"/>
      <c r="CO89" s="248" t="b">
        <f ca="1">COUNTIF($CF$89:$CF$97,CF89)=2</f>
        <v>0</v>
      </c>
      <c r="CP89" s="248"/>
      <c r="CU89" s="162" t="str" cm="1">
        <f t="array" aca="1" ref="CU89:CU90" ca="1">IFERROR(_xlfn._xlws.SORT(_xlfn._xlws.FILTER(CF89:CF97,CJ89:CJ97=2)),"")</f>
        <v>000100100</v>
      </c>
      <c r="CZ89" s="3" t="b">
        <f ca="1">AND(CU89=CU90)</f>
        <v>1</v>
      </c>
    </row>
    <row r="90" spans="2:104" ht="16.5" customHeight="1" x14ac:dyDescent="0.25">
      <c r="B90" s="166"/>
      <c r="C90" s="166"/>
      <c r="D90" s="166"/>
      <c r="E90" s="166"/>
      <c r="F90" s="166"/>
      <c r="G90" s="166"/>
      <c r="H90" s="166"/>
      <c r="I90" s="166"/>
      <c r="J90" s="166"/>
      <c r="CD90" s="32" t="s">
        <v>97</v>
      </c>
      <c r="CE90" s="32">
        <v>2</v>
      </c>
      <c r="CF90" s="162" t="str">
        <f t="shared" ref="CF90:CF97" ca="1" si="229">SUBSTITUTE(SUBSTITUTE(SUBSTITUTE(_xlfn.TEXTJOIN("",TRUE,AI51:AQ51),0,1),1,0),2,1)</f>
        <v>000100100</v>
      </c>
      <c r="CJ90" s="3">
        <f t="shared" ref="CJ90:CJ97" ca="1" si="230">COUNTIF(AI51:AQ51,2)</f>
        <v>2</v>
      </c>
      <c r="CK90" s="162"/>
      <c r="CL90" s="247">
        <f t="shared" ref="CL90:CL97" ca="1" si="231">BIN2DEC(CF90)</f>
        <v>36</v>
      </c>
      <c r="CM90" s="247"/>
      <c r="CO90" s="248" t="b">
        <f t="shared" ref="CO90:CO97" ca="1" si="232">COUNTIF($CF$89:$CF$97,CF90)=2</f>
        <v>1</v>
      </c>
      <c r="CP90" s="248"/>
      <c r="CU90" s="162" t="str">
        <f ca="1"/>
        <v>000100100</v>
      </c>
    </row>
    <row r="91" spans="2:104" ht="16.5" customHeight="1" x14ac:dyDescent="0.25">
      <c r="B91" s="167">
        <v>1</v>
      </c>
      <c r="C91" s="167">
        <v>7</v>
      </c>
      <c r="D91" s="167"/>
      <c r="E91" s="167"/>
      <c r="F91" s="167"/>
      <c r="G91" s="167"/>
      <c r="H91" s="167"/>
      <c r="I91" s="167">
        <v>8</v>
      </c>
      <c r="J91" s="167"/>
      <c r="CD91" s="32" t="s">
        <v>97</v>
      </c>
      <c r="CE91" s="32">
        <v>3</v>
      </c>
      <c r="CF91" s="162" t="str">
        <f t="shared" ca="1" si="229"/>
        <v>000100100</v>
      </c>
      <c r="CJ91" s="3">
        <f t="shared" ca="1" si="230"/>
        <v>2</v>
      </c>
      <c r="CK91" s="162"/>
      <c r="CL91" s="247">
        <f t="shared" ca="1" si="231"/>
        <v>36</v>
      </c>
      <c r="CM91" s="247"/>
      <c r="CO91" s="248" t="b">
        <f t="shared" ca="1" si="232"/>
        <v>1</v>
      </c>
      <c r="CP91" s="248"/>
      <c r="CU91" s="162"/>
    </row>
    <row r="92" spans="2:104" ht="16.5" customHeight="1" x14ac:dyDescent="0.25">
      <c r="B92" s="167"/>
      <c r="C92" s="167"/>
      <c r="D92" s="167"/>
      <c r="E92" s="167">
        <v>8</v>
      </c>
      <c r="F92" s="167"/>
      <c r="G92" s="167">
        <v>9</v>
      </c>
      <c r="H92" s="167">
        <v>6</v>
      </c>
      <c r="I92" s="167">
        <v>7</v>
      </c>
      <c r="J92" s="167"/>
      <c r="CD92" s="32" t="s">
        <v>97</v>
      </c>
      <c r="CE92" s="32">
        <v>4</v>
      </c>
      <c r="CF92" s="162" t="str">
        <f t="shared" ca="1" si="229"/>
        <v>000000000</v>
      </c>
      <c r="CJ92" s="3">
        <f t="shared" ca="1" si="230"/>
        <v>0</v>
      </c>
      <c r="CK92" s="162"/>
      <c r="CL92" s="247">
        <f t="shared" ca="1" si="231"/>
        <v>0</v>
      </c>
      <c r="CM92" s="247"/>
      <c r="CO92" s="248" t="b">
        <f t="shared" ca="1" si="232"/>
        <v>0</v>
      </c>
      <c r="CP92" s="248"/>
      <c r="CU92" s="162"/>
    </row>
    <row r="93" spans="2:104" ht="16.5" customHeight="1" x14ac:dyDescent="0.25">
      <c r="B93" s="167">
        <v>8</v>
      </c>
      <c r="C93" s="167"/>
      <c r="D93" s="167">
        <v>9</v>
      </c>
      <c r="E93" s="167"/>
      <c r="F93" s="167">
        <v>3</v>
      </c>
      <c r="G93" s="167">
        <v>7</v>
      </c>
      <c r="H93" s="167"/>
      <c r="I93" s="167"/>
      <c r="J93" s="167"/>
      <c r="CD93" s="32" t="s">
        <v>97</v>
      </c>
      <c r="CE93" s="32">
        <v>5</v>
      </c>
      <c r="CF93" s="162" t="str">
        <f t="shared" ca="1" si="229"/>
        <v>000000000</v>
      </c>
      <c r="CJ93" s="3">
        <f t="shared" ca="1" si="230"/>
        <v>0</v>
      </c>
      <c r="CK93" s="162"/>
      <c r="CL93" s="247">
        <f t="shared" ca="1" si="231"/>
        <v>0</v>
      </c>
      <c r="CM93" s="247"/>
      <c r="CO93" s="248" t="b">
        <f t="shared" ca="1" si="232"/>
        <v>0</v>
      </c>
      <c r="CP93" s="248"/>
      <c r="CU93" s="162"/>
    </row>
    <row r="94" spans="2:104" ht="16.5" customHeight="1" x14ac:dyDescent="0.25">
      <c r="B94" s="167"/>
      <c r="C94" s="167"/>
      <c r="D94" s="167">
        <v>5</v>
      </c>
      <c r="E94" s="167"/>
      <c r="F94" s="167"/>
      <c r="G94" s="167"/>
      <c r="H94" s="167"/>
      <c r="I94" s="167"/>
      <c r="J94" s="167"/>
      <c r="CD94" s="32" t="s">
        <v>97</v>
      </c>
      <c r="CE94" s="32">
        <v>6</v>
      </c>
      <c r="CF94" s="162" t="str">
        <f t="shared" ca="1" si="229"/>
        <v>000000000</v>
      </c>
      <c r="CJ94" s="3">
        <f t="shared" ca="1" si="230"/>
        <v>0</v>
      </c>
      <c r="CK94" s="162"/>
      <c r="CL94" s="247">
        <f t="shared" ca="1" si="231"/>
        <v>0</v>
      </c>
      <c r="CM94" s="247"/>
      <c r="CO94" s="248" t="b">
        <f t="shared" ca="1" si="232"/>
        <v>0</v>
      </c>
      <c r="CP94" s="248"/>
      <c r="CU94" s="162"/>
    </row>
    <row r="95" spans="2:104" ht="16.5" customHeight="1" x14ac:dyDescent="0.25">
      <c r="B95" s="167">
        <v>6</v>
      </c>
      <c r="C95" s="167">
        <v>9</v>
      </c>
      <c r="D95" s="167">
        <v>8</v>
      </c>
      <c r="E95" s="167">
        <v>1</v>
      </c>
      <c r="F95" s="167">
        <v>2</v>
      </c>
      <c r="G95" s="167">
        <v>5</v>
      </c>
      <c r="H95" s="167"/>
      <c r="I95" s="167"/>
      <c r="J95" s="167"/>
      <c r="CD95" s="32" t="s">
        <v>97</v>
      </c>
      <c r="CE95" s="32">
        <v>7</v>
      </c>
      <c r="CF95" s="162" t="str">
        <f t="shared" ca="1" si="229"/>
        <v>000000000</v>
      </c>
      <c r="CJ95" s="3">
        <f t="shared" ca="1" si="230"/>
        <v>0</v>
      </c>
      <c r="CK95" s="162"/>
      <c r="CL95" s="247">
        <f t="shared" ca="1" si="231"/>
        <v>0</v>
      </c>
      <c r="CM95" s="247"/>
      <c r="CO95" s="248" t="b">
        <f t="shared" ca="1" si="232"/>
        <v>0</v>
      </c>
      <c r="CP95" s="248"/>
      <c r="CU95" s="162"/>
    </row>
    <row r="96" spans="2:104" ht="16.5" customHeight="1" x14ac:dyDescent="0.25">
      <c r="B96" s="167"/>
      <c r="C96" s="167"/>
      <c r="D96" s="167">
        <v>1</v>
      </c>
      <c r="E96" s="167"/>
      <c r="F96" s="167"/>
      <c r="G96" s="167"/>
      <c r="H96" s="167">
        <v>5</v>
      </c>
      <c r="I96" s="167"/>
      <c r="J96" s="167">
        <v>2</v>
      </c>
      <c r="CD96" s="32" t="s">
        <v>97</v>
      </c>
      <c r="CE96" s="32">
        <v>8</v>
      </c>
      <c r="CF96" s="162" t="str">
        <f t="shared" ca="1" si="229"/>
        <v>000000000</v>
      </c>
      <c r="CJ96" s="3">
        <f t="shared" ca="1" si="230"/>
        <v>0</v>
      </c>
      <c r="CK96" s="162"/>
      <c r="CL96" s="247">
        <f t="shared" ca="1" si="231"/>
        <v>0</v>
      </c>
      <c r="CM96" s="247"/>
      <c r="CO96" s="248" t="b">
        <f t="shared" ca="1" si="232"/>
        <v>0</v>
      </c>
      <c r="CP96" s="248"/>
      <c r="CU96" s="162"/>
    </row>
    <row r="97" spans="2:104" ht="16.5" customHeight="1" x14ac:dyDescent="0.25">
      <c r="B97" s="167">
        <v>5</v>
      </c>
      <c r="C97" s="167"/>
      <c r="D97" s="167"/>
      <c r="E97" s="167"/>
      <c r="F97" s="167">
        <v>6</v>
      </c>
      <c r="G97" s="167">
        <v>8</v>
      </c>
      <c r="H97" s="167">
        <v>1</v>
      </c>
      <c r="I97" s="167"/>
      <c r="J97" s="167"/>
      <c r="CD97" s="32" t="s">
        <v>97</v>
      </c>
      <c r="CE97" s="32">
        <v>9</v>
      </c>
      <c r="CF97" s="162" t="str">
        <f t="shared" ca="1" si="229"/>
        <v>000000000</v>
      </c>
      <c r="CJ97" s="3">
        <f t="shared" ca="1" si="230"/>
        <v>0</v>
      </c>
      <c r="CK97" s="162"/>
      <c r="CL97" s="247">
        <f t="shared" ca="1" si="231"/>
        <v>0</v>
      </c>
      <c r="CM97" s="247"/>
      <c r="CO97" s="248" t="b">
        <f t="shared" ca="1" si="232"/>
        <v>0</v>
      </c>
      <c r="CP97" s="248"/>
      <c r="CU97" s="162"/>
    </row>
    <row r="98" spans="2:104" ht="16.5" customHeight="1" x14ac:dyDescent="0.25">
      <c r="B98" s="167"/>
      <c r="C98" s="167">
        <v>8</v>
      </c>
      <c r="D98" s="167">
        <v>7</v>
      </c>
      <c r="E98" s="167">
        <v>4</v>
      </c>
      <c r="F98" s="167">
        <v>5</v>
      </c>
      <c r="G98" s="167"/>
      <c r="H98" s="167"/>
      <c r="I98" s="167">
        <v>2</v>
      </c>
      <c r="J98" s="167"/>
      <c r="CU98" s="162"/>
    </row>
    <row r="99" spans="2:104" ht="16.5" customHeight="1" x14ac:dyDescent="0.25">
      <c r="B99" s="167"/>
      <c r="C99" s="167"/>
      <c r="D99" s="167"/>
      <c r="E99" s="167"/>
      <c r="F99" s="167"/>
      <c r="G99" s="167">
        <v>3</v>
      </c>
      <c r="H99" s="167"/>
      <c r="I99" s="167">
        <v>5</v>
      </c>
      <c r="J99" s="167"/>
      <c r="CD99" s="32" t="s">
        <v>99</v>
      </c>
      <c r="CE99" s="32">
        <v>1</v>
      </c>
      <c r="CF99" s="162" t="str">
        <f ca="1">SUBSTITUTE(SUBSTITUTE(SUBSTITUTE(_xlfn.TEXTJOIN("",TRUE,M62:U62),0,1),1,0),2,1)</f>
        <v>000010101</v>
      </c>
      <c r="CJ99" s="3">
        <f ca="1">COUNTIF(M62:U62,2)</f>
        <v>3</v>
      </c>
      <c r="CK99" s="162"/>
      <c r="CL99" s="247">
        <f ca="1">BIN2DEC(CF99)</f>
        <v>21</v>
      </c>
      <c r="CM99" s="247"/>
      <c r="CO99" s="248" t="b">
        <f ca="1">COUNTIF($CF$89:$CF$97,CF99)=2</f>
        <v>0</v>
      </c>
      <c r="CP99" s="248"/>
      <c r="CU99" s="162" t="str" cm="1">
        <f t="array" aca="1" ref="CU99:CU100" ca="1">IFERROR(_xlfn._xlws.SORT(_xlfn._xlws.FILTER(CF99:CF107,CJ99:CJ107=2)),"")</f>
        <v>000000101</v>
      </c>
      <c r="CZ99" s="3" t="b">
        <f ca="1">AND(CU99=CU100)</f>
        <v>1</v>
      </c>
    </row>
    <row r="100" spans="2:104" ht="16.5" customHeight="1" x14ac:dyDescent="0.25">
      <c r="B100" s="166"/>
      <c r="C100" s="166"/>
      <c r="D100" s="166"/>
      <c r="E100" s="166"/>
      <c r="F100" s="166"/>
      <c r="G100" s="166"/>
      <c r="H100" s="166"/>
      <c r="I100" s="166"/>
      <c r="J100" s="166"/>
      <c r="CD100" s="32" t="s">
        <v>99</v>
      </c>
      <c r="CE100" s="32">
        <v>2</v>
      </c>
      <c r="CF100" s="162" t="str">
        <f t="shared" ref="CF100:CF107" ca="1" si="233">SUBSTITUTE(SUBSTITUTE(SUBSTITUTE(_xlfn.TEXTJOIN("",TRUE,M63:U63),0,1),1,0),2,1)</f>
        <v>101010101</v>
      </c>
      <c r="CJ100" s="3">
        <f t="shared" ref="CJ100:CJ107" ca="1" si="234">COUNTIF(M63:U63,2)</f>
        <v>5</v>
      </c>
      <c r="CK100" s="162"/>
      <c r="CL100" s="247">
        <f t="shared" ref="CL100:CL107" ca="1" si="235">BIN2DEC(CF100)</f>
        <v>341</v>
      </c>
      <c r="CM100" s="247"/>
      <c r="CO100" s="248" t="b">
        <f t="shared" ref="CO100:CO107" ca="1" si="236">COUNTIF($CF$89:$CF$97,CF100)=2</f>
        <v>0</v>
      </c>
      <c r="CP100" s="248"/>
      <c r="CU100" s="162" t="str">
        <f ca="1"/>
        <v>000000101</v>
      </c>
    </row>
    <row r="101" spans="2:104" ht="16.5" customHeight="1" x14ac:dyDescent="0.25">
      <c r="B101" s="167">
        <v>1</v>
      </c>
      <c r="C101" s="167">
        <v>7</v>
      </c>
      <c r="D101" s="167">
        <v>3</v>
      </c>
      <c r="E101" s="167">
        <v>6</v>
      </c>
      <c r="F101" s="167">
        <v>4</v>
      </c>
      <c r="G101" s="167">
        <v>2</v>
      </c>
      <c r="H101" s="167">
        <v>9</v>
      </c>
      <c r="I101" s="167">
        <v>8</v>
      </c>
      <c r="J101" s="167">
        <v>5</v>
      </c>
      <c r="CD101" s="32" t="s">
        <v>99</v>
      </c>
      <c r="CE101" s="32">
        <v>3</v>
      </c>
      <c r="CF101" s="162" t="str">
        <f t="shared" ca="1" si="233"/>
        <v>101000101</v>
      </c>
      <c r="CJ101" s="3">
        <f t="shared" ca="1" si="234"/>
        <v>4</v>
      </c>
      <c r="CK101" s="162"/>
      <c r="CL101" s="247">
        <f t="shared" ca="1" si="235"/>
        <v>325</v>
      </c>
      <c r="CM101" s="247"/>
      <c r="CO101" s="248" t="b">
        <f t="shared" ca="1" si="236"/>
        <v>0</v>
      </c>
      <c r="CP101" s="248"/>
      <c r="CU101" s="162"/>
    </row>
    <row r="102" spans="2:104" ht="16.5" customHeight="1" x14ac:dyDescent="0.25">
      <c r="B102" s="167">
        <v>2</v>
      </c>
      <c r="C102" s="167">
        <v>5</v>
      </c>
      <c r="D102" s="167">
        <v>4</v>
      </c>
      <c r="E102" s="167">
        <v>8</v>
      </c>
      <c r="F102" s="167">
        <v>1</v>
      </c>
      <c r="G102" s="167">
        <v>9</v>
      </c>
      <c r="H102" s="167">
        <v>6</v>
      </c>
      <c r="I102" s="167">
        <v>7</v>
      </c>
      <c r="J102" s="167">
        <v>3</v>
      </c>
      <c r="CD102" s="32" t="s">
        <v>99</v>
      </c>
      <c r="CE102" s="32">
        <v>4</v>
      </c>
      <c r="CF102" s="162" t="str">
        <f t="shared" ca="1" si="233"/>
        <v>000000000</v>
      </c>
      <c r="CJ102" s="3">
        <f t="shared" ca="1" si="234"/>
        <v>0</v>
      </c>
      <c r="CK102" s="162"/>
      <c r="CL102" s="247">
        <f t="shared" ca="1" si="235"/>
        <v>0</v>
      </c>
      <c r="CM102" s="247"/>
      <c r="CO102" s="248" t="b">
        <f t="shared" ca="1" si="236"/>
        <v>0</v>
      </c>
      <c r="CP102" s="248"/>
      <c r="CU102" s="162"/>
    </row>
    <row r="103" spans="2:104" ht="16.5" customHeight="1" x14ac:dyDescent="0.25">
      <c r="B103" s="167">
        <v>8</v>
      </c>
      <c r="C103" s="167">
        <v>6</v>
      </c>
      <c r="D103" s="167">
        <v>9</v>
      </c>
      <c r="E103" s="167">
        <v>5</v>
      </c>
      <c r="F103" s="167">
        <v>3</v>
      </c>
      <c r="G103" s="167">
        <v>7</v>
      </c>
      <c r="H103" s="167">
        <v>2</v>
      </c>
      <c r="I103" s="167">
        <v>1</v>
      </c>
      <c r="J103" s="167">
        <v>4</v>
      </c>
      <c r="CD103" s="32" t="s">
        <v>99</v>
      </c>
      <c r="CE103" s="32">
        <v>5</v>
      </c>
      <c r="CF103" s="162" t="str">
        <f t="shared" ca="1" si="233"/>
        <v>000000000</v>
      </c>
      <c r="CJ103" s="3">
        <f t="shared" ca="1" si="234"/>
        <v>0</v>
      </c>
      <c r="CK103" s="162"/>
      <c r="CL103" s="247">
        <f t="shared" ca="1" si="235"/>
        <v>0</v>
      </c>
      <c r="CM103" s="247"/>
      <c r="CO103" s="248" t="b">
        <f t="shared" ca="1" si="236"/>
        <v>0</v>
      </c>
      <c r="CP103" s="248"/>
      <c r="CU103" s="162"/>
    </row>
    <row r="104" spans="2:104" ht="16.5" customHeight="1" x14ac:dyDescent="0.25">
      <c r="B104" s="167">
        <v>3</v>
      </c>
      <c r="C104" s="167">
        <v>2</v>
      </c>
      <c r="D104" s="167">
        <v>5</v>
      </c>
      <c r="E104" s="167">
        <v>9</v>
      </c>
      <c r="F104" s="167">
        <v>7</v>
      </c>
      <c r="G104" s="167">
        <v>4</v>
      </c>
      <c r="H104" s="167">
        <v>8</v>
      </c>
      <c r="I104" s="167">
        <v>6</v>
      </c>
      <c r="J104" s="167">
        <v>1</v>
      </c>
      <c r="CD104" s="32" t="s">
        <v>99</v>
      </c>
      <c r="CE104" s="32">
        <v>6</v>
      </c>
      <c r="CF104" s="162" t="str">
        <f t="shared" ca="1" si="233"/>
        <v>000000101</v>
      </c>
      <c r="CJ104" s="3">
        <f t="shared" ca="1" si="234"/>
        <v>2</v>
      </c>
      <c r="CK104" s="162"/>
      <c r="CL104" s="247">
        <f t="shared" ca="1" si="235"/>
        <v>5</v>
      </c>
      <c r="CM104" s="247"/>
      <c r="CO104" s="248" t="b">
        <f t="shared" ca="1" si="236"/>
        <v>0</v>
      </c>
      <c r="CP104" s="248"/>
      <c r="CU104" s="162"/>
    </row>
    <row r="105" spans="2:104" ht="16.5" customHeight="1" x14ac:dyDescent="0.25">
      <c r="B105" s="167">
        <v>6</v>
      </c>
      <c r="C105" s="167">
        <v>9</v>
      </c>
      <c r="D105" s="167">
        <v>8</v>
      </c>
      <c r="E105" s="167">
        <v>1</v>
      </c>
      <c r="F105" s="167">
        <v>2</v>
      </c>
      <c r="G105" s="167">
        <v>5</v>
      </c>
      <c r="H105" s="167">
        <v>4</v>
      </c>
      <c r="I105" s="167">
        <v>3</v>
      </c>
      <c r="J105" s="167">
        <v>7</v>
      </c>
      <c r="CD105" s="32" t="s">
        <v>99</v>
      </c>
      <c r="CE105" s="32">
        <v>7</v>
      </c>
      <c r="CF105" s="162" t="str">
        <f t="shared" ca="1" si="233"/>
        <v>000000101</v>
      </c>
      <c r="CJ105" s="3">
        <f t="shared" ca="1" si="234"/>
        <v>2</v>
      </c>
      <c r="CK105" s="162"/>
      <c r="CL105" s="247">
        <f t="shared" ca="1" si="235"/>
        <v>5</v>
      </c>
      <c r="CM105" s="247"/>
      <c r="CO105" s="248" t="b">
        <f t="shared" ca="1" si="236"/>
        <v>0</v>
      </c>
      <c r="CP105" s="248"/>
      <c r="CU105" s="162"/>
    </row>
    <row r="106" spans="2:104" ht="16.5" customHeight="1" x14ac:dyDescent="0.25">
      <c r="B106" s="167">
        <v>7</v>
      </c>
      <c r="C106" s="167">
        <v>4</v>
      </c>
      <c r="D106" s="167">
        <v>1</v>
      </c>
      <c r="E106" s="167">
        <v>3</v>
      </c>
      <c r="F106" s="167">
        <v>8</v>
      </c>
      <c r="G106" s="167">
        <v>6</v>
      </c>
      <c r="H106" s="167">
        <v>5</v>
      </c>
      <c r="I106" s="167">
        <v>9</v>
      </c>
      <c r="J106" s="167">
        <v>2</v>
      </c>
      <c r="CD106" s="32" t="s">
        <v>99</v>
      </c>
      <c r="CE106" s="32">
        <v>8</v>
      </c>
      <c r="CF106" s="162" t="str">
        <f t="shared" ca="1" si="233"/>
        <v>000000000</v>
      </c>
      <c r="CJ106" s="3">
        <f t="shared" ca="1" si="234"/>
        <v>0</v>
      </c>
      <c r="CK106" s="162"/>
      <c r="CL106" s="247">
        <f t="shared" ca="1" si="235"/>
        <v>0</v>
      </c>
      <c r="CM106" s="247"/>
      <c r="CO106" s="248" t="b">
        <f t="shared" ca="1" si="236"/>
        <v>0</v>
      </c>
      <c r="CP106" s="248"/>
      <c r="CU106" s="162"/>
    </row>
    <row r="107" spans="2:104" ht="16.5" customHeight="1" x14ac:dyDescent="0.25">
      <c r="B107" s="167">
        <v>5</v>
      </c>
      <c r="C107" s="167">
        <v>3</v>
      </c>
      <c r="D107" s="167">
        <v>2</v>
      </c>
      <c r="E107" s="167">
        <v>7</v>
      </c>
      <c r="F107" s="167">
        <v>6</v>
      </c>
      <c r="G107" s="167">
        <v>8</v>
      </c>
      <c r="H107" s="167">
        <v>1</v>
      </c>
      <c r="I107" s="167">
        <v>4</v>
      </c>
      <c r="J107" s="167">
        <v>9</v>
      </c>
      <c r="CD107" s="32" t="s">
        <v>99</v>
      </c>
      <c r="CE107" s="32">
        <v>9</v>
      </c>
      <c r="CF107" s="162" t="str">
        <f t="shared" ca="1" si="233"/>
        <v>000000000</v>
      </c>
      <c r="CJ107" s="3">
        <f t="shared" ca="1" si="234"/>
        <v>0</v>
      </c>
      <c r="CK107" s="162"/>
      <c r="CL107" s="247">
        <f t="shared" ca="1" si="235"/>
        <v>0</v>
      </c>
      <c r="CM107" s="247"/>
      <c r="CO107" s="248" t="b">
        <f t="shared" ca="1" si="236"/>
        <v>0</v>
      </c>
      <c r="CP107" s="248"/>
      <c r="CU107" s="162"/>
    </row>
    <row r="108" spans="2:104" ht="16.5" customHeight="1" x14ac:dyDescent="0.25">
      <c r="B108" s="167">
        <v>9</v>
      </c>
      <c r="C108" s="167">
        <v>8</v>
      </c>
      <c r="D108" s="167">
        <v>7</v>
      </c>
      <c r="E108" s="167">
        <v>4</v>
      </c>
      <c r="F108" s="167">
        <v>5</v>
      </c>
      <c r="G108" s="167">
        <v>1</v>
      </c>
      <c r="H108" s="167">
        <v>3</v>
      </c>
      <c r="I108" s="167">
        <v>2</v>
      </c>
      <c r="J108" s="167">
        <v>6</v>
      </c>
      <c r="CU108" s="162"/>
    </row>
    <row r="109" spans="2:104" ht="16.5" customHeight="1" x14ac:dyDescent="0.25">
      <c r="B109" s="167">
        <v>4</v>
      </c>
      <c r="C109" s="167">
        <v>1</v>
      </c>
      <c r="D109" s="167">
        <v>6</v>
      </c>
      <c r="E109" s="167">
        <v>2</v>
      </c>
      <c r="F109" s="167">
        <v>9</v>
      </c>
      <c r="G109" s="167">
        <v>3</v>
      </c>
      <c r="H109" s="167">
        <v>7</v>
      </c>
      <c r="I109" s="167">
        <v>5</v>
      </c>
      <c r="J109" s="167">
        <v>8</v>
      </c>
      <c r="CD109" s="32" t="s">
        <v>100</v>
      </c>
      <c r="CE109" s="32">
        <v>1</v>
      </c>
      <c r="CF109" s="162" t="str">
        <f ca="1">SUBSTITUTE(SUBSTITUTE(SUBSTITUTE(_xlfn.TEXTJOIN("",TRUE,X62:AF62),0,1),1,0),2,1)</f>
        <v>000000000</v>
      </c>
      <c r="CJ109" s="3">
        <f ca="1">COUNTIF(X62:AF62,2)</f>
        <v>0</v>
      </c>
      <c r="CK109" s="162"/>
      <c r="CL109" s="247">
        <f ca="1">BIN2DEC(CF109)</f>
        <v>0</v>
      </c>
      <c r="CM109" s="247"/>
      <c r="CO109" s="248" t="b">
        <f ca="1">COUNTIF($CF$89:$CF$97,CF109)=2</f>
        <v>0</v>
      </c>
      <c r="CP109" s="248"/>
      <c r="CU109" s="162" t="str" cm="1">
        <f t="array" aca="1" ref="CU109" ca="1">IFERROR(_xlfn._xlws.SORT(_xlfn._xlws.FILTER(CF109:CF117,CJ109:CJ117=2)),"")</f>
        <v>000010001</v>
      </c>
      <c r="CZ109" s="3" t="b">
        <f ca="1">AND(CU109=CO110)</f>
        <v>0</v>
      </c>
    </row>
    <row r="110" spans="2:104" ht="16.5" customHeight="1" x14ac:dyDescent="0.25">
      <c r="CD110" s="32" t="s">
        <v>100</v>
      </c>
      <c r="CE110" s="32">
        <v>2</v>
      </c>
      <c r="CF110" s="162" t="str">
        <f t="shared" ref="CF110:CF117" ca="1" si="237">SUBSTITUTE(SUBSTITUTE(SUBSTITUTE(_xlfn.TEXTJOIN("",TRUE,X63:AF63),0,1),1,0),2,1)</f>
        <v>000110101</v>
      </c>
      <c r="CJ110" s="3">
        <f t="shared" ref="CJ110:CJ117" ca="1" si="238">COUNTIF(X63:AF63,2)</f>
        <v>4</v>
      </c>
      <c r="CK110" s="162"/>
      <c r="CL110" s="247">
        <f t="shared" ref="CL110:CL117" ca="1" si="239">BIN2DEC(CF110)</f>
        <v>53</v>
      </c>
      <c r="CM110" s="247"/>
      <c r="CO110" s="248" t="b">
        <f t="shared" ref="CO110:CO117" ca="1" si="240">COUNTIF($CF$89:$CF$97,CF110)=2</f>
        <v>0</v>
      </c>
      <c r="CP110" s="248"/>
    </row>
    <row r="111" spans="2:104" ht="16.5" customHeight="1" x14ac:dyDescent="0.25">
      <c r="B111" s="170" t="s">
        <v>106</v>
      </c>
      <c r="C111" s="171"/>
      <c r="D111" s="171"/>
      <c r="E111" s="171"/>
      <c r="F111" s="171"/>
      <c r="G111" s="171"/>
      <c r="H111" s="171"/>
      <c r="I111" s="171"/>
      <c r="J111" s="171"/>
      <c r="CD111" s="32" t="s">
        <v>100</v>
      </c>
      <c r="CE111" s="32">
        <v>3</v>
      </c>
      <c r="CF111" s="162" t="str">
        <f t="shared" ca="1" si="237"/>
        <v>000100101</v>
      </c>
      <c r="CJ111" s="3">
        <f t="shared" ca="1" si="238"/>
        <v>3</v>
      </c>
      <c r="CK111" s="162"/>
      <c r="CL111" s="247">
        <f t="shared" ca="1" si="239"/>
        <v>37</v>
      </c>
      <c r="CM111" s="247"/>
      <c r="CO111" s="248" t="b">
        <f t="shared" ca="1" si="240"/>
        <v>0</v>
      </c>
      <c r="CP111" s="248"/>
    </row>
    <row r="112" spans="2:104" ht="16.5" customHeight="1" x14ac:dyDescent="0.25">
      <c r="B112" s="171"/>
      <c r="C112" s="171"/>
      <c r="D112" s="171"/>
      <c r="E112" s="171"/>
      <c r="F112" s="171"/>
      <c r="G112" s="171"/>
      <c r="H112" s="171"/>
      <c r="I112" s="171"/>
      <c r="J112" s="171"/>
      <c r="CD112" s="32" t="s">
        <v>100</v>
      </c>
      <c r="CE112" s="32">
        <v>4</v>
      </c>
      <c r="CF112" s="162" t="str">
        <f t="shared" ca="1" si="237"/>
        <v>000000000</v>
      </c>
      <c r="CJ112" s="3">
        <f t="shared" ca="1" si="238"/>
        <v>0</v>
      </c>
      <c r="CK112" s="162"/>
      <c r="CL112" s="247">
        <f t="shared" ca="1" si="239"/>
        <v>0</v>
      </c>
      <c r="CM112" s="247"/>
      <c r="CO112" s="248" t="b">
        <f t="shared" ca="1" si="240"/>
        <v>0</v>
      </c>
      <c r="CP112" s="248"/>
    </row>
    <row r="113" spans="2:94" ht="16.5" customHeight="1" x14ac:dyDescent="0.25">
      <c r="B113" s="172"/>
      <c r="C113" s="172"/>
      <c r="D113" s="172"/>
      <c r="E113" s="172">
        <v>8</v>
      </c>
      <c r="F113" s="172">
        <v>5</v>
      </c>
      <c r="G113" s="172"/>
      <c r="H113" s="172"/>
      <c r="I113" s="172">
        <v>7</v>
      </c>
      <c r="J113" s="172"/>
      <c r="CD113" s="32" t="s">
        <v>100</v>
      </c>
      <c r="CE113" s="32">
        <v>5</v>
      </c>
      <c r="CF113" s="162" t="str">
        <f t="shared" ca="1" si="237"/>
        <v>000000000</v>
      </c>
      <c r="CJ113" s="3">
        <f t="shared" ca="1" si="238"/>
        <v>0</v>
      </c>
      <c r="CK113" s="162"/>
      <c r="CL113" s="247">
        <f t="shared" ca="1" si="239"/>
        <v>0</v>
      </c>
      <c r="CM113" s="247"/>
      <c r="CO113" s="248" t="b">
        <f t="shared" ca="1" si="240"/>
        <v>0</v>
      </c>
      <c r="CP113" s="248"/>
    </row>
    <row r="114" spans="2:94" ht="16.5" customHeight="1" x14ac:dyDescent="0.25">
      <c r="B114" s="172">
        <v>7</v>
      </c>
      <c r="C114" s="172"/>
      <c r="D114" s="172"/>
      <c r="E114" s="172"/>
      <c r="F114" s="172">
        <v>9</v>
      </c>
      <c r="G114" s="172">
        <v>2</v>
      </c>
      <c r="H114" s="172"/>
      <c r="I114" s="172"/>
      <c r="J114" s="172"/>
      <c r="CD114" s="32" t="s">
        <v>100</v>
      </c>
      <c r="CE114" s="32">
        <v>6</v>
      </c>
      <c r="CF114" s="162" t="str">
        <f t="shared" ca="1" si="237"/>
        <v>000000000</v>
      </c>
      <c r="CJ114" s="3">
        <f t="shared" ca="1" si="238"/>
        <v>0</v>
      </c>
      <c r="CK114" s="162"/>
      <c r="CL114" s="247">
        <f t="shared" ca="1" si="239"/>
        <v>0</v>
      </c>
      <c r="CM114" s="247"/>
      <c r="CO114" s="248" t="b">
        <f t="shared" ca="1" si="240"/>
        <v>0</v>
      </c>
      <c r="CP114" s="248"/>
    </row>
    <row r="115" spans="2:94" ht="16.5" customHeight="1" x14ac:dyDescent="0.25">
      <c r="B115" s="172">
        <v>5</v>
      </c>
      <c r="C115" s="172"/>
      <c r="D115" s="172"/>
      <c r="E115" s="172"/>
      <c r="F115" s="172"/>
      <c r="G115" s="172"/>
      <c r="H115" s="172">
        <v>1</v>
      </c>
      <c r="I115" s="172"/>
      <c r="J115" s="172"/>
      <c r="CD115" s="32" t="s">
        <v>100</v>
      </c>
      <c r="CE115" s="32">
        <v>7</v>
      </c>
      <c r="CF115" s="162" t="str">
        <f t="shared" ca="1" si="237"/>
        <v>000000000</v>
      </c>
      <c r="CJ115" s="3">
        <f t="shared" ca="1" si="238"/>
        <v>0</v>
      </c>
      <c r="CK115" s="162"/>
      <c r="CL115" s="247">
        <f t="shared" ca="1" si="239"/>
        <v>0</v>
      </c>
      <c r="CM115" s="247"/>
      <c r="CO115" s="248" t="b">
        <f t="shared" ca="1" si="240"/>
        <v>0</v>
      </c>
      <c r="CP115" s="248"/>
    </row>
    <row r="116" spans="2:94" ht="16.5" customHeight="1" x14ac:dyDescent="0.25">
      <c r="B116" s="172"/>
      <c r="C116" s="172"/>
      <c r="D116" s="172"/>
      <c r="E116" s="172"/>
      <c r="F116" s="172">
        <v>6</v>
      </c>
      <c r="G116" s="172">
        <v>9</v>
      </c>
      <c r="H116" s="172">
        <v>3</v>
      </c>
      <c r="I116" s="172">
        <v>4</v>
      </c>
      <c r="J116" s="172">
        <v>5</v>
      </c>
      <c r="CD116" s="32" t="s">
        <v>100</v>
      </c>
      <c r="CE116" s="32">
        <v>8</v>
      </c>
      <c r="CF116" s="162" t="str">
        <f t="shared" ca="1" si="237"/>
        <v>000010001</v>
      </c>
      <c r="CJ116" s="3">
        <f t="shared" ca="1" si="238"/>
        <v>2</v>
      </c>
      <c r="CK116" s="162"/>
      <c r="CL116" s="247">
        <f t="shared" ca="1" si="239"/>
        <v>17</v>
      </c>
      <c r="CM116" s="247"/>
      <c r="CO116" s="248" t="b">
        <f t="shared" ca="1" si="240"/>
        <v>0</v>
      </c>
      <c r="CP116" s="248"/>
    </row>
    <row r="117" spans="2:94" ht="16.5" customHeight="1" x14ac:dyDescent="0.25">
      <c r="B117" s="172"/>
      <c r="C117" s="172">
        <v>4</v>
      </c>
      <c r="D117" s="172"/>
      <c r="E117" s="172"/>
      <c r="F117" s="172"/>
      <c r="G117" s="172"/>
      <c r="H117" s="172"/>
      <c r="I117" s="172">
        <v>2</v>
      </c>
      <c r="J117" s="172"/>
      <c r="CD117" s="32" t="s">
        <v>100</v>
      </c>
      <c r="CE117" s="32">
        <v>9</v>
      </c>
      <c r="CF117" s="162" t="str">
        <f t="shared" ca="1" si="237"/>
        <v>000010101</v>
      </c>
      <c r="CJ117" s="3">
        <f t="shared" ca="1" si="238"/>
        <v>3</v>
      </c>
      <c r="CK117" s="162"/>
      <c r="CL117" s="247">
        <f t="shared" ca="1" si="239"/>
        <v>21</v>
      </c>
      <c r="CM117" s="247"/>
      <c r="CO117" s="248" t="b">
        <f t="shared" ca="1" si="240"/>
        <v>0</v>
      </c>
      <c r="CP117" s="248"/>
    </row>
    <row r="118" spans="2:94" ht="16.5" customHeight="1" x14ac:dyDescent="0.25">
      <c r="B118" s="172"/>
      <c r="C118" s="172"/>
      <c r="D118" s="172">
        <v>6</v>
      </c>
      <c r="E118" s="172"/>
      <c r="F118" s="172">
        <v>3</v>
      </c>
      <c r="G118" s="172"/>
      <c r="H118" s="172"/>
      <c r="I118" s="172"/>
      <c r="J118" s="172"/>
    </row>
    <row r="119" spans="2:94" ht="16.5" customHeight="1" x14ac:dyDescent="0.25">
      <c r="B119" s="172"/>
      <c r="C119" s="172"/>
      <c r="D119" s="172"/>
      <c r="E119" s="172"/>
      <c r="F119" s="172"/>
      <c r="G119" s="172"/>
      <c r="H119" s="172">
        <v>9</v>
      </c>
      <c r="I119" s="172"/>
      <c r="J119" s="172">
        <v>3</v>
      </c>
      <c r="CD119" s="32" t="s">
        <v>101</v>
      </c>
      <c r="CE119" s="32">
        <v>1</v>
      </c>
    </row>
    <row r="120" spans="2:94" ht="16.5" customHeight="1" x14ac:dyDescent="0.25">
      <c r="B120" s="172"/>
      <c r="C120" s="172">
        <v>1</v>
      </c>
      <c r="D120" s="172"/>
      <c r="E120" s="172"/>
      <c r="F120" s="172"/>
      <c r="G120" s="172">
        <v>3</v>
      </c>
      <c r="H120" s="172">
        <v>6</v>
      </c>
      <c r="I120" s="172">
        <v>8</v>
      </c>
      <c r="J120" s="172">
        <v>7</v>
      </c>
      <c r="CD120" s="32" t="s">
        <v>101</v>
      </c>
      <c r="CE120" s="32">
        <v>2</v>
      </c>
    </row>
    <row r="121" spans="2:94" ht="16.5" customHeight="1" x14ac:dyDescent="0.25">
      <c r="B121" s="172"/>
      <c r="C121" s="172"/>
      <c r="D121" s="172">
        <v>3</v>
      </c>
      <c r="E121" s="172">
        <v>9</v>
      </c>
      <c r="F121" s="172"/>
      <c r="G121" s="172"/>
      <c r="H121" s="172">
        <v>2</v>
      </c>
      <c r="I121" s="172">
        <v>5</v>
      </c>
      <c r="J121" s="172"/>
      <c r="CD121" s="32" t="s">
        <v>101</v>
      </c>
      <c r="CE121" s="32">
        <v>3</v>
      </c>
    </row>
    <row r="122" spans="2:94" ht="16.5" customHeight="1" x14ac:dyDescent="0.25">
      <c r="B122" s="171"/>
      <c r="C122" s="171"/>
      <c r="D122" s="171"/>
      <c r="E122" s="171"/>
      <c r="F122" s="171"/>
      <c r="G122" s="171"/>
      <c r="H122" s="171"/>
      <c r="I122" s="171"/>
      <c r="J122" s="171"/>
      <c r="CD122" s="32" t="s">
        <v>101</v>
      </c>
      <c r="CE122" s="32">
        <v>4</v>
      </c>
    </row>
    <row r="123" spans="2:94" ht="16.5" customHeight="1" x14ac:dyDescent="0.25">
      <c r="B123" s="170" t="s">
        <v>107</v>
      </c>
      <c r="C123" s="171"/>
      <c r="D123" s="171"/>
      <c r="E123" s="171"/>
      <c r="F123" s="171"/>
      <c r="G123" s="171"/>
      <c r="H123" s="171"/>
      <c r="I123" s="171"/>
      <c r="J123" s="171"/>
      <c r="CD123" s="32" t="s">
        <v>101</v>
      </c>
      <c r="CE123" s="32">
        <v>5</v>
      </c>
    </row>
    <row r="124" spans="2:94" ht="16.5" customHeight="1" x14ac:dyDescent="0.25">
      <c r="B124" s="171"/>
      <c r="C124" s="171"/>
      <c r="D124" s="171"/>
      <c r="E124" s="171"/>
      <c r="F124" s="171"/>
      <c r="G124" s="171"/>
      <c r="H124" s="171"/>
      <c r="I124" s="171"/>
      <c r="J124" s="171"/>
      <c r="CD124" s="32" t="s">
        <v>101</v>
      </c>
      <c r="CE124" s="32">
        <v>6</v>
      </c>
    </row>
    <row r="125" spans="2:94" ht="16.5" customHeight="1" x14ac:dyDescent="0.25">
      <c r="B125" s="172"/>
      <c r="C125" s="172">
        <v>3</v>
      </c>
      <c r="D125" s="172"/>
      <c r="E125" s="172">
        <v>8</v>
      </c>
      <c r="F125" s="172">
        <v>5</v>
      </c>
      <c r="G125" s="172">
        <v>6</v>
      </c>
      <c r="H125" s="172">
        <v>4</v>
      </c>
      <c r="I125" s="172">
        <v>7</v>
      </c>
      <c r="J125" s="172">
        <v>9</v>
      </c>
      <c r="CD125" s="32" t="s">
        <v>101</v>
      </c>
      <c r="CE125" s="32">
        <v>7</v>
      </c>
    </row>
    <row r="126" spans="2:94" ht="16.5" customHeight="1" x14ac:dyDescent="0.25">
      <c r="B126" s="172">
        <v>7</v>
      </c>
      <c r="C126" s="172">
        <v>6</v>
      </c>
      <c r="D126" s="172">
        <v>4</v>
      </c>
      <c r="E126" s="172">
        <v>1</v>
      </c>
      <c r="F126" s="172">
        <v>9</v>
      </c>
      <c r="G126" s="172">
        <v>2</v>
      </c>
      <c r="H126" s="172">
        <v>5</v>
      </c>
      <c r="I126" s="172">
        <v>3</v>
      </c>
      <c r="J126" s="172">
        <v>8</v>
      </c>
      <c r="CD126" s="32" t="s">
        <v>101</v>
      </c>
      <c r="CE126" s="32">
        <v>8</v>
      </c>
    </row>
    <row r="127" spans="2:94" ht="16.5" customHeight="1" x14ac:dyDescent="0.25">
      <c r="B127" s="172">
        <v>5</v>
      </c>
      <c r="C127" s="172">
        <v>9</v>
      </c>
      <c r="D127" s="172">
        <v>8</v>
      </c>
      <c r="E127" s="172">
        <v>3</v>
      </c>
      <c r="F127" s="172"/>
      <c r="G127" s="172"/>
      <c r="H127" s="172">
        <v>1</v>
      </c>
      <c r="I127" s="172">
        <v>6</v>
      </c>
      <c r="J127" s="172">
        <v>2</v>
      </c>
      <c r="CD127" s="32" t="s">
        <v>101</v>
      </c>
      <c r="CE127" s="32">
        <v>9</v>
      </c>
    </row>
    <row r="128" spans="2:94" ht="16.5" customHeight="1" x14ac:dyDescent="0.25">
      <c r="B128" s="172"/>
      <c r="C128" s="172"/>
      <c r="D128" s="172"/>
      <c r="E128" s="172"/>
      <c r="F128" s="172">
        <v>6</v>
      </c>
      <c r="G128" s="172">
        <v>9</v>
      </c>
      <c r="H128" s="172">
        <v>3</v>
      </c>
      <c r="I128" s="172">
        <v>4</v>
      </c>
      <c r="J128" s="172">
        <v>5</v>
      </c>
    </row>
    <row r="129" spans="2:10" ht="16.5" customHeight="1" x14ac:dyDescent="0.25">
      <c r="B129" s="172">
        <v>3</v>
      </c>
      <c r="C129" s="172">
        <v>4</v>
      </c>
      <c r="D129" s="172">
        <v>9</v>
      </c>
      <c r="E129" s="172"/>
      <c r="F129" s="172"/>
      <c r="G129" s="172"/>
      <c r="H129" s="172"/>
      <c r="I129" s="172">
        <v>2</v>
      </c>
      <c r="J129" s="172">
        <v>6</v>
      </c>
    </row>
    <row r="130" spans="2:10" ht="16.5" customHeight="1" x14ac:dyDescent="0.25">
      <c r="B130" s="172"/>
      <c r="C130" s="172">
        <v>5</v>
      </c>
      <c r="D130" s="172">
        <v>6</v>
      </c>
      <c r="E130" s="172"/>
      <c r="F130" s="172">
        <v>3</v>
      </c>
      <c r="G130" s="172"/>
      <c r="H130" s="172"/>
      <c r="I130" s="172">
        <v>9</v>
      </c>
      <c r="J130" s="172">
        <v>1</v>
      </c>
    </row>
    <row r="131" spans="2:10" ht="16.5" customHeight="1" x14ac:dyDescent="0.25">
      <c r="B131" s="172">
        <v>4</v>
      </c>
      <c r="C131" s="172"/>
      <c r="D131" s="172"/>
      <c r="E131" s="172">
        <v>6</v>
      </c>
      <c r="F131" s="172"/>
      <c r="G131" s="172"/>
      <c r="H131" s="172">
        <v>9</v>
      </c>
      <c r="I131" s="172">
        <v>1</v>
      </c>
      <c r="J131" s="172">
        <v>3</v>
      </c>
    </row>
    <row r="132" spans="2:10" ht="16.5" customHeight="1" x14ac:dyDescent="0.25">
      <c r="B132" s="172">
        <v>9</v>
      </c>
      <c r="C132" s="172">
        <v>1</v>
      </c>
      <c r="D132" s="172"/>
      <c r="E132" s="172"/>
      <c r="F132" s="172"/>
      <c r="G132" s="172">
        <v>3</v>
      </c>
      <c r="H132" s="172">
        <v>6</v>
      </c>
      <c r="I132" s="172">
        <v>8</v>
      </c>
      <c r="J132" s="172">
        <v>7</v>
      </c>
    </row>
    <row r="133" spans="2:10" ht="16.5" customHeight="1" x14ac:dyDescent="0.25">
      <c r="B133" s="172">
        <v>6</v>
      </c>
      <c r="C133" s="172"/>
      <c r="D133" s="172">
        <v>3</v>
      </c>
      <c r="E133" s="172">
        <v>9</v>
      </c>
      <c r="F133" s="172"/>
      <c r="G133" s="172"/>
      <c r="H133" s="172">
        <v>2</v>
      </c>
      <c r="I133" s="172">
        <v>5</v>
      </c>
      <c r="J133" s="172">
        <v>4</v>
      </c>
    </row>
    <row r="134" spans="2:10" ht="16.5" customHeight="1" x14ac:dyDescent="0.25">
      <c r="B134" s="171"/>
      <c r="C134" s="171"/>
      <c r="D134" s="171"/>
      <c r="E134" s="171"/>
      <c r="F134" s="171"/>
      <c r="G134" s="171"/>
      <c r="H134" s="171"/>
      <c r="I134" s="171"/>
      <c r="J134" s="171"/>
    </row>
    <row r="135" spans="2:10" ht="16.5" customHeight="1" x14ac:dyDescent="0.25">
      <c r="B135" s="172">
        <v>1</v>
      </c>
      <c r="C135" s="172">
        <v>3</v>
      </c>
      <c r="D135" s="172">
        <v>2</v>
      </c>
      <c r="E135" s="172">
        <v>8</v>
      </c>
      <c r="F135" s="172">
        <v>5</v>
      </c>
      <c r="G135" s="172">
        <v>6</v>
      </c>
      <c r="H135" s="172">
        <v>4</v>
      </c>
      <c r="I135" s="172">
        <v>7</v>
      </c>
      <c r="J135" s="172">
        <v>9</v>
      </c>
    </row>
    <row r="136" spans="2:10" ht="16.5" customHeight="1" x14ac:dyDescent="0.25">
      <c r="B136" s="172">
        <v>7</v>
      </c>
      <c r="C136" s="172">
        <v>6</v>
      </c>
      <c r="D136" s="172">
        <v>4</v>
      </c>
      <c r="E136" s="172">
        <v>1</v>
      </c>
      <c r="F136" s="172">
        <v>9</v>
      </c>
      <c r="G136" s="172">
        <v>2</v>
      </c>
      <c r="H136" s="172">
        <v>5</v>
      </c>
      <c r="I136" s="172">
        <v>3</v>
      </c>
      <c r="J136" s="172">
        <v>8</v>
      </c>
    </row>
    <row r="137" spans="2:10" ht="16.5" customHeight="1" x14ac:dyDescent="0.25">
      <c r="B137" s="172">
        <v>5</v>
      </c>
      <c r="C137" s="172">
        <v>9</v>
      </c>
      <c r="D137" s="172">
        <v>8</v>
      </c>
      <c r="E137" s="172">
        <v>3</v>
      </c>
      <c r="F137" s="172">
        <v>4</v>
      </c>
      <c r="G137" s="172">
        <v>7</v>
      </c>
      <c r="H137" s="172">
        <v>1</v>
      </c>
      <c r="I137" s="172">
        <v>6</v>
      </c>
      <c r="J137" s="172">
        <v>2</v>
      </c>
    </row>
    <row r="138" spans="2:10" ht="16.5" customHeight="1" x14ac:dyDescent="0.25">
      <c r="B138" s="172">
        <v>8</v>
      </c>
      <c r="C138" s="172">
        <v>7</v>
      </c>
      <c r="D138" s="172">
        <v>1</v>
      </c>
      <c r="E138" s="172">
        <v>2</v>
      </c>
      <c r="F138" s="172">
        <v>6</v>
      </c>
      <c r="G138" s="172">
        <v>9</v>
      </c>
      <c r="H138" s="172">
        <v>3</v>
      </c>
      <c r="I138" s="172">
        <v>4</v>
      </c>
      <c r="J138" s="172">
        <v>5</v>
      </c>
    </row>
    <row r="139" spans="2:10" ht="16.5" customHeight="1" x14ac:dyDescent="0.25">
      <c r="B139" s="172">
        <v>3</v>
      </c>
      <c r="C139" s="172">
        <v>4</v>
      </c>
      <c r="D139" s="172">
        <v>9</v>
      </c>
      <c r="E139" s="172">
        <v>5</v>
      </c>
      <c r="F139" s="172">
        <v>1</v>
      </c>
      <c r="G139" s="172">
        <v>8</v>
      </c>
      <c r="H139" s="172">
        <v>7</v>
      </c>
      <c r="I139" s="172">
        <v>2</v>
      </c>
      <c r="J139" s="172">
        <v>6</v>
      </c>
    </row>
    <row r="140" spans="2:10" ht="16.5" customHeight="1" x14ac:dyDescent="0.25">
      <c r="B140" s="172">
        <v>2</v>
      </c>
      <c r="C140" s="172">
        <v>5</v>
      </c>
      <c r="D140" s="172">
        <v>6</v>
      </c>
      <c r="E140" s="172">
        <v>7</v>
      </c>
      <c r="F140" s="172">
        <v>3</v>
      </c>
      <c r="G140" s="172">
        <v>4</v>
      </c>
      <c r="H140" s="172">
        <v>8</v>
      </c>
      <c r="I140" s="172">
        <v>9</v>
      </c>
      <c r="J140" s="172">
        <v>1</v>
      </c>
    </row>
    <row r="141" spans="2:10" ht="16.5" customHeight="1" x14ac:dyDescent="0.25">
      <c r="B141" s="172">
        <v>4</v>
      </c>
      <c r="C141" s="172">
        <v>2</v>
      </c>
      <c r="D141" s="172">
        <v>7</v>
      </c>
      <c r="E141" s="172">
        <v>6</v>
      </c>
      <c r="F141" s="172">
        <v>8</v>
      </c>
      <c r="G141" s="172">
        <v>5</v>
      </c>
      <c r="H141" s="172">
        <v>9</v>
      </c>
      <c r="I141" s="172">
        <v>1</v>
      </c>
      <c r="J141" s="172">
        <v>3</v>
      </c>
    </row>
    <row r="142" spans="2:10" ht="16.5" customHeight="1" x14ac:dyDescent="0.25">
      <c r="B142" s="172">
        <v>9</v>
      </c>
      <c r="C142" s="172">
        <v>1</v>
      </c>
      <c r="D142" s="172">
        <v>5</v>
      </c>
      <c r="E142" s="172">
        <v>4</v>
      </c>
      <c r="F142" s="172">
        <v>2</v>
      </c>
      <c r="G142" s="172">
        <v>3</v>
      </c>
      <c r="H142" s="172">
        <v>6</v>
      </c>
      <c r="I142" s="172">
        <v>8</v>
      </c>
      <c r="J142" s="172">
        <v>7</v>
      </c>
    </row>
    <row r="143" spans="2:10" ht="16.5" customHeight="1" x14ac:dyDescent="0.25">
      <c r="B143" s="172">
        <v>6</v>
      </c>
      <c r="C143" s="172">
        <v>8</v>
      </c>
      <c r="D143" s="172">
        <v>3</v>
      </c>
      <c r="E143" s="172">
        <v>9</v>
      </c>
      <c r="F143" s="172">
        <v>7</v>
      </c>
      <c r="G143" s="172">
        <v>1</v>
      </c>
      <c r="H143" s="172">
        <v>2</v>
      </c>
      <c r="I143" s="172">
        <v>5</v>
      </c>
      <c r="J143" s="172">
        <v>4</v>
      </c>
    </row>
    <row r="145" spans="2:10" ht="16.5" customHeight="1" x14ac:dyDescent="0.25">
      <c r="B145" s="168" t="s">
        <v>108</v>
      </c>
    </row>
    <row r="147" spans="2:10" ht="16.5" customHeight="1" x14ac:dyDescent="0.25">
      <c r="B147" s="31"/>
      <c r="C147" s="31"/>
      <c r="D147" s="31"/>
      <c r="E147" s="31"/>
      <c r="F147" s="31">
        <v>1</v>
      </c>
      <c r="G147" s="31">
        <v>3</v>
      </c>
      <c r="H147" s="31"/>
      <c r="I147" s="31">
        <v>6</v>
      </c>
      <c r="J147" s="31"/>
    </row>
    <row r="148" spans="2:10" ht="16.5" customHeight="1" x14ac:dyDescent="0.25">
      <c r="B148" s="31"/>
      <c r="C148" s="31"/>
      <c r="D148" s="31"/>
      <c r="E148" s="31">
        <v>6</v>
      </c>
      <c r="F148" s="31">
        <v>8</v>
      </c>
      <c r="G148" s="31"/>
      <c r="H148" s="31"/>
      <c r="I148" s="31"/>
      <c r="J148" s="31">
        <v>2</v>
      </c>
    </row>
    <row r="149" spans="2:10" ht="16.5" customHeight="1" x14ac:dyDescent="0.25">
      <c r="B149" s="31"/>
      <c r="C149" s="31"/>
      <c r="D149" s="31">
        <v>6</v>
      </c>
      <c r="E149" s="31"/>
      <c r="F149" s="31">
        <v>5</v>
      </c>
      <c r="G149" s="31"/>
      <c r="H149" s="31"/>
      <c r="I149" s="31"/>
      <c r="J149" s="31"/>
    </row>
    <row r="150" spans="2:10" ht="16.5" customHeight="1" x14ac:dyDescent="0.25">
      <c r="B150" s="31">
        <v>2</v>
      </c>
      <c r="C150" s="31">
        <v>3</v>
      </c>
      <c r="D150" s="31">
        <v>1</v>
      </c>
      <c r="E150" s="31">
        <v>4</v>
      </c>
      <c r="F150" s="31">
        <v>7</v>
      </c>
      <c r="G150" s="31">
        <v>9</v>
      </c>
      <c r="H150" s="31">
        <v>6</v>
      </c>
      <c r="I150" s="31">
        <v>8</v>
      </c>
      <c r="J150" s="31">
        <v>5</v>
      </c>
    </row>
    <row r="151" spans="2:10" ht="16.5" customHeight="1" x14ac:dyDescent="0.25">
      <c r="B151" s="31">
        <v>4</v>
      </c>
      <c r="C151" s="31">
        <v>6</v>
      </c>
      <c r="D151" s="31"/>
      <c r="E151" s="31">
        <v>5</v>
      </c>
      <c r="F151" s="31">
        <v>3</v>
      </c>
      <c r="G151" s="31">
        <v>8</v>
      </c>
      <c r="H151" s="31">
        <v>2</v>
      </c>
      <c r="I151" s="31">
        <v>1</v>
      </c>
      <c r="J151" s="31"/>
    </row>
    <row r="152" spans="2:10" ht="16.5" customHeight="1" x14ac:dyDescent="0.25">
      <c r="B152" s="31"/>
      <c r="C152" s="31"/>
      <c r="D152" s="31">
        <v>5</v>
      </c>
      <c r="E152" s="31">
        <v>1</v>
      </c>
      <c r="F152" s="31">
        <v>6</v>
      </c>
      <c r="G152" s="31">
        <v>2</v>
      </c>
      <c r="H152" s="31"/>
      <c r="I152" s="31">
        <v>3</v>
      </c>
      <c r="J152" s="31">
        <v>4</v>
      </c>
    </row>
    <row r="153" spans="2:10" ht="16.5" customHeight="1" x14ac:dyDescent="0.25">
      <c r="B153" s="31"/>
      <c r="C153" s="31"/>
      <c r="D153" s="31"/>
      <c r="E153" s="31">
        <v>3</v>
      </c>
      <c r="F153" s="31"/>
      <c r="G153" s="31">
        <v>5</v>
      </c>
      <c r="H153" s="31"/>
      <c r="I153" s="31">
        <v>2</v>
      </c>
      <c r="J153" s="31">
        <v>6</v>
      </c>
    </row>
    <row r="154" spans="2:10" ht="16.5" customHeight="1" x14ac:dyDescent="0.25">
      <c r="B154" s="31"/>
      <c r="C154" s="31"/>
      <c r="D154" s="31">
        <v>3</v>
      </c>
      <c r="E154" s="31">
        <v>7</v>
      </c>
      <c r="F154" s="31"/>
      <c r="G154" s="31">
        <v>6</v>
      </c>
      <c r="H154" s="31">
        <v>8</v>
      </c>
      <c r="I154" s="31"/>
      <c r="J154" s="31">
        <v>1</v>
      </c>
    </row>
    <row r="155" spans="2:10" ht="16.5" customHeight="1" x14ac:dyDescent="0.25">
      <c r="B155" s="31">
        <v>6</v>
      </c>
      <c r="C155" s="31"/>
      <c r="D155" s="31"/>
      <c r="E155" s="31">
        <v>8</v>
      </c>
      <c r="F155" s="31"/>
      <c r="G155" s="31">
        <v>1</v>
      </c>
      <c r="H155" s="31">
        <v>4</v>
      </c>
      <c r="I155" s="31"/>
      <c r="J155" s="31">
        <v>3</v>
      </c>
    </row>
    <row r="157" spans="2:10" ht="16.5" customHeight="1" x14ac:dyDescent="0.25">
      <c r="B157" s="31"/>
      <c r="C157" s="31"/>
      <c r="D157" s="31"/>
      <c r="E157" s="31"/>
      <c r="F157" s="31">
        <v>1</v>
      </c>
      <c r="G157" s="31">
        <v>3</v>
      </c>
      <c r="H157" s="31"/>
      <c r="I157" s="31">
        <v>6</v>
      </c>
      <c r="J157" s="31"/>
    </row>
    <row r="158" spans="2:10" ht="16.5" customHeight="1" x14ac:dyDescent="0.25">
      <c r="B158" s="31"/>
      <c r="C158" s="31"/>
      <c r="D158" s="31"/>
      <c r="E158" s="31">
        <v>6</v>
      </c>
      <c r="F158" s="31">
        <v>8</v>
      </c>
      <c r="G158" s="31"/>
      <c r="H158" s="31"/>
      <c r="I158" s="31"/>
      <c r="J158" s="31">
        <v>2</v>
      </c>
    </row>
    <row r="159" spans="2:10" ht="16.5" customHeight="1" x14ac:dyDescent="0.25">
      <c r="B159" s="31"/>
      <c r="C159" s="31"/>
      <c r="D159" s="31">
        <v>6</v>
      </c>
      <c r="E159" s="31"/>
      <c r="F159" s="31">
        <v>5</v>
      </c>
      <c r="G159" s="31"/>
      <c r="H159" s="31"/>
      <c r="I159" s="31"/>
      <c r="J159" s="31"/>
    </row>
    <row r="160" spans="2:10" ht="16.5" customHeight="1" x14ac:dyDescent="0.25">
      <c r="B160" s="31">
        <v>2</v>
      </c>
      <c r="C160" s="31">
        <v>3</v>
      </c>
      <c r="D160" s="31">
        <v>1</v>
      </c>
      <c r="E160" s="31">
        <v>4</v>
      </c>
      <c r="F160" s="31">
        <v>7</v>
      </c>
      <c r="G160" s="31">
        <v>9</v>
      </c>
      <c r="H160" s="31">
        <v>6</v>
      </c>
      <c r="I160" s="31">
        <v>8</v>
      </c>
      <c r="J160" s="31">
        <v>5</v>
      </c>
    </row>
    <row r="161" spans="2:10" ht="16.5" customHeight="1" x14ac:dyDescent="0.25">
      <c r="B161" s="31">
        <v>4</v>
      </c>
      <c r="C161" s="31">
        <v>6</v>
      </c>
      <c r="D161" s="31"/>
      <c r="E161" s="31">
        <v>5</v>
      </c>
      <c r="F161" s="31">
        <v>3</v>
      </c>
      <c r="G161" s="31">
        <v>8</v>
      </c>
      <c r="H161" s="31">
        <v>2</v>
      </c>
      <c r="I161" s="31">
        <v>1</v>
      </c>
      <c r="J161" s="31"/>
    </row>
    <row r="162" spans="2:10" ht="16.5" customHeight="1" x14ac:dyDescent="0.25">
      <c r="B162" s="31"/>
      <c r="C162" s="31"/>
      <c r="D162" s="31">
        <v>5</v>
      </c>
      <c r="E162" s="31">
        <v>1</v>
      </c>
      <c r="F162" s="31">
        <v>6</v>
      </c>
      <c r="G162" s="31">
        <v>2</v>
      </c>
      <c r="H162" s="31"/>
      <c r="I162" s="31">
        <v>3</v>
      </c>
      <c r="J162" s="31">
        <v>4</v>
      </c>
    </row>
    <row r="163" spans="2:10" ht="16.5" customHeight="1" x14ac:dyDescent="0.25">
      <c r="B163" s="31"/>
      <c r="C163" s="31"/>
      <c r="D163" s="31"/>
      <c r="E163" s="31">
        <v>3</v>
      </c>
      <c r="F163" s="31"/>
      <c r="G163" s="31">
        <v>5</v>
      </c>
      <c r="H163" s="31"/>
      <c r="I163" s="31">
        <v>2</v>
      </c>
      <c r="J163" s="31">
        <v>6</v>
      </c>
    </row>
    <row r="164" spans="2:10" ht="16.5" customHeight="1" x14ac:dyDescent="0.25">
      <c r="B164" s="31"/>
      <c r="C164" s="31"/>
      <c r="D164" s="31">
        <v>3</v>
      </c>
      <c r="E164" s="31">
        <v>7</v>
      </c>
      <c r="F164" s="31"/>
      <c r="G164" s="31">
        <v>6</v>
      </c>
      <c r="H164" s="31">
        <v>8</v>
      </c>
      <c r="I164" s="31"/>
      <c r="J164" s="31">
        <v>1</v>
      </c>
    </row>
    <row r="165" spans="2:10" ht="16.5" customHeight="1" x14ac:dyDescent="0.25">
      <c r="B165" s="31">
        <v>6</v>
      </c>
      <c r="C165" s="31"/>
      <c r="D165" s="31"/>
      <c r="E165" s="31">
        <v>8</v>
      </c>
      <c r="F165" s="31"/>
      <c r="G165" s="31">
        <v>1</v>
      </c>
      <c r="H165" s="31">
        <v>4</v>
      </c>
      <c r="I165" s="31"/>
      <c r="J165" s="31">
        <v>3</v>
      </c>
    </row>
    <row r="167" spans="2:10" ht="16.5" customHeight="1" x14ac:dyDescent="0.25">
      <c r="B167" s="183" t="s">
        <v>109</v>
      </c>
      <c r="C167" s="184"/>
      <c r="D167" s="184"/>
      <c r="E167" s="184"/>
      <c r="F167" s="184"/>
      <c r="G167" s="184"/>
      <c r="H167" s="184"/>
      <c r="I167" s="184"/>
      <c r="J167" s="184"/>
    </row>
    <row r="168" spans="2:10" ht="16.5" customHeight="1" x14ac:dyDescent="0.25">
      <c r="B168" s="184"/>
      <c r="C168" s="184"/>
      <c r="D168" s="184"/>
      <c r="E168" s="184"/>
      <c r="F168" s="184"/>
      <c r="G168" s="184"/>
      <c r="H168" s="184"/>
      <c r="I168" s="184"/>
      <c r="J168" s="184"/>
    </row>
    <row r="169" spans="2:10" ht="16.5" customHeight="1" x14ac:dyDescent="0.25">
      <c r="B169" s="185">
        <v>8</v>
      </c>
      <c r="C169" s="185"/>
      <c r="D169" s="185"/>
      <c r="E169" s="185"/>
      <c r="F169" s="185"/>
      <c r="G169" s="185"/>
      <c r="H169" s="185">
        <v>2</v>
      </c>
      <c r="I169" s="185"/>
      <c r="J169" s="185">
        <v>7</v>
      </c>
    </row>
    <row r="170" spans="2:10" ht="16.5" customHeight="1" x14ac:dyDescent="0.25">
      <c r="B170" s="185"/>
      <c r="C170" s="185"/>
      <c r="D170" s="185">
        <v>1</v>
      </c>
      <c r="E170" s="185"/>
      <c r="F170" s="185"/>
      <c r="G170" s="185">
        <v>2</v>
      </c>
      <c r="H170" s="185"/>
      <c r="I170" s="185">
        <v>4</v>
      </c>
      <c r="J170" s="185"/>
    </row>
    <row r="171" spans="2:10" ht="16.5" customHeight="1" x14ac:dyDescent="0.25">
      <c r="B171" s="185">
        <v>5</v>
      </c>
      <c r="C171" s="185"/>
      <c r="D171" s="185"/>
      <c r="E171" s="185">
        <v>3</v>
      </c>
      <c r="F171" s="185"/>
      <c r="G171" s="185"/>
      <c r="H171" s="185"/>
      <c r="I171" s="185"/>
      <c r="J171" s="185"/>
    </row>
    <row r="172" spans="2:10" ht="16.5" customHeight="1" x14ac:dyDescent="0.25">
      <c r="B172" s="185">
        <v>3</v>
      </c>
      <c r="C172" s="185"/>
      <c r="D172" s="185"/>
      <c r="E172" s="185"/>
      <c r="F172" s="185"/>
      <c r="G172" s="185">
        <v>5</v>
      </c>
      <c r="H172" s="185"/>
      <c r="I172" s="185"/>
      <c r="J172" s="185"/>
    </row>
    <row r="173" spans="2:10" ht="16.5" customHeight="1" x14ac:dyDescent="0.25">
      <c r="B173" s="185">
        <v>9</v>
      </c>
      <c r="C173" s="185">
        <v>8</v>
      </c>
      <c r="D173" s="185">
        <v>4</v>
      </c>
      <c r="E173" s="185">
        <v>1</v>
      </c>
      <c r="F173" s="185">
        <v>2</v>
      </c>
      <c r="G173" s="185">
        <v>3</v>
      </c>
      <c r="H173" s="185">
        <v>6</v>
      </c>
      <c r="I173" s="185">
        <v>7</v>
      </c>
      <c r="J173" s="185">
        <v>5</v>
      </c>
    </row>
    <row r="174" spans="2:10" ht="16.5" customHeight="1" x14ac:dyDescent="0.25">
      <c r="B174" s="185">
        <v>1</v>
      </c>
      <c r="C174" s="185">
        <v>5</v>
      </c>
      <c r="D174" s="185"/>
      <c r="E174" s="185"/>
      <c r="F174" s="185"/>
      <c r="G174" s="185">
        <v>7</v>
      </c>
      <c r="H174" s="185"/>
      <c r="I174" s="185"/>
      <c r="J174" s="185"/>
    </row>
    <row r="175" spans="2:10" ht="16.5" customHeight="1" x14ac:dyDescent="0.25">
      <c r="B175" s="185">
        <v>4</v>
      </c>
      <c r="C175" s="185"/>
      <c r="D175" s="185"/>
      <c r="E175" s="185">
        <v>6</v>
      </c>
      <c r="F175" s="185"/>
      <c r="G175" s="185"/>
      <c r="H175" s="185"/>
      <c r="I175" s="185"/>
      <c r="J175" s="185"/>
    </row>
    <row r="176" spans="2:10" ht="16.5" customHeight="1" x14ac:dyDescent="0.25">
      <c r="B176" s="185"/>
      <c r="C176" s="185"/>
      <c r="D176" s="185">
        <v>5</v>
      </c>
      <c r="E176" s="185"/>
      <c r="F176" s="185"/>
      <c r="G176" s="185">
        <v>1</v>
      </c>
      <c r="H176" s="185"/>
      <c r="I176" s="185">
        <v>3</v>
      </c>
      <c r="J176" s="185"/>
    </row>
    <row r="177" spans="2:10" ht="16.5" customHeight="1" x14ac:dyDescent="0.25">
      <c r="B177" s="185"/>
      <c r="C177" s="185"/>
      <c r="D177" s="185"/>
      <c r="E177" s="185"/>
      <c r="F177" s="185"/>
      <c r="G177" s="185"/>
      <c r="H177" s="185">
        <v>8</v>
      </c>
      <c r="I177" s="185"/>
      <c r="J177" s="185">
        <v>6</v>
      </c>
    </row>
    <row r="178" spans="2:10" ht="16.5" customHeight="1" x14ac:dyDescent="0.25">
      <c r="B178" s="184"/>
      <c r="C178" s="184"/>
      <c r="D178" s="184"/>
      <c r="E178" s="184"/>
      <c r="F178" s="184"/>
      <c r="G178" s="184"/>
      <c r="H178" s="184"/>
      <c r="I178" s="184"/>
      <c r="J178" s="184"/>
    </row>
    <row r="179" spans="2:10" ht="16.5" customHeight="1" x14ac:dyDescent="0.25">
      <c r="B179" s="185">
        <v>8</v>
      </c>
      <c r="C179" s="185">
        <v>3</v>
      </c>
      <c r="D179" s="185">
        <v>9</v>
      </c>
      <c r="E179" s="185">
        <v>4</v>
      </c>
      <c r="F179" s="185">
        <v>1</v>
      </c>
      <c r="G179" s="185">
        <v>6</v>
      </c>
      <c r="H179" s="185">
        <v>2</v>
      </c>
      <c r="I179" s="185">
        <v>5</v>
      </c>
      <c r="J179" s="185">
        <v>7</v>
      </c>
    </row>
    <row r="180" spans="2:10" ht="16.5" customHeight="1" x14ac:dyDescent="0.25">
      <c r="B180" s="185">
        <v>7</v>
      </c>
      <c r="C180" s="185">
        <v>6</v>
      </c>
      <c r="D180" s="185">
        <v>1</v>
      </c>
      <c r="E180" s="185">
        <v>5</v>
      </c>
      <c r="F180" s="185">
        <v>9</v>
      </c>
      <c r="G180" s="185">
        <v>2</v>
      </c>
      <c r="H180" s="185">
        <v>3</v>
      </c>
      <c r="I180" s="185">
        <v>4</v>
      </c>
      <c r="J180" s="185">
        <v>8</v>
      </c>
    </row>
    <row r="181" spans="2:10" ht="16.5" customHeight="1" x14ac:dyDescent="0.25">
      <c r="B181" s="185">
        <v>5</v>
      </c>
      <c r="C181" s="185">
        <v>4</v>
      </c>
      <c r="D181" s="185">
        <v>2</v>
      </c>
      <c r="E181" s="185">
        <v>3</v>
      </c>
      <c r="F181" s="185">
        <v>7</v>
      </c>
      <c r="G181" s="185">
        <v>8</v>
      </c>
      <c r="H181" s="185">
        <v>1</v>
      </c>
      <c r="I181" s="185">
        <v>6</v>
      </c>
      <c r="J181" s="185">
        <v>9</v>
      </c>
    </row>
    <row r="182" spans="2:10" ht="16.5" customHeight="1" x14ac:dyDescent="0.25">
      <c r="B182" s="185">
        <v>3</v>
      </c>
      <c r="C182" s="185">
        <v>2</v>
      </c>
      <c r="D182" s="185">
        <v>7</v>
      </c>
      <c r="E182" s="185">
        <v>9</v>
      </c>
      <c r="F182" s="185">
        <v>6</v>
      </c>
      <c r="G182" s="185">
        <v>5</v>
      </c>
      <c r="H182" s="185">
        <v>4</v>
      </c>
      <c r="I182" s="185">
        <v>8</v>
      </c>
      <c r="J182" s="185">
        <v>1</v>
      </c>
    </row>
    <row r="183" spans="2:10" ht="16.5" customHeight="1" x14ac:dyDescent="0.25">
      <c r="B183" s="185">
        <v>9</v>
      </c>
      <c r="C183" s="185">
        <v>8</v>
      </c>
      <c r="D183" s="185">
        <v>4</v>
      </c>
      <c r="E183" s="185">
        <v>1</v>
      </c>
      <c r="F183" s="185">
        <v>2</v>
      </c>
      <c r="G183" s="185">
        <v>3</v>
      </c>
      <c r="H183" s="185">
        <v>6</v>
      </c>
      <c r="I183" s="185">
        <v>7</v>
      </c>
      <c r="J183" s="185">
        <v>5</v>
      </c>
    </row>
    <row r="184" spans="2:10" ht="16.5" customHeight="1" x14ac:dyDescent="0.25">
      <c r="B184" s="185">
        <v>1</v>
      </c>
      <c r="C184" s="185">
        <v>5</v>
      </c>
      <c r="D184" s="185">
        <v>6</v>
      </c>
      <c r="E184" s="185">
        <v>8</v>
      </c>
      <c r="F184" s="185">
        <v>4</v>
      </c>
      <c r="G184" s="185">
        <v>7</v>
      </c>
      <c r="H184" s="185">
        <v>9</v>
      </c>
      <c r="I184" s="185">
        <v>2</v>
      </c>
      <c r="J184" s="185">
        <v>3</v>
      </c>
    </row>
    <row r="185" spans="2:10" ht="16.5" customHeight="1" x14ac:dyDescent="0.25">
      <c r="B185" s="185">
        <v>4</v>
      </c>
      <c r="C185" s="185">
        <v>7</v>
      </c>
      <c r="D185" s="185">
        <v>8</v>
      </c>
      <c r="E185" s="185">
        <v>6</v>
      </c>
      <c r="F185" s="185">
        <v>3</v>
      </c>
      <c r="G185" s="185">
        <v>9</v>
      </c>
      <c r="H185" s="185">
        <v>5</v>
      </c>
      <c r="I185" s="185">
        <v>1</v>
      </c>
      <c r="J185" s="185">
        <v>2</v>
      </c>
    </row>
    <row r="186" spans="2:10" ht="16.5" customHeight="1" x14ac:dyDescent="0.25">
      <c r="B186" s="185">
        <v>6</v>
      </c>
      <c r="C186" s="185">
        <v>9</v>
      </c>
      <c r="D186" s="185">
        <v>5</v>
      </c>
      <c r="E186" s="185">
        <v>2</v>
      </c>
      <c r="F186" s="185">
        <v>8</v>
      </c>
      <c r="G186" s="185">
        <v>1</v>
      </c>
      <c r="H186" s="185">
        <v>7</v>
      </c>
      <c r="I186" s="185">
        <v>3</v>
      </c>
      <c r="J186" s="185">
        <v>4</v>
      </c>
    </row>
    <row r="187" spans="2:10" ht="16.5" customHeight="1" x14ac:dyDescent="0.25">
      <c r="B187" s="185">
        <v>2</v>
      </c>
      <c r="C187" s="185">
        <v>1</v>
      </c>
      <c r="D187" s="185">
        <v>3</v>
      </c>
      <c r="E187" s="185">
        <v>7</v>
      </c>
      <c r="F187" s="185">
        <v>5</v>
      </c>
      <c r="G187" s="185">
        <v>4</v>
      </c>
      <c r="H187" s="185">
        <v>8</v>
      </c>
      <c r="I187" s="185">
        <v>9</v>
      </c>
      <c r="J187" s="185">
        <v>6</v>
      </c>
    </row>
    <row r="189" spans="2:10" ht="16.5" customHeight="1" x14ac:dyDescent="0.25">
      <c r="B189" s="168" t="s">
        <v>110</v>
      </c>
    </row>
    <row r="191" spans="2:10" ht="16.5" customHeight="1" x14ac:dyDescent="0.25">
      <c r="B191" s="31"/>
      <c r="C191" s="31"/>
      <c r="D191" s="31">
        <v>5</v>
      </c>
      <c r="E191" s="31">
        <v>3</v>
      </c>
      <c r="F191" s="31"/>
      <c r="G191" s="31">
        <v>9</v>
      </c>
      <c r="H191" s="31">
        <v>4</v>
      </c>
      <c r="I191" s="31"/>
      <c r="J191" s="31"/>
    </row>
    <row r="192" spans="2:10" ht="16.5" customHeight="1" x14ac:dyDescent="0.25">
      <c r="B192" s="31"/>
      <c r="C192" s="31"/>
      <c r="D192" s="31">
        <v>6</v>
      </c>
      <c r="E192" s="31"/>
      <c r="F192" s="31"/>
      <c r="G192" s="31"/>
      <c r="H192" s="31">
        <v>3</v>
      </c>
      <c r="I192" s="31"/>
      <c r="J192" s="31"/>
    </row>
    <row r="193" spans="2:10" ht="16.5" customHeight="1" x14ac:dyDescent="0.25">
      <c r="B193" s="31">
        <v>9</v>
      </c>
      <c r="C193" s="31"/>
      <c r="D193" s="31"/>
      <c r="E193" s="31"/>
      <c r="F193" s="31"/>
      <c r="G193" s="31"/>
      <c r="H193" s="31"/>
      <c r="I193" s="31"/>
      <c r="J193" s="31">
        <v>6</v>
      </c>
    </row>
    <row r="194" spans="2:10" ht="16.5" customHeight="1" x14ac:dyDescent="0.25">
      <c r="B194" s="31"/>
      <c r="C194" s="31">
        <v>2</v>
      </c>
      <c r="D194" s="31">
        <v>7</v>
      </c>
      <c r="E194" s="31"/>
      <c r="F194" s="31"/>
      <c r="G194" s="31"/>
      <c r="H194" s="31">
        <v>6</v>
      </c>
      <c r="I194" s="31">
        <v>3</v>
      </c>
      <c r="J194" s="31"/>
    </row>
    <row r="195" spans="2:10" ht="16.5" customHeight="1" x14ac:dyDescent="0.25">
      <c r="B195" s="31"/>
      <c r="C195" s="31"/>
      <c r="D195" s="31"/>
      <c r="E195" s="31">
        <v>6</v>
      </c>
      <c r="F195" s="31"/>
      <c r="G195" s="31">
        <v>4</v>
      </c>
      <c r="H195" s="31"/>
      <c r="I195" s="31"/>
      <c r="J195" s="31"/>
    </row>
    <row r="196" spans="2:10" ht="16.5" customHeight="1" x14ac:dyDescent="0.25">
      <c r="B196" s="31"/>
      <c r="C196" s="31"/>
      <c r="D196" s="31"/>
      <c r="E196" s="31"/>
      <c r="F196" s="31">
        <v>8</v>
      </c>
      <c r="G196" s="31"/>
      <c r="H196" s="31"/>
      <c r="I196" s="31"/>
      <c r="J196" s="31"/>
    </row>
    <row r="197" spans="2:10" ht="16.5" customHeight="1" x14ac:dyDescent="0.25">
      <c r="B197" s="31"/>
      <c r="C197" s="31"/>
      <c r="D197" s="31"/>
      <c r="E197" s="31"/>
      <c r="F197" s="31">
        <v>2</v>
      </c>
      <c r="G197" s="31"/>
      <c r="H197" s="31"/>
      <c r="I197" s="31"/>
      <c r="J197" s="31"/>
    </row>
    <row r="198" spans="2:10" ht="16.5" customHeight="1" x14ac:dyDescent="0.25">
      <c r="B198" s="31"/>
      <c r="C198" s="31">
        <v>1</v>
      </c>
      <c r="D198" s="31"/>
      <c r="E198" s="31">
        <v>4</v>
      </c>
      <c r="F198" s="31"/>
      <c r="G198" s="31">
        <v>5</v>
      </c>
      <c r="H198" s="31"/>
      <c r="I198" s="31">
        <v>9</v>
      </c>
      <c r="J198" s="31"/>
    </row>
    <row r="199" spans="2:10" ht="16.5" customHeight="1" x14ac:dyDescent="0.25">
      <c r="B199" s="31">
        <v>7</v>
      </c>
      <c r="C199" s="31"/>
      <c r="D199" s="31"/>
      <c r="E199" s="31">
        <v>9</v>
      </c>
      <c r="F199" s="31"/>
      <c r="G199" s="31">
        <v>8</v>
      </c>
      <c r="H199" s="31"/>
      <c r="I199" s="31"/>
      <c r="J199" s="31">
        <v>4</v>
      </c>
    </row>
    <row r="201" spans="2:10" ht="16.5" customHeight="1" x14ac:dyDescent="0.25">
      <c r="B201" s="31"/>
      <c r="C201" s="31"/>
      <c r="D201" s="31">
        <v>5</v>
      </c>
      <c r="E201" s="31">
        <v>3</v>
      </c>
      <c r="F201" s="31">
        <v>6</v>
      </c>
      <c r="G201" s="31">
        <v>9</v>
      </c>
      <c r="H201" s="31">
        <v>4</v>
      </c>
      <c r="I201" s="31"/>
      <c r="J201" s="31"/>
    </row>
    <row r="202" spans="2:10" ht="16.5" customHeight="1" x14ac:dyDescent="0.25">
      <c r="B202" s="31"/>
      <c r="C202" s="31"/>
      <c r="D202" s="31">
        <v>6</v>
      </c>
      <c r="E202" s="31"/>
      <c r="F202" s="31"/>
      <c r="G202" s="31"/>
      <c r="H202" s="31">
        <v>3</v>
      </c>
      <c r="I202" s="31"/>
      <c r="J202" s="31">
        <v>9</v>
      </c>
    </row>
    <row r="203" spans="2:10" ht="16.5" customHeight="1" x14ac:dyDescent="0.25">
      <c r="B203" s="31">
        <v>9</v>
      </c>
      <c r="C203" s="31"/>
      <c r="D203" s="31"/>
      <c r="E203" s="31"/>
      <c r="F203" s="31"/>
      <c r="G203" s="31"/>
      <c r="H203" s="31"/>
      <c r="I203" s="31"/>
      <c r="J203" s="31">
        <v>6</v>
      </c>
    </row>
    <row r="204" spans="2:10" ht="16.5" customHeight="1" x14ac:dyDescent="0.25">
      <c r="B204" s="31">
        <v>4</v>
      </c>
      <c r="C204" s="31">
        <v>2</v>
      </c>
      <c r="D204" s="31">
        <v>7</v>
      </c>
      <c r="E204" s="31">
        <v>5</v>
      </c>
      <c r="F204" s="31">
        <v>9</v>
      </c>
      <c r="G204" s="31">
        <v>1</v>
      </c>
      <c r="H204" s="31">
        <v>6</v>
      </c>
      <c r="I204" s="31">
        <v>3</v>
      </c>
      <c r="J204" s="31">
        <v>8</v>
      </c>
    </row>
    <row r="205" spans="2:10" ht="16.5" customHeight="1" x14ac:dyDescent="0.25">
      <c r="B205" s="31">
        <v>3</v>
      </c>
      <c r="C205" s="31"/>
      <c r="D205" s="31"/>
      <c r="E205" s="31">
        <v>6</v>
      </c>
      <c r="F205" s="31">
        <v>7</v>
      </c>
      <c r="G205" s="31">
        <v>4</v>
      </c>
      <c r="H205" s="31"/>
      <c r="I205" s="31"/>
      <c r="J205" s="31"/>
    </row>
    <row r="206" spans="2:10" ht="16.5" customHeight="1" x14ac:dyDescent="0.25">
      <c r="B206" s="31"/>
      <c r="C206" s="31">
        <v>6</v>
      </c>
      <c r="D206" s="31"/>
      <c r="E206" s="31">
        <v>2</v>
      </c>
      <c r="F206" s="31">
        <v>8</v>
      </c>
      <c r="G206" s="31">
        <v>3</v>
      </c>
      <c r="H206" s="31"/>
      <c r="I206" s="31">
        <v>4</v>
      </c>
      <c r="J206" s="31"/>
    </row>
    <row r="207" spans="2:10" ht="16.5" customHeight="1" x14ac:dyDescent="0.25">
      <c r="B207" s="31"/>
      <c r="C207" s="31"/>
      <c r="D207" s="31"/>
      <c r="E207" s="31">
        <v>7</v>
      </c>
      <c r="F207" s="31">
        <v>2</v>
      </c>
      <c r="G207" s="31">
        <v>6</v>
      </c>
      <c r="H207" s="31"/>
      <c r="I207" s="31"/>
      <c r="J207" s="31">
        <v>3</v>
      </c>
    </row>
    <row r="208" spans="2:10" ht="16.5" customHeight="1" x14ac:dyDescent="0.25">
      <c r="B208" s="31">
        <v>6</v>
      </c>
      <c r="C208" s="31">
        <v>1</v>
      </c>
      <c r="D208" s="31"/>
      <c r="E208" s="31">
        <v>4</v>
      </c>
      <c r="F208" s="31">
        <v>3</v>
      </c>
      <c r="G208" s="31">
        <v>5</v>
      </c>
      <c r="H208" s="31"/>
      <c r="I208" s="31">
        <v>9</v>
      </c>
      <c r="J208" s="31"/>
    </row>
    <row r="209" spans="2:10" ht="16.5" customHeight="1" x14ac:dyDescent="0.25">
      <c r="B209" s="31">
        <v>7</v>
      </c>
      <c r="C209" s="31"/>
      <c r="D209" s="31"/>
      <c r="E209" s="31">
        <v>9</v>
      </c>
      <c r="F209" s="31">
        <v>1</v>
      </c>
      <c r="G209" s="31">
        <v>8</v>
      </c>
      <c r="H209" s="31"/>
      <c r="I209" s="31">
        <v>6</v>
      </c>
      <c r="J209" s="31">
        <v>4</v>
      </c>
    </row>
  </sheetData>
  <mergeCells count="144">
    <mergeCell ref="CO113:CP113"/>
    <mergeCell ref="CO114:CP114"/>
    <mergeCell ref="CO115:CP115"/>
    <mergeCell ref="CO116:CP116"/>
    <mergeCell ref="CO117:CP117"/>
    <mergeCell ref="CO46:CP46"/>
    <mergeCell ref="CO47:CP47"/>
    <mergeCell ref="CO109:CP109"/>
    <mergeCell ref="CO110:CP110"/>
    <mergeCell ref="CO111:CP111"/>
    <mergeCell ref="CO112:CP112"/>
    <mergeCell ref="CO55:CP55"/>
    <mergeCell ref="CO56:CP56"/>
    <mergeCell ref="CO57:CP57"/>
    <mergeCell ref="CO39:CP39"/>
    <mergeCell ref="CO40:CP40"/>
    <mergeCell ref="CO41:CP41"/>
    <mergeCell ref="CO42:CP42"/>
    <mergeCell ref="CO43:CP43"/>
    <mergeCell ref="CO44:CP44"/>
    <mergeCell ref="CO45:CP45"/>
    <mergeCell ref="CO49:CP49"/>
    <mergeCell ref="CO50:CP50"/>
    <mergeCell ref="CO51:CP51"/>
    <mergeCell ref="CO52:CP52"/>
    <mergeCell ref="CO53:CP53"/>
    <mergeCell ref="CO54:CP54"/>
    <mergeCell ref="CO77:CP77"/>
    <mergeCell ref="CO59:CP59"/>
    <mergeCell ref="CO60:CP60"/>
    <mergeCell ref="CO61:CP61"/>
    <mergeCell ref="CO62:CP62"/>
    <mergeCell ref="CO63:CP63"/>
    <mergeCell ref="CO64:CP64"/>
    <mergeCell ref="CO65:CP65"/>
    <mergeCell ref="CO66:CP66"/>
    <mergeCell ref="CO67:CP67"/>
    <mergeCell ref="CO86:CP86"/>
    <mergeCell ref="CO87:CP87"/>
    <mergeCell ref="CO69:CP69"/>
    <mergeCell ref="CO70:CP70"/>
    <mergeCell ref="CO71:CP71"/>
    <mergeCell ref="CO72:CP72"/>
    <mergeCell ref="CO73:CP73"/>
    <mergeCell ref="CO74:CP74"/>
    <mergeCell ref="CO75:CP75"/>
    <mergeCell ref="CO76:CP76"/>
    <mergeCell ref="CO105:CP105"/>
    <mergeCell ref="CO106:CP106"/>
    <mergeCell ref="CO107:CP107"/>
    <mergeCell ref="CO79:CP79"/>
    <mergeCell ref="CO80:CP80"/>
    <mergeCell ref="CO81:CP81"/>
    <mergeCell ref="CO82:CP82"/>
    <mergeCell ref="CO83:CP83"/>
    <mergeCell ref="CO84:CP84"/>
    <mergeCell ref="CO85:CP85"/>
    <mergeCell ref="CO99:CP99"/>
    <mergeCell ref="CO100:CP100"/>
    <mergeCell ref="CO101:CP101"/>
    <mergeCell ref="CO102:CP102"/>
    <mergeCell ref="CO103:CP103"/>
    <mergeCell ref="CO104:CP104"/>
    <mergeCell ref="CL117:CM117"/>
    <mergeCell ref="CO89:CP89"/>
    <mergeCell ref="CO90:CP90"/>
    <mergeCell ref="CO91:CP91"/>
    <mergeCell ref="CO92:CP92"/>
    <mergeCell ref="CO93:CP93"/>
    <mergeCell ref="CO94:CP94"/>
    <mergeCell ref="CO95:CP95"/>
    <mergeCell ref="CO96:CP96"/>
    <mergeCell ref="CO97:CP97"/>
    <mergeCell ref="CL111:CM111"/>
    <mergeCell ref="CL112:CM112"/>
    <mergeCell ref="CL113:CM113"/>
    <mergeCell ref="CL114:CM114"/>
    <mergeCell ref="CL115:CM115"/>
    <mergeCell ref="CL116:CM116"/>
    <mergeCell ref="CL104:CM104"/>
    <mergeCell ref="CL105:CM105"/>
    <mergeCell ref="CL106:CM106"/>
    <mergeCell ref="CL107:CM107"/>
    <mergeCell ref="CL109:CM109"/>
    <mergeCell ref="CL110:CM110"/>
    <mergeCell ref="CL97:CM97"/>
    <mergeCell ref="CL99:CM99"/>
    <mergeCell ref="CL100:CM100"/>
    <mergeCell ref="CL101:CM101"/>
    <mergeCell ref="CL102:CM102"/>
    <mergeCell ref="CL103:CM103"/>
    <mergeCell ref="CL91:CM91"/>
    <mergeCell ref="CL92:CM92"/>
    <mergeCell ref="CL93:CM93"/>
    <mergeCell ref="CL94:CM94"/>
    <mergeCell ref="CL95:CM95"/>
    <mergeCell ref="CL96:CM96"/>
    <mergeCell ref="CL84:CM84"/>
    <mergeCell ref="CL85:CM85"/>
    <mergeCell ref="CL86:CM86"/>
    <mergeCell ref="CL87:CM87"/>
    <mergeCell ref="CL89:CM89"/>
    <mergeCell ref="CL90:CM90"/>
    <mergeCell ref="CL77:CM77"/>
    <mergeCell ref="CL79:CM79"/>
    <mergeCell ref="CL80:CM80"/>
    <mergeCell ref="CL81:CM81"/>
    <mergeCell ref="CL82:CM82"/>
    <mergeCell ref="CL83:CM83"/>
    <mergeCell ref="CL71:CM71"/>
    <mergeCell ref="CL72:CM72"/>
    <mergeCell ref="CL73:CM73"/>
    <mergeCell ref="CL74:CM74"/>
    <mergeCell ref="CL75:CM75"/>
    <mergeCell ref="CL76:CM76"/>
    <mergeCell ref="CL64:CM64"/>
    <mergeCell ref="CL65:CM65"/>
    <mergeCell ref="CL66:CM66"/>
    <mergeCell ref="CL67:CM67"/>
    <mergeCell ref="CL69:CM69"/>
    <mergeCell ref="CL70:CM70"/>
    <mergeCell ref="CL57:CM57"/>
    <mergeCell ref="CL59:CM59"/>
    <mergeCell ref="CL60:CM60"/>
    <mergeCell ref="CL61:CM61"/>
    <mergeCell ref="CL62:CM62"/>
    <mergeCell ref="CL63:CM63"/>
    <mergeCell ref="CL51:CM51"/>
    <mergeCell ref="CL52:CM52"/>
    <mergeCell ref="CL53:CM53"/>
    <mergeCell ref="CL54:CM54"/>
    <mergeCell ref="CL55:CM55"/>
    <mergeCell ref="CL56:CM56"/>
    <mergeCell ref="CL44:CM44"/>
    <mergeCell ref="CL45:CM45"/>
    <mergeCell ref="CL46:CM46"/>
    <mergeCell ref="CL47:CM47"/>
    <mergeCell ref="CL49:CM49"/>
    <mergeCell ref="CL50:CM50"/>
    <mergeCell ref="CL39:CM39"/>
    <mergeCell ref="CL40:CM40"/>
    <mergeCell ref="CL41:CM41"/>
    <mergeCell ref="CL42:CM42"/>
    <mergeCell ref="CL43:CM43"/>
  </mergeCells>
  <conditionalFormatting sqref="K2:K10 B11:J11">
    <cfRule type="cellIs" dxfId="283" priority="207" operator="equal">
      <formula>9</formula>
    </cfRule>
  </conditionalFormatting>
  <conditionalFormatting sqref="O33:AU33 M11:AV11 M22:AV22">
    <cfRule type="cellIs" dxfId="282" priority="210" operator="equal">
      <formula>1</formula>
    </cfRule>
  </conditionalFormatting>
  <conditionalFormatting sqref="O2:W10 M38:U46 M50:U58 M62:U70 X38:AF46 AI38:AQ46 X50:AF58 AI50:AQ58 X62:AF70 AI62:AQ70">
    <cfRule type="cellIs" dxfId="281" priority="256" operator="equal">
      <formula>2</formula>
    </cfRule>
    <cfRule type="cellIs" dxfId="280" priority="257" operator="equal">
      <formula>1</formula>
    </cfRule>
    <cfRule type="cellIs" dxfId="279" priority="258" operator="equal">
      <formula>0</formula>
    </cfRule>
  </conditionalFormatting>
  <conditionalFormatting sqref="O13:W21">
    <cfRule type="cellIs" dxfId="278" priority="241" operator="equal">
      <formula>2</formula>
    </cfRule>
    <cfRule type="cellIs" dxfId="277" priority="242" operator="equal">
      <formula>1</formula>
    </cfRule>
    <cfRule type="cellIs" dxfId="276" priority="243" operator="equal">
      <formula>0</formula>
    </cfRule>
  </conditionalFormatting>
  <conditionalFormatting sqref="O24:W32">
    <cfRule type="cellIs" dxfId="275" priority="221" operator="equal">
      <formula>2</formula>
    </cfRule>
    <cfRule type="cellIs" dxfId="274" priority="222" operator="equal">
      <formula>1</formula>
    </cfRule>
    <cfRule type="cellIs" dxfId="273" priority="223" operator="equal">
      <formula>0</formula>
    </cfRule>
  </conditionalFormatting>
  <conditionalFormatting sqref="O34:AU34">
    <cfRule type="cellIs" dxfId="272" priority="211" operator="equal">
      <formula>1</formula>
    </cfRule>
  </conditionalFormatting>
  <conditionalFormatting sqref="O33:AU33 O11:AU11 O22:AU22 M47:V47 M59:V59 M71:V71 BQ59:BY59 X47:AG47 AI47:BC47 X59:AG59 AI59:BC59 X71:AG71 AI71:BC71">
    <cfRule type="cellIs" dxfId="271" priority="209" operator="equal">
      <formula>1</formula>
    </cfRule>
  </conditionalFormatting>
  <conditionalFormatting sqref="X2:X10 AJ2:AJ10 AV2:AV32 X12:X21 AJ12:AJ21 X23:X32 AJ23:AJ32">
    <cfRule type="cellIs" dxfId="270" priority="206" operator="equal">
      <formula>1</formula>
    </cfRule>
  </conditionalFormatting>
  <conditionalFormatting sqref="X2:X10">
    <cfRule type="cellIs" dxfId="269" priority="255" operator="equal">
      <formula>1</formula>
    </cfRule>
  </conditionalFormatting>
  <conditionalFormatting sqref="X13:X21">
    <cfRule type="cellIs" dxfId="268" priority="240" operator="equal">
      <formula>1</formula>
    </cfRule>
  </conditionalFormatting>
  <conditionalFormatting sqref="X24:X32">
    <cfRule type="cellIs" dxfId="267" priority="220" operator="equal">
      <formula>1</formula>
    </cfRule>
  </conditionalFormatting>
  <conditionalFormatting sqref="AA2:AI10">
    <cfRule type="cellIs" dxfId="266" priority="248" operator="equal">
      <formula>2</formula>
    </cfRule>
    <cfRule type="cellIs" dxfId="265" priority="249" operator="equal">
      <formula>1</formula>
    </cfRule>
    <cfRule type="cellIs" dxfId="264" priority="250" operator="equal">
      <formula>0</formula>
    </cfRule>
  </conditionalFormatting>
  <conditionalFormatting sqref="AA13:AI21">
    <cfRule type="cellIs" dxfId="263" priority="228" operator="equal">
      <formula>2</formula>
    </cfRule>
    <cfRule type="cellIs" dxfId="262" priority="229" operator="equal">
      <formula>1</formula>
    </cfRule>
    <cfRule type="cellIs" dxfId="261" priority="230" operator="equal">
      <formula>0</formula>
    </cfRule>
  </conditionalFormatting>
  <conditionalFormatting sqref="AA24:AI32">
    <cfRule type="cellIs" dxfId="260" priority="216" operator="equal">
      <formula>2</formula>
    </cfRule>
    <cfRule type="cellIs" dxfId="259" priority="217" operator="equal">
      <formula>1</formula>
    </cfRule>
    <cfRule type="cellIs" dxfId="258" priority="218" operator="equal">
      <formula>0</formula>
    </cfRule>
  </conditionalFormatting>
  <conditionalFormatting sqref="AJ2:AJ10">
    <cfRule type="cellIs" dxfId="257" priority="251" operator="equal">
      <formula>1</formula>
    </cfRule>
  </conditionalFormatting>
  <conditionalFormatting sqref="AJ13:AJ21">
    <cfRule type="cellIs" dxfId="256" priority="231" operator="equal">
      <formula>1</formula>
    </cfRule>
  </conditionalFormatting>
  <conditionalFormatting sqref="AJ24:AJ32">
    <cfRule type="cellIs" dxfId="255" priority="219" operator="equal">
      <formula>1</formula>
    </cfRule>
  </conditionalFormatting>
  <conditionalFormatting sqref="AM2:AU10">
    <cfRule type="cellIs" dxfId="254" priority="244" operator="equal">
      <formula>2</formula>
    </cfRule>
    <cfRule type="cellIs" dxfId="253" priority="245" operator="equal">
      <formula>1</formula>
    </cfRule>
    <cfRule type="cellIs" dxfId="252" priority="246" operator="equal">
      <formula>0</formula>
    </cfRule>
  </conditionalFormatting>
  <conditionalFormatting sqref="AM13:AU21">
    <cfRule type="cellIs" dxfId="251" priority="224" operator="equal">
      <formula>2</formula>
    </cfRule>
    <cfRule type="cellIs" dxfId="250" priority="225" operator="equal">
      <formula>1</formula>
    </cfRule>
    <cfRule type="cellIs" dxfId="249" priority="226" operator="equal">
      <formula>0</formula>
    </cfRule>
  </conditionalFormatting>
  <conditionalFormatting sqref="AM24:AU32">
    <cfRule type="cellIs" dxfId="248" priority="212" operator="equal">
      <formula>2</formula>
    </cfRule>
    <cfRule type="cellIs" dxfId="247" priority="213" operator="equal">
      <formula>1</formula>
    </cfRule>
    <cfRule type="cellIs" dxfId="246" priority="214" operator="equal">
      <formula>0</formula>
    </cfRule>
  </conditionalFormatting>
  <conditionalFormatting sqref="AV2:AV10">
    <cfRule type="cellIs" dxfId="245" priority="247" operator="equal">
      <formula>1</formula>
    </cfRule>
  </conditionalFormatting>
  <conditionalFormatting sqref="AV13:AV21">
    <cfRule type="cellIs" dxfId="244" priority="227" operator="equal">
      <formula>1</formula>
    </cfRule>
  </conditionalFormatting>
  <conditionalFormatting sqref="AV24:AV32">
    <cfRule type="cellIs" dxfId="243" priority="215" operator="equal">
      <formula>1</formula>
    </cfRule>
  </conditionalFormatting>
  <conditionalFormatting sqref="IR18:IS18 IR29:IS29">
    <cfRule type="cellIs" dxfId="242" priority="208" operator="equal">
      <formula>1</formula>
    </cfRule>
  </conditionalFormatting>
  <conditionalFormatting sqref="B2:J10">
    <cfRule type="cellIs" dxfId="241" priority="263" operator="equal">
      <formula>$A$1</formula>
    </cfRule>
  </conditionalFormatting>
  <conditionalFormatting sqref="AU38:BC46 AU50:BC58 AU62:BC70 BF62:BN70 BF50:BN58 BF38:BN46 BQ38:BY46 BQ50:BY58 BQ62:BY70">
    <cfRule type="cellIs" dxfId="240" priority="141" operator="equal">
      <formula>2</formula>
    </cfRule>
    <cfRule type="cellIs" dxfId="239" priority="142" operator="equal">
      <formula>1</formula>
    </cfRule>
    <cfRule type="cellIs" dxfId="238" priority="143" operator="equal">
      <formula>0</formula>
    </cfRule>
  </conditionalFormatting>
  <conditionalFormatting sqref="BF71:BN71 BF59:BN59 BF47:BN47 BQ47:BY47 BQ71:BY71">
    <cfRule type="cellIs" dxfId="237" priority="140" operator="equal">
      <formula>1</formula>
    </cfRule>
  </conditionalFormatting>
  <conditionalFormatting sqref="BO38:BO70 BD38:BD70 BZ38:BZ70">
    <cfRule type="cellIs" dxfId="236" priority="135" operator="equal">
      <formula>1</formula>
    </cfRule>
  </conditionalFormatting>
  <conditionalFormatting sqref="BI7 BI13 BI16 BI19 BI22 BI25 BI28 BI31">
    <cfRule type="expression" dxfId="235" priority="134">
      <formula>$BI$4=8</formula>
    </cfRule>
  </conditionalFormatting>
  <conditionalFormatting sqref="BK29:BM31">
    <cfRule type="expression" dxfId="234" priority="102">
      <formula>COUNT($BK$29:$BM$31)=1</formula>
    </cfRule>
  </conditionalFormatting>
  <conditionalFormatting sqref="DM14:DU22">
    <cfRule type="cellIs" dxfId="233" priority="108" operator="equal">
      <formula>0</formula>
    </cfRule>
    <cfRule type="cellIs" dxfId="232" priority="109" operator="equal">
      <formula>1</formula>
    </cfRule>
  </conditionalFormatting>
  <conditionalFormatting sqref="BB2:CB4 AY5:BA31">
    <cfRule type="cellIs" dxfId="231" priority="95" operator="equal">
      <formula>0</formula>
    </cfRule>
  </conditionalFormatting>
  <conditionalFormatting sqref="BT5:BV31">
    <cfRule type="expression" dxfId="230" priority="63">
      <formula>COUNTIF($BT$2:$BV$3,BT5)&gt;0</formula>
    </cfRule>
    <cfRule type="expression" dxfId="229" priority="94">
      <formula>COUNTIF($BT$2:$BV$4,0)&lt;&gt;9</formula>
    </cfRule>
  </conditionalFormatting>
  <conditionalFormatting sqref="BW5:BY31">
    <cfRule type="expression" dxfId="228" priority="64">
      <formula>COUNTIF($BW$2:$BY$4,BW5)&gt;0</formula>
    </cfRule>
    <cfRule type="expression" dxfId="227" priority="93">
      <formula>COUNTIF($BW$2:$BY$4,0)&lt;&gt;9</formula>
    </cfRule>
  </conditionalFormatting>
  <conditionalFormatting sqref="BZ5:CB31">
    <cfRule type="expression" dxfId="226" priority="62">
      <formula>COUNTIF($BZ$2:$CB$4,BZ5)&gt;0</formula>
    </cfRule>
    <cfRule type="expression" dxfId="225" priority="92">
      <formula>COUNTIF($BZ$2:$CB$4,0)&lt;&gt;9</formula>
    </cfRule>
  </conditionalFormatting>
  <conditionalFormatting sqref="BB5:BD31">
    <cfRule type="expression" dxfId="224" priority="56">
      <formula>COUNTIF($BB$2:$BD$4,BB5)&gt;0</formula>
    </cfRule>
    <cfRule type="expression" dxfId="223" priority="91">
      <formula>COUNTIF($BB$2:$BD$4,0)&lt;&gt;9</formula>
    </cfRule>
  </conditionalFormatting>
  <conditionalFormatting sqref="BE5:BG31">
    <cfRule type="expression" dxfId="222" priority="77">
      <formula>COUNTIF($BE$2:$BG$4,BE5)&gt;0</formula>
    </cfRule>
    <cfRule type="expression" dxfId="221" priority="290">
      <formula>COUNTIF($BE$2:$BG$4,0)&lt;&gt;9</formula>
    </cfRule>
  </conditionalFormatting>
  <conditionalFormatting sqref="BH5:BJ31">
    <cfRule type="expression" dxfId="220" priority="58">
      <formula>COUNTIF($BH$2:$BJ$4,BH5)&gt;0</formula>
    </cfRule>
    <cfRule type="expression" dxfId="219" priority="89">
      <formula>COUNTIF($BH$2:$BJ$4,0)&lt;&gt;9</formula>
    </cfRule>
  </conditionalFormatting>
  <conditionalFormatting sqref="BK5:BM31">
    <cfRule type="expression" dxfId="218" priority="59">
      <formula>COUNTIF($BK$2:$BM$4,BK5)&gt;0</formula>
    </cfRule>
    <cfRule type="expression" dxfId="217" priority="88">
      <formula>COUNTIF($BK$2:$BM$4,0)&lt;&gt;9</formula>
    </cfRule>
  </conditionalFormatting>
  <conditionalFormatting sqref="BN5:BP31">
    <cfRule type="expression" dxfId="216" priority="60">
      <formula>COUNTIF($BN$2:$BP$4,BN5)&gt;0</formula>
    </cfRule>
    <cfRule type="expression" dxfId="215" priority="87">
      <formula>COUNTIF($BN$2:$BP$4,0)&lt;&gt;9</formula>
    </cfRule>
  </conditionalFormatting>
  <conditionalFormatting sqref="BQ5:BS31">
    <cfRule type="expression" dxfId="214" priority="61">
      <formula>COUNTIF($BQ$2:$BS$4,BQ5)&gt;0</formula>
    </cfRule>
    <cfRule type="expression" dxfId="213" priority="86">
      <formula>COUNTIF($BQ$2:$BS$4,0)&lt;&gt;9</formula>
    </cfRule>
  </conditionalFormatting>
  <conditionalFormatting sqref="BB5:CB7">
    <cfRule type="expression" dxfId="212" priority="55">
      <formula>COUNTIF($AY$5:$BA$7,BB5)&gt;0</formula>
    </cfRule>
    <cfRule type="expression" dxfId="211" priority="85">
      <formula>COUNTIF($AY$5:$BA$7,0)&lt;&gt;9</formula>
    </cfRule>
  </conditionalFormatting>
  <conditionalFormatting sqref="BB8:CB10">
    <cfRule type="expression" dxfId="210" priority="53">
      <formula>COUNTIF($AY$8:$BA$10,BB8)&gt;0</formula>
    </cfRule>
    <cfRule type="expression" dxfId="209" priority="84">
      <formula>COUNTIF($AY$8:$BA$10,0)&lt;&gt;9</formula>
    </cfRule>
  </conditionalFormatting>
  <conditionalFormatting sqref="BB11:CB13">
    <cfRule type="expression" dxfId="208" priority="52">
      <formula>COUNTIF($AY$11:$BA$13,BB11)&gt;0</formula>
    </cfRule>
    <cfRule type="expression" dxfId="207" priority="83">
      <formula>COUNTIF($AY$11:$BA$13,0)&lt;&gt;9</formula>
    </cfRule>
  </conditionalFormatting>
  <conditionalFormatting sqref="BB14:CB16">
    <cfRule type="expression" dxfId="206" priority="51">
      <formula>COUNTIF($AY$14:$BA$16,BB14)&gt;0</formula>
    </cfRule>
    <cfRule type="expression" dxfId="205" priority="82">
      <formula>COUNTIF($AY$14:$BA$16,0)&lt;&gt;9</formula>
    </cfRule>
  </conditionalFormatting>
  <conditionalFormatting sqref="BB17:CB19">
    <cfRule type="expression" dxfId="204" priority="50">
      <formula>COUNTIF($AY$17:$BA$19,BB17)&gt;0</formula>
    </cfRule>
    <cfRule type="expression" dxfId="203" priority="81">
      <formula>COUNTIF($AY$17:$BA$19,0)&lt;&gt;9</formula>
    </cfRule>
  </conditionalFormatting>
  <conditionalFormatting sqref="BB20:CB22">
    <cfRule type="expression" dxfId="202" priority="49">
      <formula>COUNTIF($AY$20:$BA$22,BB20)&gt;0</formula>
    </cfRule>
    <cfRule type="expression" dxfId="201" priority="80">
      <formula>COUNTIF($AY$20:$BA$22,0)&lt;&gt;9</formula>
    </cfRule>
  </conditionalFormatting>
  <conditionalFormatting sqref="BB23:CB25">
    <cfRule type="expression" dxfId="200" priority="48">
      <formula>COUNTIF($AY$23:$BA$25,BB23)&gt;0</formula>
    </cfRule>
    <cfRule type="expression" dxfId="199" priority="79">
      <formula>COUNTIF($AY$23:$BA$25,0)&lt;&gt;9</formula>
    </cfRule>
  </conditionalFormatting>
  <conditionalFormatting sqref="BB26:CB28">
    <cfRule type="expression" dxfId="198" priority="47">
      <formula>COUNTIF($AY$26:$BA$28,BB26)</formula>
    </cfRule>
    <cfRule type="expression" dxfId="197" priority="78">
      <formula>COUNTIF($AY$26:$BA$28,0)&lt;&gt;9</formula>
    </cfRule>
  </conditionalFormatting>
  <conditionalFormatting sqref="BB29:CB31">
    <cfRule type="expression" dxfId="196" priority="46">
      <formula>COUNTIF($AY$29:$BA$31,BB29)&gt;0</formula>
    </cfRule>
    <cfRule type="expression" dxfId="195" priority="90">
      <formula>COUNTIF($AY$29:$BA$31,0)&lt;&gt;9</formula>
    </cfRule>
  </conditionalFormatting>
  <conditionalFormatting sqref="FJ35:FR43">
    <cfRule type="cellIs" dxfId="194" priority="76" operator="equal">
      <formula>0</formula>
    </cfRule>
  </conditionalFormatting>
  <conditionalFormatting sqref="BB11:BD13">
    <cfRule type="expression" dxfId="193" priority="7">
      <formula>COUNT($BB$11:$BD$13)=1</formula>
    </cfRule>
  </conditionalFormatting>
  <conditionalFormatting sqref="BE11:BG13">
    <cfRule type="expression" dxfId="192" priority="6">
      <formula>COUNT($BE$11:$BG$13)=1</formula>
    </cfRule>
  </conditionalFormatting>
  <conditionalFormatting sqref="BH11:BJ13">
    <cfRule type="expression" dxfId="191" priority="5">
      <formula>COUNT($BH$11:$BJ$13)=1</formula>
    </cfRule>
  </conditionalFormatting>
  <conditionalFormatting sqref="BK11:BM13">
    <cfRule type="expression" dxfId="190" priority="4">
      <formula>COUNT($BK$11:$BM$13)=1</formula>
    </cfRule>
  </conditionalFormatting>
  <conditionalFormatting sqref="BN11:BP13">
    <cfRule type="expression" dxfId="189" priority="3">
      <formula>COUNT($BN$11:$BP$12)=1</formula>
    </cfRule>
  </conditionalFormatting>
  <conditionalFormatting sqref="BQ11:BS13">
    <cfRule type="expression" dxfId="188" priority="2">
      <formula>COUNT($BQ$11:$BS$13)=1</formula>
    </cfRule>
  </conditionalFormatting>
  <conditionalFormatting sqref="BB5:BJ13">
    <cfRule type="expression" dxfId="187" priority="313">
      <formula>COUNTIF($FJ$35:$FL$37,BB5)&gt;0</formula>
    </cfRule>
    <cfRule type="expression" dxfId="186" priority="314">
      <formula>$FF$35&gt;0</formula>
    </cfRule>
  </conditionalFormatting>
  <conditionalFormatting sqref="BK5:BS13">
    <cfRule type="expression" dxfId="185" priority="315">
      <formula>COUNTIF($FM$35:$FO$37,BK5)&gt;0</formula>
    </cfRule>
    <cfRule type="expression" dxfId="184" priority="316">
      <formula>$FG$35&gt;0</formula>
    </cfRule>
  </conditionalFormatting>
  <conditionalFormatting sqref="BT5:CB13">
    <cfRule type="expression" dxfId="183" priority="317">
      <formula>COUNTIF($FP$35:$FR$37,BT5)&gt;0</formula>
    </cfRule>
    <cfRule type="expression" dxfId="182" priority="318">
      <formula>$FH$35&gt;0</formula>
    </cfRule>
  </conditionalFormatting>
  <conditionalFormatting sqref="BB14:BJ22">
    <cfRule type="expression" dxfId="181" priority="319">
      <formula>COUNTIF($FJ$38:$FL$40,BB14)&gt;0</formula>
    </cfRule>
    <cfRule type="expression" dxfId="180" priority="320">
      <formula>$FF$36&gt;0</formula>
    </cfRule>
  </conditionalFormatting>
  <conditionalFormatting sqref="BK14:BS22">
    <cfRule type="expression" dxfId="179" priority="321">
      <formula>COUNTIF($FM$38:$FO$40,BK14)&gt;0</formula>
    </cfRule>
    <cfRule type="expression" dxfId="178" priority="322">
      <formula>$FG$36&gt;0</formula>
    </cfRule>
  </conditionalFormatting>
  <conditionalFormatting sqref="BT14:CB22">
    <cfRule type="expression" dxfId="177" priority="323">
      <formula>COUNTIF($FP$38:$FR$40,BT14)&gt;0</formula>
    </cfRule>
    <cfRule type="expression" dxfId="176" priority="324">
      <formula>$FH$36&gt;0</formula>
    </cfRule>
  </conditionalFormatting>
  <conditionalFormatting sqref="BB23:BJ31">
    <cfRule type="expression" dxfId="175" priority="325">
      <formula>COUNTIF($FJ$41:$FL$43,BB23)&gt;0</formula>
    </cfRule>
    <cfRule type="expression" dxfId="174" priority="326">
      <formula>$FF$37&gt;0</formula>
    </cfRule>
  </conditionalFormatting>
  <conditionalFormatting sqref="BK23:BS31">
    <cfRule type="expression" dxfId="173" priority="327">
      <formula>COUNTIF($FM$41:$FO$43,BK23)&gt;0</formula>
    </cfRule>
    <cfRule type="expression" dxfId="172" priority="328">
      <formula>$FG$37&gt;0</formula>
    </cfRule>
  </conditionalFormatting>
  <conditionalFormatting sqref="BT23:CB31">
    <cfRule type="expression" dxfId="171" priority="329">
      <formula>COUNTIF($FP$41:$FR$43,BT23)&gt;0</formula>
    </cfRule>
    <cfRule type="expression" dxfId="170" priority="330">
      <formula>$FH$37&gt;0</formula>
    </cfRule>
  </conditionalFormatting>
  <conditionalFormatting sqref="BB29:BD31">
    <cfRule type="expression" dxfId="169" priority="331">
      <formula>$DM$22=1</formula>
    </cfRule>
  </conditionalFormatting>
  <conditionalFormatting sqref="BB5:BD7">
    <cfRule type="expression" dxfId="168" priority="332">
      <formula>$DM$14=1</formula>
    </cfRule>
    <cfRule type="expression" dxfId="167" priority="333">
      <formula>$DM$14=1</formula>
    </cfRule>
    <cfRule type="expression" dxfId="166" priority="334">
      <formula>$DM$14=1</formula>
    </cfRule>
  </conditionalFormatting>
  <conditionalFormatting sqref="BE29:BG31">
    <cfRule type="expression" dxfId="165" priority="335">
      <formula>COUNT($BE$29:$BG$31)=1</formula>
    </cfRule>
    <cfRule type="expression" dxfId="164" priority="336">
      <formula>$DN$22=1</formula>
    </cfRule>
  </conditionalFormatting>
  <conditionalFormatting sqref="BN29:BP31">
    <cfRule type="expression" dxfId="163" priority="337">
      <formula>$DQ$22=1</formula>
    </cfRule>
  </conditionalFormatting>
  <conditionalFormatting sqref="BQ29:BS31">
    <cfRule type="expression" dxfId="162" priority="338">
      <formula>$DR$22=1</formula>
    </cfRule>
  </conditionalFormatting>
  <conditionalFormatting sqref="BT29:BV31">
    <cfRule type="expression" dxfId="161" priority="339">
      <formula>$DS$22=1</formula>
    </cfRule>
  </conditionalFormatting>
  <conditionalFormatting sqref="BW29:BY31">
    <cfRule type="expression" dxfId="160" priority="340">
      <formula>$DT$22=1</formula>
    </cfRule>
  </conditionalFormatting>
  <conditionalFormatting sqref="BE5:BG7">
    <cfRule type="expression" dxfId="159" priority="341">
      <formula>$DN$14=1</formula>
    </cfRule>
  </conditionalFormatting>
  <conditionalFormatting sqref="BH5:BJ7">
    <cfRule type="expression" dxfId="158" priority="342">
      <formula>$DO$14=1</formula>
    </cfRule>
  </conditionalFormatting>
  <conditionalFormatting sqref="BK5:BM7">
    <cfRule type="expression" dxfId="157" priority="343">
      <formula>$DP$14=1</formula>
    </cfRule>
  </conditionalFormatting>
  <conditionalFormatting sqref="BN5:BP7">
    <cfRule type="expression" dxfId="156" priority="344">
      <formula>$DQ$14=1</formula>
    </cfRule>
  </conditionalFormatting>
  <conditionalFormatting sqref="BQ5:BS7">
    <cfRule type="expression" dxfId="155" priority="345">
      <formula>$DR$14=1</formula>
    </cfRule>
  </conditionalFormatting>
  <conditionalFormatting sqref="BT5:BV7">
    <cfRule type="expression" dxfId="154" priority="346">
      <formula>$DS$14=1</formula>
    </cfRule>
  </conditionalFormatting>
  <conditionalFormatting sqref="BW5:BY7">
    <cfRule type="expression" dxfId="153" priority="347">
      <formula>$DT$14=1</formula>
    </cfRule>
  </conditionalFormatting>
  <conditionalFormatting sqref="BZ5:CB7">
    <cfRule type="expression" dxfId="152" priority="348">
      <formula>$DU$14=1</formula>
    </cfRule>
  </conditionalFormatting>
  <conditionalFormatting sqref="BB8:BD10">
    <cfRule type="expression" dxfId="151" priority="349">
      <formula>$DM$15=1</formula>
    </cfRule>
  </conditionalFormatting>
  <conditionalFormatting sqref="BE8:BG10">
    <cfRule type="expression" dxfId="150" priority="350">
      <formula>$DN$15=1</formula>
    </cfRule>
  </conditionalFormatting>
  <conditionalFormatting sqref="BH8:BJ10">
    <cfRule type="expression" dxfId="149" priority="351">
      <formula>$DO$15=1</formula>
    </cfRule>
  </conditionalFormatting>
  <conditionalFormatting sqref="BK8:BM10">
    <cfRule type="expression" dxfId="148" priority="352">
      <formula>$DP$15=1</formula>
    </cfRule>
  </conditionalFormatting>
  <conditionalFormatting sqref="BN8:BP10">
    <cfRule type="expression" dxfId="147" priority="353">
      <formula>$DQ$15=1</formula>
    </cfRule>
  </conditionalFormatting>
  <conditionalFormatting sqref="BQ8:BS10">
    <cfRule type="expression" dxfId="146" priority="354">
      <formula>$DR$15=1</formula>
    </cfRule>
  </conditionalFormatting>
  <conditionalFormatting sqref="BT8:BV10">
    <cfRule type="expression" dxfId="145" priority="355">
      <formula>$DS$15=1</formula>
    </cfRule>
  </conditionalFormatting>
  <conditionalFormatting sqref="BW8:BY10">
    <cfRule type="expression" dxfId="144" priority="356">
      <formula>$DT$15=1</formula>
    </cfRule>
  </conditionalFormatting>
  <conditionalFormatting sqref="BZ8:CB10">
    <cfRule type="expression" dxfId="143" priority="357">
      <formula>$DU$15=1</formula>
    </cfRule>
  </conditionalFormatting>
  <conditionalFormatting sqref="BB32:CB34 CC5:CE31">
    <cfRule type="cellIs" dxfId="142" priority="1" operator="equal">
      <formula>0</formula>
    </cfRule>
  </conditionalFormatting>
  <dataValidations count="1">
    <dataValidation type="whole" allowBlank="1" showInputMessage="1" showErrorMessage="1" sqref="A1" xr:uid="{592AEE63-9C60-4452-89CF-803640CA4D8D}">
      <formula1>1</formula1>
      <formula2>9</formula2>
    </dataValidation>
  </dataValidations>
  <pageMargins left="0.70078740157480324" right="0.70078740157480324" top="0.75196850393700787" bottom="0.75196850393700787"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9E7E0-7DB8-444B-9B8B-1BE8493E5DA9}">
  <dimension ref="J4:N6"/>
  <sheetViews>
    <sheetView workbookViewId="0">
      <selection activeCell="P6" sqref="P6"/>
    </sheetView>
  </sheetViews>
  <sheetFormatPr baseColWidth="10" defaultColWidth="3" defaultRowHeight="17.25" customHeight="1" x14ac:dyDescent="0.25"/>
  <sheetData>
    <row r="4" spans="10:14" ht="17.25" customHeight="1" x14ac:dyDescent="0.25">
      <c r="N4">
        <v>1</v>
      </c>
    </row>
    <row r="5" spans="10:14" ht="17.25" customHeight="1" x14ac:dyDescent="0.25">
      <c r="M5">
        <v>1</v>
      </c>
      <c r="N5">
        <v>1</v>
      </c>
    </row>
    <row r="6" spans="10:14" ht="17.25" customHeight="1" x14ac:dyDescent="0.25">
      <c r="J6">
        <v>1</v>
      </c>
      <c r="L6">
        <v>1</v>
      </c>
      <c r="M6">
        <v>1</v>
      </c>
      <c r="N6">
        <v>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BD34"/>
  <sheetViews>
    <sheetView workbookViewId="0">
      <selection activeCell="L13" sqref="L13"/>
    </sheetView>
  </sheetViews>
  <sheetFormatPr baseColWidth="10" defaultColWidth="9.140625" defaultRowHeight="15" x14ac:dyDescent="0.25"/>
  <cols>
    <col min="1" max="9" width="4.7109375" customWidth="1"/>
    <col min="10" max="13" width="5.5703125" customWidth="1"/>
    <col min="14" max="17" width="4.7109375" style="2" customWidth="1"/>
    <col min="18" max="18" width="5.42578125" style="2" customWidth="1"/>
    <col min="19" max="34" width="4.7109375" style="2" customWidth="1"/>
    <col min="35" max="41" width="5" style="2" customWidth="1"/>
    <col min="42" max="43" width="5" style="3" customWidth="1"/>
    <col min="44" max="45" width="5.140625" style="3" customWidth="1"/>
    <col min="46" max="50" width="5.140625" customWidth="1"/>
  </cols>
  <sheetData>
    <row r="1" spans="1:56" s="3" customFormat="1" ht="21.75" customHeight="1" x14ac:dyDescent="0.25">
      <c r="A1" s="1">
        <v>9</v>
      </c>
      <c r="B1" s="1"/>
      <c r="C1" s="1"/>
      <c r="D1" s="1"/>
      <c r="E1" s="1"/>
      <c r="F1" s="1"/>
      <c r="G1" s="1">
        <v>6</v>
      </c>
      <c r="H1" s="1">
        <v>1</v>
      </c>
      <c r="I1" s="1"/>
      <c r="K1" s="4" t="s">
        <v>0</v>
      </c>
      <c r="N1" s="2"/>
      <c r="O1" s="5">
        <v>1</v>
      </c>
      <c r="P1" s="5">
        <v>2</v>
      </c>
      <c r="Q1" s="5">
        <v>3</v>
      </c>
      <c r="R1" s="5">
        <v>4</v>
      </c>
      <c r="S1" s="5">
        <v>5</v>
      </c>
      <c r="T1" s="5">
        <v>6</v>
      </c>
      <c r="U1" s="5">
        <v>7</v>
      </c>
      <c r="V1" s="5">
        <v>8</v>
      </c>
      <c r="W1" s="5">
        <v>9</v>
      </c>
      <c r="X1" s="5"/>
      <c r="Y1" s="5"/>
      <c r="Z1" s="5">
        <v>1</v>
      </c>
      <c r="AA1" s="5">
        <v>2</v>
      </c>
      <c r="AB1" s="5">
        <v>3</v>
      </c>
      <c r="AC1" s="5">
        <v>4</v>
      </c>
      <c r="AD1" s="5">
        <v>5</v>
      </c>
      <c r="AE1" s="5">
        <v>6</v>
      </c>
      <c r="AF1" s="5">
        <v>7</v>
      </c>
      <c r="AG1" s="5">
        <v>8</v>
      </c>
      <c r="AH1" s="5">
        <v>9</v>
      </c>
      <c r="AI1" s="5"/>
      <c r="AJ1" s="5"/>
      <c r="AK1" s="5">
        <v>1</v>
      </c>
      <c r="AL1" s="5">
        <v>2</v>
      </c>
      <c r="AM1" s="5">
        <v>3</v>
      </c>
      <c r="AN1" s="5">
        <v>4</v>
      </c>
      <c r="AO1" s="5">
        <v>5</v>
      </c>
      <c r="AP1" s="5">
        <v>6</v>
      </c>
      <c r="AQ1" s="5">
        <v>7</v>
      </c>
      <c r="AR1" s="5">
        <v>8</v>
      </c>
      <c r="AS1" s="5">
        <v>9</v>
      </c>
    </row>
    <row r="2" spans="1:56" s="3" customFormat="1" ht="21.75" customHeight="1" x14ac:dyDescent="0.25">
      <c r="A2" s="1"/>
      <c r="B2" s="1">
        <v>3</v>
      </c>
      <c r="C2" s="1"/>
      <c r="D2" s="1"/>
      <c r="E2" s="1"/>
      <c r="F2" s="1">
        <v>9</v>
      </c>
      <c r="G2" s="1">
        <v>4</v>
      </c>
      <c r="H2" s="1"/>
      <c r="I2" s="1">
        <v>8</v>
      </c>
      <c r="K2" s="3">
        <v>9</v>
      </c>
      <c r="M2" s="3">
        <f t="shared" ref="M2:M9" si="0">COUNTIF(O2:W2,FALSE)</f>
        <v>0</v>
      </c>
      <c r="N2" s="5" t="s">
        <v>1</v>
      </c>
      <c r="O2" s="2" t="str">
        <f t="shared" ref="O2:W2" si="1">IF(ISNUMBER($A$1)=TRUE,"PRIS",IF(ISNUMBER(MATCH(O$1,l_1,0))=TRUE,TRUE,IF(ISNUMBER(MATCH(O$1,c_1,0))=TRUE,TRUE,IF(ISNUMBER(MATCH(O$1,s_1,0))=TRUE,TRUE,FALSE))))</f>
        <v>PRIS</v>
      </c>
      <c r="P2" s="2" t="str">
        <f t="shared" si="1"/>
        <v>PRIS</v>
      </c>
      <c r="Q2" s="2" t="str">
        <f t="shared" si="1"/>
        <v>PRIS</v>
      </c>
      <c r="R2" s="2" t="str">
        <f t="shared" si="1"/>
        <v>PRIS</v>
      </c>
      <c r="S2" s="2" t="str">
        <f t="shared" si="1"/>
        <v>PRIS</v>
      </c>
      <c r="T2" s="2" t="str">
        <f t="shared" si="1"/>
        <v>PRIS</v>
      </c>
      <c r="U2" s="2" t="str">
        <f t="shared" si="1"/>
        <v>PRIS</v>
      </c>
      <c r="V2" s="2" t="str">
        <f t="shared" si="1"/>
        <v>PRIS</v>
      </c>
      <c r="W2" s="2" t="str">
        <f t="shared" si="1"/>
        <v>PRIS</v>
      </c>
      <c r="X2" s="3">
        <f t="shared" ref="X2:X9" si="2">COUNTIF(Z2:AH2,FALSE)</f>
        <v>3</v>
      </c>
      <c r="Y2" s="5" t="s">
        <v>2</v>
      </c>
      <c r="Z2" s="2" t="b">
        <f t="shared" ref="Z2:AH2" si="3">IF(ISNUMBER($D$1)=TRUE,"PRIS",IF(ISNUMBER(MATCH(Z$1,l_1,0))=TRUE,TRUE,IF(ISNUMBER(MATCH(Z$1,c_4,0))=TRUE,TRUE,IF(ISNUMBER(MATCH(Z$1,s_2,0))=TRUE,TRUE,FALSE))))</f>
        <v>1</v>
      </c>
      <c r="AA2" s="2" t="b">
        <f t="shared" si="3"/>
        <v>1</v>
      </c>
      <c r="AB2" s="2" t="b">
        <f t="shared" si="3"/>
        <v>1</v>
      </c>
      <c r="AC2" s="2" t="b">
        <f t="shared" si="3"/>
        <v>0</v>
      </c>
      <c r="AD2" s="2" t="b">
        <f t="shared" si="3"/>
        <v>1</v>
      </c>
      <c r="AE2" s="2" t="b">
        <f t="shared" si="3"/>
        <v>1</v>
      </c>
      <c r="AF2" s="2" t="b">
        <f t="shared" si="3"/>
        <v>0</v>
      </c>
      <c r="AG2" s="2" t="b">
        <f t="shared" si="3"/>
        <v>0</v>
      </c>
      <c r="AH2" s="2" t="b">
        <f t="shared" si="3"/>
        <v>1</v>
      </c>
      <c r="AI2" s="3">
        <f t="shared" ref="AI2:AI9" si="4">COUNTIF(AK2:AS2,FALSE)</f>
        <v>0</v>
      </c>
      <c r="AJ2" s="5" t="s">
        <v>3</v>
      </c>
      <c r="AK2" s="2" t="str">
        <f t="shared" ref="AK2:AS2" si="5">IF(ISNUMBER($G$1)=TRUE,"PRIS",IF(ISNUMBER(MATCH(AK$1,l_1,0))=TRUE,TRUE,IF(ISNUMBER(MATCH(AK$1,c_7,0))=TRUE,TRUE,IF(ISNUMBER(MATCH(AK$1,s_3,0))=TRUE,TRUE,FALSE))))</f>
        <v>PRIS</v>
      </c>
      <c r="AL2" s="2" t="str">
        <f t="shared" si="5"/>
        <v>PRIS</v>
      </c>
      <c r="AM2" s="2" t="str">
        <f t="shared" si="5"/>
        <v>PRIS</v>
      </c>
      <c r="AN2" s="2" t="str">
        <f t="shared" si="5"/>
        <v>PRIS</v>
      </c>
      <c r="AO2" s="2" t="str">
        <f t="shared" si="5"/>
        <v>PRIS</v>
      </c>
      <c r="AP2" s="2" t="str">
        <f t="shared" si="5"/>
        <v>PRIS</v>
      </c>
      <c r="AQ2" s="2" t="str">
        <f t="shared" si="5"/>
        <v>PRIS</v>
      </c>
      <c r="AR2" s="2" t="str">
        <f t="shared" si="5"/>
        <v>PRIS</v>
      </c>
      <c r="AS2" s="2" t="str">
        <f t="shared" si="5"/>
        <v>PRIS</v>
      </c>
      <c r="AU2" t="s">
        <v>4</v>
      </c>
    </row>
    <row r="3" spans="1:56" s="3" customFormat="1" ht="21.75" customHeight="1" x14ac:dyDescent="0.25">
      <c r="A3" s="1"/>
      <c r="B3" s="1"/>
      <c r="C3" s="1">
        <v>2</v>
      </c>
      <c r="D3" s="1"/>
      <c r="E3" s="1"/>
      <c r="F3" s="1">
        <v>5</v>
      </c>
      <c r="G3" s="1">
        <v>9</v>
      </c>
      <c r="H3" s="1">
        <v>7</v>
      </c>
      <c r="I3" s="1">
        <v>3</v>
      </c>
      <c r="M3" s="3">
        <f t="shared" si="0"/>
        <v>2</v>
      </c>
      <c r="N3" s="5" t="s">
        <v>5</v>
      </c>
      <c r="O3" s="2" t="b">
        <f t="shared" ref="O3:W3" si="6">IF(ISNUMBER($B$1)=TRUE,"PRIS",IF(ISNUMBER(MATCH(O$1,l_1,0))=TRUE,TRUE,IF(ISNUMBER(MATCH(O$1,c_2,0))=TRUE,TRUE,IF(ISNUMBER(MATCH(O$1,s_1,0))=TRUE,TRUE,FALSE))))</f>
        <v>1</v>
      </c>
      <c r="P3" s="2" t="b">
        <f t="shared" si="6"/>
        <v>1</v>
      </c>
      <c r="Q3" s="2" t="b">
        <f t="shared" si="6"/>
        <v>1</v>
      </c>
      <c r="R3" s="2" t="b">
        <f t="shared" si="6"/>
        <v>1</v>
      </c>
      <c r="S3" s="2" t="b">
        <f t="shared" si="6"/>
        <v>1</v>
      </c>
      <c r="T3" s="2" t="b">
        <f t="shared" si="6"/>
        <v>1</v>
      </c>
      <c r="U3" s="2" t="b">
        <f t="shared" si="6"/>
        <v>0</v>
      </c>
      <c r="V3" s="2" t="b">
        <f t="shared" si="6"/>
        <v>0</v>
      </c>
      <c r="W3" s="2" t="b">
        <f t="shared" si="6"/>
        <v>1</v>
      </c>
      <c r="X3" s="3">
        <f t="shared" si="2"/>
        <v>4</v>
      </c>
      <c r="Y3" s="5" t="s">
        <v>6</v>
      </c>
      <c r="Z3" s="2" t="b">
        <f t="shared" ref="Z3:AH3" si="7">IF(ISNUMBER($E$1)=TRUE,"PRIS",IF(ISNUMBER(MATCH(Z$1,l_1,0))=TRUE,TRUE,IF(ISNUMBER(MATCH(Z$1,c_5,0))=TRUE,TRUE,IF(ISNUMBER(MATCH(Z$1,s_2,0))=TRUE,TRUE,FALSE))))</f>
        <v>1</v>
      </c>
      <c r="AA3" s="2" t="b">
        <f t="shared" si="7"/>
        <v>0</v>
      </c>
      <c r="AB3" s="2" t="b">
        <f t="shared" si="7"/>
        <v>0</v>
      </c>
      <c r="AC3" s="2" t="b">
        <f t="shared" si="7"/>
        <v>1</v>
      </c>
      <c r="AD3" s="2" t="b">
        <f t="shared" si="7"/>
        <v>1</v>
      </c>
      <c r="AE3" s="2" t="b">
        <f t="shared" si="7"/>
        <v>1</v>
      </c>
      <c r="AF3" s="2" t="b">
        <f t="shared" si="7"/>
        <v>0</v>
      </c>
      <c r="AG3" s="2" t="b">
        <f t="shared" si="7"/>
        <v>0</v>
      </c>
      <c r="AH3" s="2" t="b">
        <f t="shared" si="7"/>
        <v>1</v>
      </c>
      <c r="AI3" s="3">
        <f t="shared" si="4"/>
        <v>0</v>
      </c>
      <c r="AJ3" s="5" t="s">
        <v>7</v>
      </c>
      <c r="AK3" s="2" t="str">
        <f t="shared" ref="AK3:AS3" si="8">IF(ISNUMBER($H$1)=TRUE,"PRIS",IF(ISNUMBER(MATCH(AK$1,l_1,0))=TRUE,TRUE,IF(ISNUMBER(MATCH(AK$1,c_8,0))=TRUE,TRUE,IF(ISNUMBER(MATCH(AK$1,s_3,0))=TRUE,TRUE,FALSE))))</f>
        <v>PRIS</v>
      </c>
      <c r="AL3" s="2" t="str">
        <f t="shared" si="8"/>
        <v>PRIS</v>
      </c>
      <c r="AM3" s="2" t="str">
        <f t="shared" si="8"/>
        <v>PRIS</v>
      </c>
      <c r="AN3" s="2" t="str">
        <f t="shared" si="8"/>
        <v>PRIS</v>
      </c>
      <c r="AO3" s="2" t="str">
        <f t="shared" si="8"/>
        <v>PRIS</v>
      </c>
      <c r="AP3" s="2" t="str">
        <f t="shared" si="8"/>
        <v>PRIS</v>
      </c>
      <c r="AQ3" s="2" t="str">
        <f t="shared" si="8"/>
        <v>PRIS</v>
      </c>
      <c r="AR3" s="2" t="str">
        <f t="shared" si="8"/>
        <v>PRIS</v>
      </c>
      <c r="AS3" s="2" t="str">
        <f t="shared" si="8"/>
        <v>PRIS</v>
      </c>
      <c r="AU3" s="6">
        <v>1</v>
      </c>
      <c r="AV3">
        <f>A1</f>
        <v>9</v>
      </c>
      <c r="AW3">
        <f>B1</f>
        <v>0</v>
      </c>
      <c r="AX3">
        <f>C1</f>
        <v>0</v>
      </c>
      <c r="AY3">
        <f>A2</f>
        <v>0</v>
      </c>
      <c r="AZ3">
        <f>B2</f>
        <v>3</v>
      </c>
      <c r="BA3">
        <f>C2</f>
        <v>0</v>
      </c>
      <c r="BB3">
        <f>A3</f>
        <v>0</v>
      </c>
      <c r="BC3">
        <f>B3</f>
        <v>0</v>
      </c>
      <c r="BD3">
        <f>C3</f>
        <v>2</v>
      </c>
    </row>
    <row r="4" spans="1:56" s="3" customFormat="1" ht="21.75" customHeight="1" x14ac:dyDescent="0.25">
      <c r="A4" s="1"/>
      <c r="B4" s="1">
        <v>4</v>
      </c>
      <c r="C4" s="1"/>
      <c r="D4" s="1">
        <v>3</v>
      </c>
      <c r="E4" s="1"/>
      <c r="F4" s="1"/>
      <c r="G4" s="1">
        <v>2</v>
      </c>
      <c r="H4" s="1">
        <v>9</v>
      </c>
      <c r="I4" s="1">
        <v>5</v>
      </c>
      <c r="M4" s="3">
        <f t="shared" si="0"/>
        <v>2</v>
      </c>
      <c r="N4" s="5" t="s">
        <v>8</v>
      </c>
      <c r="O4" s="2" t="b">
        <f t="shared" ref="O4:W4" si="9">IF(ISNUMBER($C$1)=TRUE,"PRIS",IF(ISNUMBER(MATCH(O$1,l_1,0))=TRUE,TRUE,IF(ISNUMBER(MATCH(O$1,c_3,0))=TRUE,TRUE,IF(ISNUMBER(MATCH(O$1,s_1,0))=TRUE,TRUE,FALSE))))</f>
        <v>1</v>
      </c>
      <c r="P4" s="2" t="b">
        <f t="shared" si="9"/>
        <v>1</v>
      </c>
      <c r="Q4" s="2" t="b">
        <f t="shared" si="9"/>
        <v>1</v>
      </c>
      <c r="R4" s="2" t="b">
        <f t="shared" si="9"/>
        <v>1</v>
      </c>
      <c r="S4" s="2" t="b">
        <f t="shared" si="9"/>
        <v>0</v>
      </c>
      <c r="T4" s="2" t="b">
        <f t="shared" si="9"/>
        <v>1</v>
      </c>
      <c r="U4" s="2" t="b">
        <f t="shared" si="9"/>
        <v>1</v>
      </c>
      <c r="V4" s="2" t="b">
        <f t="shared" si="9"/>
        <v>0</v>
      </c>
      <c r="W4" s="2" t="b">
        <f t="shared" si="9"/>
        <v>1</v>
      </c>
      <c r="X4" s="3">
        <f t="shared" si="2"/>
        <v>4</v>
      </c>
      <c r="Y4" s="5" t="s">
        <v>9</v>
      </c>
      <c r="Z4" s="2" t="b">
        <f t="shared" ref="Z4:AH4" si="10">IF(ISNUMBER($F$1)=TRUE,"PRIS",IF(ISNUMBER(MATCH(Z$1,l_1,0))=TRUE,TRUE,IF(ISNUMBER(MATCH(Z$1,c_6,0))=TRUE,TRUE,IF(ISNUMBER(MATCH(Z$1,s_2,0))=TRUE,TRUE,FALSE))))</f>
        <v>1</v>
      </c>
      <c r="AA4" s="2" t="b">
        <f t="shared" si="10"/>
        <v>0</v>
      </c>
      <c r="AB4" s="2" t="b">
        <f t="shared" si="10"/>
        <v>0</v>
      </c>
      <c r="AC4" s="2" t="b">
        <f t="shared" si="10"/>
        <v>0</v>
      </c>
      <c r="AD4" s="2" t="b">
        <f t="shared" si="10"/>
        <v>1</v>
      </c>
      <c r="AE4" s="2" t="b">
        <f t="shared" si="10"/>
        <v>1</v>
      </c>
      <c r="AF4" s="2" t="b">
        <f t="shared" si="10"/>
        <v>1</v>
      </c>
      <c r="AG4" s="2" t="b">
        <f t="shared" si="10"/>
        <v>0</v>
      </c>
      <c r="AH4" s="2" t="b">
        <f t="shared" si="10"/>
        <v>1</v>
      </c>
      <c r="AI4" s="3">
        <f t="shared" si="4"/>
        <v>0</v>
      </c>
      <c r="AJ4" s="5" t="s">
        <v>10</v>
      </c>
      <c r="AK4" s="2" t="b">
        <f t="shared" ref="AK4:AS4" si="11">IF(ISNUMBER($I$1)=TRUE,"PRIS",IF(ISNUMBER(MATCH(AK$1,l_1,0))=TRUE,TRUE,IF(ISNUMBER(MATCH(AK$1,c_9,0))=TRUE,TRUE,IF(ISNUMBER(MATCH(AK$1,s_3,0))=TRUE,TRUE,FALSE))))</f>
        <v>1</v>
      </c>
      <c r="AL4" s="2" t="b">
        <f t="shared" si="11"/>
        <v>1</v>
      </c>
      <c r="AM4" s="2" t="b">
        <f t="shared" si="11"/>
        <v>1</v>
      </c>
      <c r="AN4" s="2" t="b">
        <f t="shared" si="11"/>
        <v>1</v>
      </c>
      <c r="AO4" s="2" t="b">
        <f t="shared" si="11"/>
        <v>1</v>
      </c>
      <c r="AP4" s="2" t="b">
        <f t="shared" si="11"/>
        <v>1</v>
      </c>
      <c r="AQ4" s="2" t="b">
        <f t="shared" si="11"/>
        <v>1</v>
      </c>
      <c r="AR4" s="2" t="b">
        <f t="shared" si="11"/>
        <v>1</v>
      </c>
      <c r="AS4" s="2" t="b">
        <f t="shared" si="11"/>
        <v>1</v>
      </c>
      <c r="AU4" s="6">
        <v>2</v>
      </c>
      <c r="AV4">
        <f>D1</f>
        <v>0</v>
      </c>
      <c r="AW4">
        <f>E1</f>
        <v>0</v>
      </c>
      <c r="AX4">
        <f>F1</f>
        <v>0</v>
      </c>
      <c r="AY4">
        <f>D2</f>
        <v>0</v>
      </c>
      <c r="AZ4">
        <f>E2</f>
        <v>0</v>
      </c>
      <c r="BA4">
        <f>F2</f>
        <v>9</v>
      </c>
      <c r="BB4">
        <f>D3</f>
        <v>0</v>
      </c>
      <c r="BC4">
        <f>E3</f>
        <v>0</v>
      </c>
      <c r="BD4">
        <f>F3</f>
        <v>5</v>
      </c>
    </row>
    <row r="5" spans="1:56" s="3" customFormat="1" ht="21.75" customHeight="1" x14ac:dyDescent="0.25">
      <c r="A5" s="1"/>
      <c r="B5" s="1"/>
      <c r="C5" s="1"/>
      <c r="D5" s="1"/>
      <c r="E5" s="1">
        <v>4</v>
      </c>
      <c r="F5" s="1"/>
      <c r="G5" s="1"/>
      <c r="H5" s="1">
        <v>5</v>
      </c>
      <c r="I5" s="1">
        <v>2</v>
      </c>
      <c r="M5" s="3">
        <f t="shared" si="0"/>
        <v>4</v>
      </c>
      <c r="N5" s="5" t="s">
        <v>11</v>
      </c>
      <c r="O5" s="2" t="b">
        <f t="shared" ref="O5:W5" si="12">IF(ISNUMBER($A$2)=TRUE,"PRIS",IF(ISNUMBER(MATCH(O$1,l_2,0))=TRUE,TRUE,IF(ISNUMBER(MATCH(O$1,c_1,0))=TRUE,TRUE,IF(ISNUMBER(MATCH(O$1,s_1,0))=TRUE,TRUE,FALSE))))</f>
        <v>0</v>
      </c>
      <c r="P5" s="2" t="b">
        <f t="shared" si="12"/>
        <v>1</v>
      </c>
      <c r="Q5" s="2" t="b">
        <f t="shared" si="12"/>
        <v>1</v>
      </c>
      <c r="R5" s="2" t="b">
        <f t="shared" si="12"/>
        <v>1</v>
      </c>
      <c r="S5" s="2" t="b">
        <f t="shared" si="12"/>
        <v>0</v>
      </c>
      <c r="T5" s="2" t="b">
        <f t="shared" si="12"/>
        <v>0</v>
      </c>
      <c r="U5" s="2" t="b">
        <f t="shared" si="12"/>
        <v>0</v>
      </c>
      <c r="V5" s="2" t="b">
        <f t="shared" si="12"/>
        <v>1</v>
      </c>
      <c r="W5" s="2" t="b">
        <f t="shared" si="12"/>
        <v>1</v>
      </c>
      <c r="X5" s="3">
        <f t="shared" si="2"/>
        <v>2</v>
      </c>
      <c r="Y5" s="5" t="s">
        <v>12</v>
      </c>
      <c r="Z5" s="2" t="b">
        <f t="shared" ref="Z5:AH5" si="13">IF(ISNUMBER($D$2)=TRUE,"PRIS",IF(ISNUMBER(MATCH(Z$1,l_2,0))=TRUE,TRUE,IF(ISNUMBER(MATCH(Z$1,c_4,0))=TRUE,TRUE,IF(ISNUMBER(MATCH(Z$1,s_2,0))=TRUE,TRUE,FALSE))))</f>
        <v>1</v>
      </c>
      <c r="AA5" s="2" t="b">
        <f t="shared" si="13"/>
        <v>1</v>
      </c>
      <c r="AB5" s="2" t="b">
        <f t="shared" si="13"/>
        <v>1</v>
      </c>
      <c r="AC5" s="2" t="b">
        <f t="shared" si="13"/>
        <v>1</v>
      </c>
      <c r="AD5" s="2" t="b">
        <f t="shared" si="13"/>
        <v>1</v>
      </c>
      <c r="AE5" s="2" t="b">
        <f t="shared" si="13"/>
        <v>0</v>
      </c>
      <c r="AF5" s="2" t="b">
        <f t="shared" si="13"/>
        <v>0</v>
      </c>
      <c r="AG5" s="2" t="b">
        <f t="shared" si="13"/>
        <v>1</v>
      </c>
      <c r="AH5" s="2" t="b">
        <f t="shared" si="13"/>
        <v>1</v>
      </c>
      <c r="AI5" s="3">
        <f t="shared" si="4"/>
        <v>0</v>
      </c>
      <c r="AJ5" s="5" t="s">
        <v>13</v>
      </c>
      <c r="AK5" s="2" t="str">
        <f t="shared" ref="AK5:AS5" si="14">IF(ISNUMBER($G$2)=TRUE,"PRIS",IF(ISNUMBER(MATCH(AK$1,l_2,0))=TRUE,TRUE,IF(ISNUMBER(MATCH(AK$1,c_7,0))=TRUE,TRUE,IF(ISNUMBER(MATCH(AK$1,s_3,0))=TRUE,TRUE,FALSE))))</f>
        <v>PRIS</v>
      </c>
      <c r="AL5" s="2" t="str">
        <f t="shared" si="14"/>
        <v>PRIS</v>
      </c>
      <c r="AM5" s="2" t="str">
        <f t="shared" si="14"/>
        <v>PRIS</v>
      </c>
      <c r="AN5" s="2" t="str">
        <f t="shared" si="14"/>
        <v>PRIS</v>
      </c>
      <c r="AO5" s="2" t="str">
        <f t="shared" si="14"/>
        <v>PRIS</v>
      </c>
      <c r="AP5" s="2" t="str">
        <f t="shared" si="14"/>
        <v>PRIS</v>
      </c>
      <c r="AQ5" s="2" t="str">
        <f t="shared" si="14"/>
        <v>PRIS</v>
      </c>
      <c r="AR5" s="2" t="str">
        <f t="shared" si="14"/>
        <v>PRIS</v>
      </c>
      <c r="AS5" s="2" t="str">
        <f t="shared" si="14"/>
        <v>PRIS</v>
      </c>
      <c r="AU5" s="6">
        <v>3</v>
      </c>
      <c r="AV5">
        <f>G1</f>
        <v>6</v>
      </c>
      <c r="AW5">
        <f>H1</f>
        <v>1</v>
      </c>
      <c r="AX5">
        <f>I1</f>
        <v>0</v>
      </c>
      <c r="AY5">
        <f>G2</f>
        <v>4</v>
      </c>
      <c r="AZ5">
        <f>H2</f>
        <v>0</v>
      </c>
      <c r="BA5">
        <f>I2</f>
        <v>8</v>
      </c>
      <c r="BB5">
        <f>G3</f>
        <v>9</v>
      </c>
      <c r="BC5">
        <f>H3</f>
        <v>7</v>
      </c>
      <c r="BD5">
        <f>I3</f>
        <v>3</v>
      </c>
    </row>
    <row r="6" spans="1:56" s="3" customFormat="1" ht="21.75" customHeight="1" x14ac:dyDescent="0.25">
      <c r="A6" s="1"/>
      <c r="B6" s="1">
        <v>5</v>
      </c>
      <c r="C6" s="1">
        <v>4</v>
      </c>
      <c r="D6" s="1"/>
      <c r="E6" s="1"/>
      <c r="F6" s="1">
        <v>7</v>
      </c>
      <c r="G6" s="1"/>
      <c r="H6" s="1">
        <v>2</v>
      </c>
      <c r="I6" s="1"/>
      <c r="M6" s="3">
        <f t="shared" si="0"/>
        <v>0</v>
      </c>
      <c r="N6" s="5" t="s">
        <v>14</v>
      </c>
      <c r="O6" s="2" t="str">
        <f t="shared" ref="O6:W6" si="15">IF(ISNUMBER($B$2)=TRUE,"PRIS",IF(ISNUMBER(MATCH(O$1,l_2,0))=TRUE,TRUE,IF(ISNUMBER(MATCH(O$1,c_2,0))=TRUE,TRUE,IF(ISNUMBER(MATCH(O$1,s_1,0))=TRUE,TRUE,FALSE))))</f>
        <v>PRIS</v>
      </c>
      <c r="P6" s="2" t="str">
        <f t="shared" si="15"/>
        <v>PRIS</v>
      </c>
      <c r="Q6" s="2" t="str">
        <f t="shared" si="15"/>
        <v>PRIS</v>
      </c>
      <c r="R6" s="2" t="str">
        <f t="shared" si="15"/>
        <v>PRIS</v>
      </c>
      <c r="S6" s="2" t="str">
        <f t="shared" si="15"/>
        <v>PRIS</v>
      </c>
      <c r="T6" s="2" t="str">
        <f t="shared" si="15"/>
        <v>PRIS</v>
      </c>
      <c r="U6" s="2" t="str">
        <f t="shared" si="15"/>
        <v>PRIS</v>
      </c>
      <c r="V6" s="2" t="str">
        <f t="shared" si="15"/>
        <v>PRIS</v>
      </c>
      <c r="W6" s="2" t="str">
        <f t="shared" si="15"/>
        <v>PRIS</v>
      </c>
      <c r="X6" s="3">
        <f t="shared" si="2"/>
        <v>4</v>
      </c>
      <c r="Y6" s="5" t="s">
        <v>15</v>
      </c>
      <c r="Z6" s="2" t="b">
        <f t="shared" ref="Z6:AH6" si="16">IF(ISNUMBER($E$2)=TRUE,"PRIS",IF(ISNUMBER(MATCH(Z$1,l_2,0))=TRUE,TRUE,IF(ISNUMBER(MATCH(Z$1,c_5,0))=TRUE,TRUE,IF(ISNUMBER(MATCH(Z$1,s_2,0))=TRUE,TRUE,FALSE))))</f>
        <v>0</v>
      </c>
      <c r="AA6" s="2" t="b">
        <f t="shared" si="16"/>
        <v>0</v>
      </c>
      <c r="AB6" s="2" t="b">
        <f t="shared" si="16"/>
        <v>1</v>
      </c>
      <c r="AC6" s="2" t="b">
        <f t="shared" si="16"/>
        <v>1</v>
      </c>
      <c r="AD6" s="2" t="b">
        <f t="shared" si="16"/>
        <v>1</v>
      </c>
      <c r="AE6" s="2" t="b">
        <f t="shared" si="16"/>
        <v>0</v>
      </c>
      <c r="AF6" s="2" t="b">
        <f t="shared" si="16"/>
        <v>0</v>
      </c>
      <c r="AG6" s="2" t="b">
        <f t="shared" si="16"/>
        <v>1</v>
      </c>
      <c r="AH6" s="2" t="b">
        <f t="shared" si="16"/>
        <v>1</v>
      </c>
      <c r="AI6" s="3">
        <f t="shared" si="4"/>
        <v>0</v>
      </c>
      <c r="AJ6" s="5" t="s">
        <v>16</v>
      </c>
      <c r="AK6" s="2" t="b">
        <f t="shared" ref="AK6:AS6" si="17">IF(ISNUMBER($H$2)=TRUE,"PRIS",IF(ISNUMBER(MATCH(AK$1,l_2,0))=TRUE,TRUE,IF(ISNUMBER(MATCH(AK$1,c_8,0))=TRUE,TRUE,IF(ISNUMBER(MATCH(AK$1,s_3,0))=TRUE,TRUE,FALSE))))</f>
        <v>1</v>
      </c>
      <c r="AL6" s="2" t="b">
        <f t="shared" si="17"/>
        <v>1</v>
      </c>
      <c r="AM6" s="2" t="b">
        <f t="shared" si="17"/>
        <v>1</v>
      </c>
      <c r="AN6" s="2" t="b">
        <f t="shared" si="17"/>
        <v>1</v>
      </c>
      <c r="AO6" s="2" t="b">
        <f t="shared" si="17"/>
        <v>1</v>
      </c>
      <c r="AP6" s="2" t="b">
        <f t="shared" si="17"/>
        <v>1</v>
      </c>
      <c r="AQ6" s="2" t="b">
        <f t="shared" si="17"/>
        <v>1</v>
      </c>
      <c r="AR6" s="2" t="b">
        <f t="shared" si="17"/>
        <v>1</v>
      </c>
      <c r="AS6" s="2" t="b">
        <f t="shared" si="17"/>
        <v>1</v>
      </c>
      <c r="AU6" s="6">
        <v>4</v>
      </c>
      <c r="AV6">
        <f>A4</f>
        <v>0</v>
      </c>
      <c r="AW6">
        <f>B4</f>
        <v>4</v>
      </c>
      <c r="AX6">
        <f>C4</f>
        <v>0</v>
      </c>
      <c r="AY6">
        <f>A5</f>
        <v>0</v>
      </c>
      <c r="AZ6">
        <f>B5</f>
        <v>0</v>
      </c>
      <c r="BA6">
        <f>C5</f>
        <v>0</v>
      </c>
      <c r="BB6">
        <f>A6</f>
        <v>0</v>
      </c>
      <c r="BC6">
        <f>B6</f>
        <v>5</v>
      </c>
      <c r="BD6">
        <f>C6</f>
        <v>4</v>
      </c>
    </row>
    <row r="7" spans="1:56" s="3" customFormat="1" ht="21.75" customHeight="1" x14ac:dyDescent="0.25">
      <c r="A7" s="1">
        <v>4</v>
      </c>
      <c r="B7" s="1"/>
      <c r="C7" s="1"/>
      <c r="D7" s="1">
        <v>1</v>
      </c>
      <c r="E7" s="1"/>
      <c r="F7" s="1"/>
      <c r="G7" s="1">
        <v>5</v>
      </c>
      <c r="H7" s="1"/>
      <c r="I7" s="1"/>
      <c r="M7" s="3">
        <f t="shared" si="0"/>
        <v>3</v>
      </c>
      <c r="N7" s="5" t="s">
        <v>17</v>
      </c>
      <c r="O7" s="2" t="b">
        <f t="shared" ref="O7:W7" si="18">IF(ISNUMBER($C$2)=TRUE,"PRIS",IF(ISNUMBER(MATCH(O$1,l_2,0))=TRUE,TRUE,IF(ISNUMBER(MATCH(O$1,c_3,0))=TRUE,TRUE,IF(ISNUMBER(MATCH(O$1,s_1,0))=TRUE,TRUE,FALSE))))</f>
        <v>0</v>
      </c>
      <c r="P7" s="2" t="b">
        <f t="shared" si="18"/>
        <v>1</v>
      </c>
      <c r="Q7" s="2" t="b">
        <f t="shared" si="18"/>
        <v>1</v>
      </c>
      <c r="R7" s="2" t="b">
        <f t="shared" si="18"/>
        <v>1</v>
      </c>
      <c r="S7" s="2" t="b">
        <f t="shared" si="18"/>
        <v>0</v>
      </c>
      <c r="T7" s="2" t="b">
        <f t="shared" si="18"/>
        <v>0</v>
      </c>
      <c r="U7" s="2" t="b">
        <f t="shared" si="18"/>
        <v>1</v>
      </c>
      <c r="V7" s="2" t="b">
        <f t="shared" si="18"/>
        <v>1</v>
      </c>
      <c r="W7" s="2" t="b">
        <f t="shared" si="18"/>
        <v>1</v>
      </c>
      <c r="X7" s="3">
        <f t="shared" si="2"/>
        <v>0</v>
      </c>
      <c r="Y7" s="5" t="s">
        <v>18</v>
      </c>
      <c r="Z7" s="2" t="str">
        <f t="shared" ref="Z7:AH7" si="19">IF(ISNUMBER($F$2)=TRUE,"PRIS",IF(ISNUMBER(MATCH(Z$1,l_2,0))=TRUE,TRUE,IF(ISNUMBER(MATCH(Z$1,c_6,0))=TRUE,TRUE,IF(ISNUMBER(MATCH(Z$1,s_2,0))=TRUE,TRUE,FALSE))))</f>
        <v>PRIS</v>
      </c>
      <c r="AA7" s="2" t="str">
        <f t="shared" si="19"/>
        <v>PRIS</v>
      </c>
      <c r="AB7" s="2" t="str">
        <f t="shared" si="19"/>
        <v>PRIS</v>
      </c>
      <c r="AC7" s="2" t="str">
        <f t="shared" si="19"/>
        <v>PRIS</v>
      </c>
      <c r="AD7" s="2" t="str">
        <f t="shared" si="19"/>
        <v>PRIS</v>
      </c>
      <c r="AE7" s="2" t="str">
        <f t="shared" si="19"/>
        <v>PRIS</v>
      </c>
      <c r="AF7" s="2" t="str">
        <f t="shared" si="19"/>
        <v>PRIS</v>
      </c>
      <c r="AG7" s="2" t="str">
        <f t="shared" si="19"/>
        <v>PRIS</v>
      </c>
      <c r="AH7" s="2" t="str">
        <f t="shared" si="19"/>
        <v>PRIS</v>
      </c>
      <c r="AI7" s="3">
        <f t="shared" si="4"/>
        <v>0</v>
      </c>
      <c r="AJ7" s="5" t="s">
        <v>19</v>
      </c>
      <c r="AK7" s="2" t="str">
        <f t="shared" ref="AK7:AS7" si="20">IF(ISNUMBER($I$2)=TRUE,"PRIS",IF(ISNUMBER(MATCH(AK$1,l_2,0))=TRUE,TRUE,IF(ISNUMBER(MATCH(AK$1,c_9,0))=TRUE,TRUE,IF(ISNUMBER(MATCH(AK$1,s_3,0))=TRUE,TRUE,FALSE))))</f>
        <v>PRIS</v>
      </c>
      <c r="AL7" s="2" t="str">
        <f t="shared" si="20"/>
        <v>PRIS</v>
      </c>
      <c r="AM7" s="2" t="str">
        <f t="shared" si="20"/>
        <v>PRIS</v>
      </c>
      <c r="AN7" s="2" t="str">
        <f t="shared" si="20"/>
        <v>PRIS</v>
      </c>
      <c r="AO7" s="2" t="str">
        <f t="shared" si="20"/>
        <v>PRIS</v>
      </c>
      <c r="AP7" s="2" t="str">
        <f t="shared" si="20"/>
        <v>PRIS</v>
      </c>
      <c r="AQ7" s="2" t="str">
        <f t="shared" si="20"/>
        <v>PRIS</v>
      </c>
      <c r="AR7" s="2" t="str">
        <f t="shared" si="20"/>
        <v>PRIS</v>
      </c>
      <c r="AS7" s="2" t="str">
        <f t="shared" si="20"/>
        <v>PRIS</v>
      </c>
      <c r="AU7" s="6">
        <v>5</v>
      </c>
      <c r="AV7">
        <f>D4</f>
        <v>3</v>
      </c>
      <c r="AW7">
        <f>E4</f>
        <v>0</v>
      </c>
      <c r="AX7">
        <f>F4</f>
        <v>0</v>
      </c>
      <c r="AY7">
        <f>D5</f>
        <v>0</v>
      </c>
      <c r="AZ7">
        <f>E5</f>
        <v>4</v>
      </c>
      <c r="BA7">
        <f>F5</f>
        <v>0</v>
      </c>
      <c r="BB7">
        <f>D6</f>
        <v>0</v>
      </c>
      <c r="BC7">
        <f>E6</f>
        <v>0</v>
      </c>
      <c r="BD7">
        <f>F6</f>
        <v>7</v>
      </c>
    </row>
    <row r="8" spans="1:56" s="3" customFormat="1" ht="21.75" customHeight="1" x14ac:dyDescent="0.25">
      <c r="A8" s="1">
        <v>8</v>
      </c>
      <c r="B8" s="1"/>
      <c r="C8" s="1"/>
      <c r="D8" s="1">
        <v>2</v>
      </c>
      <c r="E8" s="1"/>
      <c r="F8" s="1"/>
      <c r="G8" s="1"/>
      <c r="H8" s="1">
        <v>4</v>
      </c>
      <c r="I8" s="1"/>
      <c r="M8" s="3">
        <f t="shared" si="0"/>
        <v>2</v>
      </c>
      <c r="N8" s="5" t="s">
        <v>20</v>
      </c>
      <c r="O8" s="2" t="b">
        <f t="shared" ref="O8:W8" si="21">IF(ISNUMBER($A$3)=TRUE,"PRIS",IF(ISNUMBER(MATCH(O$1,l_3,0))=TRUE,TRUE,IF(ISNUMBER(MATCH(O$1,c_1,0))=TRUE,TRUE,IF(ISNUMBER(MATCH(O$1,s_1,0))=TRUE,TRUE,FALSE))))</f>
        <v>0</v>
      </c>
      <c r="P8" s="2" t="b">
        <f t="shared" si="21"/>
        <v>1</v>
      </c>
      <c r="Q8" s="2" t="b">
        <f t="shared" si="21"/>
        <v>1</v>
      </c>
      <c r="R8" s="2" t="b">
        <f t="shared" si="21"/>
        <v>1</v>
      </c>
      <c r="S8" s="2" t="b">
        <f t="shared" si="21"/>
        <v>1</v>
      </c>
      <c r="T8" s="2" t="b">
        <f t="shared" si="21"/>
        <v>0</v>
      </c>
      <c r="U8" s="2" t="b">
        <f t="shared" si="21"/>
        <v>1</v>
      </c>
      <c r="V8" s="2" t="b">
        <f t="shared" si="21"/>
        <v>1</v>
      </c>
      <c r="W8" s="2" t="b">
        <f t="shared" si="21"/>
        <v>1</v>
      </c>
      <c r="X8" s="3">
        <f t="shared" si="2"/>
        <v>3</v>
      </c>
      <c r="Y8" s="5" t="s">
        <v>21</v>
      </c>
      <c r="Z8" s="2" t="b">
        <f t="shared" ref="Z8:AH8" si="22">IF(ISNUMBER($D$3)=TRUE,"PRIS",IF(ISNUMBER(MATCH(Z$1,l_3,0))=TRUE,TRUE,IF(ISNUMBER(MATCH(Z$1,c_4,0))=TRUE,TRUE,IF(ISNUMBER(MATCH(Z$1,s_2,0))=TRUE,TRUE,FALSE))))</f>
        <v>1</v>
      </c>
      <c r="AA8" s="2" t="b">
        <f t="shared" si="22"/>
        <v>1</v>
      </c>
      <c r="AB8" s="2" t="b">
        <f t="shared" si="22"/>
        <v>1</v>
      </c>
      <c r="AC8" s="2" t="b">
        <f t="shared" si="22"/>
        <v>0</v>
      </c>
      <c r="AD8" s="2" t="b">
        <f t="shared" si="22"/>
        <v>1</v>
      </c>
      <c r="AE8" s="2" t="b">
        <f t="shared" si="22"/>
        <v>0</v>
      </c>
      <c r="AF8" s="2" t="b">
        <f t="shared" si="22"/>
        <v>1</v>
      </c>
      <c r="AG8" s="2" t="b">
        <f t="shared" si="22"/>
        <v>0</v>
      </c>
      <c r="AH8" s="2" t="b">
        <f t="shared" si="22"/>
        <v>1</v>
      </c>
      <c r="AI8" s="3">
        <f t="shared" si="4"/>
        <v>0</v>
      </c>
      <c r="AJ8" s="5" t="s">
        <v>22</v>
      </c>
      <c r="AK8" s="2" t="str">
        <f t="shared" ref="AK8:AS8" si="23">IF(ISNUMBER($G$3)=TRUE,"PRIS",IF(ISNUMBER(MATCH(AK$1,l_3,0))=TRUE,TRUE,IF(ISNUMBER(MATCH(AK$1,c_7,0))=TRUE,TRUE,IF(ISNUMBER(MATCH(AK$1,s_3,0))=TRUE,TRUE,FALSE))))</f>
        <v>PRIS</v>
      </c>
      <c r="AL8" s="2" t="str">
        <f t="shared" si="23"/>
        <v>PRIS</v>
      </c>
      <c r="AM8" s="2" t="str">
        <f t="shared" si="23"/>
        <v>PRIS</v>
      </c>
      <c r="AN8" s="2" t="str">
        <f t="shared" si="23"/>
        <v>PRIS</v>
      </c>
      <c r="AO8" s="2" t="str">
        <f t="shared" si="23"/>
        <v>PRIS</v>
      </c>
      <c r="AP8" s="2" t="str">
        <f t="shared" si="23"/>
        <v>PRIS</v>
      </c>
      <c r="AQ8" s="2" t="str">
        <f t="shared" si="23"/>
        <v>PRIS</v>
      </c>
      <c r="AR8" s="2" t="str">
        <f t="shared" si="23"/>
        <v>PRIS</v>
      </c>
      <c r="AS8" s="2" t="str">
        <f t="shared" si="23"/>
        <v>PRIS</v>
      </c>
      <c r="AU8" s="6">
        <v>6</v>
      </c>
      <c r="AV8">
        <f>G4</f>
        <v>2</v>
      </c>
      <c r="AW8">
        <f>H4</f>
        <v>9</v>
      </c>
      <c r="AX8">
        <f>I4</f>
        <v>5</v>
      </c>
      <c r="AY8">
        <f>G5</f>
        <v>0</v>
      </c>
      <c r="AZ8">
        <f>H5</f>
        <v>5</v>
      </c>
      <c r="BA8">
        <f>I5</f>
        <v>2</v>
      </c>
      <c r="BB8">
        <f>G6</f>
        <v>0</v>
      </c>
      <c r="BC8">
        <f>H6</f>
        <v>2</v>
      </c>
      <c r="BD8">
        <f>I6</f>
        <v>0</v>
      </c>
    </row>
    <row r="9" spans="1:56" s="3" customFormat="1" ht="21.75" customHeight="1" x14ac:dyDescent="0.25">
      <c r="A9" s="1"/>
      <c r="B9" s="1">
        <v>6</v>
      </c>
      <c r="C9" s="1">
        <v>7</v>
      </c>
      <c r="D9" s="1"/>
      <c r="E9" s="1"/>
      <c r="F9" s="1"/>
      <c r="G9" s="1"/>
      <c r="H9" s="1"/>
      <c r="I9" s="1">
        <v>9</v>
      </c>
      <c r="M9" s="3">
        <f t="shared" si="0"/>
        <v>2</v>
      </c>
      <c r="N9" s="5" t="s">
        <v>23</v>
      </c>
      <c r="O9" s="2" t="b">
        <f t="shared" ref="O9:W9" si="24">IF(ISNUMBER($B$3)=TRUE,"PRIS",IF(ISNUMBER(MATCH(O$1,l_3,0))=TRUE,TRUE,IF(ISNUMBER(MATCH(O$1,c_2,0))=TRUE,TRUE,IF(ISNUMBER(MATCH(O$1,s_1,0))=TRUE,TRUE,FALSE))))</f>
        <v>0</v>
      </c>
      <c r="P9" s="2" t="b">
        <f t="shared" si="24"/>
        <v>1</v>
      </c>
      <c r="Q9" s="2" t="b">
        <f t="shared" si="24"/>
        <v>1</v>
      </c>
      <c r="R9" s="2" t="b">
        <f t="shared" si="24"/>
        <v>1</v>
      </c>
      <c r="S9" s="2" t="b">
        <f t="shared" si="24"/>
        <v>1</v>
      </c>
      <c r="T9" s="2" t="b">
        <f t="shared" si="24"/>
        <v>1</v>
      </c>
      <c r="U9" s="2" t="b">
        <f t="shared" si="24"/>
        <v>1</v>
      </c>
      <c r="V9" s="2" t="b">
        <f t="shared" si="24"/>
        <v>0</v>
      </c>
      <c r="W9" s="2" t="b">
        <f t="shared" si="24"/>
        <v>1</v>
      </c>
      <c r="X9" s="3">
        <f t="shared" si="2"/>
        <v>3</v>
      </c>
      <c r="Y9" s="5" t="s">
        <v>24</v>
      </c>
      <c r="Z9" s="2" t="b">
        <f t="shared" ref="Z9:AH9" si="25">IF(ISNUMBER($E$3)=TRUE,"PRIS",IF(ISNUMBER(MATCH(Z$1,l_3,0))=TRUE,TRUE,IF(ISNUMBER(MATCH(Z$1,c_5,0))=TRUE,TRUE,IF(ISNUMBER(MATCH(Z$1,s_2,0))=TRUE,TRUE,FALSE))))</f>
        <v>0</v>
      </c>
      <c r="AA9" s="2" t="b">
        <f t="shared" si="25"/>
        <v>1</v>
      </c>
      <c r="AB9" s="2" t="b">
        <f t="shared" si="25"/>
        <v>1</v>
      </c>
      <c r="AC9" s="2" t="b">
        <f t="shared" si="25"/>
        <v>1</v>
      </c>
      <c r="AD9" s="2" t="b">
        <f t="shared" si="25"/>
        <v>1</v>
      </c>
      <c r="AE9" s="2" t="b">
        <f t="shared" si="25"/>
        <v>0</v>
      </c>
      <c r="AF9" s="2" t="b">
        <f t="shared" si="25"/>
        <v>1</v>
      </c>
      <c r="AG9" s="2" t="b">
        <f t="shared" si="25"/>
        <v>0</v>
      </c>
      <c r="AH9" s="2" t="b">
        <f t="shared" si="25"/>
        <v>1</v>
      </c>
      <c r="AI9" s="3">
        <f t="shared" si="4"/>
        <v>0</v>
      </c>
      <c r="AJ9" s="5" t="s">
        <v>25</v>
      </c>
      <c r="AK9" s="2" t="str">
        <f t="shared" ref="AK9:AS9" si="26">IF(ISNUMBER($H$3)=TRUE,"PRIS",IF(ISNUMBER(MATCH(AK$1,l_3,0))=TRUE,TRUE,IF(ISNUMBER(MATCH(AK$1,c_8,0))=TRUE,TRUE,IF(ISNUMBER(MATCH(AK$1,s_3,0))=TRUE,TRUE,FALSE))))</f>
        <v>PRIS</v>
      </c>
      <c r="AL9" s="2" t="str">
        <f t="shared" si="26"/>
        <v>PRIS</v>
      </c>
      <c r="AM9" s="2" t="str">
        <f t="shared" si="26"/>
        <v>PRIS</v>
      </c>
      <c r="AN9" s="2" t="str">
        <f t="shared" si="26"/>
        <v>PRIS</v>
      </c>
      <c r="AO9" s="2" t="str">
        <f t="shared" si="26"/>
        <v>PRIS</v>
      </c>
      <c r="AP9" s="2" t="str">
        <f t="shared" si="26"/>
        <v>PRIS</v>
      </c>
      <c r="AQ9" s="2" t="str">
        <f t="shared" si="26"/>
        <v>PRIS</v>
      </c>
      <c r="AR9" s="2" t="str">
        <f t="shared" si="26"/>
        <v>PRIS</v>
      </c>
      <c r="AS9" s="2" t="str">
        <f t="shared" si="26"/>
        <v>PRIS</v>
      </c>
      <c r="AU9" s="6">
        <v>7</v>
      </c>
      <c r="AV9">
        <f>A7</f>
        <v>4</v>
      </c>
      <c r="AW9">
        <f>B7</f>
        <v>0</v>
      </c>
      <c r="AX9">
        <f>C7</f>
        <v>0</v>
      </c>
      <c r="AY9">
        <f>A8</f>
        <v>8</v>
      </c>
      <c r="AZ9">
        <f>B8</f>
        <v>0</v>
      </c>
      <c r="BA9">
        <f>C8</f>
        <v>0</v>
      </c>
      <c r="BB9">
        <f>A9</f>
        <v>0</v>
      </c>
      <c r="BC9">
        <f>B9</f>
        <v>6</v>
      </c>
      <c r="BD9">
        <f>C9</f>
        <v>7</v>
      </c>
    </row>
    <row r="10" spans="1:56" ht="21.75" customHeight="1" x14ac:dyDescent="0.25">
      <c r="M10" s="3">
        <f>COUNTIF(O10:W10,FALSE)</f>
        <v>0</v>
      </c>
      <c r="N10" s="5" t="s">
        <v>26</v>
      </c>
      <c r="O10" s="2" t="str">
        <f t="shared" ref="O10:W10" si="27">IF(ISNUMBER($C$3)=TRUE,"PRIS",IF(ISNUMBER(MATCH(O$1,l_3,0))=TRUE,TRUE,IF(ISNUMBER(MATCH(O$1,c_3,0))=TRUE,TRUE,IF(ISNUMBER(MATCH(O$1,s_1,0))=TRUE,TRUE,FALSE))))</f>
        <v>PRIS</v>
      </c>
      <c r="P10" s="2" t="str">
        <f t="shared" si="27"/>
        <v>PRIS</v>
      </c>
      <c r="Q10" s="2" t="str">
        <f t="shared" si="27"/>
        <v>PRIS</v>
      </c>
      <c r="R10" s="2" t="str">
        <f t="shared" si="27"/>
        <v>PRIS</v>
      </c>
      <c r="S10" s="2" t="str">
        <f t="shared" si="27"/>
        <v>PRIS</v>
      </c>
      <c r="T10" s="2" t="str">
        <f t="shared" si="27"/>
        <v>PRIS</v>
      </c>
      <c r="U10" s="2" t="str">
        <f t="shared" si="27"/>
        <v>PRIS</v>
      </c>
      <c r="V10" s="2" t="str">
        <f t="shared" si="27"/>
        <v>PRIS</v>
      </c>
      <c r="W10" s="2" t="str">
        <f t="shared" si="27"/>
        <v>PRIS</v>
      </c>
      <c r="X10" s="3">
        <f>COUNTIF(Z10:AH10,FALSE)</f>
        <v>4</v>
      </c>
      <c r="Y10" s="5" t="s">
        <v>27</v>
      </c>
      <c r="Z10" s="2" t="b">
        <f t="shared" ref="Z10:AH10" si="28">IF(ISNUMBER($F$4)=TRUE,"PRIS",IF(ISNUMBER(MATCH(Z$1,l_3,0))=TRUE,TRUE,IF(ISNUMBER(MATCH(Z$1,c_6,0))=TRUE,TRUE,IF(ISNUMBER(MATCH(Z$1,s_2,0))=TRUE,TRUE,FALSE))))</f>
        <v>0</v>
      </c>
      <c r="AA10" s="2" t="b">
        <f t="shared" si="28"/>
        <v>1</v>
      </c>
      <c r="AB10" s="2" t="b">
        <f t="shared" si="28"/>
        <v>1</v>
      </c>
      <c r="AC10" s="2" t="b">
        <f t="shared" si="28"/>
        <v>0</v>
      </c>
      <c r="AD10" s="2" t="b">
        <f t="shared" si="28"/>
        <v>1</v>
      </c>
      <c r="AE10" s="2" t="b">
        <f t="shared" si="28"/>
        <v>0</v>
      </c>
      <c r="AF10" s="2" t="b">
        <f t="shared" si="28"/>
        <v>1</v>
      </c>
      <c r="AG10" s="2" t="b">
        <f t="shared" si="28"/>
        <v>0</v>
      </c>
      <c r="AH10" s="2" t="b">
        <f t="shared" si="28"/>
        <v>1</v>
      </c>
      <c r="AI10" s="3">
        <f>COUNTIF(AK10:AS10,FALSE)</f>
        <v>0</v>
      </c>
      <c r="AJ10" s="5" t="s">
        <v>28</v>
      </c>
      <c r="AK10" s="2" t="str">
        <f t="shared" ref="AK10:AS10" si="29">IF(ISNUMBER($I$3)=TRUE,"PRIS",IF(ISNUMBER(MATCH(AK$1,l_3,0))=TRUE,TRUE,IF(ISNUMBER(MATCH(AK$1,c_9,0))=TRUE,TRUE,IF(ISNUMBER(MATCH(AK$1,s_3,0))=TRUE,TRUE,FALSE))))</f>
        <v>PRIS</v>
      </c>
      <c r="AL10" s="2" t="str">
        <f t="shared" si="29"/>
        <v>PRIS</v>
      </c>
      <c r="AM10" s="2" t="str">
        <f t="shared" si="29"/>
        <v>PRIS</v>
      </c>
      <c r="AN10" s="2" t="str">
        <f t="shared" si="29"/>
        <v>PRIS</v>
      </c>
      <c r="AO10" s="2" t="str">
        <f t="shared" si="29"/>
        <v>PRIS</v>
      </c>
      <c r="AP10" s="2" t="str">
        <f t="shared" si="29"/>
        <v>PRIS</v>
      </c>
      <c r="AQ10" s="2" t="str">
        <f t="shared" si="29"/>
        <v>PRIS</v>
      </c>
      <c r="AR10" s="2" t="str">
        <f t="shared" si="29"/>
        <v>PRIS</v>
      </c>
      <c r="AS10" s="2" t="str">
        <f t="shared" si="29"/>
        <v>PRIS</v>
      </c>
      <c r="AU10" s="6">
        <v>8</v>
      </c>
      <c r="AV10">
        <f>D7</f>
        <v>1</v>
      </c>
      <c r="AW10">
        <f>E7</f>
        <v>0</v>
      </c>
      <c r="AX10">
        <f>F7</f>
        <v>0</v>
      </c>
      <c r="AY10">
        <f>D8</f>
        <v>2</v>
      </c>
      <c r="AZ10">
        <f>E8</f>
        <v>0</v>
      </c>
      <c r="BA10">
        <f>F8</f>
        <v>0</v>
      </c>
      <c r="BB10">
        <f>D9</f>
        <v>0</v>
      </c>
      <c r="BC10">
        <f>E9</f>
        <v>0</v>
      </c>
      <c r="BD10">
        <f>F9</f>
        <v>0</v>
      </c>
    </row>
    <row r="11" spans="1:56" ht="21.75" customHeight="1" x14ac:dyDescent="0.25">
      <c r="A11" s="4"/>
      <c r="B11" s="7" t="s">
        <v>29</v>
      </c>
      <c r="C11" s="7" t="s">
        <v>30</v>
      </c>
      <c r="D11" s="7" t="s">
        <v>31</v>
      </c>
      <c r="E11" s="7" t="s">
        <v>32</v>
      </c>
      <c r="F11" s="7" t="s">
        <v>33</v>
      </c>
      <c r="G11" s="7" t="s">
        <v>34</v>
      </c>
      <c r="H11" s="7" t="s">
        <v>35</v>
      </c>
      <c r="I11" s="7" t="s">
        <v>36</v>
      </c>
      <c r="J11" s="7" t="s">
        <v>37</v>
      </c>
      <c r="O11" s="2">
        <f t="shared" ref="O11:W11" si="30">COUNTIF(O2:O10,FALSE)</f>
        <v>4</v>
      </c>
      <c r="P11" s="2">
        <f t="shared" si="30"/>
        <v>0</v>
      </c>
      <c r="Q11" s="2">
        <f t="shared" si="30"/>
        <v>0</v>
      </c>
      <c r="R11" s="2">
        <f t="shared" si="30"/>
        <v>0</v>
      </c>
      <c r="S11" s="2">
        <f t="shared" si="30"/>
        <v>3</v>
      </c>
      <c r="T11" s="2">
        <f t="shared" si="30"/>
        <v>3</v>
      </c>
      <c r="U11" s="2">
        <f t="shared" si="30"/>
        <v>2</v>
      </c>
      <c r="V11" s="2">
        <f t="shared" si="30"/>
        <v>3</v>
      </c>
      <c r="W11" s="2">
        <f t="shared" si="30"/>
        <v>0</v>
      </c>
      <c r="Z11" s="2">
        <f t="shared" ref="Z11:AH11" si="31">COUNTIF(Z2:Z10,FALSE)</f>
        <v>3</v>
      </c>
      <c r="AA11" s="2">
        <f t="shared" si="31"/>
        <v>3</v>
      </c>
      <c r="AB11" s="2">
        <f t="shared" si="31"/>
        <v>2</v>
      </c>
      <c r="AC11" s="2">
        <f t="shared" si="31"/>
        <v>4</v>
      </c>
      <c r="AD11" s="2">
        <f t="shared" si="31"/>
        <v>0</v>
      </c>
      <c r="AE11" s="2">
        <f t="shared" si="31"/>
        <v>5</v>
      </c>
      <c r="AF11" s="2">
        <f t="shared" si="31"/>
        <v>4</v>
      </c>
      <c r="AG11" s="2">
        <f t="shared" si="31"/>
        <v>6</v>
      </c>
      <c r="AH11" s="2">
        <f t="shared" si="31"/>
        <v>0</v>
      </c>
      <c r="AK11" s="2">
        <f t="shared" ref="AK11:AS11" si="32">COUNTIF(AK2:AK10,FALSE)</f>
        <v>0</v>
      </c>
      <c r="AL11" s="2">
        <f t="shared" si="32"/>
        <v>0</v>
      </c>
      <c r="AM11" s="2">
        <f t="shared" si="32"/>
        <v>0</v>
      </c>
      <c r="AN11" s="2">
        <f t="shared" si="32"/>
        <v>0</v>
      </c>
      <c r="AO11" s="2">
        <f t="shared" si="32"/>
        <v>0</v>
      </c>
      <c r="AP11" s="2">
        <f t="shared" si="32"/>
        <v>0</v>
      </c>
      <c r="AQ11" s="2">
        <f t="shared" si="32"/>
        <v>0</v>
      </c>
      <c r="AR11" s="2">
        <f t="shared" si="32"/>
        <v>0</v>
      </c>
      <c r="AS11" s="2">
        <f t="shared" si="32"/>
        <v>0</v>
      </c>
      <c r="AU11" s="6">
        <v>9</v>
      </c>
      <c r="AV11">
        <f>G7</f>
        <v>5</v>
      </c>
      <c r="AW11">
        <f>H7</f>
        <v>0</v>
      </c>
      <c r="AX11">
        <f>I7</f>
        <v>0</v>
      </c>
      <c r="AY11">
        <f>G8</f>
        <v>0</v>
      </c>
      <c r="AZ11">
        <f>H8</f>
        <v>4</v>
      </c>
      <c r="BA11">
        <f>I8</f>
        <v>0</v>
      </c>
      <c r="BB11">
        <f>G9</f>
        <v>0</v>
      </c>
      <c r="BC11">
        <f>H9</f>
        <v>0</v>
      </c>
      <c r="BD11">
        <f>I9</f>
        <v>9</v>
      </c>
    </row>
    <row r="12" spans="1:56" ht="21.75" customHeight="1" x14ac:dyDescent="0.25">
      <c r="A12" s="7">
        <v>1</v>
      </c>
      <c r="B12" s="8">
        <v>9</v>
      </c>
      <c r="C12" s="9"/>
      <c r="D12" s="10"/>
      <c r="E12" s="11"/>
      <c r="F12" s="9"/>
      <c r="G12" s="10"/>
      <c r="H12" s="11">
        <v>6</v>
      </c>
      <c r="I12" s="9">
        <v>1</v>
      </c>
      <c r="J12" s="12"/>
      <c r="O12" s="5">
        <v>1</v>
      </c>
      <c r="P12" s="5">
        <v>2</v>
      </c>
      <c r="Q12" s="5">
        <v>3</v>
      </c>
      <c r="R12" s="5">
        <v>4</v>
      </c>
      <c r="S12" s="5">
        <v>5</v>
      </c>
      <c r="T12" s="5">
        <v>6</v>
      </c>
      <c r="U12" s="5">
        <v>7</v>
      </c>
      <c r="V12" s="5">
        <v>8</v>
      </c>
      <c r="W12" s="5">
        <v>9</v>
      </c>
      <c r="X12" s="5"/>
      <c r="Y12" s="5"/>
      <c r="Z12" s="5">
        <v>1</v>
      </c>
      <c r="AA12" s="5">
        <v>2</v>
      </c>
      <c r="AB12" s="5">
        <v>3</v>
      </c>
      <c r="AC12" s="5">
        <v>4</v>
      </c>
      <c r="AD12" s="5">
        <v>5</v>
      </c>
      <c r="AE12" s="5">
        <v>6</v>
      </c>
      <c r="AF12" s="5">
        <v>7</v>
      </c>
      <c r="AG12" s="5">
        <v>8</v>
      </c>
      <c r="AH12" s="5">
        <v>9</v>
      </c>
      <c r="AI12" s="5"/>
      <c r="AJ12" s="5"/>
      <c r="AK12" s="5">
        <v>1</v>
      </c>
      <c r="AL12" s="5">
        <v>2</v>
      </c>
      <c r="AM12" s="5">
        <v>3</v>
      </c>
      <c r="AN12" s="5">
        <v>4</v>
      </c>
      <c r="AO12" s="5">
        <v>5</v>
      </c>
      <c r="AP12" s="5">
        <v>6</v>
      </c>
      <c r="AQ12" s="5">
        <v>7</v>
      </c>
      <c r="AR12" s="5">
        <v>8</v>
      </c>
      <c r="AS12" s="5">
        <v>9</v>
      </c>
    </row>
    <row r="13" spans="1:56" ht="21.75" customHeight="1" x14ac:dyDescent="0.25">
      <c r="A13" s="7">
        <v>2</v>
      </c>
      <c r="B13" s="13"/>
      <c r="C13" s="3">
        <v>3</v>
      </c>
      <c r="D13" s="14"/>
      <c r="E13" s="3"/>
      <c r="F13" s="3"/>
      <c r="G13" s="14">
        <v>9</v>
      </c>
      <c r="H13" s="3"/>
      <c r="I13" s="3"/>
      <c r="J13" s="15">
        <v>8</v>
      </c>
      <c r="M13" s="3">
        <f t="shared" ref="M13:M32" si="33">COUNTIF(O13:W13,FALSE)</f>
        <v>3</v>
      </c>
      <c r="N13" s="5" t="s">
        <v>38</v>
      </c>
      <c r="O13" s="2" t="b">
        <f t="shared" ref="O13:W13" si="34">IF(ISNUMBER($A$4)=TRUE,"PRIS",IF(ISNUMBER(MATCH(O$1,l_4,0))=TRUE,TRUE,IF(ISNUMBER(MATCH(O$1,c_1,0))=TRUE,TRUE,IF(ISNUMBER(MATCH(O$1,s_4,0))=TRUE,TRUE,FALSE))))</f>
        <v>0</v>
      </c>
      <c r="P13" s="2" t="b">
        <f t="shared" si="34"/>
        <v>1</v>
      </c>
      <c r="Q13" s="2" t="b">
        <f t="shared" si="34"/>
        <v>1</v>
      </c>
      <c r="R13" s="2" t="b">
        <f t="shared" si="34"/>
        <v>1</v>
      </c>
      <c r="S13" s="2" t="b">
        <f t="shared" si="34"/>
        <v>1</v>
      </c>
      <c r="T13" s="2" t="b">
        <f t="shared" si="34"/>
        <v>0</v>
      </c>
      <c r="U13" s="2" t="b">
        <f t="shared" si="34"/>
        <v>0</v>
      </c>
      <c r="V13" s="2" t="b">
        <f t="shared" si="34"/>
        <v>1</v>
      </c>
      <c r="W13" s="2" t="b">
        <f t="shared" si="34"/>
        <v>1</v>
      </c>
      <c r="X13" s="3">
        <f t="shared" ref="X13:X32" si="35">COUNTIF(Z13:AH13,FALSE)</f>
        <v>0</v>
      </c>
      <c r="Y13" s="5" t="s">
        <v>39</v>
      </c>
      <c r="Z13" s="2" t="str">
        <f t="shared" ref="Z13:AH13" si="36">IF(ISNUMBER($D$4)=TRUE,"PRIS",IF(ISNUMBER(MATCH(Z$1,l_4,0))=TRUE,TRUE,IF(ISNUMBER(MATCH(Z$1,c_4,0))=TRUE,TRUE,IF(ISNUMBER(MATCH(Z$1,s_5,0))=TRUE,TRUE,FALSE))))</f>
        <v>PRIS</v>
      </c>
      <c r="AA13" s="2" t="str">
        <f t="shared" si="36"/>
        <v>PRIS</v>
      </c>
      <c r="AB13" s="2" t="str">
        <f t="shared" si="36"/>
        <v>PRIS</v>
      </c>
      <c r="AC13" s="2" t="str">
        <f t="shared" si="36"/>
        <v>PRIS</v>
      </c>
      <c r="AD13" s="2" t="str">
        <f t="shared" si="36"/>
        <v>PRIS</v>
      </c>
      <c r="AE13" s="2" t="str">
        <f t="shared" si="36"/>
        <v>PRIS</v>
      </c>
      <c r="AF13" s="2" t="str">
        <f t="shared" si="36"/>
        <v>PRIS</v>
      </c>
      <c r="AG13" s="2" t="str">
        <f t="shared" si="36"/>
        <v>PRIS</v>
      </c>
      <c r="AH13" s="2" t="str">
        <f t="shared" si="36"/>
        <v>PRIS</v>
      </c>
      <c r="AI13" s="3">
        <f t="shared" ref="AI13:AI32" si="37">COUNTIF(AK13:AS13,FALSE)</f>
        <v>0</v>
      </c>
      <c r="AJ13" s="5" t="s">
        <v>40</v>
      </c>
      <c r="AK13" s="2" t="str">
        <f t="shared" ref="AK13:AS13" si="38">IF(ISNUMBER($G$4)=TRUE,"PRIS",IF(ISNUMBER(MATCH(AK$1,l_4,0))=TRUE,TRUE,IF(ISNUMBER(MATCH(AK$1,c_7,0))=TRUE,TRUE,IF(ISNUMBER(MATCH(AK$1,s_6,0))=TRUE,TRUE,FALSE))))</f>
        <v>PRIS</v>
      </c>
      <c r="AL13" s="2" t="str">
        <f t="shared" si="38"/>
        <v>PRIS</v>
      </c>
      <c r="AM13" s="2" t="str">
        <f t="shared" si="38"/>
        <v>PRIS</v>
      </c>
      <c r="AN13" s="2" t="str">
        <f t="shared" si="38"/>
        <v>PRIS</v>
      </c>
      <c r="AO13" s="2" t="str">
        <f t="shared" si="38"/>
        <v>PRIS</v>
      </c>
      <c r="AP13" s="2" t="str">
        <f t="shared" si="38"/>
        <v>PRIS</v>
      </c>
      <c r="AQ13" s="2" t="str">
        <f t="shared" si="38"/>
        <v>PRIS</v>
      </c>
      <c r="AR13" s="2" t="str">
        <f t="shared" si="38"/>
        <v>PRIS</v>
      </c>
      <c r="AS13" s="2" t="str">
        <f t="shared" si="38"/>
        <v>PRIS</v>
      </c>
    </row>
    <row r="14" spans="1:56" ht="21.75" customHeight="1" x14ac:dyDescent="0.25">
      <c r="A14" s="7">
        <v>3</v>
      </c>
      <c r="B14" s="16"/>
      <c r="C14" s="17"/>
      <c r="D14" s="18">
        <v>2</v>
      </c>
      <c r="E14" s="19"/>
      <c r="F14" s="17"/>
      <c r="G14" s="18">
        <v>5</v>
      </c>
      <c r="H14" s="19"/>
      <c r="I14" s="17"/>
      <c r="J14" s="20">
        <v>3</v>
      </c>
      <c r="M14" s="3">
        <f t="shared" si="33"/>
        <v>0</v>
      </c>
      <c r="N14" s="5" t="s">
        <v>41</v>
      </c>
      <c r="O14" s="2" t="str">
        <f t="shared" ref="O14:W14" si="39">IF(ISNUMBER($B$4)=TRUE,"PRIS",IF(ISNUMBER(MATCH(O$1,l_4,0))=TRUE,TRUE,IF(ISNUMBER(MATCH(O$1,c_2,0))=TRUE,TRUE,IF(ISNUMBER(MATCH(O$1,s_4,0))=TRUE,TRUE,FALSE))))</f>
        <v>PRIS</v>
      </c>
      <c r="P14" s="2" t="str">
        <f t="shared" si="39"/>
        <v>PRIS</v>
      </c>
      <c r="Q14" s="2" t="str">
        <f t="shared" si="39"/>
        <v>PRIS</v>
      </c>
      <c r="R14" s="2" t="str">
        <f t="shared" si="39"/>
        <v>PRIS</v>
      </c>
      <c r="S14" s="2" t="str">
        <f t="shared" si="39"/>
        <v>PRIS</v>
      </c>
      <c r="T14" s="2" t="str">
        <f t="shared" si="39"/>
        <v>PRIS</v>
      </c>
      <c r="U14" s="2" t="str">
        <f t="shared" si="39"/>
        <v>PRIS</v>
      </c>
      <c r="V14" s="2" t="str">
        <f t="shared" si="39"/>
        <v>PRIS</v>
      </c>
      <c r="W14" s="2" t="str">
        <f t="shared" si="39"/>
        <v>PRIS</v>
      </c>
      <c r="X14" s="3">
        <f t="shared" si="35"/>
        <v>3</v>
      </c>
      <c r="Y14" s="5" t="s">
        <v>42</v>
      </c>
      <c r="Z14" s="2" t="b">
        <f t="shared" ref="Z14:AH14" si="40">IF(ISNUMBER($E$4)=TRUE,"PRIS",IF(ISNUMBER(MATCH(Z$1,l_4,0))=TRUE,TRUE,IF(ISNUMBER(MATCH(Z$1,c_5,0))=TRUE,TRUE,IF(ISNUMBER(MATCH(Z$1,s_5,0))=TRUE,TRUE,FALSE))))</f>
        <v>0</v>
      </c>
      <c r="AA14" s="2" t="b">
        <f t="shared" si="40"/>
        <v>1</v>
      </c>
      <c r="AB14" s="2" t="b">
        <f t="shared" si="40"/>
        <v>1</v>
      </c>
      <c r="AC14" s="2" t="b">
        <f t="shared" si="40"/>
        <v>1</v>
      </c>
      <c r="AD14" s="2" t="b">
        <f t="shared" si="40"/>
        <v>1</v>
      </c>
      <c r="AE14" s="2" t="b">
        <f t="shared" si="40"/>
        <v>0</v>
      </c>
      <c r="AF14" s="2" t="b">
        <f t="shared" si="40"/>
        <v>1</v>
      </c>
      <c r="AG14" s="2" t="b">
        <f t="shared" si="40"/>
        <v>0</v>
      </c>
      <c r="AH14" s="2" t="b">
        <f t="shared" si="40"/>
        <v>1</v>
      </c>
      <c r="AI14" s="3">
        <f t="shared" si="37"/>
        <v>0</v>
      </c>
      <c r="AJ14" s="5" t="s">
        <v>43</v>
      </c>
      <c r="AK14" s="2" t="str">
        <f t="shared" ref="AK14:AS14" si="41">IF(ISNUMBER($H$4)=TRUE,"PRIS",IF(ISNUMBER(MATCH(AK$1,l_4,0))=TRUE,TRUE,IF(ISNUMBER(MATCH(AK$1,c_8,0))=TRUE,TRUE,IF(ISNUMBER(MATCH(AK$1,s_6,0))=TRUE,TRUE,FALSE))))</f>
        <v>PRIS</v>
      </c>
      <c r="AL14" s="2" t="str">
        <f t="shared" si="41"/>
        <v>PRIS</v>
      </c>
      <c r="AM14" s="2" t="str">
        <f t="shared" si="41"/>
        <v>PRIS</v>
      </c>
      <c r="AN14" s="2" t="str">
        <f t="shared" si="41"/>
        <v>PRIS</v>
      </c>
      <c r="AO14" s="2" t="str">
        <f t="shared" si="41"/>
        <v>PRIS</v>
      </c>
      <c r="AP14" s="2" t="str">
        <f t="shared" si="41"/>
        <v>PRIS</v>
      </c>
      <c r="AQ14" s="2" t="str">
        <f t="shared" si="41"/>
        <v>PRIS</v>
      </c>
      <c r="AR14" s="2" t="str">
        <f t="shared" si="41"/>
        <v>PRIS</v>
      </c>
      <c r="AS14" s="2" t="str">
        <f t="shared" si="41"/>
        <v>PRIS</v>
      </c>
    </row>
    <row r="15" spans="1:56" ht="21.75" customHeight="1" x14ac:dyDescent="0.25">
      <c r="A15" s="7">
        <v>4</v>
      </c>
      <c r="B15" s="21"/>
      <c r="C15" s="3"/>
      <c r="D15" s="22"/>
      <c r="E15" s="3">
        <v>3</v>
      </c>
      <c r="F15" s="3"/>
      <c r="G15" s="22"/>
      <c r="H15" s="3">
        <v>2</v>
      </c>
      <c r="I15" s="3">
        <v>9</v>
      </c>
      <c r="J15" s="23"/>
      <c r="M15" s="3">
        <f t="shared" si="33"/>
        <v>3</v>
      </c>
      <c r="N15" s="5" t="s">
        <v>44</v>
      </c>
      <c r="O15" s="2" t="b">
        <f t="shared" ref="O15:W15" si="42">IF(ISNUMBER($C$4)=TRUE,"PRIS",IF(ISNUMBER(MATCH(O$1,l_4,0))=TRUE,TRUE,IF(ISNUMBER(MATCH(O$1,c_3,0))=TRUE,TRUE,IF(ISNUMBER(MATCH(O$1,s_4,0))=TRUE,TRUE,FALSE))))</f>
        <v>0</v>
      </c>
      <c r="P15" s="2" t="b">
        <f t="shared" si="42"/>
        <v>1</v>
      </c>
      <c r="Q15" s="2" t="b">
        <f t="shared" si="42"/>
        <v>1</v>
      </c>
      <c r="R15" s="2" t="b">
        <f t="shared" si="42"/>
        <v>1</v>
      </c>
      <c r="S15" s="2" t="b">
        <f t="shared" si="42"/>
        <v>1</v>
      </c>
      <c r="T15" s="2" t="b">
        <f t="shared" si="42"/>
        <v>0</v>
      </c>
      <c r="U15" s="2" t="b">
        <f t="shared" si="42"/>
        <v>1</v>
      </c>
      <c r="V15" s="2" t="b">
        <f t="shared" si="42"/>
        <v>0</v>
      </c>
      <c r="W15" s="2" t="b">
        <f t="shared" si="42"/>
        <v>1</v>
      </c>
      <c r="X15" s="3">
        <f t="shared" si="35"/>
        <v>3</v>
      </c>
      <c r="Y15" s="5" t="s">
        <v>45</v>
      </c>
      <c r="Z15" s="2" t="b">
        <f t="shared" ref="Z15:AH15" si="43">IF(ISNUMBER($F$4)=TRUE,"PRIS",IF(ISNUMBER(MATCH(Z$1,l_4,0))=TRUE,TRUE,IF(ISNUMBER(MATCH(Z$1,c_6,0))=TRUE,TRUE,IF(ISNUMBER(MATCH(Z$1,s_5,0))=TRUE,TRUE,FALSE))))</f>
        <v>0</v>
      </c>
      <c r="AA15" s="2" t="b">
        <f t="shared" si="43"/>
        <v>1</v>
      </c>
      <c r="AB15" s="2" t="b">
        <f t="shared" si="43"/>
        <v>1</v>
      </c>
      <c r="AC15" s="2" t="b">
        <f t="shared" si="43"/>
        <v>1</v>
      </c>
      <c r="AD15" s="2" t="b">
        <f t="shared" si="43"/>
        <v>1</v>
      </c>
      <c r="AE15" s="2" t="b">
        <f t="shared" si="43"/>
        <v>0</v>
      </c>
      <c r="AF15" s="2" t="b">
        <f t="shared" si="43"/>
        <v>1</v>
      </c>
      <c r="AG15" s="2" t="b">
        <f t="shared" si="43"/>
        <v>0</v>
      </c>
      <c r="AH15" s="2" t="b">
        <f t="shared" si="43"/>
        <v>1</v>
      </c>
      <c r="AI15" s="3">
        <f t="shared" si="37"/>
        <v>0</v>
      </c>
      <c r="AJ15" s="5" t="s">
        <v>46</v>
      </c>
      <c r="AK15" s="2" t="str">
        <f t="shared" ref="AK15:AS15" si="44">IF(ISNUMBER($I$4)=TRUE,"PRIS",IF(ISNUMBER(MATCH(AK$1,l_4,0))=TRUE,TRUE,IF(ISNUMBER(MATCH(AK$1,c_9,0))=TRUE,TRUE,IF(ISNUMBER(MATCH(AK$1,s_6,0))=TRUE,TRUE,FALSE))))</f>
        <v>PRIS</v>
      </c>
      <c r="AL15" s="2" t="str">
        <f t="shared" si="44"/>
        <v>PRIS</v>
      </c>
      <c r="AM15" s="2" t="str">
        <f t="shared" si="44"/>
        <v>PRIS</v>
      </c>
      <c r="AN15" s="2" t="str">
        <f t="shared" si="44"/>
        <v>PRIS</v>
      </c>
      <c r="AO15" s="2" t="str">
        <f t="shared" si="44"/>
        <v>PRIS</v>
      </c>
      <c r="AP15" s="2" t="str">
        <f t="shared" si="44"/>
        <v>PRIS</v>
      </c>
      <c r="AQ15" s="2" t="str">
        <f t="shared" si="44"/>
        <v>PRIS</v>
      </c>
      <c r="AR15" s="2" t="str">
        <f t="shared" si="44"/>
        <v>PRIS</v>
      </c>
      <c r="AS15" s="2" t="str">
        <f t="shared" si="44"/>
        <v>PRIS</v>
      </c>
    </row>
    <row r="16" spans="1:56" ht="21.75" customHeight="1" x14ac:dyDescent="0.25">
      <c r="A16" s="7">
        <v>5</v>
      </c>
      <c r="B16" s="13"/>
      <c r="C16" s="3"/>
      <c r="D16" s="14"/>
      <c r="E16" s="3"/>
      <c r="F16" s="3">
        <v>4</v>
      </c>
      <c r="G16" s="14"/>
      <c r="H16" s="3"/>
      <c r="I16" s="3"/>
      <c r="J16" s="15"/>
      <c r="M16" s="3">
        <f t="shared" si="33"/>
        <v>4</v>
      </c>
      <c r="N16" s="5" t="s">
        <v>47</v>
      </c>
      <c r="O16" s="2" t="b">
        <f t="shared" ref="O16:W16" si="45">IF(ISNUMBER($A$5)=TRUE,"PRIS",IF(ISNUMBER(MATCH(O$1,l_5,0))=TRUE,TRUE,IF(ISNUMBER(MATCH(O$1,c_1,0))=TRUE,TRUE,IF(ISNUMBER(MATCH(O$1,s_4,0))=TRUE,TRUE,FALSE))))</f>
        <v>0</v>
      </c>
      <c r="P16" s="2" t="b">
        <f t="shared" si="45"/>
        <v>1</v>
      </c>
      <c r="Q16" s="2" t="b">
        <f t="shared" si="45"/>
        <v>0</v>
      </c>
      <c r="R16" s="2" t="b">
        <f t="shared" si="45"/>
        <v>1</v>
      </c>
      <c r="S16" s="2" t="b">
        <f t="shared" si="45"/>
        <v>1</v>
      </c>
      <c r="T16" s="2" t="b">
        <f t="shared" si="45"/>
        <v>0</v>
      </c>
      <c r="U16" s="2" t="b">
        <f t="shared" si="45"/>
        <v>0</v>
      </c>
      <c r="V16" s="2" t="b">
        <f t="shared" si="45"/>
        <v>1</v>
      </c>
      <c r="W16" s="2" t="b">
        <f t="shared" si="45"/>
        <v>1</v>
      </c>
      <c r="X16" s="3">
        <f t="shared" si="35"/>
        <v>3</v>
      </c>
      <c r="Y16" s="5" t="s">
        <v>48</v>
      </c>
      <c r="Z16" s="2" t="b">
        <f t="shared" ref="Z16:AH16" si="46">IF(ISNUMBER($D$5)=TRUE,"PRIS",IF(ISNUMBER(MATCH(Z$1,l_5,0))=TRUE,TRUE,IF(ISNUMBER(MATCH(Z$1,c_4,0))=TRUE,TRUE,IF(ISNUMBER(MATCH(Z$1,s_5,0))=TRUE,TRUE,FALSE))))</f>
        <v>1</v>
      </c>
      <c r="AA16" s="2" t="b">
        <f t="shared" si="46"/>
        <v>1</v>
      </c>
      <c r="AB16" s="2" t="b">
        <f t="shared" si="46"/>
        <v>1</v>
      </c>
      <c r="AC16" s="2" t="b">
        <f t="shared" si="46"/>
        <v>1</v>
      </c>
      <c r="AD16" s="2" t="b">
        <f t="shared" si="46"/>
        <v>1</v>
      </c>
      <c r="AE16" s="2" t="b">
        <f t="shared" si="46"/>
        <v>0</v>
      </c>
      <c r="AF16" s="2" t="b">
        <f t="shared" si="46"/>
        <v>1</v>
      </c>
      <c r="AG16" s="2" t="b">
        <f t="shared" si="46"/>
        <v>0</v>
      </c>
      <c r="AH16" s="2" t="b">
        <f t="shared" si="46"/>
        <v>0</v>
      </c>
      <c r="AI16" s="3">
        <f t="shared" si="37"/>
        <v>4</v>
      </c>
      <c r="AJ16" s="5" t="s">
        <v>49</v>
      </c>
      <c r="AK16" s="2" t="b">
        <f t="shared" ref="AK16:AS16" si="47">IF(ISNUMBER($G$5)=TRUE,"PRIS",IF(ISNUMBER(MATCH(AK$1,l_5,0))=TRUE,TRUE,IF(ISNUMBER(MATCH(AK$1,c_7,0))=TRUE,TRUE,IF(ISNUMBER(MATCH(AK$1,s_6,0))=TRUE,TRUE,FALSE))))</f>
        <v>0</v>
      </c>
      <c r="AL16" s="2" t="b">
        <f t="shared" si="47"/>
        <v>1</v>
      </c>
      <c r="AM16" s="2" t="b">
        <f t="shared" si="47"/>
        <v>0</v>
      </c>
      <c r="AN16" s="2" t="b">
        <f t="shared" si="47"/>
        <v>1</v>
      </c>
      <c r="AO16" s="2" t="b">
        <f t="shared" si="47"/>
        <v>1</v>
      </c>
      <c r="AP16" s="2" t="b">
        <f t="shared" si="47"/>
        <v>1</v>
      </c>
      <c r="AQ16" s="2" t="b">
        <f t="shared" si="47"/>
        <v>0</v>
      </c>
      <c r="AR16" s="2" t="b">
        <f t="shared" si="47"/>
        <v>0</v>
      </c>
      <c r="AS16" s="2" t="b">
        <f t="shared" si="47"/>
        <v>1</v>
      </c>
    </row>
    <row r="17" spans="1:45" ht="21.75" customHeight="1" x14ac:dyDescent="0.25">
      <c r="A17" s="7">
        <v>6</v>
      </c>
      <c r="B17" s="16"/>
      <c r="C17" s="17">
        <v>5</v>
      </c>
      <c r="D17" s="18">
        <v>4</v>
      </c>
      <c r="E17" s="19"/>
      <c r="F17" s="17"/>
      <c r="G17" s="18">
        <v>7</v>
      </c>
      <c r="H17" s="19"/>
      <c r="I17" s="17"/>
      <c r="J17" s="20"/>
      <c r="M17" s="3">
        <f t="shared" si="33"/>
        <v>4</v>
      </c>
      <c r="N17" s="5" t="s">
        <v>50</v>
      </c>
      <c r="O17" s="2" t="b">
        <f t="shared" ref="O17:W17" si="48">IF(ISNUMBER($B$5)=TRUE,"PRIS",IF(ISNUMBER(MATCH(O$1,l_5,0))=TRUE,TRUE,IF(ISNUMBER(MATCH(O$1,c_2,0))=TRUE,TRUE,IF(ISNUMBER(MATCH(O$1,s_4,0))=TRUE,TRUE,FALSE))))</f>
        <v>0</v>
      </c>
      <c r="P17" s="2" t="b">
        <f t="shared" si="48"/>
        <v>1</v>
      </c>
      <c r="Q17" s="2" t="b">
        <f t="shared" si="48"/>
        <v>1</v>
      </c>
      <c r="R17" s="2" t="b">
        <f t="shared" si="48"/>
        <v>1</v>
      </c>
      <c r="S17" s="2" t="b">
        <f t="shared" si="48"/>
        <v>1</v>
      </c>
      <c r="T17" s="2" t="b">
        <f t="shared" si="48"/>
        <v>1</v>
      </c>
      <c r="U17" s="2" t="b">
        <f t="shared" si="48"/>
        <v>0</v>
      </c>
      <c r="V17" s="2" t="b">
        <f t="shared" si="48"/>
        <v>0</v>
      </c>
      <c r="W17" s="2" t="b">
        <f t="shared" si="48"/>
        <v>0</v>
      </c>
      <c r="X17" s="3">
        <f t="shared" si="35"/>
        <v>0</v>
      </c>
      <c r="Y17" s="5" t="s">
        <v>51</v>
      </c>
      <c r="Z17" s="2" t="str">
        <f t="shared" ref="Z17:AH17" si="49">IF(ISNUMBER($E$5)=TRUE,"PRIS",IF(ISNUMBER(MATCH(Z$1,l_5,0))=TRUE,TRUE,IF(ISNUMBER(MATCH(Z$1,c_5,0))=TRUE,TRUE,IF(ISNUMBER(MATCH(Z$1,s_5,0))=TRUE,TRUE,FALSE))))</f>
        <v>PRIS</v>
      </c>
      <c r="AA17" s="2" t="str">
        <f t="shared" si="49"/>
        <v>PRIS</v>
      </c>
      <c r="AB17" s="2" t="str">
        <f t="shared" si="49"/>
        <v>PRIS</v>
      </c>
      <c r="AC17" s="2" t="str">
        <f t="shared" si="49"/>
        <v>PRIS</v>
      </c>
      <c r="AD17" s="2" t="str">
        <f t="shared" si="49"/>
        <v>PRIS</v>
      </c>
      <c r="AE17" s="2" t="str">
        <f t="shared" si="49"/>
        <v>PRIS</v>
      </c>
      <c r="AF17" s="2" t="str">
        <f t="shared" si="49"/>
        <v>PRIS</v>
      </c>
      <c r="AG17" s="2" t="str">
        <f t="shared" si="49"/>
        <v>PRIS</v>
      </c>
      <c r="AH17" s="2" t="str">
        <f t="shared" si="49"/>
        <v>PRIS</v>
      </c>
      <c r="AI17" s="3">
        <f t="shared" si="37"/>
        <v>0</v>
      </c>
      <c r="AJ17" s="5" t="s">
        <v>52</v>
      </c>
      <c r="AK17" s="2" t="str">
        <f t="shared" ref="AK17:AS17" si="50">IF(ISNUMBER($H$5)=TRUE,"PRIS",IF(ISNUMBER(MATCH(AK$1,l_5,0))=TRUE,TRUE,IF(ISNUMBER(MATCH(AK$1,c_8,0))=TRUE,TRUE,IF(ISNUMBER(MATCH(AK$1,s_6,0))=TRUE,TRUE,FALSE))))</f>
        <v>PRIS</v>
      </c>
      <c r="AL17" s="2" t="str">
        <f t="shared" si="50"/>
        <v>PRIS</v>
      </c>
      <c r="AM17" s="2" t="str">
        <f t="shared" si="50"/>
        <v>PRIS</v>
      </c>
      <c r="AN17" s="2" t="str">
        <f t="shared" si="50"/>
        <v>PRIS</v>
      </c>
      <c r="AO17" s="2" t="str">
        <f t="shared" si="50"/>
        <v>PRIS</v>
      </c>
      <c r="AP17" s="2" t="str">
        <f t="shared" si="50"/>
        <v>PRIS</v>
      </c>
      <c r="AQ17" s="2" t="str">
        <f t="shared" si="50"/>
        <v>PRIS</v>
      </c>
      <c r="AR17" s="2" t="str">
        <f t="shared" si="50"/>
        <v>PRIS</v>
      </c>
      <c r="AS17" s="2" t="str">
        <f t="shared" si="50"/>
        <v>PRIS</v>
      </c>
    </row>
    <row r="18" spans="1:45" ht="21.75" customHeight="1" x14ac:dyDescent="0.25">
      <c r="A18" s="7">
        <v>7</v>
      </c>
      <c r="B18" s="21">
        <v>4</v>
      </c>
      <c r="C18" s="3"/>
      <c r="D18" s="22"/>
      <c r="E18" s="3">
        <v>1</v>
      </c>
      <c r="F18" s="3"/>
      <c r="G18" s="22"/>
      <c r="H18" s="3">
        <v>5</v>
      </c>
      <c r="I18" s="3"/>
      <c r="J18" s="23"/>
      <c r="M18" s="3">
        <f t="shared" si="33"/>
        <v>5</v>
      </c>
      <c r="N18" s="5" t="s">
        <v>53</v>
      </c>
      <c r="O18" s="2" t="b">
        <f t="shared" ref="O18:W18" si="51">IF(ISNUMBER($C$5)=TRUE,"PRIS",IF(ISNUMBER(MATCH(O$1,l_5,0))=TRUE,TRUE,IF(ISNUMBER(MATCH(O$1,c_3,0))=TRUE,TRUE,IF(ISNUMBER(MATCH(O$1,s_4,0))=TRUE,TRUE,FALSE))))</f>
        <v>0</v>
      </c>
      <c r="P18" s="2" t="b">
        <f t="shared" si="51"/>
        <v>1</v>
      </c>
      <c r="Q18" s="2" t="b">
        <f t="shared" si="51"/>
        <v>0</v>
      </c>
      <c r="R18" s="2" t="b">
        <f t="shared" si="51"/>
        <v>1</v>
      </c>
      <c r="S18" s="2" t="b">
        <f t="shared" si="51"/>
        <v>1</v>
      </c>
      <c r="T18" s="2" t="b">
        <f t="shared" si="51"/>
        <v>0</v>
      </c>
      <c r="U18" s="2" t="b">
        <f t="shared" si="51"/>
        <v>1</v>
      </c>
      <c r="V18" s="2" t="b">
        <f t="shared" si="51"/>
        <v>0</v>
      </c>
      <c r="W18" s="2" t="b">
        <f t="shared" si="51"/>
        <v>0</v>
      </c>
      <c r="X18" s="3">
        <f t="shared" si="35"/>
        <v>3</v>
      </c>
      <c r="Y18" s="5" t="s">
        <v>54</v>
      </c>
      <c r="Z18" s="2" t="b">
        <f t="shared" ref="Z18:AH18" si="52">IF(ISNUMBER($F$5)=TRUE,"PRIS",IF(ISNUMBER(MATCH(Z$1,l_5,0))=TRUE,TRUE,IF(ISNUMBER(MATCH(Z$1,c_6,0))=TRUE,TRUE,IF(ISNUMBER(MATCH(Z$1,s_5,0))=TRUE,TRUE,FALSE))))</f>
        <v>0</v>
      </c>
      <c r="AA18" s="2" t="b">
        <f t="shared" si="52"/>
        <v>1</v>
      </c>
      <c r="AB18" s="2" t="b">
        <f t="shared" si="52"/>
        <v>1</v>
      </c>
      <c r="AC18" s="2" t="b">
        <f t="shared" si="52"/>
        <v>1</v>
      </c>
      <c r="AD18" s="2" t="b">
        <f t="shared" si="52"/>
        <v>1</v>
      </c>
      <c r="AE18" s="2" t="b">
        <f t="shared" si="52"/>
        <v>0</v>
      </c>
      <c r="AF18" s="2" t="b">
        <f t="shared" si="52"/>
        <v>1</v>
      </c>
      <c r="AG18" s="2" t="b">
        <f t="shared" si="52"/>
        <v>0</v>
      </c>
      <c r="AH18" s="2" t="b">
        <f t="shared" si="52"/>
        <v>1</v>
      </c>
      <c r="AI18" s="3">
        <f t="shared" si="37"/>
        <v>0</v>
      </c>
      <c r="AJ18" s="5" t="s">
        <v>55</v>
      </c>
      <c r="AK18" s="2" t="str">
        <f t="shared" ref="AK18:AS18" si="53">IF(ISNUMBER($I$5)=TRUE,"PRIS",IF(ISNUMBER(MATCH(AK$1,l_5,0))=TRUE,TRUE,IF(ISNUMBER(MATCH(AK$1,c_9,0))=TRUE,TRUE,IF(ISNUMBER(MATCH(AK$1,s_6,0))=TRUE,TRUE,FALSE))))</f>
        <v>PRIS</v>
      </c>
      <c r="AL18" s="2" t="str">
        <f t="shared" si="53"/>
        <v>PRIS</v>
      </c>
      <c r="AM18" s="2" t="str">
        <f t="shared" si="53"/>
        <v>PRIS</v>
      </c>
      <c r="AN18" s="2" t="str">
        <f t="shared" si="53"/>
        <v>PRIS</v>
      </c>
      <c r="AO18" s="2" t="str">
        <f t="shared" si="53"/>
        <v>PRIS</v>
      </c>
      <c r="AP18" s="2" t="str">
        <f t="shared" si="53"/>
        <v>PRIS</v>
      </c>
      <c r="AQ18" s="2" t="str">
        <f t="shared" si="53"/>
        <v>PRIS</v>
      </c>
      <c r="AR18" s="2" t="str">
        <f t="shared" si="53"/>
        <v>PRIS</v>
      </c>
      <c r="AS18" s="2" t="str">
        <f t="shared" si="53"/>
        <v>PRIS</v>
      </c>
    </row>
    <row r="19" spans="1:45" ht="21.75" customHeight="1" x14ac:dyDescent="0.25">
      <c r="A19" s="7">
        <v>8</v>
      </c>
      <c r="B19" s="13">
        <v>8</v>
      </c>
      <c r="C19" s="3"/>
      <c r="D19" s="14"/>
      <c r="E19" s="3">
        <v>2</v>
      </c>
      <c r="F19" s="3"/>
      <c r="G19" s="14"/>
      <c r="H19" s="3"/>
      <c r="I19" s="3">
        <v>4</v>
      </c>
      <c r="J19" s="15"/>
      <c r="M19" s="3">
        <f t="shared" si="33"/>
        <v>3</v>
      </c>
      <c r="N19" s="5" t="s">
        <v>56</v>
      </c>
      <c r="O19" s="2" t="b">
        <f t="shared" ref="O19:W19" si="54">IF(ISNUMBER($A$6)=TRUE,"PRIS",IF(ISNUMBER(MATCH(O$1,l_6,0))=TRUE,TRUE,IF(ISNUMBER(MATCH(O$1,c_1,0))=TRUE,TRUE,IF(ISNUMBER(MATCH(O$1,s_4,0))=TRUE,TRUE,FALSE))))</f>
        <v>0</v>
      </c>
      <c r="P19" s="2" t="b">
        <f t="shared" si="54"/>
        <v>1</v>
      </c>
      <c r="Q19" s="2" t="b">
        <f t="shared" si="54"/>
        <v>0</v>
      </c>
      <c r="R19" s="2" t="b">
        <f t="shared" si="54"/>
        <v>1</v>
      </c>
      <c r="S19" s="2" t="b">
        <f t="shared" si="54"/>
        <v>1</v>
      </c>
      <c r="T19" s="2" t="b">
        <f t="shared" si="54"/>
        <v>0</v>
      </c>
      <c r="U19" s="2" t="b">
        <f t="shared" si="54"/>
        <v>1</v>
      </c>
      <c r="V19" s="2" t="b">
        <f t="shared" si="54"/>
        <v>1</v>
      </c>
      <c r="W19" s="2" t="b">
        <f t="shared" si="54"/>
        <v>1</v>
      </c>
      <c r="X19" s="3">
        <f t="shared" si="35"/>
        <v>3</v>
      </c>
      <c r="Y19" s="5" t="s">
        <v>57</v>
      </c>
      <c r="Z19" s="2" t="b">
        <f t="shared" ref="Z19:AH19" si="55">IF(ISNUMBER($D$6)=TRUE,"PRIS",IF(ISNUMBER(MATCH(Z$1,l_6,0))=TRUE,TRUE,IF(ISNUMBER(MATCH(Z$1,c_4,0))=TRUE,TRUE,IF(ISNUMBER(MATCH(Z$1,s_5,0))=TRUE,TRUE,FALSE))))</f>
        <v>1</v>
      </c>
      <c r="AA19" s="2" t="b">
        <f t="shared" si="55"/>
        <v>1</v>
      </c>
      <c r="AB19" s="2" t="b">
        <f t="shared" si="55"/>
        <v>1</v>
      </c>
      <c r="AC19" s="2" t="b">
        <f t="shared" si="55"/>
        <v>1</v>
      </c>
      <c r="AD19" s="2" t="b">
        <f t="shared" si="55"/>
        <v>1</v>
      </c>
      <c r="AE19" s="2" t="b">
        <f t="shared" si="55"/>
        <v>0</v>
      </c>
      <c r="AF19" s="2" t="b">
        <f t="shared" si="55"/>
        <v>1</v>
      </c>
      <c r="AG19" s="2" t="b">
        <f t="shared" si="55"/>
        <v>0</v>
      </c>
      <c r="AH19" s="2" t="b">
        <f t="shared" si="55"/>
        <v>0</v>
      </c>
      <c r="AI19" s="3">
        <f t="shared" si="37"/>
        <v>3</v>
      </c>
      <c r="AJ19" s="5" t="s">
        <v>58</v>
      </c>
      <c r="AK19" s="2" t="b">
        <f t="shared" ref="AK19:AS19" si="56">IF(ISNUMBER($G$6)=TRUE,"PRIS",IF(ISNUMBER(MATCH(AK$1,l_6,0))=TRUE,TRUE,IF(ISNUMBER(MATCH(AK$1,c_7,0))=TRUE,TRUE,IF(ISNUMBER(MATCH(AK$1,s_6,0))=TRUE,TRUE,FALSE))))</f>
        <v>0</v>
      </c>
      <c r="AL19" s="2" t="b">
        <f t="shared" si="56"/>
        <v>1</v>
      </c>
      <c r="AM19" s="2" t="b">
        <f t="shared" si="56"/>
        <v>0</v>
      </c>
      <c r="AN19" s="2" t="b">
        <f t="shared" si="56"/>
        <v>1</v>
      </c>
      <c r="AO19" s="2" t="b">
        <f t="shared" si="56"/>
        <v>1</v>
      </c>
      <c r="AP19" s="2" t="b">
        <f t="shared" si="56"/>
        <v>1</v>
      </c>
      <c r="AQ19" s="2" t="b">
        <f t="shared" si="56"/>
        <v>1</v>
      </c>
      <c r="AR19" s="2" t="b">
        <f t="shared" si="56"/>
        <v>0</v>
      </c>
      <c r="AS19" s="2" t="b">
        <f t="shared" si="56"/>
        <v>1</v>
      </c>
    </row>
    <row r="20" spans="1:45" ht="21.75" customHeight="1" x14ac:dyDescent="0.25">
      <c r="A20" s="7">
        <v>9</v>
      </c>
      <c r="B20" s="24"/>
      <c r="C20" s="25">
        <v>6</v>
      </c>
      <c r="D20" s="26">
        <v>7</v>
      </c>
      <c r="E20" s="27"/>
      <c r="F20" s="25"/>
      <c r="G20" s="26"/>
      <c r="H20" s="27"/>
      <c r="I20" s="25"/>
      <c r="J20" s="28">
        <v>9</v>
      </c>
      <c r="M20" s="3">
        <f t="shared" si="33"/>
        <v>0</v>
      </c>
      <c r="N20" s="5" t="s">
        <v>59</v>
      </c>
      <c r="O20" s="2" t="str">
        <f t="shared" ref="O20:W20" si="57">IF(ISNUMBER($B$6)=TRUE,"PRIS",IF(ISNUMBER(MATCH(O$1,l_6,0))=TRUE,TRUE,IF(ISNUMBER(MATCH(O$1,c_2,0))=TRUE,TRUE,IF(ISNUMBER(MATCH(O$1,s_4,0))=TRUE,TRUE,FALSE))))</f>
        <v>PRIS</v>
      </c>
      <c r="P20" s="2" t="str">
        <f t="shared" si="57"/>
        <v>PRIS</v>
      </c>
      <c r="Q20" s="2" t="str">
        <f t="shared" si="57"/>
        <v>PRIS</v>
      </c>
      <c r="R20" s="2" t="str">
        <f t="shared" si="57"/>
        <v>PRIS</v>
      </c>
      <c r="S20" s="2" t="str">
        <f t="shared" si="57"/>
        <v>PRIS</v>
      </c>
      <c r="T20" s="2" t="str">
        <f t="shared" si="57"/>
        <v>PRIS</v>
      </c>
      <c r="U20" s="2" t="str">
        <f t="shared" si="57"/>
        <v>PRIS</v>
      </c>
      <c r="V20" s="2" t="str">
        <f t="shared" si="57"/>
        <v>PRIS</v>
      </c>
      <c r="W20" s="2" t="str">
        <f t="shared" si="57"/>
        <v>PRIS</v>
      </c>
      <c r="X20" s="3">
        <f t="shared" si="35"/>
        <v>4</v>
      </c>
      <c r="Y20" s="5" t="s">
        <v>60</v>
      </c>
      <c r="Z20" s="2" t="b">
        <f t="shared" ref="Z20:AH20" si="58">IF(ISNUMBER($E$6)=TRUE,"PRIS",IF(ISNUMBER(MATCH(Z$1,l_6,0))=TRUE,TRUE,IF(ISNUMBER(MATCH(Z$1,c_5,0))=TRUE,TRUE,IF(ISNUMBER(MATCH(Z$1,s_5,0))=TRUE,TRUE,FALSE))))</f>
        <v>0</v>
      </c>
      <c r="AA20" s="2" t="b">
        <f t="shared" si="58"/>
        <v>1</v>
      </c>
      <c r="AB20" s="2" t="b">
        <f t="shared" si="58"/>
        <v>1</v>
      </c>
      <c r="AC20" s="2" t="b">
        <f t="shared" si="58"/>
        <v>1</v>
      </c>
      <c r="AD20" s="2" t="b">
        <f t="shared" si="58"/>
        <v>1</v>
      </c>
      <c r="AE20" s="2" t="b">
        <f t="shared" si="58"/>
        <v>0</v>
      </c>
      <c r="AF20" s="2" t="b">
        <f t="shared" si="58"/>
        <v>1</v>
      </c>
      <c r="AG20" s="2" t="b">
        <f t="shared" si="58"/>
        <v>0</v>
      </c>
      <c r="AH20" s="2" t="b">
        <f t="shared" si="58"/>
        <v>0</v>
      </c>
      <c r="AI20" s="3">
        <f t="shared" si="37"/>
        <v>0</v>
      </c>
      <c r="AJ20" s="5" t="s">
        <v>61</v>
      </c>
      <c r="AK20" s="2" t="str">
        <f t="shared" ref="AK20:AS20" si="59">IF(ISNUMBER($H$6)=TRUE,"PRIS",IF(ISNUMBER(MATCH(AK$1,l_6,0))=TRUE,TRUE,IF(ISNUMBER(MATCH(AK$1,c_8,0))=TRUE,TRUE,IF(ISNUMBER(MATCH(AK$1,s_6,0))=TRUE,TRUE,FALSE))))</f>
        <v>PRIS</v>
      </c>
      <c r="AL20" s="2" t="str">
        <f t="shared" si="59"/>
        <v>PRIS</v>
      </c>
      <c r="AM20" s="2" t="str">
        <f t="shared" si="59"/>
        <v>PRIS</v>
      </c>
      <c r="AN20" s="2" t="str">
        <f t="shared" si="59"/>
        <v>PRIS</v>
      </c>
      <c r="AO20" s="2" t="str">
        <f t="shared" si="59"/>
        <v>PRIS</v>
      </c>
      <c r="AP20" s="2" t="str">
        <f t="shared" si="59"/>
        <v>PRIS</v>
      </c>
      <c r="AQ20" s="2" t="str">
        <f t="shared" si="59"/>
        <v>PRIS</v>
      </c>
      <c r="AR20" s="2" t="str">
        <f t="shared" si="59"/>
        <v>PRIS</v>
      </c>
      <c r="AS20" s="2" t="str">
        <f t="shared" si="59"/>
        <v>PRIS</v>
      </c>
    </row>
    <row r="21" spans="1:45" ht="21.75" customHeight="1" x14ac:dyDescent="0.25">
      <c r="M21" s="3">
        <f t="shared" si="33"/>
        <v>0</v>
      </c>
      <c r="N21" s="5" t="s">
        <v>62</v>
      </c>
      <c r="O21" s="2" t="str">
        <f t="shared" ref="O21:W21" si="60">IF(ISNUMBER($C$6)=TRUE,"PRIS",IF(ISNUMBER(MATCH(O$1,l_6,0))=TRUE,TRUE,IF(ISNUMBER(MATCH(O$1,c_3,0))=TRUE,TRUE,IF(ISNUMBER(MATCH(O$1,s_4,0))=TRUE,TRUE,FALSE))))</f>
        <v>PRIS</v>
      </c>
      <c r="P21" s="2" t="str">
        <f t="shared" si="60"/>
        <v>PRIS</v>
      </c>
      <c r="Q21" s="2" t="str">
        <f t="shared" si="60"/>
        <v>PRIS</v>
      </c>
      <c r="R21" s="2" t="str">
        <f t="shared" si="60"/>
        <v>PRIS</v>
      </c>
      <c r="S21" s="2" t="str">
        <f t="shared" si="60"/>
        <v>PRIS</v>
      </c>
      <c r="T21" s="2" t="str">
        <f t="shared" si="60"/>
        <v>PRIS</v>
      </c>
      <c r="U21" s="2" t="str">
        <f t="shared" si="60"/>
        <v>PRIS</v>
      </c>
      <c r="V21" s="2" t="str">
        <f t="shared" si="60"/>
        <v>PRIS</v>
      </c>
      <c r="W21" s="2" t="str">
        <f t="shared" si="60"/>
        <v>PRIS</v>
      </c>
      <c r="X21" s="3">
        <f t="shared" si="35"/>
        <v>0</v>
      </c>
      <c r="Y21" s="5" t="s">
        <v>63</v>
      </c>
      <c r="Z21" s="2" t="str">
        <f t="shared" ref="Z21:AH21" si="61">IF(ISNUMBER($F$6)=TRUE,"PRIS",IF(ISNUMBER(MATCH(Z$1,l_6,0))=TRUE,TRUE,IF(ISNUMBER(MATCH(Z$1,c_6,0))=TRUE,TRUE,IF(ISNUMBER(MATCH(Z$1,s_5,0))=TRUE,TRUE,FALSE))))</f>
        <v>PRIS</v>
      </c>
      <c r="AA21" s="2" t="str">
        <f t="shared" si="61"/>
        <v>PRIS</v>
      </c>
      <c r="AB21" s="2" t="str">
        <f t="shared" si="61"/>
        <v>PRIS</v>
      </c>
      <c r="AC21" s="2" t="str">
        <f t="shared" si="61"/>
        <v>PRIS</v>
      </c>
      <c r="AD21" s="2" t="str">
        <f t="shared" si="61"/>
        <v>PRIS</v>
      </c>
      <c r="AE21" s="2" t="str">
        <f t="shared" si="61"/>
        <v>PRIS</v>
      </c>
      <c r="AF21" s="2" t="str">
        <f t="shared" si="61"/>
        <v>PRIS</v>
      </c>
      <c r="AG21" s="2" t="str">
        <f t="shared" si="61"/>
        <v>PRIS</v>
      </c>
      <c r="AH21" s="2" t="str">
        <f t="shared" si="61"/>
        <v>PRIS</v>
      </c>
      <c r="AI21" s="3">
        <f t="shared" si="37"/>
        <v>2</v>
      </c>
      <c r="AJ21" s="5" t="s">
        <v>64</v>
      </c>
      <c r="AK21" s="2" t="b">
        <f t="shared" ref="AK21:AS21" si="62">IF(ISNUMBER($I$6)=TRUE,"PRIS",IF(ISNUMBER(MATCH(AK$1,l_6,0))=TRUE,TRUE,IF(ISNUMBER(MATCH(AK$1,c_9,0))=TRUE,TRUE,IF(ISNUMBER(MATCH(AK$1,s_6,0))=TRUE,TRUE,FALSE))))</f>
        <v>0</v>
      </c>
      <c r="AL21" s="2" t="b">
        <f t="shared" si="62"/>
        <v>1</v>
      </c>
      <c r="AM21" s="2" t="b">
        <f t="shared" si="62"/>
        <v>1</v>
      </c>
      <c r="AN21" s="2" t="b">
        <f t="shared" si="62"/>
        <v>1</v>
      </c>
      <c r="AO21" s="2" t="b">
        <f t="shared" si="62"/>
        <v>1</v>
      </c>
      <c r="AP21" s="2" t="b">
        <f t="shared" si="62"/>
        <v>0</v>
      </c>
      <c r="AQ21" s="2" t="b">
        <f t="shared" si="62"/>
        <v>1</v>
      </c>
      <c r="AR21" s="2" t="b">
        <f t="shared" si="62"/>
        <v>1</v>
      </c>
      <c r="AS21" s="2" t="b">
        <f t="shared" si="62"/>
        <v>1</v>
      </c>
    </row>
    <row r="22" spans="1:45" ht="15.75" x14ac:dyDescent="0.25">
      <c r="A22" s="4"/>
      <c r="B22" s="29" t="s">
        <v>29</v>
      </c>
      <c r="C22" s="29" t="s">
        <v>30</v>
      </c>
      <c r="D22" s="29" t="s">
        <v>31</v>
      </c>
      <c r="E22" s="29" t="s">
        <v>32</v>
      </c>
      <c r="F22" s="29" t="s">
        <v>33</v>
      </c>
      <c r="G22" s="29" t="s">
        <v>34</v>
      </c>
      <c r="H22" s="29" t="s">
        <v>35</v>
      </c>
      <c r="I22" s="29" t="s">
        <v>36</v>
      </c>
      <c r="J22" s="29" t="s">
        <v>37</v>
      </c>
      <c r="O22" s="2">
        <f t="shared" ref="O22:W22" si="63">COUNTIF(O13:O21,FALSE)</f>
        <v>6</v>
      </c>
      <c r="P22" s="2">
        <f t="shared" si="63"/>
        <v>0</v>
      </c>
      <c r="Q22" s="2">
        <f t="shared" si="63"/>
        <v>3</v>
      </c>
      <c r="R22" s="2">
        <f t="shared" si="63"/>
        <v>0</v>
      </c>
      <c r="S22" s="2">
        <f t="shared" si="63"/>
        <v>0</v>
      </c>
      <c r="T22" s="2">
        <f t="shared" si="63"/>
        <v>5</v>
      </c>
      <c r="U22" s="2">
        <f t="shared" si="63"/>
        <v>3</v>
      </c>
      <c r="V22" s="2">
        <f t="shared" si="63"/>
        <v>3</v>
      </c>
      <c r="W22" s="2">
        <f t="shared" si="63"/>
        <v>2</v>
      </c>
      <c r="Z22" s="2">
        <f t="shared" ref="Z22:AH22" si="64">COUNTIF(Z13:Z21,FALSE)</f>
        <v>4</v>
      </c>
      <c r="AA22" s="2">
        <f t="shared" si="64"/>
        <v>0</v>
      </c>
      <c r="AB22" s="2">
        <f t="shared" si="64"/>
        <v>0</v>
      </c>
      <c r="AC22" s="2">
        <f t="shared" si="64"/>
        <v>0</v>
      </c>
      <c r="AD22" s="2">
        <f t="shared" si="64"/>
        <v>0</v>
      </c>
      <c r="AE22" s="2">
        <f t="shared" si="64"/>
        <v>6</v>
      </c>
      <c r="AF22" s="2">
        <f t="shared" si="64"/>
        <v>0</v>
      </c>
      <c r="AG22" s="2">
        <f t="shared" si="64"/>
        <v>6</v>
      </c>
      <c r="AH22" s="2">
        <f t="shared" si="64"/>
        <v>3</v>
      </c>
      <c r="AK22" s="2">
        <f t="shared" ref="AK22:AS22" si="65">COUNTIF(AK13:AK21,FALSE)</f>
        <v>3</v>
      </c>
      <c r="AL22" s="2">
        <f t="shared" si="65"/>
        <v>0</v>
      </c>
      <c r="AM22" s="2">
        <f t="shared" si="65"/>
        <v>2</v>
      </c>
      <c r="AN22" s="2">
        <f t="shared" si="65"/>
        <v>0</v>
      </c>
      <c r="AO22" s="2">
        <f t="shared" si="65"/>
        <v>0</v>
      </c>
      <c r="AP22" s="2">
        <f t="shared" si="65"/>
        <v>1</v>
      </c>
      <c r="AQ22" s="2">
        <f t="shared" si="65"/>
        <v>1</v>
      </c>
      <c r="AR22" s="2">
        <f t="shared" si="65"/>
        <v>2</v>
      </c>
      <c r="AS22" s="2">
        <f t="shared" si="65"/>
        <v>0</v>
      </c>
    </row>
    <row r="23" spans="1:45" ht="15.75" x14ac:dyDescent="0.25">
      <c r="A23" s="30">
        <v>1</v>
      </c>
      <c r="B23" s="8">
        <v>1</v>
      </c>
      <c r="C23" s="3">
        <v>7</v>
      </c>
      <c r="D23" s="10">
        <v>5</v>
      </c>
      <c r="E23" s="3">
        <v>3</v>
      </c>
      <c r="F23" s="3">
        <v>6</v>
      </c>
      <c r="G23" s="10">
        <v>9</v>
      </c>
      <c r="H23" s="3">
        <v>4</v>
      </c>
      <c r="I23" s="3">
        <v>8</v>
      </c>
      <c r="J23" s="12">
        <v>2</v>
      </c>
      <c r="O23" s="5">
        <v>1</v>
      </c>
      <c r="P23" s="5">
        <v>2</v>
      </c>
      <c r="Q23" s="5">
        <v>3</v>
      </c>
      <c r="R23" s="5">
        <v>4</v>
      </c>
      <c r="S23" s="5">
        <v>5</v>
      </c>
      <c r="T23" s="5">
        <v>6</v>
      </c>
      <c r="U23" s="5">
        <v>7</v>
      </c>
      <c r="V23" s="5">
        <v>8</v>
      </c>
      <c r="W23" s="5">
        <v>9</v>
      </c>
      <c r="X23" s="5"/>
      <c r="Y23" s="5"/>
      <c r="Z23" s="5">
        <v>1</v>
      </c>
      <c r="AA23" s="5">
        <v>2</v>
      </c>
      <c r="AB23" s="5">
        <v>3</v>
      </c>
      <c r="AC23" s="5">
        <v>4</v>
      </c>
      <c r="AD23" s="5">
        <v>5</v>
      </c>
      <c r="AE23" s="5">
        <v>6</v>
      </c>
      <c r="AF23" s="5">
        <v>7</v>
      </c>
      <c r="AG23" s="5">
        <v>8</v>
      </c>
      <c r="AH23" s="5">
        <v>9</v>
      </c>
      <c r="AI23" s="5"/>
      <c r="AJ23" s="5"/>
      <c r="AK23" s="5">
        <v>1</v>
      </c>
      <c r="AL23" s="5">
        <v>2</v>
      </c>
      <c r="AM23" s="5">
        <v>3</v>
      </c>
      <c r="AN23" s="5">
        <v>4</v>
      </c>
      <c r="AO23" s="5">
        <v>5</v>
      </c>
      <c r="AP23" s="5">
        <v>6</v>
      </c>
      <c r="AQ23" s="5">
        <v>7</v>
      </c>
      <c r="AR23" s="5">
        <v>8</v>
      </c>
      <c r="AS23" s="5">
        <v>9</v>
      </c>
    </row>
    <row r="24" spans="1:45" ht="15.75" x14ac:dyDescent="0.25">
      <c r="A24" s="30">
        <v>2</v>
      </c>
      <c r="B24" s="13">
        <v>2</v>
      </c>
      <c r="C24" s="3">
        <v>4</v>
      </c>
      <c r="D24" s="14">
        <v>6</v>
      </c>
      <c r="E24" s="3">
        <v>8</v>
      </c>
      <c r="F24" s="3">
        <v>5</v>
      </c>
      <c r="G24" s="14">
        <v>7</v>
      </c>
      <c r="H24" s="3">
        <v>3</v>
      </c>
      <c r="I24" s="3">
        <v>1</v>
      </c>
      <c r="J24" s="15">
        <v>9</v>
      </c>
      <c r="M24" s="3">
        <f t="shared" si="33"/>
        <v>0</v>
      </c>
      <c r="N24" s="5" t="s">
        <v>65</v>
      </c>
      <c r="O24" s="2" t="str">
        <f t="shared" ref="O24:W24" si="66">IF(ISNUMBER($A$7)=TRUE,"PRIS",IF(ISNUMBER(MATCH(O$1,l_7,0))=TRUE,TRUE,IF(ISNUMBER(MATCH(O$1,c_1,0))=TRUE,TRUE,IF(ISNUMBER(MATCH(O$1,s_7,0))=TRUE,TRUE,FALSE))))</f>
        <v>PRIS</v>
      </c>
      <c r="P24" s="2" t="str">
        <f t="shared" si="66"/>
        <v>PRIS</v>
      </c>
      <c r="Q24" s="2" t="str">
        <f t="shared" si="66"/>
        <v>PRIS</v>
      </c>
      <c r="R24" s="2" t="str">
        <f t="shared" si="66"/>
        <v>PRIS</v>
      </c>
      <c r="S24" s="2" t="str">
        <f t="shared" si="66"/>
        <v>PRIS</v>
      </c>
      <c r="T24" s="2" t="str">
        <f t="shared" si="66"/>
        <v>PRIS</v>
      </c>
      <c r="U24" s="2" t="str">
        <f t="shared" si="66"/>
        <v>PRIS</v>
      </c>
      <c r="V24" s="2" t="str">
        <f t="shared" si="66"/>
        <v>PRIS</v>
      </c>
      <c r="W24" s="2" t="str">
        <f t="shared" si="66"/>
        <v>PRIS</v>
      </c>
      <c r="X24" s="3">
        <f t="shared" si="35"/>
        <v>0</v>
      </c>
      <c r="Y24" s="5" t="s">
        <v>66</v>
      </c>
      <c r="Z24" s="2" t="str">
        <f t="shared" ref="Z24:AH24" si="67">IF(ISNUMBER($D$7)=TRUE,"PRIS",IF(ISNUMBER(MATCH(Z$1,l_7,0))=TRUE,TRUE,IF(ISNUMBER(MATCH(Z$1,c_4,0))=TRUE,TRUE,IF(ISNUMBER(MATCH(Z$1,s_8,0))=TRUE,TRUE,FALSE))))</f>
        <v>PRIS</v>
      </c>
      <c r="AA24" s="2" t="str">
        <f t="shared" si="67"/>
        <v>PRIS</v>
      </c>
      <c r="AB24" s="2" t="str">
        <f t="shared" si="67"/>
        <v>PRIS</v>
      </c>
      <c r="AC24" s="2" t="str">
        <f t="shared" si="67"/>
        <v>PRIS</v>
      </c>
      <c r="AD24" s="2" t="str">
        <f t="shared" si="67"/>
        <v>PRIS</v>
      </c>
      <c r="AE24" s="2" t="str">
        <f t="shared" si="67"/>
        <v>PRIS</v>
      </c>
      <c r="AF24" s="2" t="str">
        <f t="shared" si="67"/>
        <v>PRIS</v>
      </c>
      <c r="AG24" s="2" t="str">
        <f t="shared" si="67"/>
        <v>PRIS</v>
      </c>
      <c r="AH24" s="2" t="str">
        <f t="shared" si="67"/>
        <v>PRIS</v>
      </c>
      <c r="AI24" s="3">
        <f t="shared" si="37"/>
        <v>0</v>
      </c>
      <c r="AJ24" s="5" t="s">
        <v>67</v>
      </c>
      <c r="AK24" s="2" t="str">
        <f t="shared" ref="AK24:AS24" si="68">IF(ISNUMBER($G$7)=TRUE,"PRIS",IF(ISNUMBER(MATCH(AK$1,l_7,0))=TRUE,TRUE,IF(ISNUMBER(MATCH(AK$1,c_7,0))=TRUE,TRUE,IF(ISNUMBER(MATCH(AK$1,s_9,0))=TRUE,TRUE,FALSE))))</f>
        <v>PRIS</v>
      </c>
      <c r="AL24" s="2" t="str">
        <f t="shared" si="68"/>
        <v>PRIS</v>
      </c>
      <c r="AM24" s="2" t="str">
        <f t="shared" si="68"/>
        <v>PRIS</v>
      </c>
      <c r="AN24" s="2" t="str">
        <f t="shared" si="68"/>
        <v>PRIS</v>
      </c>
      <c r="AO24" s="2" t="str">
        <f t="shared" si="68"/>
        <v>PRIS</v>
      </c>
      <c r="AP24" s="2" t="str">
        <f t="shared" si="68"/>
        <v>PRIS</v>
      </c>
      <c r="AQ24" s="2" t="str">
        <f t="shared" si="68"/>
        <v>PRIS</v>
      </c>
      <c r="AR24" s="2" t="str">
        <f t="shared" si="68"/>
        <v>PRIS</v>
      </c>
      <c r="AS24" s="2" t="str">
        <f t="shared" si="68"/>
        <v>PRIS</v>
      </c>
    </row>
    <row r="25" spans="1:45" ht="15.75" x14ac:dyDescent="0.25">
      <c r="A25" s="30">
        <v>3</v>
      </c>
      <c r="B25" s="16">
        <v>9</v>
      </c>
      <c r="C25" s="17">
        <v>3</v>
      </c>
      <c r="D25" s="18">
        <v>8</v>
      </c>
      <c r="E25" s="19">
        <v>1</v>
      </c>
      <c r="F25" s="17">
        <v>4</v>
      </c>
      <c r="G25" s="18">
        <v>2</v>
      </c>
      <c r="H25" s="19">
        <v>5</v>
      </c>
      <c r="I25" s="17">
        <v>7</v>
      </c>
      <c r="J25" s="20">
        <v>6</v>
      </c>
      <c r="M25" s="3">
        <f t="shared" si="33"/>
        <v>2</v>
      </c>
      <c r="N25" s="5" t="s">
        <v>68</v>
      </c>
      <c r="O25" s="2" t="b">
        <f t="shared" ref="O25:W25" si="69">IF(ISNUMBER($B$7)=TRUE,"PRIS",IF(ISNUMBER(MATCH(O$1,l_7,0))=TRUE,TRUE,IF(ISNUMBER(MATCH(O$1,c_2,0))=TRUE,TRUE,IF(ISNUMBER(MATCH(O$1,s_7,0))=TRUE,TRUE,FALSE))))</f>
        <v>1</v>
      </c>
      <c r="P25" s="2" t="b">
        <f t="shared" si="69"/>
        <v>0</v>
      </c>
      <c r="Q25" s="2" t="b">
        <f t="shared" si="69"/>
        <v>1</v>
      </c>
      <c r="R25" s="2" t="b">
        <f t="shared" si="69"/>
        <v>1</v>
      </c>
      <c r="S25" s="2" t="b">
        <f t="shared" si="69"/>
        <v>1</v>
      </c>
      <c r="T25" s="2" t="b">
        <f t="shared" si="69"/>
        <v>1</v>
      </c>
      <c r="U25" s="2" t="b">
        <f t="shared" si="69"/>
        <v>1</v>
      </c>
      <c r="V25" s="2" t="b">
        <f t="shared" si="69"/>
        <v>1</v>
      </c>
      <c r="W25" s="2" t="b">
        <f t="shared" si="69"/>
        <v>0</v>
      </c>
      <c r="X25" s="3">
        <f t="shared" si="35"/>
        <v>5</v>
      </c>
      <c r="Y25" s="5" t="s">
        <v>69</v>
      </c>
      <c r="Z25" s="2" t="b">
        <f t="shared" ref="Z25:AH25" si="70">IF(ISNUMBER($E$7)=TRUE,"PRIS",IF(ISNUMBER(MATCH(Z$1,l_7,0))=TRUE,TRUE,IF(ISNUMBER(MATCH(Z$1,c_5,0))=TRUE,TRUE,IF(ISNUMBER(MATCH(Z$1,s_8,0))=TRUE,TRUE,FALSE))))</f>
        <v>1</v>
      </c>
      <c r="AA25" s="2" t="b">
        <f t="shared" si="70"/>
        <v>1</v>
      </c>
      <c r="AB25" s="2" t="b">
        <f t="shared" si="70"/>
        <v>0</v>
      </c>
      <c r="AC25" s="2" t="b">
        <f t="shared" si="70"/>
        <v>1</v>
      </c>
      <c r="AD25" s="2" t="b">
        <f t="shared" si="70"/>
        <v>1</v>
      </c>
      <c r="AE25" s="2" t="b">
        <f t="shared" si="70"/>
        <v>0</v>
      </c>
      <c r="AF25" s="2" t="b">
        <f t="shared" si="70"/>
        <v>0</v>
      </c>
      <c r="AG25" s="2" t="b">
        <f t="shared" si="70"/>
        <v>0</v>
      </c>
      <c r="AH25" s="2" t="b">
        <f t="shared" si="70"/>
        <v>0</v>
      </c>
      <c r="AI25" s="3">
        <f t="shared" si="37"/>
        <v>3</v>
      </c>
      <c r="AJ25" s="5" t="s">
        <v>70</v>
      </c>
      <c r="AK25" s="2" t="b">
        <f t="shared" ref="AK25:AS25" si="71">IF(ISNUMBER($H$7)=TRUE,"PRIS",IF(ISNUMBER(MATCH(AK$1,l_7,0))=TRUE,TRUE,IF(ISNUMBER(MATCH(AK$1,c_8,0))=TRUE,TRUE,IF(ISNUMBER(MATCH(AK$1,s_9,0))=TRUE,TRUE,FALSE))))</f>
        <v>1</v>
      </c>
      <c r="AL25" s="2" t="b">
        <f t="shared" si="71"/>
        <v>1</v>
      </c>
      <c r="AM25" s="2" t="b">
        <f t="shared" si="71"/>
        <v>0</v>
      </c>
      <c r="AN25" s="2" t="b">
        <f t="shared" si="71"/>
        <v>1</v>
      </c>
      <c r="AO25" s="2" t="b">
        <f t="shared" si="71"/>
        <v>1</v>
      </c>
      <c r="AP25" s="2" t="b">
        <f t="shared" si="71"/>
        <v>0</v>
      </c>
      <c r="AQ25" s="2" t="b">
        <f t="shared" si="71"/>
        <v>1</v>
      </c>
      <c r="AR25" s="2" t="b">
        <f t="shared" si="71"/>
        <v>0</v>
      </c>
      <c r="AS25" s="2" t="b">
        <f t="shared" si="71"/>
        <v>1</v>
      </c>
    </row>
    <row r="26" spans="1:45" ht="15.75" x14ac:dyDescent="0.25">
      <c r="A26" s="30">
        <v>4</v>
      </c>
      <c r="B26" s="21">
        <v>4</v>
      </c>
      <c r="C26" s="3">
        <v>2</v>
      </c>
      <c r="D26" s="22">
        <v>7</v>
      </c>
      <c r="E26" s="3">
        <v>5</v>
      </c>
      <c r="F26" s="3">
        <v>9</v>
      </c>
      <c r="G26" s="22">
        <v>1</v>
      </c>
      <c r="H26" s="3">
        <v>6</v>
      </c>
      <c r="I26" s="3">
        <v>3</v>
      </c>
      <c r="J26" s="23">
        <v>8</v>
      </c>
      <c r="M26" s="3">
        <f t="shared" si="33"/>
        <v>2</v>
      </c>
      <c r="N26" s="5" t="s">
        <v>71</v>
      </c>
      <c r="O26" s="2" t="b">
        <f t="shared" ref="O26:W26" si="72">IF(ISNUMBER($C$7)=TRUE,"PRIS",IF(ISNUMBER(MATCH(O$1,l_7,0))=TRUE,TRUE,IF(ISNUMBER(MATCH(O$1,c_3,0))=TRUE,TRUE,IF(ISNUMBER(MATCH(O$1,s_7,0))=TRUE,TRUE,FALSE))))</f>
        <v>1</v>
      </c>
      <c r="P26" s="2" t="b">
        <f t="shared" si="72"/>
        <v>1</v>
      </c>
      <c r="Q26" s="2" t="b">
        <f t="shared" si="72"/>
        <v>0</v>
      </c>
      <c r="R26" s="2" t="b">
        <f t="shared" si="72"/>
        <v>1</v>
      </c>
      <c r="S26" s="2" t="b">
        <f t="shared" si="72"/>
        <v>1</v>
      </c>
      <c r="T26" s="2" t="b">
        <f t="shared" si="72"/>
        <v>1</v>
      </c>
      <c r="U26" s="2" t="b">
        <f t="shared" si="72"/>
        <v>1</v>
      </c>
      <c r="V26" s="2" t="b">
        <f t="shared" si="72"/>
        <v>1</v>
      </c>
      <c r="W26" s="2" t="b">
        <f t="shared" si="72"/>
        <v>0</v>
      </c>
      <c r="X26" s="3">
        <f t="shared" si="35"/>
        <v>3</v>
      </c>
      <c r="Y26" s="5" t="s">
        <v>72</v>
      </c>
      <c r="Z26" s="2" t="b">
        <f t="shared" ref="Z26:AH26" si="73">IF(ISNUMBER($F$7)=TRUE,"PRIS",IF(ISNUMBER(MATCH(Z$1,l_7,0))=TRUE,TRUE,IF(ISNUMBER(MATCH(Z$1,c_6,0))=TRUE,TRUE,IF(ISNUMBER(MATCH(Z$1,s_8,0))=TRUE,TRUE,FALSE))))</f>
        <v>1</v>
      </c>
      <c r="AA26" s="2" t="b">
        <f t="shared" si="73"/>
        <v>1</v>
      </c>
      <c r="AB26" s="2" t="b">
        <f t="shared" si="73"/>
        <v>0</v>
      </c>
      <c r="AC26" s="2" t="b">
        <f t="shared" si="73"/>
        <v>1</v>
      </c>
      <c r="AD26" s="2" t="b">
        <f t="shared" si="73"/>
        <v>1</v>
      </c>
      <c r="AE26" s="2" t="b">
        <f t="shared" si="73"/>
        <v>0</v>
      </c>
      <c r="AF26" s="2" t="b">
        <f t="shared" si="73"/>
        <v>1</v>
      </c>
      <c r="AG26" s="2" t="b">
        <f t="shared" si="73"/>
        <v>0</v>
      </c>
      <c r="AH26" s="2" t="b">
        <f t="shared" si="73"/>
        <v>1</v>
      </c>
      <c r="AI26" s="3">
        <f t="shared" si="37"/>
        <v>2</v>
      </c>
      <c r="AJ26" s="5" t="s">
        <v>73</v>
      </c>
      <c r="AK26" s="2" t="b">
        <f t="shared" ref="AK26:AS26" si="74">IF(ISNUMBER($I$7)=TRUE,"PRIS",IF(ISNUMBER(MATCH(AK$1,l_7,0))=TRUE,TRUE,IF(ISNUMBER(MATCH(AK$1,c_9,0))=TRUE,TRUE,IF(ISNUMBER(MATCH(AK$1,s_9,0))=TRUE,TRUE,FALSE))))</f>
        <v>1</v>
      </c>
      <c r="AL26" s="2" t="b">
        <f t="shared" si="74"/>
        <v>1</v>
      </c>
      <c r="AM26" s="2" t="b">
        <f t="shared" si="74"/>
        <v>1</v>
      </c>
      <c r="AN26" s="2" t="b">
        <f t="shared" si="74"/>
        <v>1</v>
      </c>
      <c r="AO26" s="2" t="b">
        <f t="shared" si="74"/>
        <v>1</v>
      </c>
      <c r="AP26" s="2" t="b">
        <f t="shared" si="74"/>
        <v>0</v>
      </c>
      <c r="AQ26" s="2" t="b">
        <f t="shared" si="74"/>
        <v>0</v>
      </c>
      <c r="AR26" s="2" t="b">
        <f t="shared" si="74"/>
        <v>1</v>
      </c>
      <c r="AS26" s="2" t="b">
        <f t="shared" si="74"/>
        <v>1</v>
      </c>
    </row>
    <row r="27" spans="1:45" ht="15.75" x14ac:dyDescent="0.25">
      <c r="A27" s="30">
        <v>5</v>
      </c>
      <c r="B27" s="13">
        <v>3</v>
      </c>
      <c r="C27" s="3">
        <v>8</v>
      </c>
      <c r="D27" s="14">
        <v>1</v>
      </c>
      <c r="E27" s="3">
        <v>6</v>
      </c>
      <c r="F27" s="3">
        <v>7</v>
      </c>
      <c r="G27" s="14">
        <v>4</v>
      </c>
      <c r="H27" s="3">
        <v>9</v>
      </c>
      <c r="I27" s="3">
        <v>2</v>
      </c>
      <c r="J27" s="15">
        <v>5</v>
      </c>
      <c r="M27" s="3">
        <f t="shared" si="33"/>
        <v>0</v>
      </c>
      <c r="N27" s="5" t="s">
        <v>74</v>
      </c>
      <c r="O27" s="2" t="str">
        <f t="shared" ref="O27:W27" si="75">IF(ISNUMBER($A$8)=TRUE,"PRIS",IF(ISNUMBER(MATCH(O$1,l_8,0))=TRUE,TRUE,IF(ISNUMBER(MATCH(O$1,c_1,0))=TRUE,TRUE,IF(ISNUMBER(MATCH(O$1,s_7,0))=TRUE,TRUE,FALSE))))</f>
        <v>PRIS</v>
      </c>
      <c r="P27" s="2" t="str">
        <f t="shared" si="75"/>
        <v>PRIS</v>
      </c>
      <c r="Q27" s="2" t="str">
        <f t="shared" si="75"/>
        <v>PRIS</v>
      </c>
      <c r="R27" s="2" t="str">
        <f t="shared" si="75"/>
        <v>PRIS</v>
      </c>
      <c r="S27" s="2" t="str">
        <f t="shared" si="75"/>
        <v>PRIS</v>
      </c>
      <c r="T27" s="2" t="str">
        <f t="shared" si="75"/>
        <v>PRIS</v>
      </c>
      <c r="U27" s="2" t="str">
        <f t="shared" si="75"/>
        <v>PRIS</v>
      </c>
      <c r="V27" s="2" t="str">
        <f t="shared" si="75"/>
        <v>PRIS</v>
      </c>
      <c r="W27" s="2" t="str">
        <f t="shared" si="75"/>
        <v>PRIS</v>
      </c>
      <c r="X27" s="3">
        <f t="shared" si="35"/>
        <v>0</v>
      </c>
      <c r="Y27" s="5" t="s">
        <v>75</v>
      </c>
      <c r="Z27" s="2" t="str">
        <f t="shared" ref="Z27:AH27" si="76">IF(ISNUMBER($D$8)=TRUE,"PRIS",IF(ISNUMBER(MATCH(Z$1,l_8,0))=TRUE,TRUE,IF(ISNUMBER(MATCH(Z$1,c_4,0))=TRUE,TRUE,IF(ISNUMBER(MATCH(Z$1,s_8,0))=TRUE,TRUE,FALSE))))</f>
        <v>PRIS</v>
      </c>
      <c r="AA27" s="2" t="str">
        <f t="shared" si="76"/>
        <v>PRIS</v>
      </c>
      <c r="AB27" s="2" t="str">
        <f t="shared" si="76"/>
        <v>PRIS</v>
      </c>
      <c r="AC27" s="2" t="str">
        <f t="shared" si="76"/>
        <v>PRIS</v>
      </c>
      <c r="AD27" s="2" t="str">
        <f t="shared" si="76"/>
        <v>PRIS</v>
      </c>
      <c r="AE27" s="2" t="str">
        <f t="shared" si="76"/>
        <v>PRIS</v>
      </c>
      <c r="AF27" s="2" t="str">
        <f t="shared" si="76"/>
        <v>PRIS</v>
      </c>
      <c r="AG27" s="2" t="str">
        <f t="shared" si="76"/>
        <v>PRIS</v>
      </c>
      <c r="AH27" s="2" t="str">
        <f t="shared" si="76"/>
        <v>PRIS</v>
      </c>
      <c r="AI27" s="3">
        <f t="shared" si="37"/>
        <v>3</v>
      </c>
      <c r="AJ27" s="5" t="s">
        <v>76</v>
      </c>
      <c r="AK27" s="2" t="b">
        <f t="shared" ref="AK27:AS27" si="77">IF(ISNUMBER($G$8)=TRUE,"PRIS",IF(ISNUMBER(MATCH(AK$1,l_8,0))=TRUE,TRUE,IF(ISNUMBER(MATCH(AK$1,c_7,0))=TRUE,TRUE,IF(ISNUMBER(MATCH(AK$1,s_9,0))=TRUE,TRUE,FALSE))))</f>
        <v>0</v>
      </c>
      <c r="AL27" s="2" t="b">
        <f t="shared" si="77"/>
        <v>1</v>
      </c>
      <c r="AM27" s="2" t="b">
        <f t="shared" si="77"/>
        <v>0</v>
      </c>
      <c r="AN27" s="2" t="b">
        <f t="shared" si="77"/>
        <v>1</v>
      </c>
      <c r="AO27" s="2" t="b">
        <f t="shared" si="77"/>
        <v>1</v>
      </c>
      <c r="AP27" s="2" t="b">
        <f t="shared" si="77"/>
        <v>1</v>
      </c>
      <c r="AQ27" s="2" t="b">
        <f t="shared" si="77"/>
        <v>0</v>
      </c>
      <c r="AR27" s="2" t="b">
        <f t="shared" si="77"/>
        <v>1</v>
      </c>
      <c r="AS27" s="2" t="b">
        <f t="shared" si="77"/>
        <v>1</v>
      </c>
    </row>
    <row r="28" spans="1:45" ht="15.75" x14ac:dyDescent="0.25">
      <c r="A28" s="30">
        <v>6</v>
      </c>
      <c r="B28" s="16">
        <v>5</v>
      </c>
      <c r="C28" s="17">
        <v>6</v>
      </c>
      <c r="D28" s="18">
        <v>9</v>
      </c>
      <c r="E28" s="19">
        <v>2</v>
      </c>
      <c r="F28" s="17">
        <v>8</v>
      </c>
      <c r="G28" s="18">
        <v>3</v>
      </c>
      <c r="H28" s="19">
        <v>7</v>
      </c>
      <c r="I28" s="17">
        <v>4</v>
      </c>
      <c r="J28" s="20">
        <v>1</v>
      </c>
      <c r="M28" s="3">
        <f t="shared" si="33"/>
        <v>2</v>
      </c>
      <c r="N28" s="5" t="s">
        <v>77</v>
      </c>
      <c r="O28" s="2" t="b">
        <f t="shared" ref="O28:W28" si="78">IF(ISNUMBER($B$8)=TRUE,"PRIS",IF(ISNUMBER(MATCH(O$1,l_8,0))=TRUE,TRUE,IF(ISNUMBER(MATCH(O$1,c_2,0))=TRUE,TRUE,IF(ISNUMBER(MATCH(O$1,s_7,0))=TRUE,TRUE,FALSE))))</f>
        <v>0</v>
      </c>
      <c r="P28" s="2" t="b">
        <f t="shared" si="78"/>
        <v>1</v>
      </c>
      <c r="Q28" s="2" t="b">
        <f t="shared" si="78"/>
        <v>1</v>
      </c>
      <c r="R28" s="2" t="b">
        <f t="shared" si="78"/>
        <v>1</v>
      </c>
      <c r="S28" s="2" t="b">
        <f t="shared" si="78"/>
        <v>1</v>
      </c>
      <c r="T28" s="2" t="b">
        <f t="shared" si="78"/>
        <v>1</v>
      </c>
      <c r="U28" s="2" t="b">
        <f t="shared" si="78"/>
        <v>1</v>
      </c>
      <c r="V28" s="2" t="b">
        <f t="shared" si="78"/>
        <v>1</v>
      </c>
      <c r="W28" s="2" t="b">
        <f t="shared" si="78"/>
        <v>0</v>
      </c>
      <c r="X28" s="3">
        <f t="shared" si="35"/>
        <v>5</v>
      </c>
      <c r="Y28" s="5" t="s">
        <v>78</v>
      </c>
      <c r="Z28" s="2" t="b">
        <f t="shared" ref="Z28:AH28" si="79">IF(ISNUMBER($E$8)=TRUE,"PRIS",IF(ISNUMBER(MATCH(Z$1,l_8,0))=TRUE,TRUE,IF(ISNUMBER(MATCH(Z$1,c_5,0))=TRUE,TRUE,IF(ISNUMBER(MATCH(Z$1,s_8,0))=TRUE,TRUE,FALSE))))</f>
        <v>1</v>
      </c>
      <c r="AA28" s="2" t="b">
        <f t="shared" si="79"/>
        <v>1</v>
      </c>
      <c r="AB28" s="2" t="b">
        <f t="shared" si="79"/>
        <v>0</v>
      </c>
      <c r="AC28" s="2" t="b">
        <f t="shared" si="79"/>
        <v>1</v>
      </c>
      <c r="AD28" s="2" t="b">
        <f t="shared" si="79"/>
        <v>0</v>
      </c>
      <c r="AE28" s="2" t="b">
        <f t="shared" si="79"/>
        <v>0</v>
      </c>
      <c r="AF28" s="2" t="b">
        <f t="shared" si="79"/>
        <v>0</v>
      </c>
      <c r="AG28" s="2" t="b">
        <f t="shared" si="79"/>
        <v>1</v>
      </c>
      <c r="AH28" s="2" t="b">
        <f t="shared" si="79"/>
        <v>0</v>
      </c>
      <c r="AI28" s="3">
        <f t="shared" si="37"/>
        <v>0</v>
      </c>
      <c r="AJ28" s="5" t="s">
        <v>79</v>
      </c>
      <c r="AK28" s="2" t="str">
        <f t="shared" ref="AK28:AS28" si="80">IF(ISNUMBER($H$8)=TRUE,"PRIS",IF(ISNUMBER(MATCH(AK$1,l_8,0))=TRUE,TRUE,IF(ISNUMBER(MATCH(AK$1,c_8,0))=TRUE,TRUE,IF(ISNUMBER(MATCH(AK$1,s_9,0))=TRUE,TRUE,FALSE))))</f>
        <v>PRIS</v>
      </c>
      <c r="AL28" s="2" t="str">
        <f t="shared" si="80"/>
        <v>PRIS</v>
      </c>
      <c r="AM28" s="2" t="str">
        <f t="shared" si="80"/>
        <v>PRIS</v>
      </c>
      <c r="AN28" s="2" t="str">
        <f t="shared" si="80"/>
        <v>PRIS</v>
      </c>
      <c r="AO28" s="2" t="str">
        <f t="shared" si="80"/>
        <v>PRIS</v>
      </c>
      <c r="AP28" s="2" t="str">
        <f t="shared" si="80"/>
        <v>PRIS</v>
      </c>
      <c r="AQ28" s="2" t="str">
        <f t="shared" si="80"/>
        <v>PRIS</v>
      </c>
      <c r="AR28" s="2" t="str">
        <f t="shared" si="80"/>
        <v>PRIS</v>
      </c>
      <c r="AS28" s="2" t="str">
        <f t="shared" si="80"/>
        <v>PRIS</v>
      </c>
    </row>
    <row r="29" spans="1:45" ht="15.75" x14ac:dyDescent="0.25">
      <c r="A29" s="30">
        <v>7</v>
      </c>
      <c r="B29" s="21">
        <v>8</v>
      </c>
      <c r="C29" s="3">
        <v>9</v>
      </c>
      <c r="D29" s="22">
        <v>4</v>
      </c>
      <c r="E29" s="3">
        <v>7</v>
      </c>
      <c r="F29" s="3">
        <v>2</v>
      </c>
      <c r="G29" s="22">
        <v>6</v>
      </c>
      <c r="H29" s="3">
        <v>1</v>
      </c>
      <c r="I29" s="3">
        <v>5</v>
      </c>
      <c r="J29" s="23">
        <v>3</v>
      </c>
      <c r="M29" s="3">
        <f t="shared" si="33"/>
        <v>4</v>
      </c>
      <c r="N29" s="5" t="s">
        <v>80</v>
      </c>
      <c r="O29" s="2" t="b">
        <f t="shared" ref="O29:W29" si="81">IF(ISNUMBER($C$8)=TRUE,"PRIS",IF(ISNUMBER(MATCH(O$1,l_8,0))=TRUE,TRUE,IF(ISNUMBER(MATCH(O$1,c_3,0))=TRUE,TRUE,IF(ISNUMBER(MATCH(O$1,s_7,0))=TRUE,TRUE,FALSE))))</f>
        <v>0</v>
      </c>
      <c r="P29" s="2" t="b">
        <f t="shared" si="81"/>
        <v>1</v>
      </c>
      <c r="Q29" s="2" t="b">
        <f t="shared" si="81"/>
        <v>0</v>
      </c>
      <c r="R29" s="2" t="b">
        <f t="shared" si="81"/>
        <v>1</v>
      </c>
      <c r="S29" s="2" t="b">
        <f t="shared" si="81"/>
        <v>0</v>
      </c>
      <c r="T29" s="2" t="b">
        <f t="shared" si="81"/>
        <v>1</v>
      </c>
      <c r="U29" s="2" t="b">
        <f t="shared" si="81"/>
        <v>1</v>
      </c>
      <c r="V29" s="2" t="b">
        <f t="shared" si="81"/>
        <v>1</v>
      </c>
      <c r="W29" s="2" t="b">
        <f t="shared" si="81"/>
        <v>0</v>
      </c>
      <c r="X29" s="3">
        <f t="shared" si="35"/>
        <v>2</v>
      </c>
      <c r="Y29" s="5" t="s">
        <v>81</v>
      </c>
      <c r="Z29" s="2" t="b">
        <f t="shared" ref="Z29:AH29" si="82">IF(ISNUMBER($F$8)=TRUE,"PRIS",IF(ISNUMBER(MATCH(Z$1,l_8,0))=TRUE,TRUE,IF(ISNUMBER(MATCH(Z$1,c_6,0))=TRUE,TRUE,IF(ISNUMBER(MATCH(Z$1,s_8,0))=TRUE,TRUE,FALSE))))</f>
        <v>1</v>
      </c>
      <c r="AA29" s="2" t="b">
        <f t="shared" si="82"/>
        <v>1</v>
      </c>
      <c r="AB29" s="2" t="b">
        <f t="shared" si="82"/>
        <v>0</v>
      </c>
      <c r="AC29" s="2" t="b">
        <f t="shared" si="82"/>
        <v>1</v>
      </c>
      <c r="AD29" s="2" t="b">
        <f t="shared" si="82"/>
        <v>1</v>
      </c>
      <c r="AE29" s="2" t="b">
        <f t="shared" si="82"/>
        <v>0</v>
      </c>
      <c r="AF29" s="2" t="b">
        <f t="shared" si="82"/>
        <v>1</v>
      </c>
      <c r="AG29" s="2" t="b">
        <f t="shared" si="82"/>
        <v>1</v>
      </c>
      <c r="AH29" s="2" t="b">
        <f t="shared" si="82"/>
        <v>1</v>
      </c>
      <c r="AI29" s="3">
        <f t="shared" si="37"/>
        <v>3</v>
      </c>
      <c r="AJ29" s="5" t="s">
        <v>82</v>
      </c>
      <c r="AK29" s="2" t="b">
        <f t="shared" ref="AK29:AS29" si="83">IF(ISNUMBER($I$8)=TRUE,"PRIS",IF(ISNUMBER(MATCH(AK$1,l_8,0))=TRUE,TRUE,IF(ISNUMBER(MATCH(AK$1,c_9,0))=TRUE,TRUE,IF(ISNUMBER(MATCH(AK$1,s_9,0))=TRUE,TRUE,FALSE))))</f>
        <v>0</v>
      </c>
      <c r="AL29" s="2" t="b">
        <f t="shared" si="83"/>
        <v>1</v>
      </c>
      <c r="AM29" s="2" t="b">
        <f t="shared" si="83"/>
        <v>1</v>
      </c>
      <c r="AN29" s="2" t="b">
        <f t="shared" si="83"/>
        <v>1</v>
      </c>
      <c r="AO29" s="2" t="b">
        <f t="shared" si="83"/>
        <v>1</v>
      </c>
      <c r="AP29" s="2" t="b">
        <f t="shared" si="83"/>
        <v>0</v>
      </c>
      <c r="AQ29" s="2" t="b">
        <f t="shared" si="83"/>
        <v>0</v>
      </c>
      <c r="AR29" s="2" t="b">
        <f t="shared" si="83"/>
        <v>1</v>
      </c>
      <c r="AS29" s="2" t="b">
        <f t="shared" si="83"/>
        <v>1</v>
      </c>
    </row>
    <row r="30" spans="1:45" ht="15.75" x14ac:dyDescent="0.25">
      <c r="A30" s="30">
        <v>8</v>
      </c>
      <c r="B30" s="13">
        <v>6</v>
      </c>
      <c r="C30" s="3">
        <v>1</v>
      </c>
      <c r="D30" s="14">
        <v>2</v>
      </c>
      <c r="E30" s="3">
        <v>4</v>
      </c>
      <c r="F30" s="3">
        <v>3</v>
      </c>
      <c r="G30" s="14">
        <v>5</v>
      </c>
      <c r="H30" s="3">
        <v>8</v>
      </c>
      <c r="I30" s="3">
        <v>9</v>
      </c>
      <c r="J30" s="15">
        <v>7</v>
      </c>
      <c r="M30" s="3">
        <f t="shared" si="33"/>
        <v>4</v>
      </c>
      <c r="N30" s="5" t="s">
        <v>83</v>
      </c>
      <c r="O30" s="2" t="b">
        <f t="shared" ref="O30:W30" si="84">IF(ISNUMBER($A$9)=TRUE,"PRIS",IF(ISNUMBER(MATCH(O$1,l_9,0))=TRUE,TRUE,IF(ISNUMBER(MATCH(O$1,c_1,0))=TRUE,TRUE,IF(ISNUMBER(MATCH(O$1,s_7,0))=TRUE,TRUE,FALSE))))</f>
        <v>0</v>
      </c>
      <c r="P30" s="2" t="b">
        <f t="shared" si="84"/>
        <v>0</v>
      </c>
      <c r="Q30" s="2" t="b">
        <f t="shared" si="84"/>
        <v>0</v>
      </c>
      <c r="R30" s="2" t="b">
        <f t="shared" si="84"/>
        <v>1</v>
      </c>
      <c r="S30" s="2" t="b">
        <f t="shared" si="84"/>
        <v>0</v>
      </c>
      <c r="T30" s="2" t="b">
        <f t="shared" si="84"/>
        <v>1</v>
      </c>
      <c r="U30" s="2" t="b">
        <f t="shared" si="84"/>
        <v>1</v>
      </c>
      <c r="V30" s="2" t="b">
        <f t="shared" si="84"/>
        <v>1</v>
      </c>
      <c r="W30" s="2" t="b">
        <f t="shared" si="84"/>
        <v>1</v>
      </c>
      <c r="X30" s="3">
        <f t="shared" si="35"/>
        <v>3</v>
      </c>
      <c r="Y30" s="5" t="s">
        <v>84</v>
      </c>
      <c r="Z30" s="2" t="b">
        <f t="shared" ref="Z30:AH30" si="85">IF(ISNUMBER($D$9)=TRUE,"PRIS",IF(ISNUMBER(MATCH(Z$1,l_9,0))=TRUE,TRUE,IF(ISNUMBER(MATCH(Z$1,c_4,0))=TRUE,TRUE,IF(ISNUMBER(MATCH(Z$1,s_8,0))=TRUE,TRUE,FALSE))))</f>
        <v>1</v>
      </c>
      <c r="AA30" s="2" t="b">
        <f t="shared" si="85"/>
        <v>1</v>
      </c>
      <c r="AB30" s="2" t="b">
        <f t="shared" si="85"/>
        <v>1</v>
      </c>
      <c r="AC30" s="2" t="b">
        <f t="shared" si="85"/>
        <v>0</v>
      </c>
      <c r="AD30" s="2" t="b">
        <f t="shared" si="85"/>
        <v>0</v>
      </c>
      <c r="AE30" s="2" t="b">
        <f t="shared" si="85"/>
        <v>1</v>
      </c>
      <c r="AF30" s="2" t="b">
        <f t="shared" si="85"/>
        <v>1</v>
      </c>
      <c r="AG30" s="2" t="b">
        <f t="shared" si="85"/>
        <v>0</v>
      </c>
      <c r="AH30" s="2" t="b">
        <f t="shared" si="85"/>
        <v>1</v>
      </c>
      <c r="AI30" s="3">
        <f t="shared" si="37"/>
        <v>3</v>
      </c>
      <c r="AJ30" s="5" t="s">
        <v>85</v>
      </c>
      <c r="AK30" s="2" t="b">
        <f t="shared" ref="AK30:AS30" si="86">IF(ISNUMBER($G$9)=TRUE,"PRIS",IF(ISNUMBER(MATCH(AK$1,l_9,0))=TRUE,TRUE,IF(ISNUMBER(MATCH(AK$1,c_7,0))=TRUE,TRUE,IF(ISNUMBER(MATCH(AK$1,s_9,0))=TRUE,TRUE,FALSE))))</f>
        <v>0</v>
      </c>
      <c r="AL30" s="2" t="b">
        <f t="shared" si="86"/>
        <v>1</v>
      </c>
      <c r="AM30" s="2" t="b">
        <f t="shared" si="86"/>
        <v>0</v>
      </c>
      <c r="AN30" s="2" t="b">
        <f t="shared" si="86"/>
        <v>1</v>
      </c>
      <c r="AO30" s="2" t="b">
        <f t="shared" si="86"/>
        <v>1</v>
      </c>
      <c r="AP30" s="2" t="b">
        <f t="shared" si="86"/>
        <v>1</v>
      </c>
      <c r="AQ30" s="2" t="b">
        <f t="shared" si="86"/>
        <v>1</v>
      </c>
      <c r="AR30" s="2" t="b">
        <f t="shared" si="86"/>
        <v>0</v>
      </c>
      <c r="AS30" s="2" t="b">
        <f t="shared" si="86"/>
        <v>1</v>
      </c>
    </row>
    <row r="31" spans="1:45" ht="15.75" x14ac:dyDescent="0.25">
      <c r="A31" s="30">
        <v>9</v>
      </c>
      <c r="B31" s="24">
        <v>7</v>
      </c>
      <c r="C31" s="25">
        <v>5</v>
      </c>
      <c r="D31" s="26">
        <v>3</v>
      </c>
      <c r="E31" s="27">
        <v>9</v>
      </c>
      <c r="F31" s="25">
        <v>1</v>
      </c>
      <c r="G31" s="26">
        <v>8</v>
      </c>
      <c r="H31" s="27">
        <v>2</v>
      </c>
      <c r="I31" s="25">
        <v>6</v>
      </c>
      <c r="J31" s="28"/>
      <c r="M31" s="3">
        <f t="shared" si="33"/>
        <v>0</v>
      </c>
      <c r="N31" s="5" t="s">
        <v>86</v>
      </c>
      <c r="O31" s="2" t="str">
        <f t="shared" ref="O31:W31" si="87">IF(ISNUMBER($B$9)=TRUE,"PRIS",IF(ISNUMBER(MATCH(O$1,l_9,0))=TRUE,TRUE,IF(ISNUMBER(MATCH(O$1,c_2,0))=TRUE,TRUE,IF(ISNUMBER(MATCH(O$1,s_7,0))=TRUE,TRUE,FALSE))))</f>
        <v>PRIS</v>
      </c>
      <c r="P31" s="2" t="str">
        <f t="shared" si="87"/>
        <v>PRIS</v>
      </c>
      <c r="Q31" s="2" t="str">
        <f t="shared" si="87"/>
        <v>PRIS</v>
      </c>
      <c r="R31" s="2" t="str">
        <f t="shared" si="87"/>
        <v>PRIS</v>
      </c>
      <c r="S31" s="2" t="str">
        <f t="shared" si="87"/>
        <v>PRIS</v>
      </c>
      <c r="T31" s="2" t="str">
        <f t="shared" si="87"/>
        <v>PRIS</v>
      </c>
      <c r="U31" s="2" t="str">
        <f t="shared" si="87"/>
        <v>PRIS</v>
      </c>
      <c r="V31" s="2" t="str">
        <f t="shared" si="87"/>
        <v>PRIS</v>
      </c>
      <c r="W31" s="2" t="str">
        <f t="shared" si="87"/>
        <v>PRIS</v>
      </c>
      <c r="X31" s="3">
        <f t="shared" si="35"/>
        <v>3</v>
      </c>
      <c r="Y31" s="5" t="s">
        <v>87</v>
      </c>
      <c r="Z31" s="2" t="b">
        <f t="shared" ref="Z31:AH31" si="88">IF(ISNUMBER($E$9)=TRUE,"PRIS",IF(ISNUMBER(MATCH(Z$1,l_9,0))=TRUE,TRUE,IF(ISNUMBER(MATCH(Z$1,c_5,0))=TRUE,TRUE,IF(ISNUMBER(MATCH(Z$1,s_8,0))=TRUE,TRUE,FALSE))))</f>
        <v>1</v>
      </c>
      <c r="AA31" s="2" t="b">
        <f t="shared" si="88"/>
        <v>1</v>
      </c>
      <c r="AB31" s="2" t="b">
        <f t="shared" si="88"/>
        <v>0</v>
      </c>
      <c r="AC31" s="2" t="b">
        <f t="shared" si="88"/>
        <v>1</v>
      </c>
      <c r="AD31" s="2" t="b">
        <f t="shared" si="88"/>
        <v>0</v>
      </c>
      <c r="AE31" s="2" t="b">
        <f t="shared" si="88"/>
        <v>1</v>
      </c>
      <c r="AF31" s="2" t="b">
        <f t="shared" si="88"/>
        <v>1</v>
      </c>
      <c r="AG31" s="2" t="b">
        <f t="shared" si="88"/>
        <v>0</v>
      </c>
      <c r="AH31" s="2" t="b">
        <f t="shared" si="88"/>
        <v>1</v>
      </c>
      <c r="AI31" s="3">
        <f t="shared" si="37"/>
        <v>2</v>
      </c>
      <c r="AJ31" s="5" t="s">
        <v>88</v>
      </c>
      <c r="AK31" s="2" t="b">
        <f t="shared" ref="AK31:AS31" si="89">IF(ISNUMBER($H$9)=TRUE,"PRIS",IF(ISNUMBER(MATCH(AK$1,l_9,0))=TRUE,TRUE,IF(ISNUMBER(MATCH(AK$1,c_8,0))=TRUE,TRUE,IF(ISNUMBER(MATCH(AK$1,s_9,0))=TRUE,TRUE,FALSE))))</f>
        <v>1</v>
      </c>
      <c r="AL31" s="2" t="b">
        <f t="shared" si="89"/>
        <v>1</v>
      </c>
      <c r="AM31" s="2" t="b">
        <f t="shared" si="89"/>
        <v>0</v>
      </c>
      <c r="AN31" s="2" t="b">
        <f t="shared" si="89"/>
        <v>1</v>
      </c>
      <c r="AO31" s="2" t="b">
        <f t="shared" si="89"/>
        <v>1</v>
      </c>
      <c r="AP31" s="2" t="b">
        <f t="shared" si="89"/>
        <v>1</v>
      </c>
      <c r="AQ31" s="2" t="b">
        <f t="shared" si="89"/>
        <v>1</v>
      </c>
      <c r="AR31" s="2" t="b">
        <f t="shared" si="89"/>
        <v>0</v>
      </c>
      <c r="AS31" s="2" t="b">
        <f t="shared" si="89"/>
        <v>1</v>
      </c>
    </row>
    <row r="32" spans="1:45" x14ac:dyDescent="0.25">
      <c r="M32" s="3">
        <f t="shared" si="33"/>
        <v>0</v>
      </c>
      <c r="N32" s="5" t="s">
        <v>89</v>
      </c>
      <c r="O32" s="2" t="str">
        <f t="shared" ref="O32:W32" si="90">IF(ISNUMBER($C$9)=TRUE,"PRIS",IF(ISNUMBER(MATCH(O$1,l_9,0))=TRUE,TRUE,IF(ISNUMBER(MATCH(O$1,c_3,0))=TRUE,TRUE,IF(ISNUMBER(MATCH(O$1,s_7,0))=TRUE,TRUE,FALSE))))</f>
        <v>PRIS</v>
      </c>
      <c r="P32" s="2" t="str">
        <f t="shared" si="90"/>
        <v>PRIS</v>
      </c>
      <c r="Q32" s="2" t="str">
        <f t="shared" si="90"/>
        <v>PRIS</v>
      </c>
      <c r="R32" s="2" t="str">
        <f t="shared" si="90"/>
        <v>PRIS</v>
      </c>
      <c r="S32" s="2" t="str">
        <f t="shared" si="90"/>
        <v>PRIS</v>
      </c>
      <c r="T32" s="2" t="str">
        <f t="shared" si="90"/>
        <v>PRIS</v>
      </c>
      <c r="U32" s="2" t="str">
        <f t="shared" si="90"/>
        <v>PRIS</v>
      </c>
      <c r="V32" s="2" t="str">
        <f t="shared" si="90"/>
        <v>PRIS</v>
      </c>
      <c r="W32" s="2" t="str">
        <f t="shared" si="90"/>
        <v>PRIS</v>
      </c>
      <c r="X32" s="3">
        <f t="shared" si="35"/>
        <v>3</v>
      </c>
      <c r="Y32" s="5" t="s">
        <v>90</v>
      </c>
      <c r="Z32" s="2" t="b">
        <f t="shared" ref="Z32:AH32" si="91">IF(ISNUMBER($F$9)=TRUE,"PRIS",IF(ISNUMBER(MATCH(Z$1,l_9,0))=TRUE,TRUE,IF(ISNUMBER(MATCH(Z$1,c_6,0))=TRUE,TRUE,IF(ISNUMBER(MATCH(Z$1,s_8,0))=TRUE,TRUE,FALSE))))</f>
        <v>1</v>
      </c>
      <c r="AA32" s="2" t="b">
        <f t="shared" si="91"/>
        <v>1</v>
      </c>
      <c r="AB32" s="2" t="b">
        <f t="shared" si="91"/>
        <v>0</v>
      </c>
      <c r="AC32" s="2" t="b">
        <f t="shared" si="91"/>
        <v>0</v>
      </c>
      <c r="AD32" s="2" t="b">
        <f t="shared" si="91"/>
        <v>1</v>
      </c>
      <c r="AE32" s="2" t="b">
        <f t="shared" si="91"/>
        <v>1</v>
      </c>
      <c r="AF32" s="2" t="b">
        <f t="shared" si="91"/>
        <v>1</v>
      </c>
      <c r="AG32" s="2" t="b">
        <f t="shared" si="91"/>
        <v>0</v>
      </c>
      <c r="AH32" s="2" t="b">
        <f t="shared" si="91"/>
        <v>1</v>
      </c>
      <c r="AI32" s="3">
        <f t="shared" si="37"/>
        <v>0</v>
      </c>
      <c r="AJ32" s="5" t="s">
        <v>91</v>
      </c>
      <c r="AK32" s="2" t="str">
        <f t="shared" ref="AK32:AS32" si="92">IF(ISNUMBER($I$9)=TRUE,"PRIS",IF(ISNUMBER(MATCH(AK$1,l_9,0))=TRUE,TRUE,IF(ISNUMBER(MATCH(AK$1,c_9,0))=TRUE,TRUE,IF(ISNUMBER(MATCH(AK$1,s_9,0))=TRUE,TRUE,FALSE))))</f>
        <v>PRIS</v>
      </c>
      <c r="AL32" s="2" t="str">
        <f t="shared" si="92"/>
        <v>PRIS</v>
      </c>
      <c r="AM32" s="2" t="str">
        <f t="shared" si="92"/>
        <v>PRIS</v>
      </c>
      <c r="AN32" s="2" t="str">
        <f t="shared" si="92"/>
        <v>PRIS</v>
      </c>
      <c r="AO32" s="2" t="str">
        <f t="shared" si="92"/>
        <v>PRIS</v>
      </c>
      <c r="AP32" s="2" t="str">
        <f t="shared" si="92"/>
        <v>PRIS</v>
      </c>
      <c r="AQ32" s="2" t="str">
        <f t="shared" si="92"/>
        <v>PRIS</v>
      </c>
      <c r="AR32" s="2" t="str">
        <f t="shared" si="92"/>
        <v>PRIS</v>
      </c>
      <c r="AS32" s="2" t="str">
        <f t="shared" si="92"/>
        <v>PRIS</v>
      </c>
    </row>
    <row r="33" spans="15:45" x14ac:dyDescent="0.25">
      <c r="O33" s="2">
        <f t="shared" ref="O33:W33" si="93">COUNTIF(O24:O32,FALSE)</f>
        <v>3</v>
      </c>
      <c r="P33" s="2">
        <f t="shared" si="93"/>
        <v>2</v>
      </c>
      <c r="Q33" s="2">
        <f t="shared" si="93"/>
        <v>3</v>
      </c>
      <c r="R33" s="2">
        <f t="shared" si="93"/>
        <v>0</v>
      </c>
      <c r="S33" s="2">
        <f t="shared" si="93"/>
        <v>2</v>
      </c>
      <c r="T33" s="2">
        <f t="shared" si="93"/>
        <v>0</v>
      </c>
      <c r="U33" s="2">
        <f t="shared" si="93"/>
        <v>0</v>
      </c>
      <c r="V33" s="2">
        <f t="shared" si="93"/>
        <v>0</v>
      </c>
      <c r="W33" s="2">
        <f t="shared" si="93"/>
        <v>4</v>
      </c>
      <c r="Z33" s="2">
        <f t="shared" ref="Z33:AH33" si="94">COUNTIF(Z24:Z32,FALSE)</f>
        <v>0</v>
      </c>
      <c r="AA33" s="2">
        <f t="shared" si="94"/>
        <v>0</v>
      </c>
      <c r="AB33" s="2">
        <f t="shared" si="94"/>
        <v>6</v>
      </c>
      <c r="AC33" s="2">
        <f t="shared" si="94"/>
        <v>2</v>
      </c>
      <c r="AD33" s="2">
        <f t="shared" si="94"/>
        <v>3</v>
      </c>
      <c r="AE33" s="2">
        <f t="shared" si="94"/>
        <v>4</v>
      </c>
      <c r="AF33" s="2">
        <f t="shared" si="94"/>
        <v>2</v>
      </c>
      <c r="AG33" s="2">
        <f t="shared" si="94"/>
        <v>5</v>
      </c>
      <c r="AH33" s="2">
        <f t="shared" si="94"/>
        <v>2</v>
      </c>
      <c r="AK33" s="2">
        <f t="shared" ref="AK33:AS33" si="95">COUNTIF(AK24:AK32,FALSE)</f>
        <v>3</v>
      </c>
      <c r="AL33" s="2">
        <f t="shared" si="95"/>
        <v>0</v>
      </c>
      <c r="AM33" s="2">
        <f t="shared" si="95"/>
        <v>4</v>
      </c>
      <c r="AN33" s="2">
        <f t="shared" si="95"/>
        <v>0</v>
      </c>
      <c r="AO33" s="2">
        <f t="shared" si="95"/>
        <v>0</v>
      </c>
      <c r="AP33" s="2">
        <f t="shared" si="95"/>
        <v>3</v>
      </c>
      <c r="AQ33" s="2">
        <f t="shared" si="95"/>
        <v>3</v>
      </c>
      <c r="AR33" s="2">
        <f t="shared" si="95"/>
        <v>3</v>
      </c>
      <c r="AS33" s="2">
        <f t="shared" si="95"/>
        <v>0</v>
      </c>
    </row>
    <row r="34" spans="15:45" x14ac:dyDescent="0.25">
      <c r="O34" s="2">
        <f t="shared" ref="O34:W34" si="96">COUNTIF(O2:O32,FALSE)</f>
        <v>13</v>
      </c>
      <c r="P34" s="2">
        <f t="shared" si="96"/>
        <v>2</v>
      </c>
      <c r="Q34" s="2">
        <f t="shared" si="96"/>
        <v>6</v>
      </c>
      <c r="R34" s="2">
        <f t="shared" si="96"/>
        <v>0</v>
      </c>
      <c r="S34" s="2">
        <f t="shared" si="96"/>
        <v>5</v>
      </c>
      <c r="T34" s="2">
        <f t="shared" si="96"/>
        <v>8</v>
      </c>
      <c r="U34" s="2">
        <f t="shared" si="96"/>
        <v>5</v>
      </c>
      <c r="V34" s="2">
        <f t="shared" si="96"/>
        <v>6</v>
      </c>
      <c r="W34" s="2">
        <f t="shared" si="96"/>
        <v>6</v>
      </c>
      <c r="Z34" s="2">
        <f t="shared" ref="Z34:AH34" si="97">COUNTIF(Z2:Z32,FALSE)</f>
        <v>7</v>
      </c>
      <c r="AA34" s="2">
        <f t="shared" si="97"/>
        <v>3</v>
      </c>
      <c r="AB34" s="2">
        <f t="shared" si="97"/>
        <v>8</v>
      </c>
      <c r="AC34" s="2">
        <f t="shared" si="97"/>
        <v>6</v>
      </c>
      <c r="AD34" s="2">
        <f t="shared" si="97"/>
        <v>3</v>
      </c>
      <c r="AE34" s="2">
        <f t="shared" si="97"/>
        <v>15</v>
      </c>
      <c r="AF34" s="2">
        <f t="shared" si="97"/>
        <v>6</v>
      </c>
      <c r="AG34" s="2">
        <f t="shared" si="97"/>
        <v>17</v>
      </c>
      <c r="AH34" s="2">
        <f t="shared" si="97"/>
        <v>5</v>
      </c>
      <c r="AK34" s="2">
        <f t="shared" ref="AK34:AS34" si="98">COUNTIF(AK2:AK32,FALSE)</f>
        <v>6</v>
      </c>
      <c r="AL34" s="2">
        <f t="shared" si="98"/>
        <v>0</v>
      </c>
      <c r="AM34" s="2">
        <f t="shared" si="98"/>
        <v>6</v>
      </c>
      <c r="AN34" s="2">
        <f t="shared" si="98"/>
        <v>0</v>
      </c>
      <c r="AO34" s="2">
        <f t="shared" si="98"/>
        <v>0</v>
      </c>
      <c r="AP34" s="2">
        <f t="shared" si="98"/>
        <v>4</v>
      </c>
      <c r="AQ34" s="2">
        <f t="shared" si="98"/>
        <v>4</v>
      </c>
      <c r="AR34" s="2">
        <f t="shared" si="98"/>
        <v>5</v>
      </c>
      <c r="AS34" s="2">
        <f t="shared" si="98"/>
        <v>0</v>
      </c>
    </row>
  </sheetData>
  <conditionalFormatting sqref="A1:I9">
    <cfRule type="cellIs" dxfId="300" priority="3" operator="equal">
      <formula>$K$2</formula>
    </cfRule>
    <cfRule type="cellIs" dxfId="299" priority="9" operator="equal">
      <formula>$L$1</formula>
    </cfRule>
  </conditionalFormatting>
  <conditionalFormatting sqref="M1:M1048576 X1:X1048576 AI1:AI1048576">
    <cfRule type="cellIs" dxfId="298" priority="8" operator="equal">
      <formula>1</formula>
    </cfRule>
  </conditionalFormatting>
  <conditionalFormatting sqref="M2:M32 X2:X32 AI2:AI32">
    <cfRule type="cellIs" dxfId="297" priority="4" operator="equal">
      <formula>1</formula>
    </cfRule>
  </conditionalFormatting>
  <conditionalFormatting sqref="N1:AS32">
    <cfRule type="cellIs" dxfId="296" priority="1" operator="equal">
      <formula>"PRIS"</formula>
    </cfRule>
    <cfRule type="cellIs" dxfId="295" priority="2" operator="equal">
      <formula>FALSE</formula>
    </cfRule>
  </conditionalFormatting>
  <conditionalFormatting sqref="O2 O5 O7 O8 O9 O10 P5 Q5 R5 S5 T5 U5 V5 W5 O6 P6 Q6 R6 S6 T6 U6 V6 W6 P7 Q7 R7 S7 T7 U7 V7 W7 P8 Q8 R8 S8 T8 U8 V8 W8 P9 Q9 R9 S9 T9 U9 V9 W9 P10 Q10 R10 S10 T10 U10 V10 W10 P2 Q2 R2 S2 T2 U2 V2 W2 O3 P3 Q3 R3 S3 T3 U3 V3 W3 O4 P4 Q4 R4 S4 T4 U4 V4 W4">
    <cfRule type="colorScale" priority="10">
      <colorScale>
        <cfvo type="min"/>
        <cfvo type="percentile" val="50"/>
        <cfvo type="max"/>
        <color rgb="FFF8696B"/>
        <color rgb="FFFFEB84"/>
        <color rgb="FF63BE7B"/>
      </colorScale>
    </cfRule>
  </conditionalFormatting>
  <conditionalFormatting sqref="O14 O13 O15 P13 P14 P15 Q13 Q14 Q15 R13 R14 R15 S13 S14 S15 T13 T14 T15 U13 U14 U15 V13 V14 V15 W13 W14 W15">
    <cfRule type="colorScale" priority="23">
      <colorScale>
        <cfvo type="min"/>
        <cfvo type="percentile" val="50"/>
        <cfvo type="max"/>
        <color rgb="FFF8696B"/>
        <color rgb="FFFFEB84"/>
        <color rgb="FF63BE7B"/>
      </colorScale>
    </cfRule>
    <cfRule type="colorScale" priority="24">
      <colorScale>
        <cfvo type="min"/>
        <cfvo type="percentile" val="50"/>
        <cfvo type="max"/>
        <color rgb="FFF8696B"/>
        <color rgb="FFFFEB84"/>
        <color rgb="FF63BE7B"/>
      </colorScale>
    </cfRule>
  </conditionalFormatting>
  <conditionalFormatting sqref="O16 O18 O19 O20 O21 O17 P16 P18 P19 P20 P21 P17 Q16 Q18 Q19 Q20 Q21 Q17 R16 R18 R19 R20 R21 R17 S16 S18 S19 S20 S21 S17 T16 T18 T19 T20 T21 T17 U16 U18 U19 U20 U21 U17 V16 V18 V19 V20 V21 V17 W16 W18 W19 W20 W21 W17">
    <cfRule type="colorScale" priority="16">
      <colorScale>
        <cfvo type="min"/>
        <cfvo type="percentile" val="50"/>
        <cfvo type="max"/>
        <color rgb="FFF8696B"/>
        <color rgb="FFFFEB84"/>
        <color rgb="FF63BE7B"/>
      </colorScale>
    </cfRule>
  </conditionalFormatting>
  <conditionalFormatting sqref="O25 O24 O26 P24 P25 P26 Q24 Q25 Q26 R24 R25 R26 S24 S25 S26 T24 T25 T26 U24 U25 U26 V24 V25 V26 W24 W25 W26">
    <cfRule type="colorScale" priority="31">
      <colorScale>
        <cfvo type="min"/>
        <cfvo type="percentile" val="50"/>
        <cfvo type="max"/>
        <color rgb="FFF8696B"/>
        <color rgb="FFFFEB84"/>
        <color rgb="FF63BE7B"/>
      </colorScale>
    </cfRule>
    <cfRule type="colorScale" priority="32">
      <colorScale>
        <cfvo type="min"/>
        <cfvo type="percentile" val="50"/>
        <cfvo type="max"/>
        <color rgb="FFF8696B"/>
        <color rgb="FFFFEB84"/>
        <color rgb="FF63BE7B"/>
      </colorScale>
    </cfRule>
  </conditionalFormatting>
  <conditionalFormatting sqref="O27 O29 O30 O31 O32 O28 P27 P29 P30 P31 P32 P28 Q27 Q29 Q30 Q31 Q32 Q28 R27 R29 R30 R31 R32 R28 S27 S29 S30 S31 S32 S28 T27 T29 T30 T31 T32 T28 U27 U29 U30 U31 U32 U28 V27 V29 V30 V31 V32 V28 W27 W29 W30 W31 W32 W28">
    <cfRule type="colorScale" priority="25">
      <colorScale>
        <cfvo type="min"/>
        <cfvo type="percentile" val="50"/>
        <cfvo type="max"/>
        <color rgb="FFF8696B"/>
        <color rgb="FFFFEB84"/>
        <color rgb="FF63BE7B"/>
      </colorScale>
    </cfRule>
  </conditionalFormatting>
  <conditionalFormatting sqref="O11:W11">
    <cfRule type="cellIs" dxfId="294" priority="6" operator="equal">
      <formula>1</formula>
    </cfRule>
  </conditionalFormatting>
  <conditionalFormatting sqref="O22:W22">
    <cfRule type="cellIs" dxfId="293" priority="36" operator="equal">
      <formula>1</formula>
    </cfRule>
  </conditionalFormatting>
  <conditionalFormatting sqref="O33:W33">
    <cfRule type="cellIs" dxfId="292" priority="39" operator="equal">
      <formula>1</formula>
    </cfRule>
  </conditionalFormatting>
  <conditionalFormatting sqref="O11:AS11 O22:AS22 O33:AS33">
    <cfRule type="cellIs" dxfId="291" priority="5" operator="equal">
      <formula>1</formula>
    </cfRule>
  </conditionalFormatting>
  <conditionalFormatting sqref="O34:AS34">
    <cfRule type="cellIs" dxfId="290" priority="7" operator="equal">
      <formula>1</formula>
    </cfRule>
  </conditionalFormatting>
  <conditionalFormatting sqref="O2 P2 Q2 R2 S2 T2 U2 V2 W2 O3 P3 Q3 R3 S3 T3 U3 V3 W3 O4 P4 Q4 R4 S4 T4 U4 V4 W4">
    <cfRule type="colorScale" priority="22">
      <colorScale>
        <cfvo type="min"/>
        <cfvo type="percentile" val="50"/>
        <cfvo type="max"/>
        <color rgb="FFF8696B"/>
        <color rgb="FFFFEB84"/>
        <color rgb="FF63BE7B"/>
      </colorScale>
    </cfRule>
  </conditionalFormatting>
  <conditionalFormatting sqref="Z2 Z3 Z4 Z5 Z6 Z7 Z8 Z9 Z10 AA2 AB2 AC2 AD2 AE2 AF2 AG2 AH2 AA3 AB3 AC3 AD3 AE3 AF3 AG3 AH3 AA4 AB4 AC4 AD4 AE4 AF4 AG4 AH4 AA5 AB5 AC5 AD5 AE5 AF5 AG5 AH5 AA6 AB6 AC6 AD6 AE6 AF6 AG6 AH6 AA7 AB7 AC7 AD7 AE7 AF7 AG7 AH7 AA8 AB8 AC8 AD8 AE8 AF8 AG8 AH8 AA9 AB9 AC9 AD9 AE9 AF9 AG9 AH9 AA10 AB10 AC10 AD10 AE10 AF10 AG10 AH10">
    <cfRule type="colorScale" priority="11">
      <colorScale>
        <cfvo type="min"/>
        <cfvo type="percentile" val="50"/>
        <cfvo type="max"/>
        <color rgb="FFF8696B"/>
        <color rgb="FFFFEB84"/>
        <color rgb="FF63BE7B"/>
      </colorScale>
    </cfRule>
  </conditionalFormatting>
  <conditionalFormatting sqref="Z6 Z5 Z7 AA5 AB5 AC5 AD5 AE5 AF5 AG5 AH5 AA6 AB6 AC6 AD6 AE6 AF6 AG6 AH6 AA7 AB7 AC7 AD7 AE7 AF7 AG7 AH7">
    <cfRule type="colorScale" priority="12">
      <colorScale>
        <cfvo type="min"/>
        <cfvo type="percentile" val="50"/>
        <cfvo type="max"/>
        <color rgb="FFF8696B"/>
        <color rgb="FFFFEB84"/>
        <color rgb="FF63BE7B"/>
      </colorScale>
    </cfRule>
  </conditionalFormatting>
  <conditionalFormatting sqref="Z9 Z8 Z10 AA8 AB8 AC8 AD8 AE8 AF8 AG8 AH8 AA9 AB9 AC9 AD9 AE9 AF9 AG9 AH9 AA10 AB10 AC10 AD10 AE10 AF10 AG10 AH10">
    <cfRule type="colorScale" priority="13">
      <colorScale>
        <cfvo type="min"/>
        <cfvo type="percentile" val="50"/>
        <cfvo type="max"/>
        <color rgb="FFF8696B"/>
        <color rgb="FFFFEB84"/>
        <color rgb="FF63BE7B"/>
      </colorScale>
    </cfRule>
  </conditionalFormatting>
  <conditionalFormatting sqref="Z13 Z14 Z15 Z16 Z17 Z18 Z19 Z20 Z21 AA13 AA14 AA15 AA16 AA17 AA18 AA19 AA20 AA21 AB13 AB14 AB15 AB16 AB17 AB18 AB19 AB20 AB21 AC13 AC14 AC15 AC16 AC17 AC18 AC19 AC20 AC21 AD13 AD14 AD15 AD16 AD17 AD18 AD19 AD20 AD21 AE13 AE14 AE15 AE16 AE17 AE18 AE19 AE20 AE21 AF13 AF14 AF15 AF16 AF17 AF18 AF19 AF20 AF21 AG13 AG14 AG15 AG16 AG17 AG18 AG19 AG20 AG21 AH13 AH14 AH15 AH16 AH17 AH18 AH19 AH20 AH21">
    <cfRule type="colorScale" priority="17">
      <colorScale>
        <cfvo type="min"/>
        <cfvo type="percentile" val="50"/>
        <cfvo type="max"/>
        <color rgb="FFF8696B"/>
        <color rgb="FFFFEB84"/>
        <color rgb="FF63BE7B"/>
      </colorScale>
    </cfRule>
  </conditionalFormatting>
  <conditionalFormatting sqref="Z16 Z17 Z18 AA16 AA17 AA18 AB16 AB17 AB18 AC16 AC17 AC18 AD16 AD17 AD18 AE16 AE17 AE18 AF16 AF17 AF18 AG16 AG17 AG18 AH16 AH17 AH18">
    <cfRule type="colorScale" priority="18">
      <colorScale>
        <cfvo type="min"/>
        <cfvo type="percentile" val="50"/>
        <cfvo type="max"/>
        <color rgb="FFF8696B"/>
        <color rgb="FFFFEB84"/>
        <color rgb="FF63BE7B"/>
      </colorScale>
    </cfRule>
  </conditionalFormatting>
  <conditionalFormatting sqref="Z20 Z19 Z21 AA19 AA20 AA21 AB19 AB20 AB21 AC19 AC20 AC21 AD19 AD20 AD21 AE19 AE20 AE21 AF19 AF20 AF21 AG19 AG20 AG21 AH19 AH20 AH21">
    <cfRule type="colorScale" priority="19">
      <colorScale>
        <cfvo type="min"/>
        <cfvo type="percentile" val="50"/>
        <cfvo type="max"/>
        <color rgb="FFF8696B"/>
        <color rgb="FFFFEB84"/>
        <color rgb="FF63BE7B"/>
      </colorScale>
    </cfRule>
  </conditionalFormatting>
  <conditionalFormatting sqref="Z24 Z25 Z26 Z27 Z28 Z29 Z30 Z31 Z32 AA24 AA25 AA26 AA27 AA28 AA29 AA30 AA31 AA32 AB24 AB25 AB26 AB27 AB28 AB29 AB30 AB31 AB32 AC24 AC25 AC26 AC27 AC28 AC29 AC30 AC31 AC32 AD24 AD25 AD26 AD27 AD28 AD29 AD30 AD31 AD32 AE24 AE25 AE26 AE27 AE28 AE29 AE30 AE31 AE32 AF24 AF25 AF26 AF27 AF28 AF29 AF30 AF31 AF32 AG24 AG25 AG26 AG27 AG28 AG29 AG30 AG31 AG32 AH24 AH25 AH26 AH27 AH28 AH29 AH30 AH31 AH32">
    <cfRule type="colorScale" priority="26">
      <colorScale>
        <cfvo type="min"/>
        <cfvo type="percentile" val="50"/>
        <cfvo type="max"/>
        <color rgb="FFF8696B"/>
        <color rgb="FFFFEB84"/>
        <color rgb="FF63BE7B"/>
      </colorScale>
    </cfRule>
  </conditionalFormatting>
  <conditionalFormatting sqref="Z27 Z28 Z29 AA27 AA28 AA29 AB27 AB28 AB29 AC27 AC28 AC29 AD27 AD28 AD29 AE27 AE28 AE29 AF27 AF28 AF29 AG27 AG28 AG29 AH27 AH28 AH29">
    <cfRule type="colorScale" priority="27">
      <colorScale>
        <cfvo type="min"/>
        <cfvo type="percentile" val="50"/>
        <cfvo type="max"/>
        <color rgb="FFF8696B"/>
        <color rgb="FFFFEB84"/>
        <color rgb="FF63BE7B"/>
      </colorScale>
    </cfRule>
  </conditionalFormatting>
  <conditionalFormatting sqref="Z31 Z30 Z32 AA30 AA31 AA32 AB30 AB31 AB32 AC30 AC31 AC32 AD30 AD31 AD32 AE30 AE31 AE32 AF30 AF31 AF32 AG30 AG31 AG32 AH30 AH31 AH32">
    <cfRule type="colorScale" priority="28">
      <colorScale>
        <cfvo type="min"/>
        <cfvo type="percentile" val="50"/>
        <cfvo type="max"/>
        <color rgb="FFF8696B"/>
        <color rgb="FFFFEB84"/>
        <color rgb="FF63BE7B"/>
      </colorScale>
    </cfRule>
  </conditionalFormatting>
  <conditionalFormatting sqref="Z11:AH11">
    <cfRule type="cellIs" dxfId="289" priority="34" operator="equal">
      <formula>1</formula>
    </cfRule>
  </conditionalFormatting>
  <conditionalFormatting sqref="Z22:AH22">
    <cfRule type="cellIs" dxfId="288" priority="37" operator="equal">
      <formula>1</formula>
    </cfRule>
  </conditionalFormatting>
  <conditionalFormatting sqref="Z33:AH33">
    <cfRule type="cellIs" dxfId="287" priority="40" operator="equal">
      <formula>1</formula>
    </cfRule>
  </conditionalFormatting>
  <conditionalFormatting sqref="AK8 AK2 AK3 AK4 AK5 AK6 AK7 AK9 AK10 AL2 AL8 AL3 AL4 AL5 AL6 AL7 AL9 AL10 AM2 AM8 AM3 AM4 AM5 AM6 AM7 AM9 AM10 AN2 AN8 AN3 AN4 AN5 AN6 AN7 AN9 AN10 AO2 AO8 AO3 AO4 AO5 AO6 AO7 AO9 AO10 AP2 AP8 AP3 AP4 AP5 AP6 AP7 AP9 AP10 AQ2 AQ8 AQ3 AQ4 AQ5 AQ6 AQ7 AQ9 AQ10 AR2 AR8 AR3 AR4 AR5 AR6 AR7 AR9 AR10 AS2 AS8 AS3 AS4 AS5 AS6 AS7 AS9 AS10">
    <cfRule type="colorScale" priority="14">
      <colorScale>
        <cfvo type="min"/>
        <cfvo type="percentile" val="50"/>
        <cfvo type="max"/>
        <color rgb="FFF8696B"/>
        <color rgb="FFFFEB84"/>
        <color rgb="FF63BE7B"/>
      </colorScale>
    </cfRule>
  </conditionalFormatting>
  <conditionalFormatting sqref="AK8 AK9 AK10 AL8 AL9 AL10 AM8 AM9 AM10 AN8 AN9 AN10 AO8 AO9 AO10 AP8 AP9 AP10 AQ8 AQ9 AQ10 AR8 AR9 AR10 AS8 AS9 AS10">
    <cfRule type="colorScale" priority="15">
      <colorScale>
        <cfvo type="min"/>
        <cfvo type="percentile" val="50"/>
        <cfvo type="max"/>
        <color rgb="FFF8696B"/>
        <color rgb="FFFFEB84"/>
        <color rgb="FF63BE7B"/>
      </colorScale>
    </cfRule>
  </conditionalFormatting>
  <conditionalFormatting sqref="AK13 AK19 AK14 AK15 AK16 AK17 AK18 AK20 AK21 AL13 AL19 AL14 AL15 AL16 AL17 AL18 AL20 AL21 AM13 AM19 AM14 AM15 AM16 AM17 AM18 AM20 AM21 AN13 AN19 AN14 AN15 AN16 AN17 AN18 AN20 AN21 AO13 AO19 AO14 AO15 AO16 AO17 AO18 AO20 AO21 AP13 AP19 AP14 AP15 AP16 AP17 AP18 AP20 AP21 AQ13 AQ19 AQ14 AQ15 AQ16 AQ17 AQ18 AQ20 AQ21 AR13 AR19 AR14 AR15 AR16 AR17 AR18 AR20 AR21 AS13 AS19 AS14 AS15 AS16 AS17 AS18 AS20 AS21">
    <cfRule type="colorScale" priority="20">
      <colorScale>
        <cfvo type="min"/>
        <cfvo type="percentile" val="50"/>
        <cfvo type="max"/>
        <color rgb="FFF8696B"/>
        <color rgb="FFFFEB84"/>
        <color rgb="FF63BE7B"/>
      </colorScale>
    </cfRule>
  </conditionalFormatting>
  <conditionalFormatting sqref="AK19 AK20 AK21 AL19 AL20 AL21 AM19 AM20 AM21 AN19 AN20 AN21 AO19 AO20 AO21 AP19 AP20 AP21 AQ19 AQ20 AQ21 AR19 AR20 AR21 AS19 AS20 AS21">
    <cfRule type="colorScale" priority="21">
      <colorScale>
        <cfvo type="min"/>
        <cfvo type="percentile" val="50"/>
        <cfvo type="max"/>
        <color rgb="FFF8696B"/>
        <color rgb="FFFFEB84"/>
        <color rgb="FF63BE7B"/>
      </colorScale>
    </cfRule>
  </conditionalFormatting>
  <conditionalFormatting sqref="AK24 AK30 AK25 AK26 AK27 AK28 AK29 AK31 AK32 AL24 AL30 AL25 AL26 AL27 AL28 AL29 AL31 AL32 AM24 AM30 AM25 AM26 AM27 AM28 AM29 AM31 AM32 AN24 AN30 AN25 AN26 AN27 AN28 AN29 AN31 AN32 AO24 AO30 AO25 AO26 AO27 AO28 AO29 AO31 AO32 AP24 AP30 AP25 AP26 AP27 AP28 AP29 AP31 AP32 AQ24 AQ30 AQ25 AQ26 AQ27 AQ28 AQ29 AQ31 AQ32 AR24 AR30 AR25 AR26 AR27 AR28 AR29 AR31 AR32 AS24 AS30 AS25 AS26 AS27 AS28 AS29 AS31 AS32">
    <cfRule type="colorScale" priority="29">
      <colorScale>
        <cfvo type="min"/>
        <cfvo type="percentile" val="50"/>
        <cfvo type="max"/>
        <color rgb="FFF8696B"/>
        <color rgb="FFFFEB84"/>
        <color rgb="FF63BE7B"/>
      </colorScale>
    </cfRule>
  </conditionalFormatting>
  <conditionalFormatting sqref="AK30 AK31 AK32 AL30 AL31 AL32 AM30 AM31 AM32 AN30 AN31 AN32 AO30 AO31 AO32 AP30 AP31 AP32 AQ30 AQ31 AQ32 AR30 AR31 AR32 AS30 AS31 AS32">
    <cfRule type="colorScale" priority="30">
      <colorScale>
        <cfvo type="min"/>
        <cfvo type="percentile" val="50"/>
        <cfvo type="max"/>
        <color rgb="FFF8696B"/>
        <color rgb="FFFFEB84"/>
        <color rgb="FF63BE7B"/>
      </colorScale>
    </cfRule>
  </conditionalFormatting>
  <conditionalFormatting sqref="AK11:AS11">
    <cfRule type="cellIs" dxfId="286" priority="35" operator="equal">
      <formula>1</formula>
    </cfRule>
  </conditionalFormatting>
  <conditionalFormatting sqref="AK22:AS22">
    <cfRule type="cellIs" dxfId="285" priority="38" operator="equal">
      <formula>1</formula>
    </cfRule>
  </conditionalFormatting>
  <conditionalFormatting sqref="AK33:AS33">
    <cfRule type="cellIs" dxfId="284" priority="41" operator="equal">
      <formula>1</formula>
    </cfRule>
  </conditionalFormatting>
  <dataValidations count="1">
    <dataValidation type="whole" allowBlank="1" showInputMessage="1" showErrorMessage="1" sqref="K2" xr:uid="{00A0008E-004F-4692-96A8-007E003500BA}">
      <formula1>1</formula1>
      <formula2>9</formula2>
    </dataValidation>
  </dataValidations>
  <pageMargins left="0.70078740157480324" right="0.70078740157480324" top="0.75196850393700787" bottom="0.75196850393700787"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59</vt:i4>
      </vt:variant>
    </vt:vector>
  </HeadingPairs>
  <TitlesOfParts>
    <vt:vector size="62" baseType="lpstr">
      <vt:lpstr>Feuille1</vt:lpstr>
      <vt:lpstr>Feuil1</vt:lpstr>
      <vt:lpstr>Sheet1</vt:lpstr>
      <vt:lpstr>_a1</vt:lpstr>
      <vt:lpstr>_b1</vt:lpstr>
      <vt:lpstr>_c1</vt:lpstr>
      <vt:lpstr>c_1</vt:lpstr>
      <vt:lpstr>c_2</vt:lpstr>
      <vt:lpstr>c_3</vt:lpstr>
      <vt:lpstr>c_4</vt:lpstr>
      <vt:lpstr>c_5</vt:lpstr>
      <vt:lpstr>c_6</vt:lpstr>
      <vt:lpstr>c_7</vt:lpstr>
      <vt:lpstr>c_8</vt:lpstr>
      <vt:lpstr>c_9</vt:lpstr>
      <vt:lpstr>Carre1</vt:lpstr>
      <vt:lpstr>Carre2</vt:lpstr>
      <vt:lpstr>Carre3</vt:lpstr>
      <vt:lpstr>Carre4</vt:lpstr>
      <vt:lpstr>Carre5</vt:lpstr>
      <vt:lpstr>Carre6</vt:lpstr>
      <vt:lpstr>Carre7</vt:lpstr>
      <vt:lpstr>Carre8</vt:lpstr>
      <vt:lpstr>Carre9</vt:lpstr>
      <vt:lpstr>Colonne1</vt:lpstr>
      <vt:lpstr>Colonne2</vt:lpstr>
      <vt:lpstr>Colonne3</vt:lpstr>
      <vt:lpstr>Colonne4</vt:lpstr>
      <vt:lpstr>Colonne5</vt:lpstr>
      <vt:lpstr>Colonne6</vt:lpstr>
      <vt:lpstr>Colonne7</vt:lpstr>
      <vt:lpstr>Colonne8</vt:lpstr>
      <vt:lpstr>Colonne9</vt:lpstr>
      <vt:lpstr>l_1</vt:lpstr>
      <vt:lpstr>l_2</vt:lpstr>
      <vt:lpstr>l_3</vt:lpstr>
      <vt:lpstr>l_4</vt:lpstr>
      <vt:lpstr>l_5</vt:lpstr>
      <vt:lpstr>l_6</vt:lpstr>
      <vt:lpstr>l_7</vt:lpstr>
      <vt:lpstr>l_8</vt:lpstr>
      <vt:lpstr>l_9</vt:lpstr>
      <vt:lpstr>Ligne1</vt:lpstr>
      <vt:lpstr>Ligne2</vt:lpstr>
      <vt:lpstr>Ligne3</vt:lpstr>
      <vt:lpstr>Ligne4</vt:lpstr>
      <vt:lpstr>Ligne5</vt:lpstr>
      <vt:lpstr>Ligne6</vt:lpstr>
      <vt:lpstr>Ligne7</vt:lpstr>
      <vt:lpstr>Ligne8</vt:lpstr>
      <vt:lpstr>Ligne9</vt:lpstr>
      <vt:lpstr>marcverif</vt:lpstr>
      <vt:lpstr>s_1</vt:lpstr>
      <vt:lpstr>s_2</vt:lpstr>
      <vt:lpstr>s_3</vt:lpstr>
      <vt:lpstr>s_4</vt:lpstr>
      <vt:lpstr>s_5</vt:lpstr>
      <vt:lpstr>s_6</vt:lpstr>
      <vt:lpstr>s_7</vt:lpstr>
      <vt:lpstr>s_8</vt:lpstr>
      <vt:lpstr>s_9</vt:lpstr>
      <vt:lpstr>Sudoku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dc:creator>
  <cp:lastModifiedBy>Marc Vanlindt</cp:lastModifiedBy>
  <cp:revision>3</cp:revision>
  <dcterms:created xsi:type="dcterms:W3CDTF">2024-12-28T11:52:32Z</dcterms:created>
  <dcterms:modified xsi:type="dcterms:W3CDTF">2024-12-31T14:09:27Z</dcterms:modified>
</cp:coreProperties>
</file>