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NIMATION JEUNESSE\projets divers\Noel 2017\"/>
    </mc:Choice>
  </mc:AlternateContent>
  <bookViews>
    <workbookView xWindow="510" yWindow="855" windowWidth="25440" windowHeight="11670" activeTab="1"/>
  </bookViews>
  <sheets>
    <sheet name="Présences" sheetId="1" r:id="rId1"/>
    <sheet name="Facturation" sheetId="4" r:id="rId2"/>
    <sheet name="a supprimer" sheetId="2" r:id="rId3"/>
    <sheet name="Tarifs" sheetId="3" r:id="rId4"/>
  </sheets>
  <externalReferences>
    <externalReference r:id="rId5"/>
  </externalReferences>
  <calcPr calcId="162913"/>
</workbook>
</file>

<file path=xl/calcChain.xml><?xml version="1.0" encoding="utf-8"?>
<calcChain xmlns="http://schemas.openxmlformats.org/spreadsheetml/2006/main">
  <c r="C9" i="4" l="1"/>
  <c r="G9" i="4" l="1"/>
  <c r="G24" i="4" s="1"/>
  <c r="G20" i="4"/>
  <c r="G19" i="4"/>
  <c r="G18" i="4"/>
  <c r="G17" i="4"/>
  <c r="G16" i="4"/>
  <c r="G15" i="4"/>
  <c r="G14" i="4"/>
  <c r="G13" i="4"/>
  <c r="G12" i="4"/>
  <c r="G11" i="4"/>
  <c r="G10" i="4"/>
  <c r="G8" i="4"/>
  <c r="C7" i="4"/>
  <c r="G7" i="4" s="1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F7" i="4"/>
  <c r="E7" i="4"/>
  <c r="D7" i="4"/>
  <c r="C20" i="4"/>
  <c r="C19" i="4"/>
  <c r="C18" i="4"/>
  <c r="C17" i="4"/>
  <c r="C16" i="4"/>
  <c r="C15" i="4"/>
  <c r="C14" i="4"/>
  <c r="C13" i="4"/>
  <c r="C12" i="4"/>
  <c r="C11" i="4"/>
  <c r="C10" i="4"/>
  <c r="C8" i="4"/>
  <c r="B20" i="4"/>
  <c r="B19" i="4"/>
  <c r="C19" i="2"/>
  <c r="D19" i="2"/>
  <c r="E19" i="2"/>
  <c r="C20" i="2"/>
  <c r="D20" i="2"/>
  <c r="E20" i="2"/>
  <c r="C31" i="1"/>
  <c r="C30" i="1"/>
  <c r="D30" i="1"/>
  <c r="D31" i="1" s="1"/>
  <c r="E30" i="1"/>
  <c r="E31" i="1" s="1"/>
  <c r="F30" i="1"/>
  <c r="F31" i="1" s="1"/>
  <c r="G30" i="1"/>
  <c r="G31" i="1" s="1"/>
  <c r="B30" i="1"/>
  <c r="B31" i="1" s="1"/>
  <c r="H31" i="1" l="1"/>
  <c r="B20" i="2" l="1"/>
  <c r="B19" i="2"/>
  <c r="K7" i="4"/>
  <c r="K20" i="4"/>
  <c r="K17" i="4"/>
  <c r="K16" i="4"/>
  <c r="K18" i="4"/>
  <c r="K19" i="4"/>
  <c r="K13" i="4"/>
  <c r="K8" i="4"/>
  <c r="K12" i="4"/>
  <c r="K9" i="4"/>
  <c r="K24" i="4" s="1"/>
  <c r="K15" i="4"/>
  <c r="K10" i="4"/>
  <c r="K14" i="4"/>
  <c r="K11" i="4"/>
  <c r="K18" i="2"/>
  <c r="G18" i="2"/>
  <c r="K12" i="2"/>
  <c r="G12" i="2"/>
  <c r="G20" i="2"/>
  <c r="K20" i="2"/>
  <c r="G11" i="2"/>
  <c r="K11" i="2"/>
  <c r="K14" i="2"/>
  <c r="G14" i="2"/>
  <c r="K16" i="2"/>
  <c r="G16" i="2"/>
  <c r="K19" i="2"/>
  <c r="G19" i="2"/>
  <c r="G7" i="2"/>
  <c r="K7" i="2"/>
  <c r="K8" i="2"/>
  <c r="G8" i="2"/>
  <c r="K15" i="2"/>
  <c r="G15" i="2"/>
  <c r="K17" i="2"/>
  <c r="G17" i="2"/>
  <c r="K10" i="2"/>
  <c r="G10" i="2"/>
  <c r="K9" i="2"/>
  <c r="G9" i="2"/>
  <c r="K13" i="2"/>
  <c r="G13" i="2"/>
</calcChain>
</file>

<file path=xl/sharedStrings.xml><?xml version="1.0" encoding="utf-8"?>
<sst xmlns="http://schemas.openxmlformats.org/spreadsheetml/2006/main" count="99" uniqueCount="30">
  <si>
    <t>Soirée</t>
  </si>
  <si>
    <t>aerofresque</t>
  </si>
  <si>
    <t>accueil libre</t>
  </si>
  <si>
    <t>Cuisine / deco</t>
  </si>
  <si>
    <t>Patinoire</t>
  </si>
  <si>
    <t>Bracelet</t>
  </si>
  <si>
    <t>Nb jeunes</t>
  </si>
  <si>
    <t>ACTES</t>
  </si>
  <si>
    <t>Nb hr</t>
  </si>
  <si>
    <t>Nom Prénom</t>
  </si>
  <si>
    <t>QF</t>
  </si>
  <si>
    <t>TOTAL dû</t>
  </si>
  <si>
    <t>Règlement</t>
  </si>
  <si>
    <t>Chèque</t>
  </si>
  <si>
    <t>Espèces</t>
  </si>
  <si>
    <t>PC / Réduc</t>
  </si>
  <si>
    <t>Lucien</t>
  </si>
  <si>
    <t>RESERVATION JEUNES – VACANCES noel 2017</t>
  </si>
  <si>
    <t>Robin</t>
  </si>
  <si>
    <t>Léo Redon</t>
  </si>
  <si>
    <t>Camille</t>
  </si>
  <si>
    <t>Marion</t>
  </si>
  <si>
    <t>Maxime</t>
  </si>
  <si>
    <t>Youmene</t>
  </si>
  <si>
    <t>Rilasse</t>
  </si>
  <si>
    <t>Axel Monestier</t>
  </si>
  <si>
    <t>Shayna</t>
  </si>
  <si>
    <t>Giovanni</t>
  </si>
  <si>
    <t>Lorine</t>
  </si>
  <si>
    <t>Thomas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</si>
</sst>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&quot; &quot;d&quot; &quot;mmm&quot; &quot;yy"/>
    <numFmt numFmtId="165" formatCode="#,##0.00&quot; &quot;[$€-40C];[Red]&quot;-&quot;#,##0.00&quot; &quot;[$€-40C]"/>
    <numFmt numFmtId="166" formatCode="#,##0.00\ &quot;€&quot;"/>
  </numFmts>
  <fonts count="12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4BD5E"/>
        <bgColor rgb="FF94BD5E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94BD5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8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Fill="1" applyBorder="1"/>
    <xf numFmtId="0" fontId="5" fillId="0" borderId="0" xfId="0" applyFont="1"/>
    <xf numFmtId="164" fontId="6" fillId="2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5" xfId="0" applyFont="1" applyFill="1" applyBorder="1"/>
    <xf numFmtId="0" fontId="3" fillId="3" borderId="2" xfId="0" applyFont="1" applyFill="1" applyBorder="1"/>
    <xf numFmtId="0" fontId="9" fillId="0" borderId="2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3" fillId="5" borderId="5" xfId="0" applyFont="1" applyFill="1" applyBorder="1"/>
    <xf numFmtId="0" fontId="3" fillId="0" borderId="0" xfId="0" applyFont="1" applyAlignment="1">
      <alignment horizontal="center"/>
    </xf>
    <xf numFmtId="1" fontId="6" fillId="6" borderId="3" xfId="0" applyNumberFormat="1" applyFont="1" applyFill="1" applyBorder="1" applyAlignment="1">
      <alignment horizontal="center"/>
    </xf>
    <xf numFmtId="1" fontId="6" fillId="6" borderId="4" xfId="0" applyNumberFormat="1" applyFont="1" applyFill="1" applyBorder="1" applyAlignment="1">
      <alignment horizontal="center"/>
    </xf>
    <xf numFmtId="0" fontId="11" fillId="0" borderId="0" xfId="0" applyFont="1" applyAlignment="1">
      <alignment horizontal="right"/>
    </xf>
    <xf numFmtId="0" fontId="7" fillId="0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8" borderId="2" xfId="0" applyFill="1" applyBorder="1" applyAlignment="1">
      <alignment horizontal="center"/>
    </xf>
    <xf numFmtId="166" fontId="0" fillId="0" borderId="6" xfId="0" applyNumberFormat="1" applyBorder="1" applyAlignment="1">
      <alignment horizontal="right"/>
    </xf>
    <xf numFmtId="166" fontId="0" fillId="0" borderId="2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0" fillId="0" borderId="6" xfId="0" applyFill="1" applyBorder="1" applyAlignment="1">
      <alignment horizontal="center"/>
    </xf>
    <xf numFmtId="166" fontId="0" fillId="0" borderId="8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10" xfId="0" applyNumberFormat="1" applyBorder="1" applyAlignment="1">
      <alignment horizontal="right"/>
    </xf>
    <xf numFmtId="166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0" fontId="10" fillId="7" borderId="11" xfId="0" applyFont="1" applyFill="1" applyBorder="1" applyAlignment="1">
      <alignment horizontal="center" vertical="center"/>
    </xf>
    <xf numFmtId="166" fontId="0" fillId="0" borderId="12" xfId="0" applyNumberFormat="1" applyFont="1" applyBorder="1" applyAlignment="1">
      <alignment horizontal="right"/>
    </xf>
    <xf numFmtId="0" fontId="8" fillId="4" borderId="14" xfId="0" applyFont="1" applyFill="1" applyBorder="1" applyAlignment="1">
      <alignment horizontal="center"/>
    </xf>
    <xf numFmtId="166" fontId="0" fillId="0" borderId="2" xfId="0" applyNumberFormat="1" applyBorder="1"/>
    <xf numFmtId="1" fontId="0" fillId="8" borderId="2" xfId="0" applyNumberFormat="1" applyFill="1" applyBorder="1" applyAlignment="1">
      <alignment horizontal="center"/>
    </xf>
    <xf numFmtId="1" fontId="0" fillId="0" borderId="0" xfId="0" applyNumberFormat="1"/>
    <xf numFmtId="0" fontId="8" fillId="4" borderId="5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0" fillId="0" borderId="2" xfId="0" applyBorder="1"/>
    <xf numFmtId="166" fontId="0" fillId="0" borderId="6" xfId="0" applyNumberFormat="1" applyBorder="1" applyAlignment="1"/>
    <xf numFmtId="166" fontId="0" fillId="0" borderId="2" xfId="0" applyNumberFormat="1" applyBorder="1" applyAlignment="1"/>
    <xf numFmtId="166" fontId="0" fillId="0" borderId="7" xfId="0" applyNumberFormat="1" applyBorder="1" applyAlignment="1"/>
    <xf numFmtId="166" fontId="0" fillId="0" borderId="8" xfId="0" applyNumberFormat="1" applyBorder="1" applyAlignment="1"/>
    <xf numFmtId="166" fontId="0" fillId="0" borderId="9" xfId="0" applyNumberFormat="1" applyBorder="1" applyAlignment="1"/>
    <xf numFmtId="166" fontId="0" fillId="0" borderId="10" xfId="0" applyNumberFormat="1" applyBorder="1" applyAlignment="1"/>
    <xf numFmtId="166" fontId="0" fillId="0" borderId="6" xfId="0" applyNumberFormat="1" applyFill="1" applyBorder="1" applyAlignment="1"/>
    <xf numFmtId="166" fontId="0" fillId="0" borderId="13" xfId="0" applyNumberFormat="1" applyBorder="1" applyAlignment="1"/>
    <xf numFmtId="166" fontId="0" fillId="0" borderId="17" xfId="0" applyNumberFormat="1" applyBorder="1" applyAlignment="1"/>
    <xf numFmtId="166" fontId="0" fillId="0" borderId="16" xfId="0" applyNumberFormat="1" applyBorder="1"/>
    <xf numFmtId="166" fontId="0" fillId="0" borderId="19" xfId="0" applyNumberFormat="1" applyFont="1" applyBorder="1" applyAlignment="1"/>
    <xf numFmtId="166" fontId="0" fillId="0" borderId="20" xfId="0" applyNumberFormat="1" applyFont="1" applyBorder="1" applyAlignment="1"/>
    <xf numFmtId="0" fontId="10" fillId="7" borderId="21" xfId="0" applyFont="1" applyFill="1" applyBorder="1" applyAlignment="1">
      <alignment horizontal="center" vertical="center"/>
    </xf>
    <xf numFmtId="0" fontId="3" fillId="0" borderId="22" xfId="0" applyFont="1" applyFill="1" applyBorder="1"/>
    <xf numFmtId="1" fontId="0" fillId="8" borderId="22" xfId="0" applyNumberFormat="1" applyFill="1" applyBorder="1" applyAlignment="1">
      <alignment horizontal="center"/>
    </xf>
    <xf numFmtId="166" fontId="0" fillId="0" borderId="23" xfId="0" applyNumberFormat="1" applyBorder="1" applyAlignment="1"/>
    <xf numFmtId="166" fontId="0" fillId="0" borderId="24" xfId="0" applyNumberFormat="1" applyBorder="1" applyAlignment="1"/>
    <xf numFmtId="166" fontId="0" fillId="0" borderId="25" xfId="0" applyNumberFormat="1" applyFont="1" applyBorder="1" applyAlignment="1"/>
    <xf numFmtId="166" fontId="0" fillId="0" borderId="26" xfId="0" applyNumberFormat="1" applyBorder="1"/>
    <xf numFmtId="166" fontId="0" fillId="0" borderId="22" xfId="0" applyNumberFormat="1" applyBorder="1"/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166" fontId="0" fillId="0" borderId="35" xfId="0" applyNumberFormat="1" applyBorder="1"/>
    <xf numFmtId="166" fontId="0" fillId="0" borderId="5" xfId="0" applyNumberFormat="1" applyBorder="1"/>
    <xf numFmtId="166" fontId="0" fillId="0" borderId="18" xfId="0" applyNumberFormat="1" applyBorder="1"/>
    <xf numFmtId="166" fontId="0" fillId="0" borderId="19" xfId="0" applyNumberFormat="1" applyBorder="1"/>
    <xf numFmtId="166" fontId="0" fillId="0" borderId="20" xfId="0" applyNumberFormat="1" applyBorder="1"/>
    <xf numFmtId="166" fontId="0" fillId="0" borderId="8" xfId="0" applyNumberFormat="1" applyBorder="1"/>
    <xf numFmtId="166" fontId="0" fillId="0" borderId="9" xfId="0" applyNumberFormat="1" applyBorder="1"/>
    <xf numFmtId="166" fontId="0" fillId="0" borderId="10" xfId="0" applyNumberFormat="1" applyBorder="1"/>
    <xf numFmtId="0" fontId="0" fillId="0" borderId="9" xfId="0" applyBorder="1"/>
    <xf numFmtId="0" fontId="0" fillId="8" borderId="10" xfId="0" applyFill="1" applyBorder="1" applyAlignment="1">
      <alignment horizontal="center"/>
    </xf>
    <xf numFmtId="166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1">
    <dxf>
      <font>
        <color rgb="FFFF0000"/>
      </font>
    </dxf>
  </dxfs>
  <tableStyles count="0" defaultTableStyle="TableStyleMedium9" defaultPivotStyle="PivotStyleLight16"/>
  <colors>
    <mruColors>
      <color rgb="FFFF669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IMATION%20JEUNESSE/Mon%20poste/Concours-formation/Excel%202017/Pointage%20gard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age"/>
      <sheetName val="Facturation"/>
      <sheetName val="QF familles"/>
      <sheetName val="Infos Garderie"/>
      <sheetName val="Statistiques"/>
    </sheetNames>
    <sheetDataSet>
      <sheetData sheetId="0">
        <row r="10">
          <cell r="Y10">
            <v>0</v>
          </cell>
        </row>
        <row r="19">
          <cell r="Y19">
            <v>0</v>
          </cell>
          <cell r="Z19">
            <v>0</v>
          </cell>
          <cell r="AA19">
            <v>0</v>
          </cell>
        </row>
        <row r="20">
          <cell r="Y20">
            <v>0</v>
          </cell>
          <cell r="Z20">
            <v>0</v>
          </cell>
          <cell r="AA20">
            <v>0</v>
          </cell>
        </row>
      </sheetData>
      <sheetData sheetId="1">
        <row r="11">
          <cell r="C11" t="str">
            <v/>
          </cell>
        </row>
        <row r="20">
          <cell r="C20" t="str">
            <v/>
          </cell>
        </row>
      </sheetData>
      <sheetData sheetId="2">
        <row r="5">
          <cell r="B5" t="str">
            <v>Bernard</v>
          </cell>
          <cell r="C5">
            <v>1</v>
          </cell>
        </row>
        <row r="6">
          <cell r="B6" t="str">
            <v>Marie</v>
          </cell>
          <cell r="C6">
            <v>3</v>
          </cell>
        </row>
        <row r="7">
          <cell r="B7" t="str">
            <v>Antoine</v>
          </cell>
          <cell r="C7">
            <v>4</v>
          </cell>
        </row>
        <row r="8">
          <cell r="B8" t="str">
            <v>Julien</v>
          </cell>
          <cell r="C8">
            <v>2</v>
          </cell>
        </row>
      </sheetData>
      <sheetData sheetId="3">
        <row r="21">
          <cell r="D21">
            <v>0.8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A31"/>
  <sheetViews>
    <sheetView workbookViewId="0">
      <selection activeCell="J16" sqref="J16"/>
    </sheetView>
  </sheetViews>
  <sheetFormatPr baseColWidth="10" defaultRowHeight="15" x14ac:dyDescent="0.2"/>
  <cols>
    <col min="1" max="1" width="7.75" style="1" bestFit="1" customWidth="1"/>
    <col min="2" max="3" width="17.375" style="1" customWidth="1"/>
    <col min="4" max="5" width="17.5" style="1" customWidth="1"/>
    <col min="6" max="6" width="16.625" style="1" customWidth="1"/>
    <col min="7" max="7" width="14.125" style="3" bestFit="1" customWidth="1"/>
    <col min="8" max="8" width="16.625" style="1" customWidth="1"/>
    <col min="9" max="9" width="16.25" style="1" customWidth="1"/>
    <col min="10" max="11" width="13.75" style="1" bestFit="1" customWidth="1"/>
    <col min="12" max="12" width="13.875" style="1" customWidth="1"/>
    <col min="13" max="13" width="14.125" style="1" bestFit="1" customWidth="1"/>
    <col min="14" max="1015" width="10.75" style="1" customWidth="1"/>
    <col min="1016" max="16384" width="11" style="4"/>
  </cols>
  <sheetData>
    <row r="1" spans="1:7" ht="18" x14ac:dyDescent="0.25">
      <c r="B1" s="2" t="s">
        <v>17</v>
      </c>
      <c r="C1" s="2"/>
    </row>
    <row r="3" spans="1:7" ht="15.75" x14ac:dyDescent="0.25">
      <c r="B3" s="5">
        <v>43102</v>
      </c>
      <c r="C3" s="5">
        <v>43102</v>
      </c>
      <c r="D3" s="5">
        <v>43103</v>
      </c>
      <c r="E3" s="5">
        <v>43103</v>
      </c>
      <c r="F3" s="5">
        <v>43104</v>
      </c>
      <c r="G3" s="5">
        <v>43105</v>
      </c>
    </row>
    <row r="4" spans="1:7" ht="15.75" x14ac:dyDescent="0.25">
      <c r="A4" s="18" t="s">
        <v>8</v>
      </c>
      <c r="B4" s="16">
        <v>4</v>
      </c>
      <c r="C4" s="16">
        <v>4</v>
      </c>
      <c r="D4" s="16">
        <v>4</v>
      </c>
      <c r="E4" s="16">
        <v>5</v>
      </c>
      <c r="F4" s="17">
        <v>4</v>
      </c>
      <c r="G4" s="17">
        <v>4</v>
      </c>
    </row>
    <row r="5" spans="1:7" s="6" customFormat="1" ht="12.75" x14ac:dyDescent="0.2">
      <c r="A5" s="19"/>
      <c r="B5" s="7" t="s">
        <v>1</v>
      </c>
      <c r="C5" s="7" t="s">
        <v>2</v>
      </c>
      <c r="D5" s="7" t="s">
        <v>3</v>
      </c>
      <c r="E5" s="7" t="s">
        <v>0</v>
      </c>
      <c r="F5" s="8" t="s">
        <v>4</v>
      </c>
      <c r="G5" s="8" t="s">
        <v>5</v>
      </c>
    </row>
    <row r="6" spans="1:7" x14ac:dyDescent="0.2">
      <c r="A6" s="20">
        <v>1</v>
      </c>
      <c r="B6" s="9" t="s">
        <v>18</v>
      </c>
      <c r="C6" s="9"/>
      <c r="D6" s="9" t="s">
        <v>19</v>
      </c>
      <c r="E6" s="9" t="s">
        <v>19</v>
      </c>
      <c r="F6" s="10" t="s">
        <v>16</v>
      </c>
      <c r="G6" s="10" t="s">
        <v>18</v>
      </c>
    </row>
    <row r="7" spans="1:7" x14ac:dyDescent="0.2">
      <c r="A7" s="20">
        <v>2</v>
      </c>
      <c r="B7" s="9" t="s">
        <v>19</v>
      </c>
      <c r="C7" s="9"/>
      <c r="D7" s="9" t="s">
        <v>20</v>
      </c>
      <c r="E7" s="9" t="s">
        <v>20</v>
      </c>
      <c r="F7" s="10" t="s">
        <v>18</v>
      </c>
      <c r="G7" s="9" t="s">
        <v>19</v>
      </c>
    </row>
    <row r="8" spans="1:7" x14ac:dyDescent="0.2">
      <c r="A8" s="20">
        <v>3</v>
      </c>
      <c r="B8" s="9" t="s">
        <v>20</v>
      </c>
      <c r="C8" s="9"/>
      <c r="D8" s="9" t="s">
        <v>21</v>
      </c>
      <c r="E8" s="9" t="s">
        <v>21</v>
      </c>
      <c r="F8" s="9" t="s">
        <v>19</v>
      </c>
      <c r="G8" s="9" t="s">
        <v>23</v>
      </c>
    </row>
    <row r="9" spans="1:7" x14ac:dyDescent="0.2">
      <c r="A9" s="20">
        <v>4</v>
      </c>
      <c r="B9" s="9" t="s">
        <v>29</v>
      </c>
      <c r="C9" s="9"/>
      <c r="D9" s="9" t="s">
        <v>22</v>
      </c>
      <c r="E9" s="9" t="s">
        <v>22</v>
      </c>
      <c r="F9" s="9" t="s">
        <v>20</v>
      </c>
      <c r="G9" s="9" t="s">
        <v>24</v>
      </c>
    </row>
    <row r="10" spans="1:7" x14ac:dyDescent="0.2">
      <c r="A10" s="20">
        <v>5</v>
      </c>
      <c r="B10" s="9"/>
      <c r="C10" s="9"/>
      <c r="D10" s="9" t="s">
        <v>23</v>
      </c>
      <c r="E10" s="9" t="s">
        <v>23</v>
      </c>
      <c r="F10" s="9" t="s">
        <v>21</v>
      </c>
      <c r="G10" s="9" t="s">
        <v>26</v>
      </c>
    </row>
    <row r="11" spans="1:7" x14ac:dyDescent="0.2">
      <c r="A11" s="20">
        <v>6</v>
      </c>
      <c r="B11" s="9"/>
      <c r="C11" s="9"/>
      <c r="D11" s="9" t="s">
        <v>24</v>
      </c>
      <c r="E11" s="9" t="s">
        <v>24</v>
      </c>
      <c r="F11" s="10" t="s">
        <v>22</v>
      </c>
      <c r="G11" s="9" t="s">
        <v>27</v>
      </c>
    </row>
    <row r="12" spans="1:7" x14ac:dyDescent="0.2">
      <c r="A12" s="20">
        <v>7</v>
      </c>
      <c r="B12" s="9"/>
      <c r="C12" s="9"/>
      <c r="D12" s="9" t="s">
        <v>26</v>
      </c>
      <c r="E12" s="9" t="s">
        <v>26</v>
      </c>
      <c r="F12" s="9" t="s">
        <v>23</v>
      </c>
      <c r="G12" s="9" t="s">
        <v>29</v>
      </c>
    </row>
    <row r="13" spans="1:7" x14ac:dyDescent="0.2">
      <c r="A13" s="20">
        <v>8</v>
      </c>
      <c r="B13" s="9"/>
      <c r="C13" s="9"/>
      <c r="D13" s="9" t="s">
        <v>27</v>
      </c>
      <c r="E13" s="9" t="s">
        <v>27</v>
      </c>
      <c r="F13" s="9" t="s">
        <v>24</v>
      </c>
      <c r="G13" s="10"/>
    </row>
    <row r="14" spans="1:7" x14ac:dyDescent="0.2">
      <c r="A14" s="20">
        <v>9</v>
      </c>
      <c r="B14" s="9"/>
      <c r="C14" s="9"/>
      <c r="D14" s="9"/>
      <c r="E14" s="9"/>
      <c r="F14" s="10" t="s">
        <v>25</v>
      </c>
      <c r="G14" s="10"/>
    </row>
    <row r="15" spans="1:7" x14ac:dyDescent="0.2">
      <c r="A15" s="20">
        <v>10</v>
      </c>
      <c r="B15" s="9"/>
      <c r="C15" s="9"/>
      <c r="D15" s="9"/>
      <c r="E15" s="9"/>
      <c r="F15" s="9" t="s">
        <v>26</v>
      </c>
      <c r="G15" s="10"/>
    </row>
    <row r="16" spans="1:7" ht="15.75" x14ac:dyDescent="0.25">
      <c r="A16" s="20">
        <v>11</v>
      </c>
      <c r="B16" s="9"/>
      <c r="C16" s="9"/>
      <c r="D16" s="12"/>
      <c r="E16" s="9"/>
      <c r="F16" s="9" t="s">
        <v>27</v>
      </c>
      <c r="G16" s="13"/>
    </row>
    <row r="17" spans="1:8" x14ac:dyDescent="0.2">
      <c r="A17" s="20">
        <v>12</v>
      </c>
      <c r="B17" s="9"/>
      <c r="C17" s="9"/>
      <c r="D17" s="9"/>
      <c r="E17" s="9"/>
      <c r="F17" s="10"/>
      <c r="G17" s="10"/>
    </row>
    <row r="18" spans="1:8" x14ac:dyDescent="0.2">
      <c r="A18" s="20">
        <v>13</v>
      </c>
      <c r="B18" s="9"/>
      <c r="C18" s="11"/>
      <c r="D18" s="9"/>
      <c r="E18" s="9"/>
      <c r="F18" s="10"/>
      <c r="G18" s="14"/>
    </row>
    <row r="19" spans="1:8" x14ac:dyDescent="0.2">
      <c r="A19" s="20">
        <v>14</v>
      </c>
      <c r="B19" s="9"/>
      <c r="C19" s="11"/>
      <c r="D19" s="9"/>
      <c r="E19" s="9"/>
      <c r="F19" s="10"/>
      <c r="G19" s="14"/>
    </row>
    <row r="20" spans="1:8" x14ac:dyDescent="0.2">
      <c r="A20" s="20">
        <v>15</v>
      </c>
      <c r="B20" s="9"/>
      <c r="C20" s="11"/>
      <c r="D20" s="9"/>
      <c r="E20" s="9"/>
      <c r="F20" s="10"/>
      <c r="G20" s="14"/>
    </row>
    <row r="21" spans="1:8" x14ac:dyDescent="0.2">
      <c r="A21" s="20">
        <v>16</v>
      </c>
      <c r="B21" s="9"/>
      <c r="C21" s="11"/>
      <c r="D21" s="9"/>
      <c r="E21" s="9"/>
      <c r="F21" s="10"/>
      <c r="G21" s="14"/>
    </row>
    <row r="22" spans="1:8" x14ac:dyDescent="0.2">
      <c r="A22" s="20">
        <v>17</v>
      </c>
      <c r="B22" s="11"/>
      <c r="C22" s="11"/>
      <c r="D22" s="9"/>
      <c r="E22" s="9"/>
      <c r="F22" s="14"/>
      <c r="G22" s="14"/>
    </row>
    <row r="23" spans="1:8" x14ac:dyDescent="0.2">
      <c r="A23" s="20">
        <v>18</v>
      </c>
      <c r="B23" s="11"/>
      <c r="C23" s="11"/>
      <c r="D23" s="9"/>
      <c r="E23" s="9"/>
      <c r="F23" s="14"/>
      <c r="G23" s="14"/>
    </row>
    <row r="24" spans="1:8" x14ac:dyDescent="0.2">
      <c r="A24" s="20">
        <v>19</v>
      </c>
      <c r="B24" s="11"/>
      <c r="C24" s="11"/>
      <c r="D24" s="9"/>
      <c r="E24" s="9"/>
      <c r="F24" s="14"/>
      <c r="G24" s="14"/>
    </row>
    <row r="25" spans="1:8" x14ac:dyDescent="0.2">
      <c r="A25" s="20">
        <v>20</v>
      </c>
      <c r="B25" s="11"/>
      <c r="C25" s="11"/>
      <c r="D25" s="9"/>
      <c r="E25" s="9"/>
      <c r="F25" s="14"/>
      <c r="G25" s="14"/>
    </row>
    <row r="26" spans="1:8" x14ac:dyDescent="0.2">
      <c r="A26" s="20">
        <v>21</v>
      </c>
      <c r="B26" s="11"/>
      <c r="C26" s="11"/>
      <c r="D26" s="9"/>
      <c r="E26" s="9"/>
      <c r="F26" s="14"/>
      <c r="G26" s="14"/>
    </row>
    <row r="27" spans="1:8" x14ac:dyDescent="0.2">
      <c r="A27" s="20">
        <v>22</v>
      </c>
      <c r="B27" s="11"/>
      <c r="C27" s="11"/>
      <c r="D27" s="9"/>
      <c r="E27" s="9"/>
      <c r="F27" s="14"/>
      <c r="G27" s="14"/>
    </row>
    <row r="28" spans="1:8" x14ac:dyDescent="0.2">
      <c r="A28" s="20">
        <v>23</v>
      </c>
      <c r="B28" s="11"/>
      <c r="C28" s="11"/>
      <c r="D28" s="9"/>
      <c r="E28" s="9"/>
      <c r="F28" s="14"/>
      <c r="G28" s="14"/>
    </row>
    <row r="29" spans="1:8" x14ac:dyDescent="0.2">
      <c r="A29" s="20">
        <v>24</v>
      </c>
      <c r="B29" s="11"/>
      <c r="C29" s="11"/>
      <c r="D29" s="9"/>
      <c r="E29" s="9" t="s">
        <v>28</v>
      </c>
      <c r="F29" s="14"/>
      <c r="G29" s="14"/>
    </row>
    <row r="30" spans="1:8" x14ac:dyDescent="0.2">
      <c r="A30" s="18" t="s">
        <v>6</v>
      </c>
      <c r="B30" s="15">
        <f>COUNTA(B6:B29)</f>
        <v>4</v>
      </c>
      <c r="C30" s="15">
        <f t="shared" ref="C30:G30" si="0">COUNTA(C6:C29)</f>
        <v>0</v>
      </c>
      <c r="D30" s="15">
        <f t="shared" si="0"/>
        <v>8</v>
      </c>
      <c r="E30" s="15">
        <f t="shared" si="0"/>
        <v>9</v>
      </c>
      <c r="F30" s="15">
        <f t="shared" si="0"/>
        <v>11</v>
      </c>
      <c r="G30" s="15">
        <f t="shared" si="0"/>
        <v>7</v>
      </c>
      <c r="H30" s="15"/>
    </row>
    <row r="31" spans="1:8" ht="15.75" x14ac:dyDescent="0.25">
      <c r="A31" s="18" t="s">
        <v>7</v>
      </c>
      <c r="B31" s="21">
        <f>B30*B4</f>
        <v>16</v>
      </c>
      <c r="C31" s="21">
        <f t="shared" ref="C31:G31" si="1">C30*C4</f>
        <v>0</v>
      </c>
      <c r="D31" s="21">
        <f t="shared" si="1"/>
        <v>32</v>
      </c>
      <c r="E31" s="21">
        <f t="shared" si="1"/>
        <v>45</v>
      </c>
      <c r="F31" s="21">
        <f t="shared" si="1"/>
        <v>44</v>
      </c>
      <c r="G31" s="21">
        <f t="shared" si="1"/>
        <v>28</v>
      </c>
      <c r="H31" s="21">
        <f>SUM(B31:G31)</f>
        <v>165</v>
      </c>
    </row>
  </sheetData>
  <pageMargins left="7.874015748031496E-2" right="0.15748031496062992" top="0.6692913385826772" bottom="0.77" header="7.874015748031496E-2" footer="7.874015748031496E-2"/>
  <pageSetup paperSize="9" scale="76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33"/>
  <sheetViews>
    <sheetView tabSelected="1" workbookViewId="0">
      <selection activeCell="B27" sqref="B27"/>
    </sheetView>
  </sheetViews>
  <sheetFormatPr baseColWidth="10" defaultRowHeight="14.25" x14ac:dyDescent="0.2"/>
  <cols>
    <col min="1" max="1" width="17.75" customWidth="1"/>
    <col min="5" max="5" width="10.75" bestFit="1" customWidth="1"/>
  </cols>
  <sheetData>
    <row r="4" spans="1:11" ht="15" thickBot="1" x14ac:dyDescent="0.25"/>
    <row r="5" spans="1:11" ht="15.75" thickTop="1" thickBot="1" x14ac:dyDescent="0.25">
      <c r="H5" s="68" t="s">
        <v>12</v>
      </c>
      <c r="I5" s="69"/>
      <c r="J5" s="70"/>
    </row>
    <row r="6" spans="1:11" ht="16.5" thickTop="1" thickBot="1" x14ac:dyDescent="0.25">
      <c r="A6" s="63" t="s">
        <v>9</v>
      </c>
      <c r="B6" s="64" t="s">
        <v>10</v>
      </c>
      <c r="C6" s="64" t="s">
        <v>1</v>
      </c>
      <c r="D6" s="64" t="s">
        <v>0</v>
      </c>
      <c r="E6" s="65" t="s">
        <v>4</v>
      </c>
      <c r="F6" s="65" t="s">
        <v>5</v>
      </c>
      <c r="G6" s="55" t="s">
        <v>11</v>
      </c>
      <c r="H6" s="66" t="s">
        <v>13</v>
      </c>
      <c r="I6" s="66" t="s">
        <v>14</v>
      </c>
      <c r="J6" s="67" t="s">
        <v>15</v>
      </c>
    </row>
    <row r="7" spans="1:11" ht="15.75" thickTop="1" x14ac:dyDescent="0.2">
      <c r="A7" s="56" t="s">
        <v>18</v>
      </c>
      <c r="B7" s="57"/>
      <c r="C7" s="58" t="str">
        <f>IF($B7="","",VLOOKUP($B7,Tarifs!$A$7:$E$11,2,FALSE))</f>
        <v/>
      </c>
      <c r="D7" s="58" t="str">
        <f>IF($B7="","",VLOOKUP($B7,Tarifs!$A$7:$E$11,3,FALSE))</f>
        <v/>
      </c>
      <c r="E7" s="58" t="str">
        <f>IF($B7="","",VLOOKUP($B7,Tarifs!$A$7:$E$11,4,FALSE))</f>
        <v/>
      </c>
      <c r="F7" s="59" t="str">
        <f>IF($B7="","",VLOOKUP($B7,Tarifs!$A$7:$E$11,5,FALSE))</f>
        <v/>
      </c>
      <c r="G7" s="60">
        <f>SUM(C7:F7)</f>
        <v>0</v>
      </c>
      <c r="H7" s="61"/>
      <c r="I7" s="62"/>
      <c r="J7" s="71"/>
      <c r="K7" s="73">
        <f>G7-H7-I7-J7</f>
        <v>0</v>
      </c>
    </row>
    <row r="8" spans="1:11" ht="15" x14ac:dyDescent="0.2">
      <c r="A8" s="9" t="s">
        <v>19</v>
      </c>
      <c r="B8" s="22"/>
      <c r="C8" s="43" t="str">
        <f>IF($B8="","",VLOOKUP($B8,Tarifs!$A$7:$E$11,2,FALSE))</f>
        <v/>
      </c>
      <c r="D8" s="44" t="str">
        <f>IF($B8="","",VLOOKUP($B8,Tarifs!$A$7:$E$11,3,FALSE))</f>
        <v/>
      </c>
      <c r="E8" s="45" t="str">
        <f>IF($B8="","",VLOOKUP($B8,Tarifs!$A$7:$E$11,4,FALSE))</f>
        <v/>
      </c>
      <c r="F8" s="50" t="str">
        <f>IF($B8="","",VLOOKUP($B8,Tarifs!$A$7:$E$11,5,FALSE))</f>
        <v/>
      </c>
      <c r="G8" s="53">
        <f t="shared" ref="G8:G20" si="0">SUM(C8:F8)</f>
        <v>0</v>
      </c>
      <c r="H8" s="52"/>
      <c r="I8" s="36"/>
      <c r="J8" s="72"/>
      <c r="K8" s="74">
        <f t="shared" ref="K8:K20" si="1">G8-H8-I8-J8</f>
        <v>0</v>
      </c>
    </row>
    <row r="9" spans="1:11" ht="15" x14ac:dyDescent="0.2">
      <c r="A9" s="9" t="s">
        <v>20</v>
      </c>
      <c r="B9" s="22">
        <v>5</v>
      </c>
      <c r="C9" s="43">
        <f>IF($B9="","",VLOOKUP($B9,Tarifs!$A$7:$E$11,2,FALSE))</f>
        <v>14.5</v>
      </c>
      <c r="D9" s="44">
        <f>IF($B9="","",VLOOKUP($B9,Tarifs!$A$7:$E$11,3,FALSE))</f>
        <v>2.5</v>
      </c>
      <c r="E9" s="45">
        <f>IF($B9="","",VLOOKUP($B9,Tarifs!$A$7:$E$11,4,FALSE))</f>
        <v>8.5</v>
      </c>
      <c r="F9" s="50">
        <f>IF($B9="","",VLOOKUP($B9,Tarifs!$A$7:$E$11,5,FALSE))</f>
        <v>1.5</v>
      </c>
      <c r="G9" s="53">
        <f t="shared" si="0"/>
        <v>27</v>
      </c>
      <c r="H9" s="52"/>
      <c r="I9" s="36"/>
      <c r="J9" s="72"/>
      <c r="K9" s="74">
        <f t="shared" si="1"/>
        <v>27</v>
      </c>
    </row>
    <row r="10" spans="1:11" ht="15" x14ac:dyDescent="0.2">
      <c r="A10" s="9" t="s">
        <v>29</v>
      </c>
      <c r="B10" s="22"/>
      <c r="C10" s="43" t="str">
        <f>IF($B10="","",VLOOKUP($B10,Tarifs!$A$7:$E$11,2,FALSE))</f>
        <v/>
      </c>
      <c r="D10" s="44" t="str">
        <f>IF($B10="","",VLOOKUP($B10,Tarifs!$A$7:$E$11,3,FALSE))</f>
        <v/>
      </c>
      <c r="E10" s="45" t="str">
        <f>IF($B10="","",VLOOKUP($B10,Tarifs!$A$7:$E$11,4,FALSE))</f>
        <v/>
      </c>
      <c r="F10" s="50" t="str">
        <f>IF($B10="","",VLOOKUP($B10,Tarifs!$A$7:$E$11,5,FALSE))</f>
        <v/>
      </c>
      <c r="G10" s="53">
        <f t="shared" si="0"/>
        <v>0</v>
      </c>
      <c r="H10" s="52"/>
      <c r="I10" s="36"/>
      <c r="J10" s="72"/>
      <c r="K10" s="74">
        <f t="shared" si="1"/>
        <v>0</v>
      </c>
    </row>
    <row r="11" spans="1:11" ht="15" x14ac:dyDescent="0.2">
      <c r="A11" s="9" t="s">
        <v>21</v>
      </c>
      <c r="B11" s="22">
        <v>5</v>
      </c>
      <c r="C11" s="49">
        <f>IF($B11="","",VLOOKUP($B11,Tarifs!$A$7:$E$11,2,FALSE))</f>
        <v>14.5</v>
      </c>
      <c r="D11" s="44">
        <f>IF($B11="","",VLOOKUP($B11,Tarifs!$A$7:$E$11,3,FALSE))</f>
        <v>2.5</v>
      </c>
      <c r="E11" s="45">
        <f>IF($B11="","",VLOOKUP($B11,Tarifs!$A$7:$E$11,4,FALSE))</f>
        <v>8.5</v>
      </c>
      <c r="F11" s="50">
        <f>IF($B11="","",VLOOKUP($B11,Tarifs!$A$7:$E$11,5,FALSE))</f>
        <v>1.5</v>
      </c>
      <c r="G11" s="53">
        <f t="shared" si="0"/>
        <v>27</v>
      </c>
      <c r="H11" s="52"/>
      <c r="I11" s="36"/>
      <c r="J11" s="72"/>
      <c r="K11" s="74">
        <f t="shared" si="1"/>
        <v>27</v>
      </c>
    </row>
    <row r="12" spans="1:11" ht="15" x14ac:dyDescent="0.2">
      <c r="A12" s="9" t="s">
        <v>22</v>
      </c>
      <c r="B12" s="22">
        <v>5</v>
      </c>
      <c r="C12" s="43">
        <f>IF($B12="","",VLOOKUP($B12,Tarifs!$A$7:$E$11,2,FALSE))</f>
        <v>14.5</v>
      </c>
      <c r="D12" s="44">
        <f>IF($B12="","",VLOOKUP($B12,Tarifs!$A$7:$E$11,3,FALSE))</f>
        <v>2.5</v>
      </c>
      <c r="E12" s="45">
        <f>IF($B12="","",VLOOKUP($B12,Tarifs!$A$7:$E$11,4,FALSE))</f>
        <v>8.5</v>
      </c>
      <c r="F12" s="50">
        <f>IF($B12="","",VLOOKUP($B12,Tarifs!$A$7:$E$11,5,FALSE))</f>
        <v>1.5</v>
      </c>
      <c r="G12" s="53">
        <f t="shared" si="0"/>
        <v>27</v>
      </c>
      <c r="H12" s="52"/>
      <c r="I12" s="36"/>
      <c r="J12" s="72"/>
      <c r="K12" s="74">
        <f t="shared" si="1"/>
        <v>27</v>
      </c>
    </row>
    <row r="13" spans="1:11" ht="15" x14ac:dyDescent="0.2">
      <c r="A13" s="9" t="s">
        <v>23</v>
      </c>
      <c r="B13" s="22">
        <v>2</v>
      </c>
      <c r="C13" s="43">
        <f>IF($B13="","",VLOOKUP($B13,Tarifs!$A$7:$E$11,2,FALSE))</f>
        <v>9</v>
      </c>
      <c r="D13" s="44">
        <f>IF($B13="","",VLOOKUP($B13,Tarifs!$A$7:$E$11,3,FALSE))</f>
        <v>2.5</v>
      </c>
      <c r="E13" s="45">
        <f>IF($B13="","",VLOOKUP($B13,Tarifs!$A$7:$E$11,4,FALSE))</f>
        <v>5.5</v>
      </c>
      <c r="F13" s="50">
        <f>IF($B13="","",VLOOKUP($B13,Tarifs!$A$7:$E$11,5,FALSE))</f>
        <v>1.5</v>
      </c>
      <c r="G13" s="53">
        <f t="shared" si="0"/>
        <v>18.5</v>
      </c>
      <c r="H13" s="52"/>
      <c r="I13" s="36"/>
      <c r="J13" s="72"/>
      <c r="K13" s="74">
        <f t="shared" si="1"/>
        <v>18.5</v>
      </c>
    </row>
    <row r="14" spans="1:11" ht="15" x14ac:dyDescent="0.2">
      <c r="A14" s="9" t="s">
        <v>24</v>
      </c>
      <c r="B14" s="22">
        <v>2</v>
      </c>
      <c r="C14" s="43">
        <f>IF($B14="","",VLOOKUP($B14,Tarifs!$A$7:$E$11,2,FALSE))</f>
        <v>9</v>
      </c>
      <c r="D14" s="44">
        <f>IF($B14="","",VLOOKUP($B14,Tarifs!$A$7:$E$11,3,FALSE))</f>
        <v>2.5</v>
      </c>
      <c r="E14" s="45">
        <f>IF($B14="","",VLOOKUP($B14,Tarifs!$A$7:$E$11,4,FALSE))</f>
        <v>5.5</v>
      </c>
      <c r="F14" s="50">
        <f>IF($B14="","",VLOOKUP($B14,Tarifs!$A$7:$E$11,5,FALSE))</f>
        <v>1.5</v>
      </c>
      <c r="G14" s="53">
        <f t="shared" si="0"/>
        <v>18.5</v>
      </c>
      <c r="H14" s="52"/>
      <c r="I14" s="36"/>
      <c r="J14" s="72"/>
      <c r="K14" s="74">
        <f t="shared" si="1"/>
        <v>18.5</v>
      </c>
    </row>
    <row r="15" spans="1:11" ht="15" x14ac:dyDescent="0.2">
      <c r="A15" s="9" t="s">
        <v>26</v>
      </c>
      <c r="B15" s="22"/>
      <c r="C15" s="43" t="str">
        <f>IF($B15="","",VLOOKUP($B15,Tarifs!$A$7:$E$11,2,FALSE))</f>
        <v/>
      </c>
      <c r="D15" s="44" t="str">
        <f>IF($B15="","",VLOOKUP($B15,Tarifs!$A$7:$E$11,3,FALSE))</f>
        <v/>
      </c>
      <c r="E15" s="45" t="str">
        <f>IF($B15="","",VLOOKUP($B15,Tarifs!$A$7:$E$11,4,FALSE))</f>
        <v/>
      </c>
      <c r="F15" s="50" t="str">
        <f>IF($B15="","",VLOOKUP($B15,Tarifs!$A$7:$E$11,5,FALSE))</f>
        <v/>
      </c>
      <c r="G15" s="53">
        <f t="shared" si="0"/>
        <v>0</v>
      </c>
      <c r="H15" s="52"/>
      <c r="I15" s="36"/>
      <c r="J15" s="72"/>
      <c r="K15" s="74">
        <f t="shared" si="1"/>
        <v>0</v>
      </c>
    </row>
    <row r="16" spans="1:11" ht="15" x14ac:dyDescent="0.2">
      <c r="A16" s="9" t="s">
        <v>27</v>
      </c>
      <c r="B16" s="22"/>
      <c r="C16" s="43" t="str">
        <f>IF($B16="","",VLOOKUP($B16,Tarifs!$A$7:$E$11,2,FALSE))</f>
        <v/>
      </c>
      <c r="D16" s="44" t="str">
        <f>IF($B16="","",VLOOKUP($B16,Tarifs!$A$7:$E$11,3,FALSE))</f>
        <v/>
      </c>
      <c r="E16" s="45" t="str">
        <f>IF($B16="","",VLOOKUP($B16,Tarifs!$A$7:$E$11,4,FALSE))</f>
        <v/>
      </c>
      <c r="F16" s="50" t="str">
        <f>IF($B16="","",VLOOKUP($B16,Tarifs!$A$7:$E$11,5,FALSE))</f>
        <v/>
      </c>
      <c r="G16" s="53">
        <f t="shared" si="0"/>
        <v>0</v>
      </c>
      <c r="H16" s="52"/>
      <c r="I16" s="36"/>
      <c r="J16" s="72"/>
      <c r="K16" s="74">
        <f t="shared" si="1"/>
        <v>0</v>
      </c>
    </row>
    <row r="17" spans="1:14" ht="15" x14ac:dyDescent="0.2">
      <c r="A17" s="9" t="s">
        <v>16</v>
      </c>
      <c r="B17" s="22"/>
      <c r="C17" s="43" t="str">
        <f>IF($B17="","",VLOOKUP($B17,Tarifs!$A$7:$E$11,2,FALSE))</f>
        <v/>
      </c>
      <c r="D17" s="44" t="str">
        <f>IF($B17="","",VLOOKUP($B17,Tarifs!$A$7:$E$11,3,FALSE))</f>
        <v/>
      </c>
      <c r="E17" s="45" t="str">
        <f>IF($B17="","",VLOOKUP($B17,Tarifs!$A$7:$E$11,4,FALSE))</f>
        <v/>
      </c>
      <c r="F17" s="50" t="str">
        <f>IF($B17="","",VLOOKUP($B17,Tarifs!$A$7:$E$11,5,FALSE))</f>
        <v/>
      </c>
      <c r="G17" s="53">
        <f t="shared" si="0"/>
        <v>0</v>
      </c>
      <c r="H17" s="52"/>
      <c r="I17" s="36"/>
      <c r="J17" s="72"/>
      <c r="K17" s="74">
        <f t="shared" si="1"/>
        <v>0</v>
      </c>
    </row>
    <row r="18" spans="1:14" ht="15" x14ac:dyDescent="0.2">
      <c r="A18" s="9" t="s">
        <v>25</v>
      </c>
      <c r="B18" s="22"/>
      <c r="C18" s="43" t="str">
        <f>IF($B18="","",VLOOKUP($B18,Tarifs!$A$7:$E$11,2,FALSE))</f>
        <v/>
      </c>
      <c r="D18" s="44" t="str">
        <f>IF($B18="","",VLOOKUP($B18,Tarifs!$A$7:$E$11,3,FALSE))</f>
        <v/>
      </c>
      <c r="E18" s="45" t="str">
        <f>IF($B18="","",VLOOKUP($B18,Tarifs!$A$7:$E$11,4,FALSE))</f>
        <v/>
      </c>
      <c r="F18" s="50" t="str">
        <f>IF($B18="","",VLOOKUP($B18,Tarifs!$A$7:$E$11,5,FALSE))</f>
        <v/>
      </c>
      <c r="G18" s="53">
        <f t="shared" si="0"/>
        <v>0</v>
      </c>
      <c r="H18" s="52"/>
      <c r="I18" s="36"/>
      <c r="J18" s="72"/>
      <c r="K18" s="74">
        <f t="shared" si="1"/>
        <v>0</v>
      </c>
    </row>
    <row r="19" spans="1:14" x14ac:dyDescent="0.2">
      <c r="A19" s="42"/>
      <c r="B19" s="22" t="str">
        <f>IF(A19="","",VLOOKUP(A19,'[1]QF familles'!$B$5:$C$8,2,FALSE))</f>
        <v/>
      </c>
      <c r="C19" s="43" t="str">
        <f>IF($B19="","",VLOOKUP($B19,Tarifs!$A$7:$E$11,2,FALSE))</f>
        <v/>
      </c>
      <c r="D19" s="44" t="str">
        <f>IF($B19="","",VLOOKUP($B19,Tarifs!$A$7:$E$11,3,FALSE))</f>
        <v/>
      </c>
      <c r="E19" s="45" t="str">
        <f>IF($B19="","",VLOOKUP($B19,Tarifs!$A$7:$E$11,4,FALSE))</f>
        <v/>
      </c>
      <c r="F19" s="50" t="str">
        <f>IF($B19="","",VLOOKUP($B19,Tarifs!$A$7:$E$11,5,FALSE))</f>
        <v/>
      </c>
      <c r="G19" s="53">
        <f t="shared" si="0"/>
        <v>0</v>
      </c>
      <c r="H19" s="52"/>
      <c r="I19" s="36"/>
      <c r="J19" s="72"/>
      <c r="K19" s="74">
        <f t="shared" si="1"/>
        <v>0</v>
      </c>
    </row>
    <row r="20" spans="1:14" ht="15" thickBot="1" x14ac:dyDescent="0.25">
      <c r="A20" s="79"/>
      <c r="B20" s="80" t="str">
        <f>IF(A20="","",VLOOKUP(A20,'[1]QF familles'!$B$5:$C$8,2,FALSE))</f>
        <v/>
      </c>
      <c r="C20" s="46" t="str">
        <f>IF($B20="","",VLOOKUP($B20,Tarifs!$A$7:$E$11,2,FALSE))</f>
        <v/>
      </c>
      <c r="D20" s="47" t="str">
        <f>IF($B20="","",VLOOKUP($B20,Tarifs!$A$7:$E$11,3,FALSE))</f>
        <v/>
      </c>
      <c r="E20" s="48" t="str">
        <f>IF($B20="","",VLOOKUP($B20,Tarifs!$A$7:$E$11,4,FALSE))</f>
        <v/>
      </c>
      <c r="F20" s="51" t="str">
        <f>IF($B20="","",VLOOKUP($B20,Tarifs!$A$7:$E$11,5,FALSE))</f>
        <v/>
      </c>
      <c r="G20" s="54">
        <f t="shared" si="0"/>
        <v>0</v>
      </c>
      <c r="H20" s="76"/>
      <c r="I20" s="77"/>
      <c r="J20" s="78"/>
      <c r="K20" s="75">
        <f t="shared" si="1"/>
        <v>0</v>
      </c>
    </row>
    <row r="21" spans="1:14" ht="15" thickTop="1" x14ac:dyDescent="0.2"/>
    <row r="24" spans="1:14" x14ac:dyDescent="0.2">
      <c r="G24" s="81">
        <f>SUM(G7:G20)</f>
        <v>118</v>
      </c>
      <c r="K24" s="81">
        <f>SUM(K7:K20)</f>
        <v>118</v>
      </c>
    </row>
    <row r="29" spans="1:14" ht="15" x14ac:dyDescent="0.2">
      <c r="I29" s="15"/>
      <c r="J29" s="15"/>
      <c r="K29" s="15"/>
      <c r="L29" s="15"/>
      <c r="M29" s="15"/>
      <c r="N29" s="15"/>
    </row>
    <row r="30" spans="1:14" ht="15" x14ac:dyDescent="0.2">
      <c r="I30" s="31"/>
      <c r="J30" s="32"/>
      <c r="K30" s="32"/>
      <c r="L30" s="32"/>
      <c r="M30" s="32"/>
      <c r="N30" s="32"/>
    </row>
    <row r="31" spans="1:14" ht="15" x14ac:dyDescent="0.2">
      <c r="I31" s="15"/>
      <c r="J31" s="30"/>
      <c r="K31" s="30"/>
      <c r="L31" s="30"/>
      <c r="M31" s="30"/>
      <c r="N31" s="30"/>
    </row>
    <row r="32" spans="1:14" ht="15" x14ac:dyDescent="0.2">
      <c r="I32" s="15"/>
      <c r="J32" s="30"/>
      <c r="K32" s="30"/>
      <c r="L32" s="30"/>
      <c r="M32" s="30"/>
      <c r="N32" s="30"/>
    </row>
    <row r="33" spans="9:14" ht="15" x14ac:dyDescent="0.2">
      <c r="I33" s="15"/>
      <c r="J33" s="30"/>
      <c r="K33" s="30"/>
      <c r="L33" s="30"/>
      <c r="M33" s="30"/>
      <c r="N33" s="30"/>
    </row>
  </sheetData>
  <mergeCells count="1">
    <mergeCell ref="H5:J5"/>
  </mergeCells>
  <conditionalFormatting sqref="K7:K20">
    <cfRule type="cellIs" dxfId="0" priority="1" operator="greaterThan">
      <formula>0</formula>
    </cfRule>
  </conditionalFormatting>
  <dataValidations count="4">
    <dataValidation allowBlank="1" showInputMessage="1" showErrorMessage="1" prompt="Inscrire manuellement le QF de l'enfant" sqref="B7:B20"/>
    <dataValidation allowBlank="1" showInputMessage="1" showErrorMessage="1" prompt="Calculs automatiques" sqref="C7:G20"/>
    <dataValidation allowBlank="1" showInputMessage="1" showErrorMessage="1" prompt="Le nom apparait directement si tu le mets dans l'onglet présences_x000a_" sqref="A7:A18"/>
    <dataValidation allowBlank="1" showInputMessage="1" showErrorMessage="1" prompt="PAS DE SAISIE" sqref="B6"/>
  </dataValidations>
  <pageMargins left="8.3464566929133871E-2" right="0.14803149606299215" top="0.13622047244094487" bottom="0" header="7.7952755905511817E-2" footer="8.8188976377952755E-2"/>
  <pageSetup paperSize="9" scale="91" fitToWidth="0" fitToHeight="0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33"/>
  <sheetViews>
    <sheetView workbookViewId="0">
      <selection activeCell="E33" sqref="E33"/>
    </sheetView>
  </sheetViews>
  <sheetFormatPr baseColWidth="10" defaultRowHeight="14.25" x14ac:dyDescent="0.2"/>
  <cols>
    <col min="1" max="1" width="17.75" customWidth="1"/>
    <col min="5" max="5" width="10.75" bestFit="1" customWidth="1"/>
  </cols>
  <sheetData>
    <row r="5" spans="1:11" x14ac:dyDescent="0.2">
      <c r="H5" s="39" t="s">
        <v>12</v>
      </c>
      <c r="I5" s="40"/>
      <c r="J5" s="41"/>
    </row>
    <row r="6" spans="1:11" ht="15.75" thickBot="1" x14ac:dyDescent="0.25">
      <c r="A6" s="7" t="s">
        <v>9</v>
      </c>
      <c r="B6" s="7" t="s">
        <v>10</v>
      </c>
      <c r="C6" s="7" t="s">
        <v>1</v>
      </c>
      <c r="D6" s="7" t="s">
        <v>0</v>
      </c>
      <c r="E6" s="8" t="s">
        <v>4</v>
      </c>
      <c r="F6" s="8" t="s">
        <v>5</v>
      </c>
      <c r="G6" s="33" t="s">
        <v>11</v>
      </c>
      <c r="H6" s="35" t="s">
        <v>13</v>
      </c>
      <c r="I6" s="35" t="s">
        <v>14</v>
      </c>
      <c r="J6" s="35" t="s">
        <v>15</v>
      </c>
    </row>
    <row r="7" spans="1:11" ht="16.5" thickTop="1" thickBot="1" x14ac:dyDescent="0.25">
      <c r="A7" s="9" t="s">
        <v>18</v>
      </c>
      <c r="B7" s="37">
        <v>5</v>
      </c>
      <c r="C7" s="23"/>
      <c r="D7" s="24"/>
      <c r="E7" s="25"/>
      <c r="F7" s="23"/>
      <c r="G7" s="34">
        <f ca="1">SUM(C7:G7)</f>
        <v>0</v>
      </c>
      <c r="H7" s="36"/>
      <c r="I7" s="36"/>
      <c r="J7" s="36"/>
      <c r="K7" s="36">
        <f ca="1">G7-H7-I7-J7</f>
        <v>0</v>
      </c>
    </row>
    <row r="8" spans="1:11" ht="16.5" thickTop="1" thickBot="1" x14ac:dyDescent="0.25">
      <c r="A8" s="9" t="s">
        <v>19</v>
      </c>
      <c r="B8" s="22"/>
      <c r="C8" s="23"/>
      <c r="D8" s="24"/>
      <c r="E8" s="25"/>
      <c r="F8" s="23"/>
      <c r="G8" s="34">
        <f t="shared" ref="G8:G20" ca="1" si="0">SUM(C8:G8)</f>
        <v>0</v>
      </c>
      <c r="H8" s="36"/>
      <c r="I8" s="36"/>
      <c r="J8" s="36"/>
      <c r="K8" s="36">
        <f t="shared" ref="K8:K20" ca="1" si="1">G8-H8-I8-J8</f>
        <v>0</v>
      </c>
    </row>
    <row r="9" spans="1:11" ht="16.5" thickTop="1" thickBot="1" x14ac:dyDescent="0.25">
      <c r="A9" s="9" t="s">
        <v>20</v>
      </c>
      <c r="B9" s="22">
        <v>5</v>
      </c>
      <c r="C9" s="23"/>
      <c r="D9" s="24"/>
      <c r="E9" s="25"/>
      <c r="F9" s="23"/>
      <c r="G9" s="34">
        <f t="shared" ca="1" si="0"/>
        <v>0</v>
      </c>
      <c r="H9" s="36"/>
      <c r="I9" s="36"/>
      <c r="J9" s="36"/>
      <c r="K9" s="36">
        <f t="shared" ca="1" si="1"/>
        <v>0</v>
      </c>
    </row>
    <row r="10" spans="1:11" ht="16.5" thickTop="1" thickBot="1" x14ac:dyDescent="0.25">
      <c r="A10" s="9" t="s">
        <v>29</v>
      </c>
      <c r="B10" s="22"/>
      <c r="C10" s="23"/>
      <c r="D10" s="24"/>
      <c r="E10" s="25"/>
      <c r="F10" s="23"/>
      <c r="G10" s="34">
        <f t="shared" ca="1" si="0"/>
        <v>0</v>
      </c>
      <c r="H10" s="36"/>
      <c r="I10" s="36"/>
      <c r="J10" s="36"/>
      <c r="K10" s="36">
        <f t="shared" ca="1" si="1"/>
        <v>0</v>
      </c>
    </row>
    <row r="11" spans="1:11" ht="16.5" thickTop="1" thickBot="1" x14ac:dyDescent="0.25">
      <c r="A11" s="9" t="s">
        <v>21</v>
      </c>
      <c r="B11" s="22">
        <v>5</v>
      </c>
      <c r="C11" s="26"/>
      <c r="D11" s="24"/>
      <c r="E11" s="25"/>
      <c r="F11" s="23"/>
      <c r="G11" s="34">
        <f t="shared" ca="1" si="0"/>
        <v>0</v>
      </c>
      <c r="H11" s="36"/>
      <c r="I11" s="36"/>
      <c r="J11" s="36"/>
      <c r="K11" s="36">
        <f t="shared" ca="1" si="1"/>
        <v>0</v>
      </c>
    </row>
    <row r="12" spans="1:11" ht="16.5" thickTop="1" thickBot="1" x14ac:dyDescent="0.25">
      <c r="A12" s="9" t="s">
        <v>22</v>
      </c>
      <c r="B12" s="22">
        <v>5</v>
      </c>
      <c r="C12" s="23"/>
      <c r="D12" s="24"/>
      <c r="E12" s="25"/>
      <c r="F12" s="23"/>
      <c r="G12" s="34">
        <f t="shared" ca="1" si="0"/>
        <v>0</v>
      </c>
      <c r="H12" s="36"/>
      <c r="I12" s="36"/>
      <c r="J12" s="36"/>
      <c r="K12" s="36">
        <f t="shared" ca="1" si="1"/>
        <v>0</v>
      </c>
    </row>
    <row r="13" spans="1:11" ht="16.5" thickTop="1" thickBot="1" x14ac:dyDescent="0.25">
      <c r="A13" s="9" t="s">
        <v>23</v>
      </c>
      <c r="B13" s="22">
        <v>2</v>
      </c>
      <c r="C13" s="23"/>
      <c r="D13" s="24"/>
      <c r="E13" s="25"/>
      <c r="F13" s="23"/>
      <c r="G13" s="34">
        <f t="shared" ca="1" si="0"/>
        <v>0</v>
      </c>
      <c r="H13" s="36"/>
      <c r="I13" s="36"/>
      <c r="J13" s="36"/>
      <c r="K13" s="36">
        <f t="shared" ca="1" si="1"/>
        <v>0</v>
      </c>
    </row>
    <row r="14" spans="1:11" ht="16.5" thickTop="1" thickBot="1" x14ac:dyDescent="0.25">
      <c r="A14" s="9" t="s">
        <v>24</v>
      </c>
      <c r="B14" s="22">
        <v>2</v>
      </c>
      <c r="C14" s="23"/>
      <c r="D14" s="24"/>
      <c r="E14" s="25"/>
      <c r="F14" s="23"/>
      <c r="G14" s="34">
        <f t="shared" ca="1" si="0"/>
        <v>0</v>
      </c>
      <c r="H14" s="36"/>
      <c r="I14" s="36"/>
      <c r="J14" s="36"/>
      <c r="K14" s="36">
        <f t="shared" ca="1" si="1"/>
        <v>0</v>
      </c>
    </row>
    <row r="15" spans="1:11" ht="16.5" thickTop="1" thickBot="1" x14ac:dyDescent="0.25">
      <c r="A15" s="9" t="s">
        <v>26</v>
      </c>
      <c r="B15" s="22"/>
      <c r="C15" s="23"/>
      <c r="D15" s="24"/>
      <c r="E15" s="25"/>
      <c r="F15" s="23"/>
      <c r="G15" s="34">
        <f t="shared" ca="1" si="0"/>
        <v>0</v>
      </c>
      <c r="H15" s="36"/>
      <c r="I15" s="36"/>
      <c r="J15" s="36"/>
      <c r="K15" s="36">
        <f t="shared" ca="1" si="1"/>
        <v>0</v>
      </c>
    </row>
    <row r="16" spans="1:11" ht="16.5" thickTop="1" thickBot="1" x14ac:dyDescent="0.25">
      <c r="A16" s="9" t="s">
        <v>27</v>
      </c>
      <c r="B16" s="22"/>
      <c r="C16" s="23"/>
      <c r="D16" s="24"/>
      <c r="E16" s="25"/>
      <c r="F16" s="23"/>
      <c r="G16" s="34">
        <f t="shared" ca="1" si="0"/>
        <v>0</v>
      </c>
      <c r="H16" s="36"/>
      <c r="I16" s="36"/>
      <c r="J16" s="36"/>
      <c r="K16" s="36">
        <f t="shared" ca="1" si="1"/>
        <v>0</v>
      </c>
    </row>
    <row r="17" spans="1:14" ht="16.5" thickTop="1" thickBot="1" x14ac:dyDescent="0.25">
      <c r="A17" s="9" t="s">
        <v>16</v>
      </c>
      <c r="B17" s="22"/>
      <c r="C17" s="23"/>
      <c r="D17" s="24"/>
      <c r="E17" s="25"/>
      <c r="F17" s="23"/>
      <c r="G17" s="34">
        <f t="shared" ca="1" si="0"/>
        <v>0</v>
      </c>
      <c r="H17" s="36"/>
      <c r="I17" s="36"/>
      <c r="J17" s="36"/>
      <c r="K17" s="36">
        <f t="shared" ca="1" si="1"/>
        <v>0</v>
      </c>
    </row>
    <row r="18" spans="1:14" ht="16.5" thickTop="1" thickBot="1" x14ac:dyDescent="0.25">
      <c r="A18" s="9" t="s">
        <v>25</v>
      </c>
      <c r="B18" s="22"/>
      <c r="C18" s="23"/>
      <c r="D18" s="24"/>
      <c r="E18" s="25"/>
      <c r="F18" s="23"/>
      <c r="G18" s="34">
        <f t="shared" ca="1" si="0"/>
        <v>0</v>
      </c>
      <c r="H18" s="36"/>
      <c r="I18" s="36"/>
      <c r="J18" s="36"/>
      <c r="K18" s="36">
        <f t="shared" ca="1" si="1"/>
        <v>0</v>
      </c>
    </row>
    <row r="19" spans="1:14" ht="15.75" thickTop="1" thickBot="1" x14ac:dyDescent="0.25">
      <c r="A19" s="42"/>
      <c r="B19" s="22" t="str">
        <f>IF(A19="","",VLOOKUP(A19,'[1]QF familles'!$B$5:$C$8,2,FALSE))</f>
        <v/>
      </c>
      <c r="C19" s="23" t="str">
        <f>IF(A19="","",[1]Pointage!Z19*[1]Facturation!$C20)</f>
        <v/>
      </c>
      <c r="D19" s="24" t="str">
        <f>IF(A19="","",[1]Pointage!AA19*[1]Facturation!$C20)</f>
        <v/>
      </c>
      <c r="E19" s="25" t="str">
        <f>IF(A19="","",[1]Pointage!Y19*'[1]Infos Garderie'!$D$21)</f>
        <v/>
      </c>
      <c r="F19" s="23"/>
      <c r="G19" s="34">
        <f t="shared" ca="1" si="0"/>
        <v>0</v>
      </c>
      <c r="H19" s="36"/>
      <c r="I19" s="36"/>
      <c r="J19" s="36"/>
      <c r="K19" s="36">
        <f t="shared" ca="1" si="1"/>
        <v>0</v>
      </c>
    </row>
    <row r="20" spans="1:14" ht="15.75" thickTop="1" thickBot="1" x14ac:dyDescent="0.25">
      <c r="A20" s="42"/>
      <c r="B20" s="22" t="str">
        <f>IF(A20="","",VLOOKUP(A20,'[1]QF familles'!$B$5:$C$8,2,FALSE))</f>
        <v/>
      </c>
      <c r="C20" s="27" t="str">
        <f>IF(A20="","",[1]Pointage!Z20*[1]Facturation!$C21)</f>
        <v/>
      </c>
      <c r="D20" s="28" t="str">
        <f>IF(A20="","",[1]Pointage!AA20*[1]Facturation!$C21)</f>
        <v/>
      </c>
      <c r="E20" s="29" t="str">
        <f>IF(A20="","",[1]Pointage!Y20*'[1]Infos Garderie'!$D$21)</f>
        <v/>
      </c>
      <c r="F20" s="27"/>
      <c r="G20" s="34">
        <f t="shared" ca="1" si="0"/>
        <v>0</v>
      </c>
      <c r="H20" s="36"/>
      <c r="I20" s="36"/>
      <c r="J20" s="36"/>
      <c r="K20" s="36">
        <f t="shared" ca="1" si="1"/>
        <v>0</v>
      </c>
    </row>
    <row r="21" spans="1:14" ht="15" thickTop="1" x14ac:dyDescent="0.2"/>
    <row r="29" spans="1:14" ht="15" x14ac:dyDescent="0.2">
      <c r="I29" s="15"/>
      <c r="J29" s="15"/>
      <c r="K29" s="15"/>
      <c r="L29" s="15"/>
      <c r="M29" s="15"/>
      <c r="N29" s="15"/>
    </row>
    <row r="30" spans="1:14" ht="15" x14ac:dyDescent="0.2">
      <c r="I30" s="31"/>
      <c r="J30" s="32"/>
      <c r="K30" s="32"/>
      <c r="L30" s="32"/>
      <c r="M30" s="32"/>
      <c r="N30" s="32"/>
    </row>
    <row r="31" spans="1:14" ht="15" x14ac:dyDescent="0.2">
      <c r="I31" s="15"/>
      <c r="J31" s="30"/>
      <c r="K31" s="30"/>
      <c r="L31" s="30"/>
      <c r="M31" s="30"/>
      <c r="N31" s="30"/>
    </row>
    <row r="32" spans="1:14" ht="15" x14ac:dyDescent="0.2">
      <c r="I32" s="15"/>
      <c r="J32" s="30"/>
      <c r="K32" s="30"/>
      <c r="L32" s="30"/>
      <c r="M32" s="30"/>
      <c r="N32" s="30"/>
    </row>
    <row r="33" spans="9:14" ht="15" x14ac:dyDescent="0.2">
      <c r="I33" s="15"/>
      <c r="J33" s="30"/>
      <c r="K33" s="30"/>
      <c r="L33" s="30"/>
      <c r="M33" s="30"/>
      <c r="N33" s="30"/>
    </row>
  </sheetData>
  <mergeCells count="1">
    <mergeCell ref="H5:J5"/>
  </mergeCells>
  <dataValidations xWindow="304" yWindow="478" count="4">
    <dataValidation allowBlank="1" showInputMessage="1" showErrorMessage="1" prompt="PAS DE SAISIE" sqref="B6"/>
    <dataValidation allowBlank="1" showInputMessage="1" showErrorMessage="1" prompt="Le nom apparait directement si tu le mets dans l'onglet présences_x000a_" sqref="A7:A18"/>
    <dataValidation allowBlank="1" showInputMessage="1" showErrorMessage="1" prompt="Calculs automatiques" sqref="C7:G20"/>
    <dataValidation allowBlank="1" showInputMessage="1" showErrorMessage="1" prompt="Inscrire manuellement le QF de l'enfant" sqref="B7:B20"/>
  </dataValidations>
  <pageMargins left="8.3464566929133871E-2" right="0.14803149606299215" top="0.13622047244094487" bottom="0" header="7.7952755905511817E-2" footer="8.8188976377952755E-2"/>
  <pageSetup paperSize="9" scale="91" fitToWidth="0" fitToHeight="0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1"/>
  <sheetViews>
    <sheetView workbookViewId="0">
      <selection activeCell="L19" sqref="L19"/>
    </sheetView>
  </sheetViews>
  <sheetFormatPr baseColWidth="10" defaultRowHeight="14.25" x14ac:dyDescent="0.2"/>
  <sheetData>
    <row r="6" spans="1:5" x14ac:dyDescent="0.2">
      <c r="B6" s="7" t="s">
        <v>1</v>
      </c>
      <c r="C6" s="7" t="s">
        <v>0</v>
      </c>
      <c r="D6" s="8" t="s">
        <v>4</v>
      </c>
      <c r="E6" s="8" t="s">
        <v>5</v>
      </c>
    </row>
    <row r="7" spans="1:5" x14ac:dyDescent="0.2">
      <c r="A7" s="38">
        <v>1</v>
      </c>
      <c r="B7" s="36">
        <v>7</v>
      </c>
      <c r="C7" s="36">
        <v>2.5</v>
      </c>
      <c r="D7" s="36">
        <v>4</v>
      </c>
      <c r="E7" s="36">
        <v>1.5</v>
      </c>
    </row>
    <row r="8" spans="1:5" x14ac:dyDescent="0.2">
      <c r="A8" s="38">
        <v>2</v>
      </c>
      <c r="B8" s="36">
        <v>9</v>
      </c>
      <c r="C8" s="36">
        <v>2.5</v>
      </c>
      <c r="D8" s="36">
        <v>5.5</v>
      </c>
      <c r="E8" s="36">
        <v>1.5</v>
      </c>
    </row>
    <row r="9" spans="1:5" x14ac:dyDescent="0.2">
      <c r="A9" s="38">
        <v>3</v>
      </c>
      <c r="B9" s="36">
        <v>11</v>
      </c>
      <c r="C9" s="36">
        <v>2.5</v>
      </c>
      <c r="D9" s="36">
        <v>6.5</v>
      </c>
      <c r="E9" s="36">
        <v>1.5</v>
      </c>
    </row>
    <row r="10" spans="1:5" x14ac:dyDescent="0.2">
      <c r="A10" s="38">
        <v>4</v>
      </c>
      <c r="B10" s="36">
        <v>13</v>
      </c>
      <c r="C10" s="36">
        <v>2.5</v>
      </c>
      <c r="D10" s="36">
        <v>7.5</v>
      </c>
      <c r="E10" s="36">
        <v>1.5</v>
      </c>
    </row>
    <row r="11" spans="1:5" x14ac:dyDescent="0.2">
      <c r="A11" s="38">
        <v>5</v>
      </c>
      <c r="B11" s="36">
        <v>14.5</v>
      </c>
      <c r="C11" s="36">
        <v>2.5</v>
      </c>
      <c r="D11" s="36">
        <v>8.5</v>
      </c>
      <c r="E11" s="36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Présences</vt:lpstr>
      <vt:lpstr>Facturation</vt:lpstr>
      <vt:lpstr>a supprimer</vt:lpstr>
      <vt:lpstr>Tarifs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Datiche</dc:creator>
  <cp:lastModifiedBy>ANIMATEUR</cp:lastModifiedBy>
  <cp:revision>12</cp:revision>
  <cp:lastPrinted>2017-10-05T09:23:45Z</cp:lastPrinted>
  <dcterms:created xsi:type="dcterms:W3CDTF">2013-11-29T10:45:15Z</dcterms:created>
  <dcterms:modified xsi:type="dcterms:W3CDTF">2017-12-08T14:36:28Z</dcterms:modified>
</cp:coreProperties>
</file>