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ESPATELIER\Documents\"/>
    </mc:Choice>
  </mc:AlternateContent>
  <bookViews>
    <workbookView xWindow="0" yWindow="0" windowWidth="23040" windowHeight="9084"/>
  </bookViews>
  <sheets>
    <sheet name="Mouvements" sheetId="5" r:id="rId1"/>
    <sheet name="base" sheetId="6" r:id="rId2"/>
    <sheet name="Fournisseur1" sheetId="2" r:id="rId3"/>
    <sheet name="Fournisseur2" sheetId="3" r:id="rId4"/>
    <sheet name="Fournisseur3" sheetId="4" r:id="rId5"/>
  </sheets>
  <definedNames>
    <definedName name="Fournisseur1">base!$D$5:$D$7</definedName>
    <definedName name="Fournisseur2">base!$E$5:$E$7</definedName>
    <definedName name="Fournisseur3">base!$F$5:$F$7</definedName>
    <definedName name="Fournisseurs">base!$B$5:$B$7</definedName>
    <definedName name="Mouvements">base!$H$5:$H$7</definedName>
    <definedName name="Papier1">base!$D$14:$D$16</definedName>
    <definedName name="papier2">base!$E$14:$E$16</definedName>
    <definedName name="Papier3">base!$F$14:$F$16</definedName>
    <definedName name="papier4">base!$G$14:$G$16</definedName>
    <definedName name="Papier5">base!$H$14:$H$16</definedName>
    <definedName name="Papier6">base!$I$14:$I$16</definedName>
    <definedName name="Papier7">base!$J$14:$J$16</definedName>
    <definedName name="Papier8">base!$K$14:$K$16</definedName>
    <definedName name="Papier9">base!$L$14:$L$16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4" l="1"/>
  <c r="G5" i="2" l="1"/>
  <c r="G6" i="2"/>
  <c r="G7" i="2"/>
  <c r="G8" i="2"/>
  <c r="G9" i="2"/>
  <c r="G4" i="2"/>
  <c r="G5" i="4" l="1"/>
  <c r="G6" i="4"/>
  <c r="G4" i="4"/>
  <c r="F5" i="4"/>
  <c r="F6" i="4"/>
  <c r="E5" i="4"/>
  <c r="E6" i="4"/>
  <c r="G5" i="3"/>
  <c r="G6" i="3"/>
  <c r="G4" i="3"/>
  <c r="F5" i="3"/>
  <c r="F6" i="3"/>
  <c r="F4" i="3"/>
  <c r="E5" i="3"/>
  <c r="E6" i="3"/>
  <c r="E4" i="3"/>
  <c r="E6" i="2"/>
  <c r="E7" i="2"/>
  <c r="E8" i="2"/>
  <c r="E9" i="2"/>
  <c r="F6" i="2"/>
  <c r="F7" i="2"/>
  <c r="F8" i="2"/>
  <c r="F9" i="2"/>
  <c r="F5" i="2"/>
  <c r="E4" i="2"/>
  <c r="E5" i="2"/>
  <c r="E4" i="4"/>
  <c r="F4" i="2"/>
  <c r="H5" i="2" l="1"/>
  <c r="H8" i="2"/>
  <c r="H4" i="2"/>
  <c r="H7" i="2"/>
  <c r="H6" i="2"/>
  <c r="H9" i="2"/>
  <c r="I4" i="3"/>
  <c r="I4" i="2"/>
  <c r="I5" i="3"/>
  <c r="I4" i="4"/>
  <c r="I5" i="4"/>
  <c r="H4" i="3"/>
  <c r="I5" i="2"/>
  <c r="H5" i="3"/>
  <c r="H4" i="4"/>
  <c r="H5" i="4"/>
</calcChain>
</file>

<file path=xl/sharedStrings.xml><?xml version="1.0" encoding="utf-8"?>
<sst xmlns="http://schemas.openxmlformats.org/spreadsheetml/2006/main" count="91" uniqueCount="35">
  <si>
    <t>N° dossier</t>
  </si>
  <si>
    <t>Client</t>
  </si>
  <si>
    <t>Date</t>
  </si>
  <si>
    <t>fournisseur</t>
  </si>
  <si>
    <t>Mouvement</t>
  </si>
  <si>
    <t>Référence papier</t>
  </si>
  <si>
    <t>Laize</t>
  </si>
  <si>
    <t>Quantité</t>
  </si>
  <si>
    <t>Entrée</t>
  </si>
  <si>
    <t>Réservation</t>
  </si>
  <si>
    <t>papier2</t>
  </si>
  <si>
    <t>Stock Initial</t>
  </si>
  <si>
    <t>Sortie</t>
  </si>
  <si>
    <t>Stock théorique</t>
  </si>
  <si>
    <t>Stock réel</t>
  </si>
  <si>
    <t>Fournisseur1</t>
  </si>
  <si>
    <t>Fournisseur2</t>
  </si>
  <si>
    <t>R2</t>
  </si>
  <si>
    <t>Papier3</t>
  </si>
  <si>
    <t>r4</t>
  </si>
  <si>
    <t>Fournisseurs</t>
  </si>
  <si>
    <t>Fournisseur3</t>
  </si>
  <si>
    <t>papier</t>
  </si>
  <si>
    <t>papier1</t>
  </si>
  <si>
    <t>Papier2</t>
  </si>
  <si>
    <t>papier4</t>
  </si>
  <si>
    <t>Papier5</t>
  </si>
  <si>
    <t>Papier6</t>
  </si>
  <si>
    <t>Papier7</t>
  </si>
  <si>
    <t>Papier8</t>
  </si>
  <si>
    <t>Papier9</t>
  </si>
  <si>
    <t>Mouvements</t>
  </si>
  <si>
    <t>e3</t>
  </si>
  <si>
    <t>e1</t>
  </si>
  <si>
    <t>r5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</si>
</sst>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\-yy;@"/>
  </numFmts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3" xfId="0" applyFont="1" applyBorder="1" applyAlignment="1">
      <alignment horizontal="center"/>
    </xf>
    <xf numFmtId="164" fontId="0" fillId="0" borderId="3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 vertical="center" shrinkToFit="1"/>
    </xf>
    <xf numFmtId="14" fontId="0" fillId="0" borderId="1" xfId="0" applyNumberFormat="1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1" fillId="0" borderId="2" xfId="0" applyFont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/>
    </xf>
  </cellXfs>
  <cellStyles count="1">
    <cellStyle name="Normal" xfId="0" builtinId="0"/>
  </cellStyles>
  <dxfs count="30">
    <dxf>
      <fill>
        <patternFill>
          <bgColor rgb="FFFF0000"/>
        </patternFill>
      </fill>
    </dxf>
    <dxf>
      <font>
        <color auto="1"/>
      </font>
      <fill>
        <patternFill>
          <bgColor theme="2" tint="-9.9948118533890809E-2"/>
        </patternFill>
      </fill>
    </dxf>
    <dxf>
      <font>
        <color rgb="FF0070C0"/>
      </font>
    </dxf>
    <dxf>
      <font>
        <color rgb="FFFF0000"/>
      </font>
      <fill>
        <patternFill>
          <bgColor rgb="FFFFC000"/>
        </patternFill>
      </fill>
    </dxf>
    <dxf>
      <font>
        <color rgb="FF00B050"/>
      </font>
    </dxf>
    <dxf>
      <fill>
        <patternFill>
          <bgColor rgb="FFFF0000"/>
        </patternFill>
      </fill>
    </dxf>
    <dxf>
      <font>
        <color auto="1"/>
      </font>
      <fill>
        <patternFill>
          <bgColor theme="2" tint="-9.9948118533890809E-2"/>
        </patternFill>
      </fill>
    </dxf>
    <dxf>
      <font>
        <color rgb="FF0070C0"/>
      </font>
    </dxf>
    <dxf>
      <font>
        <color rgb="FFFF0000"/>
      </font>
      <fill>
        <patternFill>
          <bgColor rgb="FFFFC000"/>
        </patternFill>
      </fill>
    </dxf>
    <dxf>
      <font>
        <color rgb="FF00B050"/>
      </font>
    </dxf>
    <dxf>
      <fill>
        <patternFill>
          <bgColor rgb="FFFF0000"/>
        </patternFill>
      </fill>
    </dxf>
    <dxf>
      <font>
        <color auto="1"/>
      </font>
      <fill>
        <patternFill>
          <bgColor theme="2" tint="-9.9948118533890809E-2"/>
        </patternFill>
      </fill>
    </dxf>
    <dxf>
      <font>
        <color rgb="FF0070C0"/>
      </font>
    </dxf>
    <dxf>
      <font>
        <color rgb="FFFF0000"/>
      </font>
      <fill>
        <patternFill>
          <bgColor rgb="FFFFC000"/>
        </patternFill>
      </fill>
    </dxf>
    <dxf>
      <font>
        <color rgb="FF00B050"/>
      </font>
    </dxf>
    <dxf>
      <fill>
        <patternFill>
          <bgColor rgb="FFFF0000"/>
        </patternFill>
      </fill>
    </dxf>
    <dxf>
      <font>
        <color auto="1"/>
      </font>
      <fill>
        <patternFill>
          <bgColor theme="2" tint="-9.9948118533890809E-2"/>
        </patternFill>
      </fill>
    </dxf>
    <dxf>
      <font>
        <color rgb="FF0070C0"/>
      </font>
    </dxf>
    <dxf>
      <font>
        <color rgb="FFFF0000"/>
      </font>
      <fill>
        <patternFill>
          <bgColor rgb="FFFFC000"/>
        </patternFill>
      </fill>
    </dxf>
    <dxf>
      <font>
        <color rgb="FF00B050"/>
      </font>
    </dxf>
    <dxf>
      <fill>
        <patternFill>
          <bgColor rgb="FFFF0000"/>
        </patternFill>
      </fill>
    </dxf>
    <dxf>
      <font>
        <color auto="1"/>
      </font>
      <fill>
        <patternFill>
          <bgColor theme="2" tint="-9.9948118533890809E-2"/>
        </patternFill>
      </fill>
    </dxf>
    <dxf>
      <font>
        <color rgb="FF0070C0"/>
      </font>
    </dxf>
    <dxf>
      <font>
        <color rgb="FFFF0000"/>
      </font>
      <fill>
        <patternFill>
          <bgColor rgb="FFFFC000"/>
        </patternFill>
      </fill>
    </dxf>
    <dxf>
      <font>
        <color rgb="FF00B050"/>
      </font>
    </dxf>
    <dxf>
      <fill>
        <patternFill>
          <bgColor rgb="FFFF0000"/>
        </patternFill>
      </fill>
    </dxf>
    <dxf>
      <font>
        <color auto="1"/>
      </font>
      <fill>
        <patternFill>
          <bgColor theme="2" tint="-9.9948118533890809E-2"/>
        </patternFill>
      </fill>
    </dxf>
    <dxf>
      <font>
        <color rgb="FF0070C0"/>
      </font>
    </dxf>
    <dxf>
      <font>
        <color rgb="FFFF0000"/>
      </font>
      <fill>
        <patternFill>
          <bgColor rgb="FFFFC000"/>
        </patternFill>
      </fill>
    </dxf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I8"/>
  <sheetViews>
    <sheetView tabSelected="1" workbookViewId="0">
      <selection activeCell="I4" sqref="I4"/>
    </sheetView>
  </sheetViews>
  <sheetFormatPr baseColWidth="10" defaultRowHeight="14.4" x14ac:dyDescent="0.3"/>
  <cols>
    <col min="2" max="2" width="17.88671875" customWidth="1"/>
    <col min="6" max="6" width="21.109375" customWidth="1"/>
    <col min="7" max="7" width="65.6640625" customWidth="1"/>
    <col min="8" max="8" width="17.44140625" customWidth="1"/>
    <col min="9" max="9" width="14.109375" customWidth="1"/>
  </cols>
  <sheetData>
    <row r="2" spans="2:9" ht="14.4" customHeight="1" x14ac:dyDescent="0.3"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7" t="s">
        <v>6</v>
      </c>
      <c r="I2" s="7" t="s">
        <v>7</v>
      </c>
    </row>
    <row r="3" spans="2:9" ht="14.4" customHeight="1" x14ac:dyDescent="0.3">
      <c r="B3" s="8"/>
      <c r="C3" s="8"/>
      <c r="D3" s="8"/>
      <c r="E3" s="8"/>
      <c r="F3" s="8"/>
      <c r="G3" s="8"/>
      <c r="H3" s="8"/>
      <c r="I3" s="8"/>
    </row>
    <row r="4" spans="2:9" s="4" customFormat="1" x14ac:dyDescent="0.3">
      <c r="B4" s="2" t="s">
        <v>33</v>
      </c>
      <c r="C4" s="2"/>
      <c r="D4" s="3">
        <v>43055</v>
      </c>
      <c r="E4" s="2" t="s">
        <v>15</v>
      </c>
      <c r="F4" s="2" t="s">
        <v>8</v>
      </c>
      <c r="G4" s="2" t="s">
        <v>23</v>
      </c>
      <c r="H4" s="2">
        <v>333</v>
      </c>
      <c r="I4" s="2"/>
    </row>
    <row r="5" spans="2:9" s="4" customFormat="1" x14ac:dyDescent="0.3">
      <c r="B5" s="2" t="s">
        <v>17</v>
      </c>
      <c r="C5" s="2"/>
      <c r="D5" s="3">
        <v>43055</v>
      </c>
      <c r="E5" s="2" t="s">
        <v>15</v>
      </c>
      <c r="F5" s="2" t="s">
        <v>9</v>
      </c>
      <c r="G5" s="2" t="s">
        <v>23</v>
      </c>
      <c r="H5" s="2">
        <v>333</v>
      </c>
      <c r="I5" s="2">
        <v>2001</v>
      </c>
    </row>
    <row r="6" spans="2:9" s="4" customFormat="1" ht="14.4" customHeight="1" x14ac:dyDescent="0.3">
      <c r="B6" s="5" t="s">
        <v>32</v>
      </c>
      <c r="C6" s="5"/>
      <c r="D6" s="6">
        <v>43055</v>
      </c>
      <c r="E6" s="5" t="s">
        <v>21</v>
      </c>
      <c r="F6" s="2" t="s">
        <v>8</v>
      </c>
      <c r="G6" s="2" t="s">
        <v>28</v>
      </c>
      <c r="H6" s="2">
        <v>240</v>
      </c>
      <c r="I6" s="5">
        <v>0</v>
      </c>
    </row>
    <row r="7" spans="2:9" s="4" customFormat="1" x14ac:dyDescent="0.3">
      <c r="B7" s="2" t="s">
        <v>19</v>
      </c>
      <c r="C7" s="2"/>
      <c r="D7" s="3">
        <v>43055</v>
      </c>
      <c r="E7" s="2" t="s">
        <v>21</v>
      </c>
      <c r="F7" s="2" t="s">
        <v>9</v>
      </c>
      <c r="G7" s="2" t="s">
        <v>28</v>
      </c>
      <c r="H7" s="2">
        <v>240</v>
      </c>
      <c r="I7" s="2">
        <v>1500</v>
      </c>
    </row>
    <row r="8" spans="2:9" x14ac:dyDescent="0.3">
      <c r="B8" s="9" t="s">
        <v>34</v>
      </c>
      <c r="D8" s="3">
        <v>43055</v>
      </c>
      <c r="E8" s="2" t="s">
        <v>21</v>
      </c>
      <c r="F8" s="2" t="s">
        <v>9</v>
      </c>
      <c r="G8" s="2" t="s">
        <v>28</v>
      </c>
      <c r="H8" s="9">
        <v>240</v>
      </c>
      <c r="I8" s="9">
        <v>1500</v>
      </c>
    </row>
  </sheetData>
  <mergeCells count="8">
    <mergeCell ref="G2:G3"/>
    <mergeCell ref="H2:H3"/>
    <mergeCell ref="I2:I3"/>
    <mergeCell ref="B2:B3"/>
    <mergeCell ref="C2:C3"/>
    <mergeCell ref="D2:D3"/>
    <mergeCell ref="E2:E3"/>
    <mergeCell ref="F2:F3"/>
  </mergeCells>
  <conditionalFormatting sqref="F4:F8">
    <cfRule type="cellIs" dxfId="9" priority="3" stopIfTrue="1" operator="equal">
      <formula>"Sortie"</formula>
    </cfRule>
    <cfRule type="cellIs" dxfId="8" priority="4" stopIfTrue="1" operator="equal">
      <formula>"Réservation"</formula>
    </cfRule>
    <cfRule type="cellIs" dxfId="7" priority="5" stopIfTrue="1" operator="equal">
      <formula>"Entrée"</formula>
    </cfRule>
  </conditionalFormatting>
  <conditionalFormatting sqref="C4:C10">
    <cfRule type="expression" dxfId="6" priority="2">
      <formula>F4="Entrée"</formula>
    </cfRule>
  </conditionalFormatting>
  <conditionalFormatting sqref="I4:I10">
    <cfRule type="expression" dxfId="5" priority="1">
      <formula>IF(F5="Entrée",SUMPRODUCT((INDIRECT($E4&amp;"!H4:H8"))*($G4=INDIRECT($E4&amp;"!B4:B8"))*($H4=INDIRECT($E4&amp;"!C4:C8")))=0,"")</formula>
    </cfRule>
  </conditionalFormatting>
  <dataValidations count="5">
    <dataValidation type="list" allowBlank="1" showInputMessage="1" showErrorMessage="1" sqref="E4:E8">
      <formula1>Fournisseurs</formula1>
    </dataValidation>
    <dataValidation type="list" allowBlank="1" showInputMessage="1" showErrorMessage="1" sqref="F4:F8">
      <formula1>Mouvements</formula1>
    </dataValidation>
    <dataValidation type="list" allowBlank="1" showInputMessage="1" showErrorMessage="1" sqref="G4:G8">
      <formula1>INDIRECT(E4)</formula1>
    </dataValidation>
    <dataValidation type="list" allowBlank="1" showInputMessage="1" showErrorMessage="1" sqref="H4:H7">
      <formula1>INDIRECT(G4)</formula1>
    </dataValidation>
    <dataValidation allowBlank="1" showInputMessage="1" showErrorMessage="1" promptTitle="stock à verifier" sqref="I4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L16"/>
  <sheetViews>
    <sheetView workbookViewId="0">
      <selection activeCell="E5" sqref="E5:E7"/>
    </sheetView>
  </sheetViews>
  <sheetFormatPr baseColWidth="10" defaultRowHeight="14.4" x14ac:dyDescent="0.3"/>
  <sheetData>
    <row r="4" spans="2:12" x14ac:dyDescent="0.3">
      <c r="B4" t="s">
        <v>20</v>
      </c>
      <c r="D4" t="s">
        <v>22</v>
      </c>
      <c r="H4" t="s">
        <v>31</v>
      </c>
    </row>
    <row r="5" spans="2:12" x14ac:dyDescent="0.3">
      <c r="B5" t="s">
        <v>15</v>
      </c>
      <c r="D5" t="s">
        <v>23</v>
      </c>
      <c r="E5" t="s">
        <v>25</v>
      </c>
      <c r="F5" t="s">
        <v>28</v>
      </c>
      <c r="H5" t="s">
        <v>8</v>
      </c>
    </row>
    <row r="6" spans="2:12" x14ac:dyDescent="0.3">
      <c r="B6" t="s">
        <v>16</v>
      </c>
      <c r="D6" t="s">
        <v>24</v>
      </c>
      <c r="E6" t="s">
        <v>26</v>
      </c>
      <c r="F6" t="s">
        <v>29</v>
      </c>
      <c r="H6" t="s">
        <v>9</v>
      </c>
    </row>
    <row r="7" spans="2:12" x14ac:dyDescent="0.3">
      <c r="B7" t="s">
        <v>21</v>
      </c>
      <c r="D7" t="s">
        <v>18</v>
      </c>
      <c r="E7" t="s">
        <v>27</v>
      </c>
      <c r="F7" t="s">
        <v>30</v>
      </c>
      <c r="H7" t="s">
        <v>12</v>
      </c>
    </row>
    <row r="13" spans="2:12" x14ac:dyDescent="0.3">
      <c r="D13" s="1" t="s">
        <v>23</v>
      </c>
      <c r="E13" s="1" t="s">
        <v>10</v>
      </c>
      <c r="F13" s="1" t="s">
        <v>18</v>
      </c>
      <c r="G13" s="1" t="s">
        <v>25</v>
      </c>
      <c r="H13" s="1" t="s">
        <v>26</v>
      </c>
      <c r="I13" s="1" t="s">
        <v>27</v>
      </c>
      <c r="J13" s="1" t="s">
        <v>28</v>
      </c>
      <c r="K13" s="1" t="s">
        <v>29</v>
      </c>
      <c r="L13" s="1" t="s">
        <v>30</v>
      </c>
    </row>
    <row r="14" spans="2:12" x14ac:dyDescent="0.3">
      <c r="D14" s="1">
        <v>333</v>
      </c>
      <c r="E14" s="1">
        <v>150</v>
      </c>
      <c r="F14" s="1">
        <v>280</v>
      </c>
      <c r="G14" s="1">
        <v>333</v>
      </c>
      <c r="H14" s="1">
        <v>260</v>
      </c>
      <c r="I14" s="1">
        <v>200</v>
      </c>
      <c r="J14" s="1">
        <v>240</v>
      </c>
      <c r="K14" s="1">
        <v>300</v>
      </c>
      <c r="L14" s="1">
        <v>150</v>
      </c>
    </row>
    <row r="15" spans="2:12" x14ac:dyDescent="0.3">
      <c r="D15" s="1">
        <v>280</v>
      </c>
      <c r="E15" s="1">
        <v>140</v>
      </c>
      <c r="F15" s="1">
        <v>260</v>
      </c>
      <c r="G15" s="1">
        <v>145</v>
      </c>
      <c r="H15" s="1">
        <v>210</v>
      </c>
      <c r="I15" s="1">
        <v>190</v>
      </c>
      <c r="J15" s="1">
        <v>120</v>
      </c>
      <c r="K15" s="1">
        <v>280</v>
      </c>
      <c r="L15" s="1">
        <v>145</v>
      </c>
    </row>
    <row r="16" spans="2:12" x14ac:dyDescent="0.3">
      <c r="D16" s="1">
        <v>260</v>
      </c>
      <c r="E16" s="1">
        <v>120</v>
      </c>
      <c r="F16" s="1">
        <v>145</v>
      </c>
      <c r="G16" s="1">
        <v>140</v>
      </c>
      <c r="H16" s="1">
        <v>160</v>
      </c>
      <c r="I16" s="1">
        <v>120</v>
      </c>
      <c r="J16" s="1">
        <v>100</v>
      </c>
      <c r="K16" s="1">
        <v>260</v>
      </c>
      <c r="L16" s="1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I9"/>
  <sheetViews>
    <sheetView workbookViewId="0">
      <selection activeCell="C16" sqref="C16"/>
    </sheetView>
  </sheetViews>
  <sheetFormatPr baseColWidth="10" defaultColWidth="20.6640625" defaultRowHeight="14.4" x14ac:dyDescent="0.3"/>
  <sheetData>
    <row r="2" spans="2:9" x14ac:dyDescent="0.3">
      <c r="B2" t="s">
        <v>5</v>
      </c>
      <c r="C2" t="s">
        <v>6</v>
      </c>
      <c r="D2" t="s">
        <v>11</v>
      </c>
      <c r="E2" t="s">
        <v>8</v>
      </c>
      <c r="F2" t="s">
        <v>9</v>
      </c>
      <c r="G2" t="s">
        <v>12</v>
      </c>
      <c r="H2" t="s">
        <v>13</v>
      </c>
      <c r="I2" t="s">
        <v>14</v>
      </c>
    </row>
    <row r="4" spans="2:9" x14ac:dyDescent="0.3">
      <c r="B4" t="s">
        <v>23</v>
      </c>
      <c r="C4">
        <v>333</v>
      </c>
      <c r="D4">
        <v>0</v>
      </c>
      <c r="E4">
        <f>SUMIFS(Mouvements!$I$4:$I$7,Mouvements!$E$4:$E$7,"Fournisseur1",Mouvements!$F$4:$F$7,"Entrée",Mouvements!$G$4:$G$7,B4,Mouvements!$H$4:$H$7,C4)</f>
        <v>0</v>
      </c>
      <c r="F4">
        <f>SUMIFS(Mouvements!$I$4:$I$7,Mouvements!$E$4:$E$7,"Fournisseur1",Mouvements!$F$4:$F$7,"Réservation",Mouvements!$G$4:$G$7,$B$4,Mouvements!$H$4:$H$7,$C$4)</f>
        <v>2001</v>
      </c>
      <c r="G4">
        <f>SUMIFS(Mouvements!$I$4:$I$7,Mouvements!$E$4:$E$7,"Fournisseur1",Mouvements!$F$4:$F$7,"Sortie",Mouvements!$G$4:$G$7,$B$4,Mouvements!$H$4:$H$7,$C$4)</f>
        <v>0</v>
      </c>
      <c r="H4">
        <f>D4+E4-F4</f>
        <v>-2001</v>
      </c>
      <c r="I4">
        <f>D4+E4-G4</f>
        <v>0</v>
      </c>
    </row>
    <row r="5" spans="2:9" x14ac:dyDescent="0.3">
      <c r="B5" t="s">
        <v>23</v>
      </c>
      <c r="C5">
        <v>280</v>
      </c>
      <c r="D5">
        <v>0</v>
      </c>
      <c r="E5">
        <f>SUMIFS(Mouvements!$I$4:$I$7,Mouvements!$E$4:$E$7,"Fournisseur1",Mouvements!$F$4:$F$7,"Entrée",Mouvements!$G$4:$G$7,B5,Mouvements!$H$4:$H$7,C5)</f>
        <v>0</v>
      </c>
      <c r="F5">
        <f>SUMIFS(Mouvements!$I$4:$I$7,Mouvements!$E$4:$E$7,"Fournisseur1",Mouvements!$F$4:$F$7,"Réservation",Mouvements!$G$4:$G$7,B5,Mouvements!$H$4:$H$7,C5)</f>
        <v>0</v>
      </c>
      <c r="G5">
        <f>SUMIFS(Mouvements!$I$4:$I$7,Mouvements!$E$4:$E$7,"Fournisseur1",Mouvements!$F$4:$F$7,"Sortie",Mouvements!$G$4:$G$7,$B$4,Mouvements!$H$4:$H$7,$C$4)</f>
        <v>0</v>
      </c>
      <c r="H5">
        <f t="shared" ref="H5:H9" si="0">D5+E5-F5</f>
        <v>0</v>
      </c>
      <c r="I5">
        <f t="shared" ref="I5" si="1">D5+E5-G5</f>
        <v>0</v>
      </c>
    </row>
    <row r="6" spans="2:9" x14ac:dyDescent="0.3">
      <c r="B6" t="s">
        <v>23</v>
      </c>
      <c r="C6">
        <v>260</v>
      </c>
      <c r="D6">
        <v>0</v>
      </c>
      <c r="E6">
        <f>SUMIFS(Mouvements!$I$4:$I$7,Mouvements!$E$4:$E$7,"Fournisseur1",Mouvements!$F$4:$F$7,"Entrée",Mouvements!$G$4:$G$7,B6,Mouvements!$H$4:$H$7,C6)</f>
        <v>0</v>
      </c>
      <c r="F6">
        <f>SUMIFS(Mouvements!$I$4:$I$7,Mouvements!$E$4:$E$7,"Fournisseur1",Mouvements!$F$4:$F$7,"Réservation",Mouvements!$G$4:$G$7,B6,Mouvements!$H$4:$H$7,C6)</f>
        <v>0</v>
      </c>
      <c r="G6">
        <f>SUMIFS(Mouvements!$I$4:$I$7,Mouvements!$E$4:$E$7,"Fournisseur1",Mouvements!$F$4:$F$7,"Sortie",Mouvements!$G$4:$G$7,$B$4,Mouvements!$H$4:$H$7,$C$4)</f>
        <v>0</v>
      </c>
      <c r="H6">
        <f t="shared" si="0"/>
        <v>0</v>
      </c>
      <c r="I6">
        <v>0</v>
      </c>
    </row>
    <row r="7" spans="2:9" x14ac:dyDescent="0.3">
      <c r="B7" t="s">
        <v>24</v>
      </c>
      <c r="C7">
        <v>150</v>
      </c>
      <c r="D7">
        <v>0</v>
      </c>
      <c r="E7">
        <f>SUMIFS(Mouvements!$I$4:$I$7,Mouvements!$E$4:$E$7,"Fournisseur1",Mouvements!$F$4:$F$7,"Entrée",Mouvements!$G$4:$G$7,B7,Mouvements!$H$4:$H$7,C7)</f>
        <v>0</v>
      </c>
      <c r="F7">
        <f>SUMIFS(Mouvements!$I$4:$I$7,Mouvements!$E$4:$E$7,"Fournisseur1",Mouvements!$F$4:$F$7,"Réservation",Mouvements!$G$4:$G$7,B7,Mouvements!$H$4:$H$7,C7)</f>
        <v>0</v>
      </c>
      <c r="G7">
        <f>SUMIFS(Mouvements!$I$4:$I$7,Mouvements!$E$4:$E$7,"Fournisseur1",Mouvements!$F$4:$F$7,"Sortie",Mouvements!$G$4:$G$7,$B$4,Mouvements!$H$4:$H$7,$C$4)</f>
        <v>0</v>
      </c>
      <c r="H7">
        <f t="shared" si="0"/>
        <v>0</v>
      </c>
      <c r="I7">
        <v>0</v>
      </c>
    </row>
    <row r="8" spans="2:9" x14ac:dyDescent="0.3">
      <c r="B8" t="s">
        <v>24</v>
      </c>
      <c r="C8">
        <v>140</v>
      </c>
      <c r="D8">
        <v>0</v>
      </c>
      <c r="E8">
        <f>SUMIFS(Mouvements!$I$4:$I$7,Mouvements!$E$4:$E$7,"Fournisseur1",Mouvements!$F$4:$F$7,"Entrée",Mouvements!$G$4:$G$7,B8,Mouvements!$H$4:$H$7,C8)</f>
        <v>0</v>
      </c>
      <c r="F8">
        <f>SUMIFS(Mouvements!$I$4:$I$7,Mouvements!$E$4:$E$7,"Fournisseur1",Mouvements!$F$4:$F$7,"Réservation",Mouvements!$G$4:$G$7,B8,Mouvements!$H$4:$H$7,C8)</f>
        <v>0</v>
      </c>
      <c r="G8">
        <f>SUMIFS(Mouvements!$I$4:$I$7,Mouvements!$E$4:$E$7,"Fournisseur1",Mouvements!$F$4:$F$7,"Sortie",Mouvements!$G$4:$G$7,$B$4,Mouvements!$H$4:$H$7,$C$4)</f>
        <v>0</v>
      </c>
      <c r="H8">
        <f t="shared" si="0"/>
        <v>0</v>
      </c>
      <c r="I8">
        <v>0</v>
      </c>
    </row>
    <row r="9" spans="2:9" x14ac:dyDescent="0.3">
      <c r="B9" t="s">
        <v>24</v>
      </c>
      <c r="C9">
        <v>120</v>
      </c>
      <c r="D9">
        <v>0</v>
      </c>
      <c r="E9">
        <f>SUMIFS(Mouvements!$I$4:$I$7,Mouvements!$E$4:$E$7,"Fournisseur1",Mouvements!$F$4:$F$7,"Entrée",Mouvements!$G$4:$G$7,B9,Mouvements!$H$4:$H$7,C9)</f>
        <v>0</v>
      </c>
      <c r="F9">
        <f>SUMIFS(Mouvements!$I$4:$I$7,Mouvements!$E$4:$E$7,"Fournisseur1",Mouvements!$F$4:$F$7,"Réservation",Mouvements!$G$4:$G$7,B9,Mouvements!$H$4:$H$7,C9)</f>
        <v>0</v>
      </c>
      <c r="G9">
        <f>SUMIFS(Mouvements!$I$4:$I$7,Mouvements!$E$4:$E$7,"Fournisseur1",Mouvements!$F$4:$F$7,"Sortie",Mouvements!$G$4:$G$7,$B$4,Mouvements!$H$4:$H$7,$C$4)</f>
        <v>0</v>
      </c>
      <c r="H9">
        <f t="shared" si="0"/>
        <v>0</v>
      </c>
      <c r="I9">
        <v>0</v>
      </c>
    </row>
  </sheetData>
  <pageMargins left="0.7" right="0.7" top="0.75" bottom="0.75" header="0.3" footer="0.3"/>
  <ignoredErrors>
    <ignoredError sqref="F4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J9"/>
  <sheetViews>
    <sheetView workbookViewId="0">
      <selection activeCell="D15" sqref="D15"/>
    </sheetView>
  </sheetViews>
  <sheetFormatPr baseColWidth="10" defaultColWidth="20.6640625" defaultRowHeight="14.4" x14ac:dyDescent="0.3"/>
  <sheetData>
    <row r="2" spans="1:10" x14ac:dyDescent="0.3">
      <c r="A2" s="1"/>
      <c r="B2" s="1" t="s">
        <v>5</v>
      </c>
      <c r="C2" s="1" t="s">
        <v>6</v>
      </c>
      <c r="D2" s="1" t="s">
        <v>11</v>
      </c>
      <c r="E2" s="1" t="s">
        <v>8</v>
      </c>
      <c r="F2" s="1" t="s">
        <v>9</v>
      </c>
      <c r="G2" s="1" t="s">
        <v>12</v>
      </c>
      <c r="H2" s="1" t="s">
        <v>13</v>
      </c>
      <c r="I2" s="1" t="s">
        <v>14</v>
      </c>
      <c r="J2" s="1"/>
    </row>
    <row r="3" spans="1:10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x14ac:dyDescent="0.3">
      <c r="A4" s="1"/>
      <c r="B4" s="1" t="s">
        <v>25</v>
      </c>
      <c r="C4" s="1">
        <v>333</v>
      </c>
      <c r="D4" s="1">
        <v>0</v>
      </c>
      <c r="E4" s="1">
        <f>SUMIFS(Mouvements!$I$4:$I$7,Mouvements!$E$4:$E$7,"Fournisseur2",Mouvements!$F$4:$F$7,"Entrée",Mouvements!$G$4:$G$7,B4,Mouvements!$H$4:$H$7,C4)</f>
        <v>0</v>
      </c>
      <c r="F4" s="1">
        <f>SUMIFS(Mouvements!$I$4:$I$7,Mouvements!$E$4:$E$7,"Fournisseur2",Mouvements!$F$4:$F$7,"Réservation",Mouvements!$G$4:$G$7,B4,Mouvements!$H$4:$H$7,C4)</f>
        <v>0</v>
      </c>
      <c r="G4" s="1">
        <f>SUMIFS(Mouvements!$I$4:$I$7,Mouvements!$E$4:$E$7,"Fournisseur2",Mouvements!$F$4:$F$7,"Réservation",Mouvements!$G$4:$G$7,B4,Mouvements!$H$4:$H$7,C4)</f>
        <v>0</v>
      </c>
      <c r="H4" s="1">
        <f>D4+E4-F4-G4</f>
        <v>0</v>
      </c>
      <c r="I4" s="1">
        <f>D4+E4-G4</f>
        <v>0</v>
      </c>
      <c r="J4" s="1"/>
    </row>
    <row r="5" spans="1:10" x14ac:dyDescent="0.3">
      <c r="A5" s="1"/>
      <c r="B5" s="1" t="s">
        <v>26</v>
      </c>
      <c r="C5" s="1">
        <v>260</v>
      </c>
      <c r="D5" s="1">
        <v>0</v>
      </c>
      <c r="E5" s="1">
        <f>SUMIFS(Mouvements!$I$4:$I$7,Mouvements!$E$4:$E$7,"Fournisseur2",Mouvements!$F$4:$F$7,"Entrée",Mouvements!$G$4:$G$7,B5,Mouvements!$H$4:$H$7,C5)</f>
        <v>0</v>
      </c>
      <c r="F5" s="1">
        <f>SUMIFS(Mouvements!$I$4:$I$7,Mouvements!$E$4:$E$7,"Fournisseur2",Mouvements!$F$4:$F$7,"Réservation",Mouvements!$G$4:$G$7,B5,Mouvements!$H$4:$H$7,C5)</f>
        <v>0</v>
      </c>
      <c r="G5" s="1">
        <f>SUMIFS(Mouvements!$I$4:$I$7,Mouvements!$E$4:$E$7,"Fournisseur2",Mouvements!$F$4:$F$7,"Réservation",Mouvements!$G$4:$G$7,B5,Mouvements!$H$4:$H$7,C5)</f>
        <v>0</v>
      </c>
      <c r="H5" s="1">
        <f t="shared" ref="H5" si="0">D5+E5-F5-G5</f>
        <v>0</v>
      </c>
      <c r="I5" s="1">
        <f t="shared" ref="I5" si="1">D5+E5-G5</f>
        <v>0</v>
      </c>
      <c r="J5" s="1"/>
    </row>
    <row r="6" spans="1:10" x14ac:dyDescent="0.3">
      <c r="A6" s="1"/>
      <c r="B6" s="1" t="s">
        <v>27</v>
      </c>
      <c r="C6" s="1">
        <v>200</v>
      </c>
      <c r="D6" s="1">
        <v>0</v>
      </c>
      <c r="E6" s="1">
        <f>SUMIFS(Mouvements!$I$4:$I$7,Mouvements!$E$4:$E$7,"Fournisseur2",Mouvements!$F$4:$F$7,"Entrée",Mouvements!$G$4:$G$7,B6,Mouvements!$H$4:$H$7,C6)</f>
        <v>0</v>
      </c>
      <c r="F6" s="1">
        <f>SUMIFS(Mouvements!$I$4:$I$7,Mouvements!$E$4:$E$7,"Fournisseur2",Mouvements!$F$4:$F$7,"Réservation",Mouvements!$G$4:$G$7,B6,Mouvements!$H$4:$H$7,C6)</f>
        <v>0</v>
      </c>
      <c r="G6" s="1">
        <f>SUMIFS(Mouvements!$I$4:$I$7,Mouvements!$E$4:$E$7,"Fournisseur2",Mouvements!$F$4:$F$7,"Réservation",Mouvements!$G$4:$G$7,B6,Mouvements!$H$4:$H$7,C6)</f>
        <v>0</v>
      </c>
      <c r="H6" s="1">
        <v>0</v>
      </c>
      <c r="I6" s="1">
        <v>0</v>
      </c>
      <c r="J6" s="1"/>
    </row>
    <row r="7" spans="1:10" x14ac:dyDescent="0.3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3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x14ac:dyDescent="0.3">
      <c r="A9" s="1"/>
      <c r="B9" s="1"/>
      <c r="C9" s="1"/>
      <c r="D9" s="1"/>
      <c r="E9" s="1"/>
      <c r="F9" s="1"/>
      <c r="G9" s="1"/>
      <c r="H9" s="1"/>
      <c r="I9" s="1"/>
      <c r="J9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K10"/>
  <sheetViews>
    <sheetView workbookViewId="0">
      <selection activeCell="F4" sqref="F4"/>
    </sheetView>
  </sheetViews>
  <sheetFormatPr baseColWidth="10" defaultRowHeight="14.4" x14ac:dyDescent="0.3"/>
  <cols>
    <col min="2" max="9" width="20.6640625" customWidth="1"/>
  </cols>
  <sheetData>
    <row r="2" spans="1:11" x14ac:dyDescent="0.3">
      <c r="A2" s="1"/>
      <c r="B2" s="1" t="s">
        <v>5</v>
      </c>
      <c r="C2" s="1" t="s">
        <v>6</v>
      </c>
      <c r="D2" s="1" t="s">
        <v>11</v>
      </c>
      <c r="E2" s="1" t="s">
        <v>8</v>
      </c>
      <c r="F2" s="1" t="s">
        <v>9</v>
      </c>
      <c r="G2" s="1" t="s">
        <v>12</v>
      </c>
      <c r="H2" s="1" t="s">
        <v>13</v>
      </c>
      <c r="I2" s="1" t="s">
        <v>14</v>
      </c>
      <c r="J2" s="1"/>
      <c r="K2" s="1"/>
    </row>
    <row r="3" spans="1:1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">
      <c r="A4" s="1"/>
      <c r="B4" s="1" t="s">
        <v>28</v>
      </c>
      <c r="C4" s="1">
        <v>240</v>
      </c>
      <c r="D4" s="1">
        <v>0</v>
      </c>
      <c r="E4" s="1">
        <f>SUMIFS(Mouvements!$I$4:$I$7,Mouvements!$E$4:$E$7,"Fournisseur3",Mouvements!$F$4:$F$7,"Entrée",Mouvements!$G$4:$G$7,B4,Mouvements!$H$4:$H$7,C4)</f>
        <v>0</v>
      </c>
      <c r="F4" s="1">
        <f>SUMIFS(Mouvements!$I$4:$I$8,Mouvements!$E$4:$E$8,"Fournisseur3",Mouvements!$F$4:$F$8,"Réservation",Mouvements!$G$4:$G$8,B4,Mouvements!$H$4:$H$8,C4)</f>
        <v>3000</v>
      </c>
      <c r="G4" s="1">
        <f>SUMIFS(Mouvements!$I$4:$I$7,Mouvements!$E$4:$E$7,"Fournisseur3",Mouvements!$F$4:$F$7,"Sortie",Mouvements!$G$4:$G$7,B4,Mouvements!$H$4:$H$7,C4)</f>
        <v>0</v>
      </c>
      <c r="H4" s="1">
        <f>D4+E4-F4-G4</f>
        <v>-3000</v>
      </c>
      <c r="I4" s="1">
        <f>D4+E4-G4</f>
        <v>0</v>
      </c>
      <c r="J4" s="1"/>
      <c r="K4" s="1"/>
    </row>
    <row r="5" spans="1:11" x14ac:dyDescent="0.3">
      <c r="A5" s="1"/>
      <c r="B5" s="1" t="s">
        <v>29</v>
      </c>
      <c r="C5" s="1">
        <v>300</v>
      </c>
      <c r="D5" s="1">
        <v>0</v>
      </c>
      <c r="E5" s="1">
        <f>SUMIFS(Mouvements!$I$4:$I$7,Mouvements!$E$4:$E$7,"Fournisseur3",Mouvements!$F$4:$F$7,"Entrée",Mouvements!$G$4:$G$7,B5,Mouvements!$H$4:$H$7,C5)</f>
        <v>0</v>
      </c>
      <c r="F5" s="1">
        <f>SUMIFS(Mouvements!$I$4:$I$7,Mouvements!$E$4:$E$7,"Fournisseur3",Mouvements!$F$4:$F$7,"Réservation",Mouvements!$G$4:$G$7,B5,Mouvements!$H$4:$H$7,C5)</f>
        <v>0</v>
      </c>
      <c r="G5" s="1">
        <f>SUMIFS(Mouvements!$I$4:$I$7,Mouvements!$E$4:$E$7,"Fournisseur3",Mouvements!$F$4:$F$7,"Sortie",Mouvements!$G$4:$G$7,B5,Mouvements!$H$4:$H$7,C5)</f>
        <v>0</v>
      </c>
      <c r="H5" s="1">
        <f t="shared" ref="H5" si="0">D5+E5-F5-G5</f>
        <v>0</v>
      </c>
      <c r="I5" s="1">
        <f t="shared" ref="I5" si="1">D5+E5-G5</f>
        <v>0</v>
      </c>
      <c r="J5" s="1"/>
      <c r="K5" s="1"/>
    </row>
    <row r="6" spans="1:11" x14ac:dyDescent="0.3">
      <c r="A6" s="1"/>
      <c r="B6" s="1" t="s">
        <v>30</v>
      </c>
      <c r="C6" s="1">
        <v>150</v>
      </c>
      <c r="D6" s="1">
        <v>0</v>
      </c>
      <c r="E6" s="1">
        <f>SUMIFS(Mouvements!$I$4:$I$7,Mouvements!$E$4:$E$7,"Fournisseur3",Mouvements!$F$4:$F$7,"Entrée",Mouvements!$G$4:$G$7,B6,Mouvements!$H$4:$H$7,C6)</f>
        <v>0</v>
      </c>
      <c r="F6" s="1">
        <f>SUMIFS(Mouvements!$I$4:$I$7,Mouvements!$E$4:$E$7,"Fournisseur3",Mouvements!$F$4:$F$7,"Réservation",Mouvements!$G$4:$G$7,B6,Mouvements!$H$4:$H$7,C6)</f>
        <v>0</v>
      </c>
      <c r="G6" s="1">
        <f>SUMIFS(Mouvements!$I$4:$I$7,Mouvements!$E$4:$E$7,"Fournisseur3",Mouvements!$F$4:$F$7,"Sortie",Mouvements!$G$4:$G$7,B6,Mouvements!$H$4:$H$7,C6)</f>
        <v>0</v>
      </c>
      <c r="H6" s="1">
        <v>0</v>
      </c>
      <c r="I6" s="1">
        <v>0</v>
      </c>
      <c r="J6" s="1"/>
      <c r="K6" s="1"/>
    </row>
    <row r="7" spans="1:1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14</vt:i4>
      </vt:variant>
    </vt:vector>
  </HeadingPairs>
  <TitlesOfParts>
    <vt:vector size="19" baseType="lpstr">
      <vt:lpstr>Mouvements</vt:lpstr>
      <vt:lpstr>base</vt:lpstr>
      <vt:lpstr>Fournisseur1</vt:lpstr>
      <vt:lpstr>Fournisseur2</vt:lpstr>
      <vt:lpstr>Fournisseur3</vt:lpstr>
      <vt:lpstr>Fournisseur1</vt:lpstr>
      <vt:lpstr>Fournisseur2</vt:lpstr>
      <vt:lpstr>Fournisseur3</vt:lpstr>
      <vt:lpstr>Fournisseurs</vt:lpstr>
      <vt:lpstr>Mouvements</vt:lpstr>
      <vt:lpstr>Papier1</vt:lpstr>
      <vt:lpstr>papier2</vt:lpstr>
      <vt:lpstr>Papier3</vt:lpstr>
      <vt:lpstr>papier4</vt:lpstr>
      <vt:lpstr>Papier5</vt:lpstr>
      <vt:lpstr>Papier6</vt:lpstr>
      <vt:lpstr>Papier7</vt:lpstr>
      <vt:lpstr>Papier8</vt:lpstr>
      <vt:lpstr>Papier9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respatelier</dc:creator>
  <cp:lastModifiedBy>respatelier</cp:lastModifiedBy>
  <dcterms:created xsi:type="dcterms:W3CDTF">2017-11-21T10:40:00Z</dcterms:created>
  <dcterms:modified xsi:type="dcterms:W3CDTF">2017-12-07T13:47:12Z</dcterms:modified>
</cp:coreProperties>
</file>