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0115" windowHeight="7425" activeTab="2"/>
  </bookViews>
  <sheets>
    <sheet name="Capac." sheetId="1" r:id="rId1"/>
    <sheet name="Volumétrie_plages" sheetId="2" r:id="rId2"/>
    <sheet name="Modelisation_file" sheetId="4" r:id="rId3"/>
  </sheets>
  <externalReferences>
    <externalReference r:id="rId4"/>
  </externalReferences>
  <definedNames>
    <definedName name="ar">'[1]Simulation générale 1 serveur'!$G$9:$H$16</definedName>
    <definedName name="GuichetBase">Modelisation_file!$T$24</definedName>
    <definedName name="GuichetBase1">Modelisation_file!$U$24</definedName>
    <definedName name="GuichetBase10">Modelisation_file!$AD$24</definedName>
    <definedName name="GuichetBase2">Modelisation_file!$V$24</definedName>
    <definedName name="GuichetBase3">Modelisation_file!$W$24</definedName>
    <definedName name="GuichetBase4">Modelisation_file!$X$24</definedName>
    <definedName name="GuichetBase5">Modelisation_file!$Y$24</definedName>
    <definedName name="GuichetBase6">Modelisation_file!$Z$24</definedName>
    <definedName name="GuichetBase7">Modelisation_file!$AA$24</definedName>
    <definedName name="GuichetBase8">Modelisation_file!$AB$24</definedName>
    <definedName name="GuichetBase9">Modelisation_file!$AC$24</definedName>
    <definedName name="lambda" localSheetId="2">Modelisation_file!$C$12</definedName>
    <definedName name="lambda">'[1]MM1-analytique'!$C$11</definedName>
    <definedName name="lambda1">Modelisation_file!$C$12</definedName>
    <definedName name="lambda10">Modelisation_file!$L$12</definedName>
    <definedName name="lambda11">Modelisation_file!$M$12</definedName>
    <definedName name="lambda12">Modelisation_file!$N$12</definedName>
    <definedName name="lambda13">Modelisation_file!$O$12</definedName>
    <definedName name="lambda2">Modelisation_file!$D$12</definedName>
    <definedName name="lambda3">Modelisation_file!$E$12</definedName>
    <definedName name="lambda4">Modelisation_file!$F$12</definedName>
    <definedName name="lambda5">Modelisation_file!$G$12</definedName>
    <definedName name="lambda6">Modelisation_file!$H$12</definedName>
    <definedName name="lambda7">Modelisation_file!$I$12</definedName>
    <definedName name="lambda8">Modelisation_file!$J$12</definedName>
    <definedName name="lambda9">Modelisation_file!$K$12</definedName>
    <definedName name="mu" localSheetId="2">Modelisation_file!$C$15</definedName>
    <definedName name="mu">'[1]MM1-analytique'!$C$12</definedName>
    <definedName name="se">'[1]Simulation générale 1 serveur'!$G$20:$H$27</definedName>
    <definedName name="table">#REF!</definedName>
    <definedName name="taux_arrivée" localSheetId="2">Modelisation_file!$C$12</definedName>
    <definedName name="_xlnm.Print_Area" localSheetId="2">Modelisation_file!$A$3:$N$880</definedName>
  </definedNames>
  <calcPr calcId="145621" iterate="1"/>
</workbook>
</file>

<file path=xl/calcChain.xml><?xml version="1.0" encoding="utf-8"?>
<calcChain xmlns="http://schemas.openxmlformats.org/spreadsheetml/2006/main">
  <c r="O9" i="4" l="1"/>
  <c r="N9" i="4"/>
  <c r="M9" i="4"/>
  <c r="L9" i="4"/>
  <c r="K9" i="4"/>
  <c r="J9" i="4"/>
  <c r="I9" i="4"/>
  <c r="H9" i="4"/>
  <c r="G9" i="4"/>
  <c r="F9" i="4"/>
  <c r="E9" i="4"/>
  <c r="D9" i="4"/>
  <c r="I327" i="4" l="1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C16" i="4"/>
  <c r="C22" i="4"/>
  <c r="D16" i="4"/>
  <c r="E16" i="4"/>
  <c r="F16" i="4"/>
  <c r="G16" i="4"/>
  <c r="H16" i="4"/>
  <c r="I16" i="4"/>
  <c r="J16" i="4"/>
  <c r="K16" i="4"/>
  <c r="L16" i="4"/>
  <c r="M16" i="4"/>
  <c r="N16" i="4"/>
  <c r="O16" i="4"/>
  <c r="I326" i="4"/>
  <c r="I325" i="4"/>
  <c r="I324" i="4"/>
  <c r="I323" i="4"/>
  <c r="I322" i="4"/>
  <c r="I321" i="4"/>
  <c r="I320" i="4"/>
  <c r="I319" i="4"/>
  <c r="I318" i="4"/>
  <c r="I317" i="4"/>
  <c r="I316" i="4"/>
  <c r="I315" i="4"/>
  <c r="I314" i="4"/>
  <c r="I313" i="4"/>
  <c r="I312" i="4"/>
  <c r="I311" i="4"/>
  <c r="I310" i="4"/>
  <c r="I309" i="4"/>
  <c r="I308" i="4"/>
  <c r="I307" i="4"/>
  <c r="I306" i="4"/>
  <c r="I305" i="4"/>
  <c r="I304" i="4"/>
  <c r="I303" i="4"/>
  <c r="I302" i="4"/>
  <c r="I301" i="4"/>
  <c r="I300" i="4"/>
  <c r="I299" i="4"/>
  <c r="I298" i="4"/>
  <c r="I297" i="4"/>
  <c r="I296" i="4"/>
  <c r="I295" i="4"/>
  <c r="I294" i="4"/>
  <c r="I293" i="4"/>
  <c r="I292" i="4"/>
  <c r="I291" i="4"/>
  <c r="I290" i="4"/>
  <c r="I289" i="4"/>
  <c r="I288" i="4"/>
  <c r="I287" i="4"/>
  <c r="I286" i="4"/>
  <c r="I285" i="4"/>
  <c r="I284" i="4"/>
  <c r="I283" i="4"/>
  <c r="I282" i="4"/>
  <c r="I281" i="4"/>
  <c r="I280" i="4"/>
  <c r="I279" i="4"/>
  <c r="I278" i="4"/>
  <c r="I277" i="4"/>
  <c r="I276" i="4"/>
  <c r="I275" i="4"/>
  <c r="I274" i="4"/>
  <c r="I273" i="4"/>
  <c r="I272" i="4"/>
  <c r="I271" i="4"/>
  <c r="I270" i="4"/>
  <c r="I269" i="4"/>
  <c r="I268" i="4"/>
  <c r="I267" i="4"/>
  <c r="I266" i="4"/>
  <c r="I265" i="4"/>
  <c r="I264" i="4"/>
  <c r="I263" i="4"/>
  <c r="I262" i="4"/>
  <c r="I261" i="4"/>
  <c r="I260" i="4"/>
  <c r="I259" i="4"/>
  <c r="I258" i="4"/>
  <c r="I257" i="4"/>
  <c r="I256" i="4"/>
  <c r="I255" i="4"/>
  <c r="I254" i="4"/>
  <c r="I253" i="4"/>
  <c r="I252" i="4"/>
  <c r="I251" i="4"/>
  <c r="I250" i="4"/>
  <c r="I249" i="4"/>
  <c r="I248" i="4"/>
  <c r="I247" i="4"/>
  <c r="I246" i="4"/>
  <c r="I245" i="4"/>
  <c r="I244" i="4"/>
  <c r="I243" i="4"/>
  <c r="I242" i="4"/>
  <c r="I241" i="4"/>
  <c r="I240" i="4"/>
  <c r="I239" i="4"/>
  <c r="I238" i="4"/>
  <c r="I237" i="4"/>
  <c r="I236" i="4"/>
  <c r="I235" i="4"/>
  <c r="I234" i="4"/>
  <c r="I233" i="4"/>
  <c r="I232" i="4"/>
  <c r="I231" i="4"/>
  <c r="I230" i="4"/>
  <c r="I229" i="4"/>
  <c r="I228" i="4"/>
  <c r="I227" i="4"/>
  <c r="I226" i="4"/>
  <c r="I225" i="4"/>
  <c r="I224" i="4"/>
  <c r="I223" i="4"/>
  <c r="I222" i="4"/>
  <c r="I221" i="4"/>
  <c r="I220" i="4"/>
  <c r="I219" i="4"/>
  <c r="I218" i="4"/>
  <c r="I217" i="4"/>
  <c r="I216" i="4"/>
  <c r="I215" i="4"/>
  <c r="I214" i="4"/>
  <c r="I213" i="4"/>
  <c r="I212" i="4"/>
  <c r="I211" i="4"/>
  <c r="I210" i="4"/>
  <c r="I209" i="4"/>
  <c r="I208" i="4"/>
  <c r="I207" i="4"/>
  <c r="I206" i="4"/>
  <c r="I205" i="4"/>
  <c r="I204" i="4"/>
  <c r="I203" i="4"/>
  <c r="I202" i="4"/>
  <c r="I201" i="4"/>
  <c r="I200" i="4"/>
  <c r="I199" i="4"/>
  <c r="I198" i="4"/>
  <c r="I197" i="4"/>
  <c r="I196" i="4"/>
  <c r="I195" i="4"/>
  <c r="I194" i="4"/>
  <c r="I193" i="4"/>
  <c r="I192" i="4"/>
  <c r="I191" i="4"/>
  <c r="I190" i="4"/>
  <c r="I189" i="4"/>
  <c r="I188" i="4"/>
  <c r="I187" i="4"/>
  <c r="I186" i="4"/>
  <c r="I185" i="4"/>
  <c r="I184" i="4"/>
  <c r="I183" i="4"/>
  <c r="I182" i="4"/>
  <c r="I181" i="4"/>
  <c r="I180" i="4"/>
  <c r="I179" i="4"/>
  <c r="I178" i="4"/>
  <c r="I177" i="4"/>
  <c r="I176" i="4"/>
  <c r="I175" i="4"/>
  <c r="I174" i="4"/>
  <c r="I173" i="4"/>
  <c r="I172" i="4"/>
  <c r="I171" i="4"/>
  <c r="I170" i="4"/>
  <c r="I169" i="4"/>
  <c r="I168" i="4"/>
  <c r="I167" i="4"/>
  <c r="I166" i="4"/>
  <c r="I165" i="4"/>
  <c r="I164" i="4"/>
  <c r="I163" i="4"/>
  <c r="I162" i="4"/>
  <c r="I161" i="4"/>
  <c r="I160" i="4"/>
  <c r="I159" i="4"/>
  <c r="I158" i="4"/>
  <c r="I157" i="4"/>
  <c r="I156" i="4"/>
  <c r="I155" i="4"/>
  <c r="I154" i="4"/>
  <c r="I153" i="4"/>
  <c r="I152" i="4"/>
  <c r="I151" i="4"/>
  <c r="I150" i="4"/>
  <c r="I149" i="4"/>
  <c r="I148" i="4"/>
  <c r="I147" i="4"/>
  <c r="I146" i="4"/>
  <c r="I145" i="4"/>
  <c r="I144" i="4"/>
  <c r="I143" i="4"/>
  <c r="I142" i="4"/>
  <c r="I141" i="4"/>
  <c r="I140" i="4"/>
  <c r="I139" i="4"/>
  <c r="I138" i="4"/>
  <c r="I137" i="4"/>
  <c r="I136" i="4"/>
  <c r="I135" i="4"/>
  <c r="I134" i="4"/>
  <c r="I133" i="4"/>
  <c r="I132" i="4"/>
  <c r="I131" i="4"/>
  <c r="I130" i="4"/>
  <c r="I129" i="4"/>
  <c r="I128" i="4"/>
  <c r="I127" i="4"/>
  <c r="I126" i="4"/>
  <c r="I125" i="4"/>
  <c r="I124" i="4"/>
  <c r="I123" i="4"/>
  <c r="I122" i="4"/>
  <c r="I121" i="4"/>
  <c r="I120" i="4"/>
  <c r="I119" i="4"/>
  <c r="I118" i="4"/>
  <c r="I117" i="4"/>
  <c r="I116" i="4"/>
  <c r="I115" i="4"/>
  <c r="I114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J3" i="2"/>
  <c r="I3" i="2"/>
  <c r="I31" i="2" l="1"/>
  <c r="M28" i="2"/>
  <c r="N28" i="2" s="1"/>
  <c r="M24" i="2"/>
  <c r="N24" i="2" s="1"/>
  <c r="M20" i="2"/>
  <c r="N20" i="2" s="1"/>
  <c r="M16" i="2"/>
  <c r="N16" i="2" s="1"/>
  <c r="M12" i="2"/>
  <c r="N12" i="2" s="1"/>
  <c r="M8" i="2"/>
  <c r="N8" i="2" s="1"/>
  <c r="M26" i="2"/>
  <c r="N26" i="2" s="1"/>
  <c r="M22" i="2"/>
  <c r="N22" i="2" s="1"/>
  <c r="M18" i="2"/>
  <c r="N18" i="2" s="1"/>
  <c r="M14" i="2"/>
  <c r="N14" i="2" s="1"/>
  <c r="M10" i="2"/>
  <c r="N10" i="2" s="1"/>
  <c r="M6" i="2"/>
  <c r="N6" i="2" s="1"/>
  <c r="M3" i="2"/>
  <c r="N3" i="2" s="1"/>
  <c r="J31" i="2"/>
  <c r="K16" i="2" s="1"/>
  <c r="K25" i="2"/>
  <c r="C379" i="4"/>
  <c r="K9" i="2" l="1"/>
  <c r="K28" i="2"/>
  <c r="K17" i="2"/>
  <c r="L16" i="2" s="1"/>
  <c r="K19" i="2"/>
  <c r="K12" i="2"/>
  <c r="K13" i="2"/>
  <c r="K29" i="2"/>
  <c r="K7" i="2"/>
  <c r="K23" i="2"/>
  <c r="K6" i="2"/>
  <c r="K10" i="2"/>
  <c r="K14" i="2"/>
  <c r="K18" i="2"/>
  <c r="K22" i="2"/>
  <c r="K26" i="2"/>
  <c r="K30" i="2"/>
  <c r="K3" i="2"/>
  <c r="K11" i="2"/>
  <c r="K27" i="2"/>
  <c r="K20" i="2"/>
  <c r="K5" i="2"/>
  <c r="K21" i="2"/>
  <c r="K8" i="2"/>
  <c r="K15" i="2"/>
  <c r="K4" i="2"/>
  <c r="K24" i="2"/>
  <c r="L24" i="2" s="1"/>
  <c r="L8" i="2" l="1"/>
  <c r="L28" i="2"/>
  <c r="L22" i="2"/>
  <c r="L6" i="2"/>
  <c r="L3" i="2"/>
  <c r="L18" i="2"/>
  <c r="L12" i="2"/>
  <c r="L20" i="2"/>
  <c r="L14" i="2"/>
  <c r="L26" i="2"/>
  <c r="L10" i="2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D22" i="4"/>
  <c r="H22" i="4" s="1"/>
  <c r="E22" i="4" l="1"/>
  <c r="C23" i="4" l="1"/>
  <c r="G22" i="4"/>
  <c r="K22" i="4" s="1"/>
  <c r="F22" i="4"/>
  <c r="J22" i="4" l="1"/>
  <c r="N22" i="4"/>
  <c r="M22" i="4"/>
  <c r="L22" i="4"/>
  <c r="D23" i="4" l="1"/>
  <c r="H23" i="4" s="1"/>
  <c r="O23" i="4" l="1"/>
  <c r="E23" i="4"/>
  <c r="C24" i="4" l="1"/>
  <c r="F23" i="4"/>
  <c r="P23" i="4"/>
  <c r="D24" i="4" l="1"/>
  <c r="E24" i="4" l="1"/>
  <c r="C25" i="4" l="1"/>
  <c r="F24" i="4"/>
  <c r="D25" i="4" l="1"/>
  <c r="E25" i="4" l="1"/>
  <c r="C26" i="4" l="1"/>
  <c r="F25" i="4"/>
  <c r="D26" i="4" l="1"/>
  <c r="E26" i="4" l="1"/>
  <c r="C27" i="4" l="1"/>
  <c r="F26" i="4"/>
  <c r="D27" i="4" l="1"/>
  <c r="E27" i="4" l="1"/>
  <c r="C28" i="4" l="1"/>
  <c r="F27" i="4"/>
  <c r="D28" i="4" l="1"/>
  <c r="E28" i="4" l="1"/>
  <c r="C29" i="4" l="1"/>
  <c r="D29" i="4" s="1"/>
  <c r="F28" i="4"/>
  <c r="E29" i="4" l="1"/>
  <c r="C30" i="4" l="1"/>
  <c r="D30" i="4" s="1"/>
  <c r="F29" i="4"/>
  <c r="E30" i="4" l="1"/>
  <c r="C31" i="4" l="1"/>
  <c r="D31" i="4" s="1"/>
  <c r="F30" i="4"/>
  <c r="E31" i="4" l="1"/>
  <c r="C32" i="4" l="1"/>
  <c r="D32" i="4" s="1"/>
  <c r="F31" i="4"/>
  <c r="E32" i="4" l="1"/>
  <c r="C33" i="4" l="1"/>
  <c r="D33" i="4" s="1"/>
  <c r="F32" i="4"/>
  <c r="E33" i="4" l="1"/>
  <c r="C34" i="4" l="1"/>
  <c r="D34" i="4" s="1"/>
  <c r="F33" i="4"/>
  <c r="E34" i="4" l="1"/>
  <c r="C35" i="4" l="1"/>
  <c r="D35" i="4" s="1"/>
  <c r="F34" i="4"/>
  <c r="E35" i="4" l="1"/>
  <c r="C36" i="4" l="1"/>
  <c r="D36" i="4" s="1"/>
  <c r="F35" i="4"/>
  <c r="E36" i="4" l="1"/>
  <c r="C37" i="4" l="1"/>
  <c r="D37" i="4" s="1"/>
  <c r="F36" i="4"/>
  <c r="E37" i="4" l="1"/>
  <c r="C38" i="4" l="1"/>
  <c r="D38" i="4" s="1"/>
  <c r="F37" i="4"/>
  <c r="E38" i="4" l="1"/>
  <c r="C39" i="4" l="1"/>
  <c r="D39" i="4" s="1"/>
  <c r="F38" i="4"/>
  <c r="E39" i="4" l="1"/>
  <c r="C40" i="4" l="1"/>
  <c r="D40" i="4" s="1"/>
  <c r="F39" i="4"/>
  <c r="E40" i="4" l="1"/>
  <c r="C41" i="4" l="1"/>
  <c r="D41" i="4" s="1"/>
  <c r="F40" i="4"/>
  <c r="E41" i="4" l="1"/>
  <c r="C42" i="4" l="1"/>
  <c r="D42" i="4" s="1"/>
  <c r="F41" i="4"/>
  <c r="E42" i="4" l="1"/>
  <c r="C43" i="4" l="1"/>
  <c r="D43" i="4" s="1"/>
  <c r="F42" i="4"/>
  <c r="E43" i="4" l="1"/>
  <c r="C44" i="4" l="1"/>
  <c r="D44" i="4" s="1"/>
  <c r="F43" i="4"/>
  <c r="E44" i="4" l="1"/>
  <c r="C45" i="4" l="1"/>
  <c r="D45" i="4" s="1"/>
  <c r="F44" i="4"/>
  <c r="E45" i="4" l="1"/>
  <c r="C46" i="4" l="1"/>
  <c r="D46" i="4" s="1"/>
  <c r="F45" i="4"/>
  <c r="E46" i="4" l="1"/>
  <c r="C47" i="4" l="1"/>
  <c r="D47" i="4" s="1"/>
  <c r="F46" i="4"/>
  <c r="E47" i="4" l="1"/>
  <c r="C48" i="4" l="1"/>
  <c r="D48" i="4" s="1"/>
  <c r="F47" i="4"/>
  <c r="E48" i="4" l="1"/>
  <c r="C49" i="4" l="1"/>
  <c r="D49" i="4" s="1"/>
  <c r="F48" i="4"/>
  <c r="E49" i="4" l="1"/>
  <c r="C50" i="4" l="1"/>
  <c r="D50" i="4" s="1"/>
  <c r="F49" i="4"/>
  <c r="E50" i="4" l="1"/>
  <c r="C51" i="4" l="1"/>
  <c r="D51" i="4" s="1"/>
  <c r="F50" i="4"/>
  <c r="E51" i="4" l="1"/>
  <c r="C52" i="4" l="1"/>
  <c r="D52" i="4" s="1"/>
  <c r="F51" i="4"/>
  <c r="E52" i="4" l="1"/>
  <c r="C53" i="4" l="1"/>
  <c r="D53" i="4" s="1"/>
  <c r="F52" i="4"/>
  <c r="E53" i="4" l="1"/>
  <c r="C54" i="4" l="1"/>
  <c r="D54" i="4" s="1"/>
  <c r="F53" i="4"/>
  <c r="E54" i="4" l="1"/>
  <c r="C55" i="4" l="1"/>
  <c r="D55" i="4" s="1"/>
  <c r="F54" i="4"/>
  <c r="E55" i="4" l="1"/>
  <c r="C56" i="4" l="1"/>
  <c r="D56" i="4" s="1"/>
  <c r="F55" i="4"/>
  <c r="E56" i="4" l="1"/>
  <c r="C57" i="4" l="1"/>
  <c r="D57" i="4" s="1"/>
  <c r="F56" i="4"/>
  <c r="E57" i="4" l="1"/>
  <c r="C58" i="4" l="1"/>
  <c r="D58" i="4" s="1"/>
  <c r="F57" i="4"/>
  <c r="E58" i="4" l="1"/>
  <c r="C59" i="4" l="1"/>
  <c r="D59" i="4" s="1"/>
  <c r="F58" i="4"/>
  <c r="E59" i="4" l="1"/>
  <c r="C60" i="4" l="1"/>
  <c r="D60" i="4" s="1"/>
  <c r="F59" i="4"/>
  <c r="E60" i="4" l="1"/>
  <c r="C61" i="4" l="1"/>
  <c r="D61" i="4" s="1"/>
  <c r="F60" i="4"/>
  <c r="E61" i="4" l="1"/>
  <c r="C62" i="4" l="1"/>
  <c r="D62" i="4" s="1"/>
  <c r="F61" i="4"/>
  <c r="E62" i="4" l="1"/>
  <c r="C63" i="4" l="1"/>
  <c r="D63" i="4" s="1"/>
  <c r="F62" i="4"/>
  <c r="E63" i="4" l="1"/>
  <c r="C64" i="4" l="1"/>
  <c r="D64" i="4" s="1"/>
  <c r="F63" i="4"/>
  <c r="E64" i="4" l="1"/>
  <c r="C65" i="4" l="1"/>
  <c r="D65" i="4" s="1"/>
  <c r="F64" i="4"/>
  <c r="E65" i="4" l="1"/>
  <c r="C66" i="4" l="1"/>
  <c r="D66" i="4" s="1"/>
  <c r="F65" i="4"/>
  <c r="E66" i="4" l="1"/>
  <c r="C67" i="4" l="1"/>
  <c r="D67" i="4" s="1"/>
  <c r="F66" i="4"/>
  <c r="E67" i="4" l="1"/>
  <c r="C68" i="4" l="1"/>
  <c r="D68" i="4" s="1"/>
  <c r="F67" i="4"/>
  <c r="E68" i="4" l="1"/>
  <c r="C69" i="4" l="1"/>
  <c r="D69" i="4" s="1"/>
  <c r="F68" i="4"/>
  <c r="E69" i="4" l="1"/>
  <c r="C70" i="4" l="1"/>
  <c r="D70" i="4" s="1"/>
  <c r="F69" i="4"/>
  <c r="E70" i="4" l="1"/>
  <c r="C71" i="4" l="1"/>
  <c r="D71" i="4" s="1"/>
  <c r="F70" i="4"/>
  <c r="E71" i="4" l="1"/>
  <c r="C72" i="4" l="1"/>
  <c r="D72" i="4" s="1"/>
  <c r="F71" i="4"/>
  <c r="E72" i="4" l="1"/>
  <c r="C73" i="4" l="1"/>
  <c r="D73" i="4" s="1"/>
  <c r="F72" i="4"/>
  <c r="E73" i="4" l="1"/>
  <c r="C74" i="4" l="1"/>
  <c r="D74" i="4" s="1"/>
  <c r="F73" i="4"/>
  <c r="E74" i="4" l="1"/>
  <c r="C75" i="4" l="1"/>
  <c r="D75" i="4" s="1"/>
  <c r="F74" i="4"/>
  <c r="E75" i="4" l="1"/>
  <c r="C76" i="4" l="1"/>
  <c r="D76" i="4" s="1"/>
  <c r="F75" i="4"/>
  <c r="E76" i="4" l="1"/>
  <c r="C77" i="4" l="1"/>
  <c r="D77" i="4" s="1"/>
  <c r="F76" i="4"/>
  <c r="E77" i="4" l="1"/>
  <c r="C78" i="4" l="1"/>
  <c r="D78" i="4" s="1"/>
  <c r="F77" i="4"/>
  <c r="E78" i="4" l="1"/>
  <c r="C79" i="4" l="1"/>
  <c r="D79" i="4" s="1"/>
  <c r="F78" i="4"/>
  <c r="E79" i="4" l="1"/>
  <c r="C80" i="4" l="1"/>
  <c r="D80" i="4" s="1"/>
  <c r="F79" i="4"/>
  <c r="E80" i="4" l="1"/>
  <c r="C81" i="4" l="1"/>
  <c r="D81" i="4" s="1"/>
  <c r="F80" i="4"/>
  <c r="E81" i="4" l="1"/>
  <c r="C82" i="4" l="1"/>
  <c r="D82" i="4" s="1"/>
  <c r="F81" i="4"/>
  <c r="E82" i="4" l="1"/>
  <c r="C83" i="4" l="1"/>
  <c r="D83" i="4" s="1"/>
  <c r="F82" i="4"/>
  <c r="E83" i="4" l="1"/>
  <c r="C84" i="4" l="1"/>
  <c r="D84" i="4" s="1"/>
  <c r="F83" i="4"/>
  <c r="E84" i="4" l="1"/>
  <c r="C85" i="4" l="1"/>
  <c r="D85" i="4" s="1"/>
  <c r="F84" i="4"/>
  <c r="E85" i="4" l="1"/>
  <c r="C86" i="4" l="1"/>
  <c r="D86" i="4" s="1"/>
  <c r="F85" i="4"/>
  <c r="E86" i="4" l="1"/>
  <c r="C87" i="4" l="1"/>
  <c r="D87" i="4" s="1"/>
  <c r="F86" i="4"/>
  <c r="E87" i="4" l="1"/>
  <c r="C88" i="4" l="1"/>
  <c r="D88" i="4" s="1"/>
  <c r="F87" i="4"/>
  <c r="E88" i="4" l="1"/>
  <c r="C89" i="4" l="1"/>
  <c r="D89" i="4" s="1"/>
  <c r="F88" i="4"/>
  <c r="E89" i="4" l="1"/>
  <c r="C90" i="4" l="1"/>
  <c r="D90" i="4" s="1"/>
  <c r="F89" i="4"/>
  <c r="E90" i="4" l="1"/>
  <c r="C91" i="4" l="1"/>
  <c r="D91" i="4" s="1"/>
  <c r="F90" i="4"/>
  <c r="E91" i="4" l="1"/>
  <c r="C92" i="4" l="1"/>
  <c r="D92" i="4" s="1"/>
  <c r="F91" i="4"/>
  <c r="E92" i="4" l="1"/>
  <c r="C93" i="4" l="1"/>
  <c r="D93" i="4" s="1"/>
  <c r="F92" i="4"/>
  <c r="E93" i="4" l="1"/>
  <c r="C94" i="4" l="1"/>
  <c r="D94" i="4" s="1"/>
  <c r="F93" i="4"/>
  <c r="E94" i="4" l="1"/>
  <c r="C95" i="4" l="1"/>
  <c r="D95" i="4" s="1"/>
  <c r="F94" i="4"/>
  <c r="E95" i="4" l="1"/>
  <c r="C96" i="4" l="1"/>
  <c r="D96" i="4" s="1"/>
  <c r="F95" i="4"/>
  <c r="E96" i="4" l="1"/>
  <c r="C97" i="4" l="1"/>
  <c r="D97" i="4" s="1"/>
  <c r="F96" i="4"/>
  <c r="E97" i="4" l="1"/>
  <c r="C98" i="4" l="1"/>
  <c r="D98" i="4" s="1"/>
  <c r="F97" i="4"/>
  <c r="E98" i="4" l="1"/>
  <c r="C99" i="4" l="1"/>
  <c r="D99" i="4" s="1"/>
  <c r="F98" i="4"/>
  <c r="E99" i="4" l="1"/>
  <c r="C100" i="4" l="1"/>
  <c r="D100" i="4" s="1"/>
  <c r="F99" i="4"/>
  <c r="E100" i="4" l="1"/>
  <c r="C101" i="4" l="1"/>
  <c r="D101" i="4" s="1"/>
  <c r="F100" i="4"/>
  <c r="E101" i="4" l="1"/>
  <c r="C102" i="4" l="1"/>
  <c r="D102" i="4" s="1"/>
  <c r="F101" i="4"/>
  <c r="E102" i="4" l="1"/>
  <c r="C103" i="4" l="1"/>
  <c r="D103" i="4" s="1"/>
  <c r="F102" i="4"/>
  <c r="E103" i="4" l="1"/>
  <c r="C104" i="4" l="1"/>
  <c r="D104" i="4" s="1"/>
  <c r="F103" i="4"/>
  <c r="E104" i="4" l="1"/>
  <c r="C105" i="4" l="1"/>
  <c r="D105" i="4" s="1"/>
  <c r="F104" i="4"/>
  <c r="E105" i="4" l="1"/>
  <c r="C106" i="4" l="1"/>
  <c r="D106" i="4" s="1"/>
  <c r="F105" i="4"/>
  <c r="E106" i="4" l="1"/>
  <c r="C107" i="4" l="1"/>
  <c r="D107" i="4" s="1"/>
  <c r="F106" i="4"/>
  <c r="E107" i="4" l="1"/>
  <c r="C108" i="4" l="1"/>
  <c r="D108" i="4" s="1"/>
  <c r="F107" i="4"/>
  <c r="E108" i="4" l="1"/>
  <c r="C109" i="4" l="1"/>
  <c r="D109" i="4" s="1"/>
  <c r="F108" i="4"/>
  <c r="E109" i="4" l="1"/>
  <c r="C110" i="4" l="1"/>
  <c r="D110" i="4" s="1"/>
  <c r="F109" i="4"/>
  <c r="E110" i="4" l="1"/>
  <c r="C111" i="4" l="1"/>
  <c r="D111" i="4" s="1"/>
  <c r="F110" i="4"/>
  <c r="E111" i="4" l="1"/>
  <c r="C112" i="4" l="1"/>
  <c r="D112" i="4" s="1"/>
  <c r="F111" i="4"/>
  <c r="E112" i="4" l="1"/>
  <c r="C113" i="4" l="1"/>
  <c r="D113" i="4" s="1"/>
  <c r="F112" i="4"/>
  <c r="E113" i="4" l="1"/>
  <c r="C114" i="4" l="1"/>
  <c r="D114" i="4" s="1"/>
  <c r="F113" i="4"/>
  <c r="E114" i="4" l="1"/>
  <c r="C115" i="4" l="1"/>
  <c r="D115" i="4" s="1"/>
  <c r="F114" i="4"/>
  <c r="E115" i="4" l="1"/>
  <c r="C116" i="4" l="1"/>
  <c r="D116" i="4" s="1"/>
  <c r="F115" i="4"/>
  <c r="E116" i="4" l="1"/>
  <c r="C117" i="4" l="1"/>
  <c r="D117" i="4" s="1"/>
  <c r="F116" i="4"/>
  <c r="E117" i="4" l="1"/>
  <c r="C118" i="4" l="1"/>
  <c r="D118" i="4" s="1"/>
  <c r="F117" i="4"/>
  <c r="E118" i="4" l="1"/>
  <c r="C119" i="4" l="1"/>
  <c r="D119" i="4" s="1"/>
  <c r="F118" i="4"/>
  <c r="E119" i="4" l="1"/>
  <c r="C120" i="4" l="1"/>
  <c r="D120" i="4" s="1"/>
  <c r="F119" i="4"/>
  <c r="E120" i="4" l="1"/>
  <c r="C121" i="4" l="1"/>
  <c r="D121" i="4" s="1"/>
  <c r="F120" i="4"/>
  <c r="E121" i="4" l="1"/>
  <c r="C122" i="4" l="1"/>
  <c r="D122" i="4" s="1"/>
  <c r="F121" i="4"/>
  <c r="E122" i="4" l="1"/>
  <c r="C123" i="4" l="1"/>
  <c r="D123" i="4" s="1"/>
  <c r="F122" i="4"/>
  <c r="E123" i="4" l="1"/>
  <c r="C124" i="4" l="1"/>
  <c r="D124" i="4" s="1"/>
  <c r="F123" i="4"/>
  <c r="E124" i="4" l="1"/>
  <c r="C125" i="4" l="1"/>
  <c r="D125" i="4" s="1"/>
  <c r="F124" i="4"/>
  <c r="E125" i="4" l="1"/>
  <c r="C126" i="4" l="1"/>
  <c r="D126" i="4" s="1"/>
  <c r="F125" i="4"/>
  <c r="E126" i="4" l="1"/>
  <c r="C127" i="4" l="1"/>
  <c r="D127" i="4" s="1"/>
  <c r="F126" i="4"/>
  <c r="E127" i="4" l="1"/>
  <c r="C128" i="4" l="1"/>
  <c r="D128" i="4" s="1"/>
  <c r="F127" i="4"/>
  <c r="E128" i="4" l="1"/>
  <c r="C129" i="4" l="1"/>
  <c r="D129" i="4" s="1"/>
  <c r="F128" i="4"/>
  <c r="E129" i="4" l="1"/>
  <c r="C130" i="4" l="1"/>
  <c r="D130" i="4" s="1"/>
  <c r="F129" i="4"/>
  <c r="E130" i="4" l="1"/>
  <c r="C131" i="4" l="1"/>
  <c r="D131" i="4" s="1"/>
  <c r="F130" i="4"/>
  <c r="E131" i="4" l="1"/>
  <c r="C132" i="4" l="1"/>
  <c r="D132" i="4" s="1"/>
  <c r="F131" i="4"/>
  <c r="E132" i="4" l="1"/>
  <c r="C133" i="4" l="1"/>
  <c r="D133" i="4" s="1"/>
  <c r="F132" i="4"/>
  <c r="E133" i="4" l="1"/>
  <c r="C134" i="4" l="1"/>
  <c r="D134" i="4" s="1"/>
  <c r="F133" i="4"/>
  <c r="E134" i="4" l="1"/>
  <c r="C135" i="4" l="1"/>
  <c r="D135" i="4" s="1"/>
  <c r="F134" i="4"/>
  <c r="E135" i="4" l="1"/>
  <c r="C136" i="4" l="1"/>
  <c r="D136" i="4" s="1"/>
  <c r="F135" i="4"/>
  <c r="E136" i="4" l="1"/>
  <c r="C137" i="4" l="1"/>
  <c r="D137" i="4" s="1"/>
  <c r="F136" i="4"/>
  <c r="E137" i="4" l="1"/>
  <c r="C138" i="4" l="1"/>
  <c r="D138" i="4" s="1"/>
  <c r="F137" i="4"/>
  <c r="E138" i="4" l="1"/>
  <c r="C139" i="4" l="1"/>
  <c r="D139" i="4" s="1"/>
  <c r="F138" i="4"/>
  <c r="E139" i="4" l="1"/>
  <c r="C140" i="4" l="1"/>
  <c r="D140" i="4" s="1"/>
  <c r="F139" i="4"/>
  <c r="E140" i="4" l="1"/>
  <c r="C141" i="4" l="1"/>
  <c r="D141" i="4" s="1"/>
  <c r="F140" i="4"/>
  <c r="E141" i="4" l="1"/>
  <c r="C142" i="4" l="1"/>
  <c r="D142" i="4" s="1"/>
  <c r="F141" i="4"/>
  <c r="E142" i="4" l="1"/>
  <c r="C143" i="4" l="1"/>
  <c r="D143" i="4" s="1"/>
  <c r="F142" i="4"/>
  <c r="E143" i="4" l="1"/>
  <c r="C144" i="4" l="1"/>
  <c r="D144" i="4" s="1"/>
  <c r="F143" i="4"/>
  <c r="E144" i="4" l="1"/>
  <c r="C145" i="4" l="1"/>
  <c r="D145" i="4" s="1"/>
  <c r="F144" i="4"/>
  <c r="E145" i="4" l="1"/>
  <c r="C146" i="4" l="1"/>
  <c r="D146" i="4" s="1"/>
  <c r="F145" i="4"/>
  <c r="E146" i="4" l="1"/>
  <c r="C147" i="4" l="1"/>
  <c r="D147" i="4" s="1"/>
  <c r="F146" i="4"/>
  <c r="E147" i="4" l="1"/>
  <c r="C148" i="4" l="1"/>
  <c r="D148" i="4" s="1"/>
  <c r="F147" i="4"/>
  <c r="E148" i="4" l="1"/>
  <c r="C149" i="4" l="1"/>
  <c r="D149" i="4" s="1"/>
  <c r="F148" i="4"/>
  <c r="E149" i="4" l="1"/>
  <c r="C150" i="4" l="1"/>
  <c r="D150" i="4" s="1"/>
  <c r="F149" i="4"/>
  <c r="E150" i="4" l="1"/>
  <c r="C151" i="4" l="1"/>
  <c r="D151" i="4" s="1"/>
  <c r="F150" i="4"/>
  <c r="E151" i="4" l="1"/>
  <c r="C152" i="4" l="1"/>
  <c r="D152" i="4" s="1"/>
  <c r="F151" i="4"/>
  <c r="E152" i="4" l="1"/>
  <c r="C153" i="4" l="1"/>
  <c r="D153" i="4" s="1"/>
  <c r="F152" i="4"/>
  <c r="E153" i="4" l="1"/>
  <c r="C154" i="4" l="1"/>
  <c r="D154" i="4" s="1"/>
  <c r="F153" i="4"/>
  <c r="E154" i="4" l="1"/>
  <c r="C155" i="4" l="1"/>
  <c r="D155" i="4" s="1"/>
  <c r="F154" i="4"/>
  <c r="E155" i="4" l="1"/>
  <c r="C156" i="4" l="1"/>
  <c r="D156" i="4" s="1"/>
  <c r="F155" i="4"/>
  <c r="E156" i="4" l="1"/>
  <c r="C157" i="4" l="1"/>
  <c r="D157" i="4" s="1"/>
  <c r="F156" i="4"/>
  <c r="E157" i="4" l="1"/>
  <c r="C158" i="4" l="1"/>
  <c r="D158" i="4" s="1"/>
  <c r="F157" i="4"/>
  <c r="E158" i="4" l="1"/>
  <c r="C159" i="4" l="1"/>
  <c r="D159" i="4" s="1"/>
  <c r="F158" i="4"/>
  <c r="E159" i="4" l="1"/>
  <c r="C160" i="4" l="1"/>
  <c r="D160" i="4" s="1"/>
  <c r="F159" i="4"/>
  <c r="E160" i="4" l="1"/>
  <c r="C161" i="4" l="1"/>
  <c r="D161" i="4" s="1"/>
  <c r="F160" i="4"/>
  <c r="E161" i="4" l="1"/>
  <c r="C162" i="4" l="1"/>
  <c r="D162" i="4" s="1"/>
  <c r="F161" i="4"/>
  <c r="E162" i="4" l="1"/>
  <c r="C163" i="4" l="1"/>
  <c r="D163" i="4" s="1"/>
  <c r="F162" i="4"/>
  <c r="E163" i="4" l="1"/>
  <c r="C164" i="4" l="1"/>
  <c r="D164" i="4" s="1"/>
  <c r="F163" i="4"/>
  <c r="E164" i="4" l="1"/>
  <c r="C165" i="4" l="1"/>
  <c r="D165" i="4" s="1"/>
  <c r="F164" i="4"/>
  <c r="E165" i="4" l="1"/>
  <c r="C166" i="4" l="1"/>
  <c r="D166" i="4" s="1"/>
  <c r="F165" i="4"/>
  <c r="E166" i="4" l="1"/>
  <c r="C167" i="4" l="1"/>
  <c r="D167" i="4" s="1"/>
  <c r="F166" i="4"/>
  <c r="E167" i="4" l="1"/>
  <c r="C168" i="4" l="1"/>
  <c r="D168" i="4" s="1"/>
  <c r="F167" i="4"/>
  <c r="E168" i="4" l="1"/>
  <c r="C169" i="4" l="1"/>
  <c r="D169" i="4" s="1"/>
  <c r="F168" i="4"/>
  <c r="E169" i="4" l="1"/>
  <c r="C170" i="4" l="1"/>
  <c r="D170" i="4" s="1"/>
  <c r="F169" i="4"/>
  <c r="E170" i="4" l="1"/>
  <c r="C171" i="4" l="1"/>
  <c r="D171" i="4" s="1"/>
  <c r="F170" i="4"/>
  <c r="E171" i="4" l="1"/>
  <c r="C172" i="4" l="1"/>
  <c r="D172" i="4" s="1"/>
  <c r="F171" i="4"/>
  <c r="E172" i="4" l="1"/>
  <c r="C173" i="4" l="1"/>
  <c r="D173" i="4" s="1"/>
  <c r="F172" i="4"/>
  <c r="E173" i="4" l="1"/>
  <c r="C174" i="4" l="1"/>
  <c r="D174" i="4" s="1"/>
  <c r="F173" i="4"/>
  <c r="E174" i="4" l="1"/>
  <c r="C175" i="4" l="1"/>
  <c r="D175" i="4" s="1"/>
  <c r="F174" i="4"/>
  <c r="E175" i="4" l="1"/>
  <c r="C176" i="4" l="1"/>
  <c r="D176" i="4" s="1"/>
  <c r="F175" i="4"/>
  <c r="E176" i="4" l="1"/>
  <c r="C177" i="4" l="1"/>
  <c r="D177" i="4" s="1"/>
  <c r="F176" i="4"/>
  <c r="E177" i="4" l="1"/>
  <c r="C178" i="4" l="1"/>
  <c r="D178" i="4" s="1"/>
  <c r="F177" i="4"/>
  <c r="E178" i="4" l="1"/>
  <c r="C179" i="4" l="1"/>
  <c r="D179" i="4" s="1"/>
  <c r="F178" i="4"/>
  <c r="E179" i="4" l="1"/>
  <c r="C180" i="4" l="1"/>
  <c r="D180" i="4" s="1"/>
  <c r="F179" i="4"/>
  <c r="E180" i="4" l="1"/>
  <c r="C181" i="4" l="1"/>
  <c r="D181" i="4" s="1"/>
  <c r="F180" i="4"/>
  <c r="E181" i="4" l="1"/>
  <c r="C182" i="4" l="1"/>
  <c r="D182" i="4" s="1"/>
  <c r="F181" i="4"/>
  <c r="E182" i="4" l="1"/>
  <c r="C183" i="4" l="1"/>
  <c r="D183" i="4" s="1"/>
  <c r="F182" i="4"/>
  <c r="E183" i="4" l="1"/>
  <c r="C184" i="4" l="1"/>
  <c r="D184" i="4" s="1"/>
  <c r="F183" i="4"/>
  <c r="E184" i="4" l="1"/>
  <c r="C185" i="4" l="1"/>
  <c r="D185" i="4" s="1"/>
  <c r="F184" i="4"/>
  <c r="E185" i="4" l="1"/>
  <c r="C186" i="4" l="1"/>
  <c r="D186" i="4" s="1"/>
  <c r="F185" i="4"/>
  <c r="E186" i="4" l="1"/>
  <c r="C187" i="4" l="1"/>
  <c r="D187" i="4" s="1"/>
  <c r="F186" i="4"/>
  <c r="E187" i="4" l="1"/>
  <c r="C188" i="4" l="1"/>
  <c r="D188" i="4" s="1"/>
  <c r="F187" i="4"/>
  <c r="E188" i="4" l="1"/>
  <c r="C189" i="4" l="1"/>
  <c r="D189" i="4" s="1"/>
  <c r="F188" i="4"/>
  <c r="E189" i="4" l="1"/>
  <c r="C190" i="4" l="1"/>
  <c r="D190" i="4" s="1"/>
  <c r="F189" i="4"/>
  <c r="E190" i="4" l="1"/>
  <c r="C191" i="4" l="1"/>
  <c r="D191" i="4" s="1"/>
  <c r="F190" i="4"/>
  <c r="E191" i="4" l="1"/>
  <c r="C192" i="4" l="1"/>
  <c r="D192" i="4" s="1"/>
  <c r="F191" i="4"/>
  <c r="E192" i="4" l="1"/>
  <c r="C193" i="4" l="1"/>
  <c r="D193" i="4" s="1"/>
  <c r="F192" i="4"/>
  <c r="E193" i="4" l="1"/>
  <c r="C194" i="4" l="1"/>
  <c r="D194" i="4" s="1"/>
  <c r="F193" i="4"/>
  <c r="E194" i="4" l="1"/>
  <c r="C195" i="4" l="1"/>
  <c r="D195" i="4" s="1"/>
  <c r="F194" i="4"/>
  <c r="E195" i="4" l="1"/>
  <c r="C196" i="4" l="1"/>
  <c r="D196" i="4" s="1"/>
  <c r="F195" i="4"/>
  <c r="E196" i="4" l="1"/>
  <c r="C197" i="4" l="1"/>
  <c r="D197" i="4" s="1"/>
  <c r="F196" i="4"/>
  <c r="E197" i="4" l="1"/>
  <c r="C198" i="4" l="1"/>
  <c r="D198" i="4" s="1"/>
  <c r="F197" i="4"/>
  <c r="E198" i="4" l="1"/>
  <c r="C199" i="4" l="1"/>
  <c r="D199" i="4" s="1"/>
  <c r="F198" i="4"/>
  <c r="E199" i="4" l="1"/>
  <c r="C200" i="4" l="1"/>
  <c r="D200" i="4" s="1"/>
  <c r="F199" i="4"/>
  <c r="E200" i="4" l="1"/>
  <c r="C201" i="4" l="1"/>
  <c r="D201" i="4" s="1"/>
  <c r="F200" i="4"/>
  <c r="E201" i="4" l="1"/>
  <c r="C202" i="4" l="1"/>
  <c r="D202" i="4" s="1"/>
  <c r="F201" i="4"/>
  <c r="E202" i="4" l="1"/>
  <c r="C203" i="4" l="1"/>
  <c r="D203" i="4" s="1"/>
  <c r="F202" i="4"/>
  <c r="E203" i="4" l="1"/>
  <c r="C204" i="4" l="1"/>
  <c r="D204" i="4" s="1"/>
  <c r="F203" i="4"/>
  <c r="E204" i="4" l="1"/>
  <c r="C205" i="4" l="1"/>
  <c r="D205" i="4" s="1"/>
  <c r="F204" i="4"/>
  <c r="E205" i="4" l="1"/>
  <c r="C206" i="4" l="1"/>
  <c r="D206" i="4" s="1"/>
  <c r="F205" i="4"/>
  <c r="E206" i="4" l="1"/>
  <c r="C207" i="4" l="1"/>
  <c r="D207" i="4" s="1"/>
  <c r="F206" i="4"/>
  <c r="E207" i="4" l="1"/>
  <c r="C208" i="4" l="1"/>
  <c r="D208" i="4" s="1"/>
  <c r="F207" i="4"/>
  <c r="E208" i="4" l="1"/>
  <c r="C209" i="4" l="1"/>
  <c r="D209" i="4" s="1"/>
  <c r="F208" i="4"/>
  <c r="E209" i="4" l="1"/>
  <c r="C210" i="4" l="1"/>
  <c r="D210" i="4" s="1"/>
  <c r="F209" i="4"/>
  <c r="E210" i="4" l="1"/>
  <c r="C211" i="4" l="1"/>
  <c r="D211" i="4" s="1"/>
  <c r="F210" i="4"/>
  <c r="E211" i="4" l="1"/>
  <c r="C212" i="4" l="1"/>
  <c r="D212" i="4" s="1"/>
  <c r="F211" i="4"/>
  <c r="E212" i="4" l="1"/>
  <c r="C213" i="4" l="1"/>
  <c r="D213" i="4" s="1"/>
  <c r="F212" i="4"/>
  <c r="E213" i="4" l="1"/>
  <c r="C214" i="4" l="1"/>
  <c r="D214" i="4" s="1"/>
  <c r="F213" i="4"/>
  <c r="E214" i="4" l="1"/>
  <c r="C215" i="4" l="1"/>
  <c r="D215" i="4" s="1"/>
  <c r="F214" i="4"/>
  <c r="E215" i="4" l="1"/>
  <c r="C216" i="4" l="1"/>
  <c r="D216" i="4" s="1"/>
  <c r="F215" i="4"/>
  <c r="E216" i="4" l="1"/>
  <c r="C217" i="4" l="1"/>
  <c r="D217" i="4" s="1"/>
  <c r="F216" i="4"/>
  <c r="E217" i="4" l="1"/>
  <c r="C218" i="4" l="1"/>
  <c r="D218" i="4" s="1"/>
  <c r="F217" i="4"/>
  <c r="E218" i="4" l="1"/>
  <c r="C219" i="4" l="1"/>
  <c r="D219" i="4" s="1"/>
  <c r="F218" i="4"/>
  <c r="E219" i="4" l="1"/>
  <c r="C220" i="4" l="1"/>
  <c r="D220" i="4" s="1"/>
  <c r="F219" i="4"/>
  <c r="E220" i="4" l="1"/>
  <c r="C221" i="4" l="1"/>
  <c r="D221" i="4" s="1"/>
  <c r="F220" i="4"/>
  <c r="E221" i="4" l="1"/>
  <c r="C222" i="4" l="1"/>
  <c r="D222" i="4" s="1"/>
  <c r="F221" i="4"/>
  <c r="E222" i="4" l="1"/>
  <c r="C223" i="4" l="1"/>
  <c r="D223" i="4" s="1"/>
  <c r="F222" i="4"/>
  <c r="E223" i="4" l="1"/>
  <c r="C224" i="4" l="1"/>
  <c r="D224" i="4" s="1"/>
  <c r="F223" i="4"/>
  <c r="E224" i="4" l="1"/>
  <c r="C225" i="4" l="1"/>
  <c r="D225" i="4" s="1"/>
  <c r="F224" i="4"/>
  <c r="E225" i="4" l="1"/>
  <c r="C226" i="4" l="1"/>
  <c r="D226" i="4" s="1"/>
  <c r="F225" i="4"/>
  <c r="E226" i="4" l="1"/>
  <c r="C227" i="4" l="1"/>
  <c r="D227" i="4" s="1"/>
  <c r="F226" i="4"/>
  <c r="E227" i="4" l="1"/>
  <c r="C228" i="4" l="1"/>
  <c r="D228" i="4" s="1"/>
  <c r="F227" i="4"/>
  <c r="E228" i="4" l="1"/>
  <c r="C229" i="4" l="1"/>
  <c r="D229" i="4" s="1"/>
  <c r="F228" i="4"/>
  <c r="E229" i="4" l="1"/>
  <c r="C230" i="4" l="1"/>
  <c r="D230" i="4" s="1"/>
  <c r="F229" i="4"/>
  <c r="E230" i="4" l="1"/>
  <c r="C231" i="4" l="1"/>
  <c r="D231" i="4" s="1"/>
  <c r="F230" i="4"/>
  <c r="E231" i="4" l="1"/>
  <c r="C232" i="4" l="1"/>
  <c r="D232" i="4" s="1"/>
  <c r="F231" i="4"/>
  <c r="E232" i="4" l="1"/>
  <c r="C233" i="4" l="1"/>
  <c r="D233" i="4" s="1"/>
  <c r="F232" i="4"/>
  <c r="E233" i="4" l="1"/>
  <c r="C234" i="4" l="1"/>
  <c r="D234" i="4" s="1"/>
  <c r="F233" i="4"/>
  <c r="E234" i="4" l="1"/>
  <c r="C235" i="4" l="1"/>
  <c r="D235" i="4" s="1"/>
  <c r="F234" i="4"/>
  <c r="E235" i="4" l="1"/>
  <c r="C236" i="4" l="1"/>
  <c r="D236" i="4" s="1"/>
  <c r="F235" i="4"/>
  <c r="E236" i="4" l="1"/>
  <c r="C237" i="4" l="1"/>
  <c r="D237" i="4" s="1"/>
  <c r="F236" i="4"/>
  <c r="E237" i="4" l="1"/>
  <c r="C238" i="4" l="1"/>
  <c r="D238" i="4" s="1"/>
  <c r="F237" i="4"/>
  <c r="E238" i="4" l="1"/>
  <c r="C239" i="4" l="1"/>
  <c r="D239" i="4" s="1"/>
  <c r="F238" i="4"/>
  <c r="E239" i="4" l="1"/>
  <c r="C240" i="4" l="1"/>
  <c r="D240" i="4" s="1"/>
  <c r="F239" i="4"/>
  <c r="E240" i="4" l="1"/>
  <c r="C241" i="4" l="1"/>
  <c r="D241" i="4" s="1"/>
  <c r="F240" i="4"/>
  <c r="E241" i="4" l="1"/>
  <c r="C242" i="4" l="1"/>
  <c r="D242" i="4" s="1"/>
  <c r="F241" i="4"/>
  <c r="E242" i="4" l="1"/>
  <c r="C243" i="4" l="1"/>
  <c r="D243" i="4" s="1"/>
  <c r="F242" i="4"/>
  <c r="E243" i="4" l="1"/>
  <c r="C244" i="4" l="1"/>
  <c r="D244" i="4" s="1"/>
  <c r="F243" i="4"/>
  <c r="E244" i="4" l="1"/>
  <c r="C245" i="4" l="1"/>
  <c r="D245" i="4" s="1"/>
  <c r="F244" i="4"/>
  <c r="E245" i="4" l="1"/>
  <c r="C246" i="4" l="1"/>
  <c r="D246" i="4" s="1"/>
  <c r="F245" i="4"/>
  <c r="E246" i="4" l="1"/>
  <c r="C247" i="4" l="1"/>
  <c r="D247" i="4" s="1"/>
  <c r="F246" i="4"/>
  <c r="E247" i="4" l="1"/>
  <c r="C248" i="4" l="1"/>
  <c r="D248" i="4" s="1"/>
  <c r="F247" i="4"/>
  <c r="E248" i="4" l="1"/>
  <c r="C249" i="4" l="1"/>
  <c r="D249" i="4" s="1"/>
  <c r="F248" i="4"/>
  <c r="E249" i="4" l="1"/>
  <c r="C250" i="4" l="1"/>
  <c r="D250" i="4" s="1"/>
  <c r="F249" i="4"/>
  <c r="E250" i="4" l="1"/>
  <c r="C251" i="4" l="1"/>
  <c r="D251" i="4" s="1"/>
  <c r="F250" i="4"/>
  <c r="E251" i="4" l="1"/>
  <c r="C252" i="4" l="1"/>
  <c r="D252" i="4" s="1"/>
  <c r="F251" i="4"/>
  <c r="E252" i="4" l="1"/>
  <c r="C253" i="4" l="1"/>
  <c r="D253" i="4" s="1"/>
  <c r="F252" i="4"/>
  <c r="E253" i="4" l="1"/>
  <c r="C254" i="4" l="1"/>
  <c r="D254" i="4" s="1"/>
  <c r="F253" i="4"/>
  <c r="E254" i="4" l="1"/>
  <c r="C255" i="4" l="1"/>
  <c r="D255" i="4" s="1"/>
  <c r="F254" i="4"/>
  <c r="E255" i="4" l="1"/>
  <c r="C256" i="4" l="1"/>
  <c r="D256" i="4" s="1"/>
  <c r="F255" i="4"/>
  <c r="E256" i="4" l="1"/>
  <c r="C257" i="4" l="1"/>
  <c r="D257" i="4" s="1"/>
  <c r="F256" i="4"/>
  <c r="E257" i="4" l="1"/>
  <c r="C258" i="4" l="1"/>
  <c r="D258" i="4" s="1"/>
  <c r="F257" i="4"/>
  <c r="E258" i="4" l="1"/>
  <c r="C259" i="4" l="1"/>
  <c r="D259" i="4" s="1"/>
  <c r="F258" i="4"/>
  <c r="E259" i="4" l="1"/>
  <c r="C260" i="4" l="1"/>
  <c r="D260" i="4" s="1"/>
  <c r="F259" i="4"/>
  <c r="E260" i="4" l="1"/>
  <c r="C261" i="4" l="1"/>
  <c r="F260" i="4"/>
  <c r="C378" i="4" l="1"/>
  <c r="D261" i="4"/>
  <c r="E261" i="4" l="1"/>
  <c r="C262" i="4" l="1"/>
  <c r="D262" i="4" s="1"/>
  <c r="F261" i="4"/>
  <c r="E262" i="4" l="1"/>
  <c r="C263" i="4" l="1"/>
  <c r="D263" i="4" s="1"/>
  <c r="F262" i="4"/>
  <c r="E263" i="4" l="1"/>
  <c r="C264" i="4" l="1"/>
  <c r="D264" i="4" s="1"/>
  <c r="F263" i="4"/>
  <c r="E264" i="4" l="1"/>
  <c r="C265" i="4" l="1"/>
  <c r="D265" i="4" s="1"/>
  <c r="F264" i="4"/>
  <c r="E265" i="4" l="1"/>
  <c r="C266" i="4" l="1"/>
  <c r="D266" i="4" s="1"/>
  <c r="F265" i="4"/>
  <c r="E266" i="4" l="1"/>
  <c r="C267" i="4" l="1"/>
  <c r="D267" i="4" s="1"/>
  <c r="F266" i="4"/>
  <c r="E267" i="4" l="1"/>
  <c r="C268" i="4" l="1"/>
  <c r="D268" i="4" s="1"/>
  <c r="F267" i="4"/>
  <c r="E268" i="4" l="1"/>
  <c r="C269" i="4" l="1"/>
  <c r="D269" i="4" s="1"/>
  <c r="F268" i="4"/>
  <c r="E269" i="4" l="1"/>
  <c r="C270" i="4" l="1"/>
  <c r="D270" i="4" s="1"/>
  <c r="F269" i="4"/>
  <c r="E270" i="4" l="1"/>
  <c r="C271" i="4" l="1"/>
  <c r="D271" i="4" s="1"/>
  <c r="F270" i="4"/>
  <c r="E271" i="4" l="1"/>
  <c r="C272" i="4" l="1"/>
  <c r="D272" i="4" s="1"/>
  <c r="F271" i="4"/>
  <c r="E272" i="4" l="1"/>
  <c r="C273" i="4" l="1"/>
  <c r="D273" i="4" s="1"/>
  <c r="F272" i="4"/>
  <c r="E273" i="4" l="1"/>
  <c r="C274" i="4" l="1"/>
  <c r="D274" i="4" s="1"/>
  <c r="F273" i="4"/>
  <c r="E274" i="4" l="1"/>
  <c r="C275" i="4" l="1"/>
  <c r="D275" i="4" s="1"/>
  <c r="F274" i="4"/>
  <c r="E275" i="4" l="1"/>
  <c r="C276" i="4" l="1"/>
  <c r="D276" i="4" s="1"/>
  <c r="F275" i="4"/>
  <c r="E276" i="4" l="1"/>
  <c r="C277" i="4" l="1"/>
  <c r="D277" i="4" s="1"/>
  <c r="F276" i="4"/>
  <c r="E277" i="4" l="1"/>
  <c r="C278" i="4" l="1"/>
  <c r="D278" i="4" s="1"/>
  <c r="F277" i="4"/>
  <c r="E278" i="4" l="1"/>
  <c r="C279" i="4" l="1"/>
  <c r="D279" i="4" s="1"/>
  <c r="F278" i="4"/>
  <c r="E279" i="4" l="1"/>
  <c r="C280" i="4" l="1"/>
  <c r="D280" i="4" s="1"/>
  <c r="F279" i="4"/>
  <c r="E280" i="4" l="1"/>
  <c r="C281" i="4" l="1"/>
  <c r="D281" i="4" s="1"/>
  <c r="F280" i="4"/>
  <c r="E281" i="4" l="1"/>
  <c r="C282" i="4" l="1"/>
  <c r="D282" i="4" s="1"/>
  <c r="F281" i="4"/>
  <c r="E282" i="4" l="1"/>
  <c r="C283" i="4" l="1"/>
  <c r="D283" i="4" s="1"/>
  <c r="F282" i="4"/>
  <c r="E283" i="4" l="1"/>
  <c r="C284" i="4" l="1"/>
  <c r="D284" i="4" s="1"/>
  <c r="F283" i="4"/>
  <c r="E284" i="4" l="1"/>
  <c r="C285" i="4" l="1"/>
  <c r="D285" i="4" s="1"/>
  <c r="F284" i="4"/>
  <c r="E285" i="4" l="1"/>
  <c r="C286" i="4" l="1"/>
  <c r="D286" i="4" s="1"/>
  <c r="F285" i="4"/>
  <c r="E286" i="4" l="1"/>
  <c r="C287" i="4" l="1"/>
  <c r="D287" i="4" s="1"/>
  <c r="F286" i="4"/>
  <c r="E287" i="4" l="1"/>
  <c r="C288" i="4" l="1"/>
  <c r="D288" i="4" s="1"/>
  <c r="F287" i="4"/>
  <c r="E288" i="4" l="1"/>
  <c r="C289" i="4" l="1"/>
  <c r="D289" i="4" s="1"/>
  <c r="F288" i="4"/>
  <c r="E289" i="4" l="1"/>
  <c r="C290" i="4" l="1"/>
  <c r="D290" i="4" s="1"/>
  <c r="F289" i="4"/>
  <c r="E290" i="4" l="1"/>
  <c r="C291" i="4" l="1"/>
  <c r="D291" i="4" s="1"/>
  <c r="F290" i="4"/>
  <c r="E291" i="4" l="1"/>
  <c r="C292" i="4" l="1"/>
  <c r="D292" i="4" s="1"/>
  <c r="F291" i="4"/>
  <c r="E292" i="4" l="1"/>
  <c r="C293" i="4" l="1"/>
  <c r="D293" i="4" s="1"/>
  <c r="F292" i="4"/>
  <c r="E293" i="4" l="1"/>
  <c r="C294" i="4" l="1"/>
  <c r="D294" i="4" s="1"/>
  <c r="F293" i="4"/>
  <c r="E294" i="4" l="1"/>
  <c r="C295" i="4" l="1"/>
  <c r="D295" i="4" s="1"/>
  <c r="F294" i="4"/>
  <c r="E295" i="4" l="1"/>
  <c r="C296" i="4" l="1"/>
  <c r="D296" i="4" s="1"/>
  <c r="F295" i="4"/>
  <c r="E296" i="4" l="1"/>
  <c r="C297" i="4" l="1"/>
  <c r="D297" i="4" s="1"/>
  <c r="F296" i="4"/>
  <c r="E297" i="4" l="1"/>
  <c r="C298" i="4" l="1"/>
  <c r="D298" i="4" s="1"/>
  <c r="F297" i="4"/>
  <c r="E298" i="4" l="1"/>
  <c r="C299" i="4" l="1"/>
  <c r="D299" i="4" s="1"/>
  <c r="F298" i="4"/>
  <c r="E299" i="4" l="1"/>
  <c r="C300" i="4" l="1"/>
  <c r="D300" i="4" s="1"/>
  <c r="F299" i="4"/>
  <c r="E300" i="4" l="1"/>
  <c r="C301" i="4" l="1"/>
  <c r="D301" i="4" s="1"/>
  <c r="F300" i="4"/>
  <c r="E301" i="4" l="1"/>
  <c r="C302" i="4" l="1"/>
  <c r="D302" i="4" s="1"/>
  <c r="F301" i="4"/>
  <c r="E302" i="4" l="1"/>
  <c r="C303" i="4" l="1"/>
  <c r="D303" i="4" s="1"/>
  <c r="F302" i="4"/>
  <c r="E303" i="4" l="1"/>
  <c r="C304" i="4" l="1"/>
  <c r="D304" i="4" s="1"/>
  <c r="F303" i="4"/>
  <c r="E304" i="4" l="1"/>
  <c r="C305" i="4" l="1"/>
  <c r="D305" i="4" s="1"/>
  <c r="F304" i="4"/>
  <c r="E305" i="4" l="1"/>
  <c r="C306" i="4" l="1"/>
  <c r="D306" i="4" s="1"/>
  <c r="F305" i="4"/>
  <c r="E306" i="4" l="1"/>
  <c r="C307" i="4" l="1"/>
  <c r="D307" i="4" s="1"/>
  <c r="F306" i="4"/>
  <c r="E307" i="4" l="1"/>
  <c r="C308" i="4" l="1"/>
  <c r="D308" i="4" s="1"/>
  <c r="F307" i="4"/>
  <c r="E308" i="4" l="1"/>
  <c r="C309" i="4" l="1"/>
  <c r="D309" i="4" s="1"/>
  <c r="F308" i="4"/>
  <c r="E309" i="4" l="1"/>
  <c r="C310" i="4" l="1"/>
  <c r="D310" i="4" s="1"/>
  <c r="F309" i="4"/>
  <c r="E310" i="4" l="1"/>
  <c r="C311" i="4" l="1"/>
  <c r="D311" i="4" s="1"/>
  <c r="F310" i="4"/>
  <c r="E311" i="4" l="1"/>
  <c r="C312" i="4" l="1"/>
  <c r="D312" i="4" s="1"/>
  <c r="F311" i="4"/>
  <c r="E312" i="4" l="1"/>
  <c r="C313" i="4" l="1"/>
  <c r="D313" i="4" s="1"/>
  <c r="F312" i="4"/>
  <c r="E313" i="4" l="1"/>
  <c r="C314" i="4" l="1"/>
  <c r="D314" i="4" s="1"/>
  <c r="F313" i="4"/>
  <c r="E314" i="4" l="1"/>
  <c r="C315" i="4" l="1"/>
  <c r="D315" i="4" s="1"/>
  <c r="F314" i="4"/>
  <c r="E315" i="4" l="1"/>
  <c r="C316" i="4" l="1"/>
  <c r="D316" i="4" s="1"/>
  <c r="F315" i="4"/>
  <c r="E316" i="4" l="1"/>
  <c r="C317" i="4" l="1"/>
  <c r="D317" i="4" s="1"/>
  <c r="F316" i="4"/>
  <c r="E317" i="4" l="1"/>
  <c r="C318" i="4" l="1"/>
  <c r="D318" i="4" s="1"/>
  <c r="F317" i="4"/>
  <c r="E318" i="4" l="1"/>
  <c r="C319" i="4" l="1"/>
  <c r="D319" i="4" s="1"/>
  <c r="F318" i="4"/>
  <c r="E319" i="4" l="1"/>
  <c r="C320" i="4" l="1"/>
  <c r="D320" i="4" s="1"/>
  <c r="F319" i="4"/>
  <c r="E320" i="4" l="1"/>
  <c r="C321" i="4" l="1"/>
  <c r="D321" i="4" s="1"/>
  <c r="F320" i="4"/>
  <c r="E321" i="4" l="1"/>
  <c r="C322" i="4" l="1"/>
  <c r="D322" i="4" s="1"/>
  <c r="F321" i="4"/>
  <c r="E322" i="4" l="1"/>
  <c r="C323" i="4" l="1"/>
  <c r="D323" i="4" s="1"/>
  <c r="F322" i="4"/>
  <c r="E323" i="4" l="1"/>
  <c r="C324" i="4" l="1"/>
  <c r="D324" i="4" s="1"/>
  <c r="F323" i="4"/>
  <c r="E324" i="4" l="1"/>
  <c r="C325" i="4" l="1"/>
  <c r="D325" i="4" s="1"/>
  <c r="F324" i="4"/>
  <c r="E325" i="4" l="1"/>
  <c r="C326" i="4" l="1"/>
  <c r="D326" i="4" s="1"/>
  <c r="F325" i="4"/>
  <c r="E326" i="4" l="1"/>
  <c r="C327" i="4" l="1"/>
  <c r="D327" i="4" s="1"/>
  <c r="F326" i="4"/>
  <c r="E327" i="4" l="1"/>
  <c r="C328" i="4" l="1"/>
  <c r="D328" i="4" s="1"/>
  <c r="F327" i="4"/>
  <c r="E328" i="4" l="1"/>
  <c r="C329" i="4" l="1"/>
  <c r="D329" i="4" s="1"/>
  <c r="F328" i="4"/>
  <c r="E329" i="4" l="1"/>
  <c r="C330" i="4" l="1"/>
  <c r="D330" i="4" s="1"/>
  <c r="F329" i="4"/>
  <c r="E330" i="4" l="1"/>
  <c r="C331" i="4" l="1"/>
  <c r="D331" i="4" s="1"/>
  <c r="F330" i="4"/>
  <c r="E331" i="4" l="1"/>
  <c r="C332" i="4" l="1"/>
  <c r="D332" i="4" s="1"/>
  <c r="F331" i="4"/>
  <c r="E332" i="4" l="1"/>
  <c r="C333" i="4" l="1"/>
  <c r="D333" i="4" s="1"/>
  <c r="F332" i="4"/>
  <c r="E333" i="4" l="1"/>
  <c r="C334" i="4" l="1"/>
  <c r="D334" i="4" s="1"/>
  <c r="F333" i="4"/>
  <c r="E334" i="4" l="1"/>
  <c r="C335" i="4" l="1"/>
  <c r="D335" i="4" s="1"/>
  <c r="F334" i="4"/>
  <c r="E335" i="4" l="1"/>
  <c r="C336" i="4" l="1"/>
  <c r="D336" i="4" s="1"/>
  <c r="F335" i="4"/>
  <c r="E336" i="4" l="1"/>
  <c r="C337" i="4" l="1"/>
  <c r="D337" i="4" s="1"/>
  <c r="F336" i="4"/>
  <c r="E337" i="4" l="1"/>
  <c r="C338" i="4" l="1"/>
  <c r="D338" i="4" s="1"/>
  <c r="F337" i="4"/>
  <c r="E338" i="4" l="1"/>
  <c r="C339" i="4" l="1"/>
  <c r="D339" i="4" s="1"/>
  <c r="F338" i="4"/>
  <c r="E339" i="4" l="1"/>
  <c r="C340" i="4" l="1"/>
  <c r="D340" i="4" s="1"/>
  <c r="F339" i="4"/>
  <c r="E340" i="4" l="1"/>
  <c r="C341" i="4" l="1"/>
  <c r="D341" i="4" s="1"/>
  <c r="F340" i="4"/>
  <c r="E341" i="4" l="1"/>
  <c r="C342" i="4" l="1"/>
  <c r="D342" i="4" s="1"/>
  <c r="F341" i="4"/>
  <c r="E342" i="4" l="1"/>
  <c r="C343" i="4" l="1"/>
  <c r="D343" i="4" s="1"/>
  <c r="F342" i="4"/>
  <c r="E343" i="4" l="1"/>
  <c r="C344" i="4" l="1"/>
  <c r="D344" i="4" s="1"/>
  <c r="F343" i="4"/>
  <c r="E344" i="4" l="1"/>
  <c r="C345" i="4" l="1"/>
  <c r="D345" i="4" s="1"/>
  <c r="F344" i="4"/>
  <c r="E345" i="4" l="1"/>
  <c r="C346" i="4" l="1"/>
  <c r="D346" i="4" s="1"/>
  <c r="F345" i="4"/>
  <c r="E346" i="4" l="1"/>
  <c r="C347" i="4" l="1"/>
  <c r="D347" i="4" s="1"/>
  <c r="F346" i="4"/>
  <c r="E347" i="4" l="1"/>
  <c r="C348" i="4" l="1"/>
  <c r="D348" i="4" s="1"/>
  <c r="F347" i="4"/>
  <c r="E348" i="4" l="1"/>
  <c r="C349" i="4" l="1"/>
  <c r="D349" i="4" s="1"/>
  <c r="F348" i="4"/>
  <c r="E349" i="4" l="1"/>
  <c r="C350" i="4" l="1"/>
  <c r="D350" i="4" s="1"/>
  <c r="F349" i="4"/>
  <c r="E350" i="4" l="1"/>
  <c r="C351" i="4" l="1"/>
  <c r="D351" i="4" s="1"/>
  <c r="F350" i="4"/>
  <c r="E351" i="4" l="1"/>
  <c r="C352" i="4" l="1"/>
  <c r="D352" i="4" s="1"/>
  <c r="F351" i="4"/>
  <c r="E352" i="4" l="1"/>
  <c r="C353" i="4" l="1"/>
  <c r="D353" i="4" s="1"/>
  <c r="F352" i="4"/>
  <c r="E353" i="4" l="1"/>
  <c r="C354" i="4" l="1"/>
  <c r="D354" i="4" s="1"/>
  <c r="F353" i="4"/>
  <c r="E354" i="4" l="1"/>
  <c r="C355" i="4" l="1"/>
  <c r="D355" i="4" s="1"/>
  <c r="F354" i="4"/>
  <c r="E355" i="4" l="1"/>
  <c r="C356" i="4" l="1"/>
  <c r="D356" i="4" s="1"/>
  <c r="F355" i="4"/>
  <c r="E356" i="4" l="1"/>
  <c r="C357" i="4" l="1"/>
  <c r="D357" i="4" s="1"/>
  <c r="F356" i="4"/>
  <c r="E357" i="4" l="1"/>
  <c r="C358" i="4" l="1"/>
  <c r="D358" i="4" s="1"/>
  <c r="F357" i="4"/>
  <c r="E358" i="4" l="1"/>
  <c r="C359" i="4" l="1"/>
  <c r="D359" i="4" s="1"/>
  <c r="F358" i="4"/>
  <c r="E359" i="4" l="1"/>
  <c r="C360" i="4" l="1"/>
  <c r="D360" i="4" s="1"/>
  <c r="F359" i="4"/>
  <c r="E360" i="4" l="1"/>
  <c r="C361" i="4" l="1"/>
  <c r="D361" i="4" s="1"/>
  <c r="F360" i="4"/>
  <c r="E361" i="4" l="1"/>
  <c r="C362" i="4" l="1"/>
  <c r="D362" i="4" s="1"/>
  <c r="F361" i="4"/>
  <c r="E362" i="4" l="1"/>
  <c r="C363" i="4" l="1"/>
  <c r="D363" i="4" s="1"/>
  <c r="F362" i="4"/>
  <c r="E363" i="4" l="1"/>
  <c r="C364" i="4" l="1"/>
  <c r="D364" i="4" s="1"/>
  <c r="F363" i="4"/>
  <c r="E364" i="4" l="1"/>
  <c r="C365" i="4" l="1"/>
  <c r="D365" i="4" s="1"/>
  <c r="F364" i="4"/>
  <c r="E365" i="4" l="1"/>
  <c r="C366" i="4" l="1"/>
  <c r="D366" i="4" s="1"/>
  <c r="F365" i="4"/>
  <c r="E366" i="4" l="1"/>
  <c r="C367" i="4" l="1"/>
  <c r="D367" i="4" s="1"/>
  <c r="F366" i="4"/>
  <c r="E367" i="4" l="1"/>
  <c r="C368" i="4" l="1"/>
  <c r="D368" i="4" s="1"/>
  <c r="F367" i="4"/>
  <c r="E368" i="4" l="1"/>
  <c r="C369" i="4" l="1"/>
  <c r="D369" i="4" s="1"/>
  <c r="F368" i="4"/>
  <c r="E369" i="4" l="1"/>
  <c r="C370" i="4" l="1"/>
  <c r="D370" i="4" s="1"/>
  <c r="F369" i="4"/>
  <c r="E370" i="4" l="1"/>
  <c r="C371" i="4" l="1"/>
  <c r="D371" i="4" s="1"/>
  <c r="F370" i="4"/>
  <c r="E371" i="4" l="1"/>
  <c r="F371" i="4" l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L41" i="4" s="1"/>
  <c r="L42" i="4" s="1"/>
  <c r="L43" i="4" s="1"/>
  <c r="L44" i="4" s="1"/>
  <c r="L45" i="4" s="1"/>
  <c r="L46" i="4" s="1"/>
  <c r="L47" i="4" s="1"/>
  <c r="L48" i="4" s="1"/>
  <c r="L49" i="4" s="1"/>
  <c r="L50" i="4" s="1"/>
  <c r="L51" i="4" s="1"/>
  <c r="L52" i="4" s="1"/>
  <c r="L53" i="4" s="1"/>
  <c r="L54" i="4" s="1"/>
  <c r="L55" i="4" s="1"/>
  <c r="L56" i="4" s="1"/>
  <c r="L57" i="4" s="1"/>
  <c r="L58" i="4" s="1"/>
  <c r="L59" i="4" s="1"/>
  <c r="L60" i="4" s="1"/>
  <c r="L61" i="4" s="1"/>
  <c r="L62" i="4" s="1"/>
  <c r="L63" i="4" s="1"/>
  <c r="L64" i="4" s="1"/>
  <c r="L65" i="4" s="1"/>
  <c r="L66" i="4" s="1"/>
  <c r="L67" i="4" s="1"/>
  <c r="L68" i="4" s="1"/>
  <c r="L69" i="4" s="1"/>
  <c r="L70" i="4" s="1"/>
  <c r="L71" i="4" s="1"/>
  <c r="L72" i="4" s="1"/>
  <c r="L73" i="4" s="1"/>
  <c r="L74" i="4" s="1"/>
  <c r="L75" i="4" s="1"/>
  <c r="L76" i="4" s="1"/>
  <c r="L77" i="4" s="1"/>
  <c r="L78" i="4" s="1"/>
  <c r="L79" i="4" s="1"/>
  <c r="L80" i="4" s="1"/>
  <c r="L81" i="4" s="1"/>
  <c r="L82" i="4" s="1"/>
  <c r="L83" i="4" s="1"/>
  <c r="L84" i="4" s="1"/>
  <c r="L85" i="4" s="1"/>
  <c r="L86" i="4" s="1"/>
  <c r="L87" i="4" s="1"/>
  <c r="L88" i="4" s="1"/>
  <c r="L89" i="4" s="1"/>
  <c r="L90" i="4" s="1"/>
  <c r="L91" i="4" s="1"/>
  <c r="L92" i="4" s="1"/>
  <c r="L93" i="4" s="1"/>
  <c r="L94" i="4" s="1"/>
  <c r="L95" i="4" s="1"/>
  <c r="L96" i="4" s="1"/>
  <c r="L97" i="4" s="1"/>
  <c r="L98" i="4" s="1"/>
  <c r="L99" i="4" s="1"/>
  <c r="L100" i="4" s="1"/>
  <c r="L101" i="4" s="1"/>
  <c r="L102" i="4" s="1"/>
  <c r="L103" i="4" s="1"/>
  <c r="L104" i="4" s="1"/>
  <c r="L105" i="4" s="1"/>
  <c r="L106" i="4" s="1"/>
  <c r="L107" i="4" s="1"/>
  <c r="L108" i="4" s="1"/>
  <c r="L109" i="4" s="1"/>
  <c r="L110" i="4" s="1"/>
  <c r="L111" i="4" s="1"/>
  <c r="L112" i="4" s="1"/>
  <c r="L113" i="4" s="1"/>
  <c r="L114" i="4" s="1"/>
  <c r="L115" i="4" s="1"/>
  <c r="L116" i="4" s="1"/>
  <c r="L117" i="4" s="1"/>
  <c r="L118" i="4" s="1"/>
  <c r="L119" i="4" s="1"/>
  <c r="L120" i="4" s="1"/>
  <c r="L121" i="4" s="1"/>
  <c r="L122" i="4" s="1"/>
  <c r="L123" i="4" s="1"/>
  <c r="L124" i="4" s="1"/>
  <c r="L125" i="4" s="1"/>
  <c r="L126" i="4" s="1"/>
  <c r="L127" i="4" s="1"/>
  <c r="L128" i="4" s="1"/>
  <c r="L129" i="4" s="1"/>
  <c r="L130" i="4" s="1"/>
  <c r="L131" i="4" s="1"/>
  <c r="L132" i="4" s="1"/>
  <c r="L133" i="4" s="1"/>
  <c r="L134" i="4" s="1"/>
  <c r="L135" i="4" s="1"/>
  <c r="L136" i="4" s="1"/>
  <c r="L137" i="4" s="1"/>
  <c r="L138" i="4" s="1"/>
  <c r="L139" i="4" s="1"/>
  <c r="L140" i="4" s="1"/>
  <c r="L141" i="4" s="1"/>
  <c r="L142" i="4" s="1"/>
  <c r="L143" i="4" s="1"/>
  <c r="L144" i="4" s="1"/>
  <c r="L145" i="4" s="1"/>
  <c r="L146" i="4" s="1"/>
  <c r="L147" i="4" s="1"/>
  <c r="L148" i="4" s="1"/>
  <c r="L149" i="4" s="1"/>
  <c r="L150" i="4" s="1"/>
  <c r="L151" i="4" s="1"/>
  <c r="L152" i="4" s="1"/>
  <c r="L153" i="4" s="1"/>
  <c r="L154" i="4" s="1"/>
  <c r="L155" i="4" s="1"/>
  <c r="L156" i="4" s="1"/>
  <c r="L157" i="4" s="1"/>
  <c r="L158" i="4" s="1"/>
  <c r="L159" i="4" s="1"/>
  <c r="L160" i="4" s="1"/>
  <c r="L161" i="4" s="1"/>
  <c r="L162" i="4" s="1"/>
  <c r="L163" i="4" s="1"/>
  <c r="L164" i="4" s="1"/>
  <c r="L165" i="4" s="1"/>
  <c r="L166" i="4" s="1"/>
  <c r="L167" i="4" s="1"/>
  <c r="L168" i="4" s="1"/>
  <c r="L169" i="4" s="1"/>
  <c r="L170" i="4" s="1"/>
  <c r="L171" i="4" s="1"/>
  <c r="L172" i="4" s="1"/>
  <c r="L173" i="4" s="1"/>
  <c r="L174" i="4" s="1"/>
  <c r="L175" i="4" s="1"/>
  <c r="L176" i="4" s="1"/>
  <c r="L177" i="4" s="1"/>
  <c r="L178" i="4" s="1"/>
  <c r="L179" i="4" s="1"/>
  <c r="L180" i="4" s="1"/>
  <c r="L181" i="4" s="1"/>
  <c r="L182" i="4" s="1"/>
  <c r="L183" i="4" s="1"/>
  <c r="L184" i="4" s="1"/>
  <c r="L185" i="4" s="1"/>
  <c r="L186" i="4" s="1"/>
  <c r="L187" i="4" s="1"/>
  <c r="L188" i="4" s="1"/>
  <c r="L189" i="4" s="1"/>
  <c r="L190" i="4" s="1"/>
  <c r="L191" i="4" s="1"/>
  <c r="L192" i="4" s="1"/>
  <c r="L193" i="4" s="1"/>
  <c r="L194" i="4" s="1"/>
  <c r="L195" i="4" s="1"/>
  <c r="L196" i="4" s="1"/>
  <c r="L197" i="4" s="1"/>
  <c r="L198" i="4" s="1"/>
  <c r="L199" i="4" s="1"/>
  <c r="L200" i="4" s="1"/>
  <c r="L201" i="4" s="1"/>
  <c r="L202" i="4" s="1"/>
  <c r="L203" i="4" s="1"/>
  <c r="L204" i="4" s="1"/>
  <c r="L205" i="4" s="1"/>
  <c r="L206" i="4" s="1"/>
  <c r="L207" i="4" s="1"/>
  <c r="L208" i="4" s="1"/>
  <c r="L209" i="4" s="1"/>
  <c r="L210" i="4" s="1"/>
  <c r="L211" i="4" s="1"/>
  <c r="L212" i="4" s="1"/>
  <c r="L213" i="4" s="1"/>
  <c r="L214" i="4" s="1"/>
  <c r="L215" i="4" s="1"/>
  <c r="L216" i="4" s="1"/>
  <c r="L217" i="4" s="1"/>
  <c r="L218" i="4" s="1"/>
  <c r="L219" i="4" s="1"/>
  <c r="L220" i="4" s="1"/>
  <c r="L221" i="4" s="1"/>
  <c r="L222" i="4" s="1"/>
  <c r="L223" i="4" s="1"/>
  <c r="L224" i="4" s="1"/>
  <c r="L225" i="4" s="1"/>
  <c r="L226" i="4" s="1"/>
  <c r="L227" i="4" s="1"/>
  <c r="L228" i="4" s="1"/>
  <c r="L229" i="4" s="1"/>
  <c r="L230" i="4" s="1"/>
  <c r="L231" i="4" s="1"/>
  <c r="L232" i="4" s="1"/>
  <c r="L233" i="4" s="1"/>
  <c r="L234" i="4" s="1"/>
  <c r="L235" i="4" s="1"/>
  <c r="L236" i="4" s="1"/>
  <c r="L237" i="4" s="1"/>
  <c r="L238" i="4" s="1"/>
  <c r="L239" i="4" s="1"/>
  <c r="L240" i="4" s="1"/>
  <c r="L241" i="4" s="1"/>
  <c r="L242" i="4" s="1"/>
  <c r="L243" i="4" s="1"/>
  <c r="L244" i="4" s="1"/>
  <c r="L245" i="4" s="1"/>
  <c r="L246" i="4" s="1"/>
  <c r="L247" i="4" s="1"/>
  <c r="L248" i="4" s="1"/>
  <c r="L249" i="4" s="1"/>
  <c r="L250" i="4" s="1"/>
  <c r="L251" i="4" s="1"/>
  <c r="L252" i="4" s="1"/>
  <c r="L253" i="4" s="1"/>
  <c r="L254" i="4" s="1"/>
  <c r="L255" i="4" s="1"/>
  <c r="L256" i="4" s="1"/>
  <c r="L257" i="4" s="1"/>
  <c r="L258" i="4" s="1"/>
  <c r="L259" i="4" s="1"/>
  <c r="L260" i="4" s="1"/>
  <c r="L261" i="4" s="1"/>
  <c r="L262" i="4" s="1"/>
  <c r="L263" i="4" s="1"/>
  <c r="L264" i="4" s="1"/>
  <c r="L265" i="4" s="1"/>
  <c r="L266" i="4" s="1"/>
  <c r="L267" i="4" s="1"/>
  <c r="L268" i="4" s="1"/>
  <c r="L269" i="4" s="1"/>
  <c r="L270" i="4" s="1"/>
  <c r="L271" i="4" s="1"/>
  <c r="L272" i="4" s="1"/>
  <c r="L273" i="4" s="1"/>
  <c r="L274" i="4" s="1"/>
  <c r="L275" i="4" s="1"/>
  <c r="L276" i="4" s="1"/>
  <c r="L277" i="4" s="1"/>
  <c r="L278" i="4" s="1"/>
  <c r="L279" i="4" s="1"/>
  <c r="L280" i="4" s="1"/>
  <c r="L281" i="4" s="1"/>
  <c r="L282" i="4" s="1"/>
  <c r="L283" i="4" s="1"/>
  <c r="L284" i="4" s="1"/>
  <c r="L285" i="4" s="1"/>
  <c r="L286" i="4" s="1"/>
  <c r="L287" i="4" s="1"/>
  <c r="L288" i="4" s="1"/>
  <c r="L289" i="4" s="1"/>
  <c r="L290" i="4" s="1"/>
  <c r="L291" i="4" s="1"/>
  <c r="L292" i="4" s="1"/>
  <c r="L293" i="4" s="1"/>
  <c r="L294" i="4" s="1"/>
  <c r="L295" i="4" s="1"/>
  <c r="L296" i="4" s="1"/>
  <c r="L297" i="4" s="1"/>
  <c r="L298" i="4" s="1"/>
  <c r="L299" i="4" s="1"/>
  <c r="L300" i="4" s="1"/>
  <c r="L301" i="4" s="1"/>
  <c r="L302" i="4" s="1"/>
  <c r="L303" i="4" s="1"/>
  <c r="L304" i="4" s="1"/>
  <c r="L305" i="4" s="1"/>
  <c r="L306" i="4" s="1"/>
  <c r="L307" i="4" s="1"/>
  <c r="L308" i="4" s="1"/>
  <c r="L309" i="4" s="1"/>
  <c r="L310" i="4" s="1"/>
  <c r="L311" i="4" s="1"/>
  <c r="L312" i="4" s="1"/>
  <c r="L313" i="4" s="1"/>
  <c r="L314" i="4" s="1"/>
  <c r="L315" i="4" s="1"/>
  <c r="L316" i="4" s="1"/>
  <c r="L317" i="4" s="1"/>
  <c r="L318" i="4" s="1"/>
  <c r="L319" i="4" s="1"/>
  <c r="L320" i="4" s="1"/>
  <c r="L321" i="4" s="1"/>
  <c r="L322" i="4" s="1"/>
  <c r="L323" i="4" s="1"/>
  <c r="L324" i="4" s="1"/>
  <c r="L325" i="4" s="1"/>
  <c r="L326" i="4" s="1"/>
  <c r="L327" i="4" s="1"/>
  <c r="L328" i="4" s="1"/>
  <c r="L329" i="4" s="1"/>
  <c r="L330" i="4" s="1"/>
  <c r="L331" i="4" s="1"/>
  <c r="L332" i="4" s="1"/>
  <c r="L333" i="4" s="1"/>
  <c r="L334" i="4" s="1"/>
  <c r="L335" i="4" s="1"/>
  <c r="L336" i="4" s="1"/>
  <c r="L337" i="4" s="1"/>
  <c r="L338" i="4" s="1"/>
  <c r="L339" i="4" s="1"/>
  <c r="L340" i="4" s="1"/>
  <c r="L341" i="4" s="1"/>
  <c r="L342" i="4" s="1"/>
  <c r="L343" i="4" s="1"/>
  <c r="L344" i="4" s="1"/>
  <c r="L345" i="4" s="1"/>
  <c r="L346" i="4" s="1"/>
  <c r="L347" i="4" s="1"/>
  <c r="L348" i="4" s="1"/>
  <c r="L349" i="4" s="1"/>
  <c r="L350" i="4" s="1"/>
  <c r="L351" i="4" s="1"/>
  <c r="L352" i="4" s="1"/>
  <c r="L353" i="4" s="1"/>
  <c r="L354" i="4" s="1"/>
  <c r="L355" i="4" s="1"/>
  <c r="L356" i="4" s="1"/>
  <c r="L357" i="4" s="1"/>
  <c r="L358" i="4" s="1"/>
  <c r="L359" i="4" s="1"/>
  <c r="L360" i="4" s="1"/>
  <c r="L361" i="4" s="1"/>
  <c r="L362" i="4" s="1"/>
  <c r="L363" i="4" s="1"/>
  <c r="L364" i="4" s="1"/>
  <c r="L365" i="4" s="1"/>
  <c r="L366" i="4" s="1"/>
  <c r="L367" i="4" s="1"/>
  <c r="L368" i="4" s="1"/>
  <c r="L369" i="4" s="1"/>
  <c r="L370" i="4" s="1"/>
  <c r="L371" i="4" s="1"/>
  <c r="M23" i="4" l="1"/>
  <c r="M24" i="4" s="1"/>
  <c r="M25" i="4" s="1"/>
  <c r="M26" i="4" s="1"/>
  <c r="M27" i="4" s="1"/>
  <c r="M28" i="4" s="1"/>
  <c r="M29" i="4" s="1"/>
  <c r="M30" i="4" s="1"/>
  <c r="M31" i="4" s="1"/>
  <c r="M32" i="4" s="1"/>
  <c r="M33" i="4" s="1"/>
  <c r="M34" i="4" s="1"/>
  <c r="M35" i="4" s="1"/>
  <c r="M36" i="4" s="1"/>
  <c r="M37" i="4" s="1"/>
  <c r="M38" i="4" s="1"/>
  <c r="M39" i="4" s="1"/>
  <c r="M40" i="4" s="1"/>
  <c r="M41" i="4" s="1"/>
  <c r="M42" i="4" s="1"/>
  <c r="M43" i="4" s="1"/>
  <c r="M44" i="4" s="1"/>
  <c r="M45" i="4" s="1"/>
  <c r="M46" i="4" s="1"/>
  <c r="M47" i="4" s="1"/>
  <c r="M48" i="4" s="1"/>
  <c r="M49" i="4" s="1"/>
  <c r="M50" i="4" s="1"/>
  <c r="M51" i="4" s="1"/>
  <c r="M52" i="4" s="1"/>
  <c r="M53" i="4" s="1"/>
  <c r="M54" i="4" s="1"/>
  <c r="M55" i="4" s="1"/>
  <c r="M56" i="4" s="1"/>
  <c r="M57" i="4" s="1"/>
  <c r="M58" i="4" s="1"/>
  <c r="M59" i="4" s="1"/>
  <c r="M60" i="4" s="1"/>
  <c r="M61" i="4" s="1"/>
  <c r="M62" i="4" s="1"/>
  <c r="M63" i="4" s="1"/>
  <c r="M64" i="4" s="1"/>
  <c r="M65" i="4" s="1"/>
  <c r="M66" i="4" s="1"/>
  <c r="M67" i="4" s="1"/>
  <c r="M68" i="4" s="1"/>
  <c r="M69" i="4" s="1"/>
  <c r="M70" i="4" s="1"/>
  <c r="M71" i="4" s="1"/>
  <c r="M72" i="4" s="1"/>
  <c r="M73" i="4" s="1"/>
  <c r="M74" i="4" s="1"/>
  <c r="M75" i="4" s="1"/>
  <c r="M76" i="4" s="1"/>
  <c r="M77" i="4" s="1"/>
  <c r="M78" i="4" s="1"/>
  <c r="M79" i="4" s="1"/>
  <c r="M80" i="4" s="1"/>
  <c r="M81" i="4" s="1"/>
  <c r="M82" i="4" s="1"/>
  <c r="M83" i="4" s="1"/>
  <c r="M84" i="4" s="1"/>
  <c r="M85" i="4" s="1"/>
  <c r="M86" i="4" s="1"/>
  <c r="M87" i="4" s="1"/>
  <c r="M88" i="4" s="1"/>
  <c r="M89" i="4" s="1"/>
  <c r="M90" i="4" s="1"/>
  <c r="M91" i="4" s="1"/>
  <c r="M92" i="4" s="1"/>
  <c r="M93" i="4" s="1"/>
  <c r="M94" i="4" s="1"/>
  <c r="M95" i="4" s="1"/>
  <c r="M96" i="4" s="1"/>
  <c r="M97" i="4" s="1"/>
  <c r="M98" i="4" s="1"/>
  <c r="M99" i="4" s="1"/>
  <c r="M100" i="4" s="1"/>
  <c r="M101" i="4" s="1"/>
  <c r="M102" i="4" s="1"/>
  <c r="M103" i="4" s="1"/>
  <c r="M104" i="4" s="1"/>
  <c r="M105" i="4" s="1"/>
  <c r="M106" i="4" s="1"/>
  <c r="M107" i="4" s="1"/>
  <c r="M108" i="4" s="1"/>
  <c r="M109" i="4" s="1"/>
  <c r="M110" i="4" s="1"/>
  <c r="M111" i="4" s="1"/>
  <c r="M112" i="4" s="1"/>
  <c r="M113" i="4" s="1"/>
  <c r="M114" i="4" s="1"/>
  <c r="M115" i="4" s="1"/>
  <c r="M116" i="4" s="1"/>
  <c r="M117" i="4" s="1"/>
  <c r="M118" i="4" s="1"/>
  <c r="M119" i="4" s="1"/>
  <c r="M120" i="4" s="1"/>
  <c r="M121" i="4" s="1"/>
  <c r="M122" i="4" s="1"/>
  <c r="M123" i="4" s="1"/>
  <c r="M124" i="4" s="1"/>
  <c r="M125" i="4" s="1"/>
  <c r="M126" i="4" s="1"/>
  <c r="M127" i="4" s="1"/>
  <c r="M128" i="4" s="1"/>
  <c r="M129" i="4" s="1"/>
  <c r="M130" i="4" s="1"/>
  <c r="M131" i="4" s="1"/>
  <c r="M132" i="4" s="1"/>
  <c r="M133" i="4" s="1"/>
  <c r="M134" i="4" s="1"/>
  <c r="M135" i="4" s="1"/>
  <c r="M136" i="4" s="1"/>
  <c r="M137" i="4" s="1"/>
  <c r="M138" i="4" s="1"/>
  <c r="M139" i="4" s="1"/>
  <c r="M140" i="4" s="1"/>
  <c r="M141" i="4" s="1"/>
  <c r="M142" i="4" s="1"/>
  <c r="M143" i="4" s="1"/>
  <c r="M144" i="4" s="1"/>
  <c r="M145" i="4" s="1"/>
  <c r="M146" i="4" s="1"/>
  <c r="M147" i="4" s="1"/>
  <c r="M148" i="4" s="1"/>
  <c r="M149" i="4" s="1"/>
  <c r="M150" i="4" s="1"/>
  <c r="M151" i="4" s="1"/>
  <c r="M152" i="4" s="1"/>
  <c r="M153" i="4" s="1"/>
  <c r="M154" i="4" s="1"/>
  <c r="M155" i="4" s="1"/>
  <c r="M156" i="4" s="1"/>
  <c r="M157" i="4" s="1"/>
  <c r="M158" i="4" s="1"/>
  <c r="M159" i="4" s="1"/>
  <c r="M160" i="4" s="1"/>
  <c r="M161" i="4" s="1"/>
  <c r="M162" i="4" s="1"/>
  <c r="M163" i="4" s="1"/>
  <c r="M164" i="4" s="1"/>
  <c r="M165" i="4" s="1"/>
  <c r="M166" i="4" s="1"/>
  <c r="M167" i="4" s="1"/>
  <c r="M168" i="4" s="1"/>
  <c r="M169" i="4" s="1"/>
  <c r="M170" i="4" s="1"/>
  <c r="M171" i="4" s="1"/>
  <c r="M172" i="4" s="1"/>
  <c r="M173" i="4" s="1"/>
  <c r="M174" i="4" s="1"/>
  <c r="M175" i="4" s="1"/>
  <c r="M176" i="4" s="1"/>
  <c r="M177" i="4" s="1"/>
  <c r="M178" i="4" s="1"/>
  <c r="M179" i="4" s="1"/>
  <c r="M180" i="4" s="1"/>
  <c r="M181" i="4" s="1"/>
  <c r="M182" i="4" s="1"/>
  <c r="M183" i="4" s="1"/>
  <c r="M184" i="4" s="1"/>
  <c r="M185" i="4" s="1"/>
  <c r="M186" i="4" s="1"/>
  <c r="M187" i="4" s="1"/>
  <c r="M188" i="4" s="1"/>
  <c r="M189" i="4" s="1"/>
  <c r="M190" i="4" s="1"/>
  <c r="M191" i="4" s="1"/>
  <c r="M192" i="4" s="1"/>
  <c r="M193" i="4" s="1"/>
  <c r="M194" i="4" s="1"/>
  <c r="M195" i="4" s="1"/>
  <c r="M196" i="4" s="1"/>
  <c r="M197" i="4" s="1"/>
  <c r="M198" i="4" s="1"/>
  <c r="M199" i="4" s="1"/>
  <c r="M200" i="4" s="1"/>
  <c r="M201" i="4" s="1"/>
  <c r="M202" i="4" s="1"/>
  <c r="M203" i="4" s="1"/>
  <c r="M204" i="4" s="1"/>
  <c r="M205" i="4" s="1"/>
  <c r="M206" i="4" s="1"/>
  <c r="M207" i="4" s="1"/>
  <c r="M208" i="4" s="1"/>
  <c r="M209" i="4" s="1"/>
  <c r="M210" i="4" s="1"/>
  <c r="M211" i="4" s="1"/>
  <c r="M212" i="4" s="1"/>
  <c r="M213" i="4" s="1"/>
  <c r="M214" i="4" s="1"/>
  <c r="M215" i="4" s="1"/>
  <c r="M216" i="4" s="1"/>
  <c r="M217" i="4" s="1"/>
  <c r="M218" i="4" s="1"/>
  <c r="M219" i="4" s="1"/>
  <c r="M220" i="4" s="1"/>
  <c r="M221" i="4" s="1"/>
  <c r="M222" i="4" s="1"/>
  <c r="M223" i="4" s="1"/>
  <c r="M224" i="4" s="1"/>
  <c r="M225" i="4" s="1"/>
  <c r="M226" i="4" s="1"/>
  <c r="M227" i="4" s="1"/>
  <c r="M228" i="4" s="1"/>
  <c r="M229" i="4" s="1"/>
  <c r="M230" i="4" s="1"/>
  <c r="M231" i="4" s="1"/>
  <c r="M232" i="4" s="1"/>
  <c r="M233" i="4" s="1"/>
  <c r="M234" i="4" s="1"/>
  <c r="M235" i="4" s="1"/>
  <c r="M236" i="4" s="1"/>
  <c r="M237" i="4" s="1"/>
  <c r="M238" i="4" s="1"/>
  <c r="M239" i="4" s="1"/>
  <c r="M240" i="4" s="1"/>
  <c r="M241" i="4" s="1"/>
  <c r="M242" i="4" s="1"/>
  <c r="M243" i="4" s="1"/>
  <c r="M244" i="4" s="1"/>
  <c r="M245" i="4" s="1"/>
  <c r="M246" i="4" s="1"/>
  <c r="M247" i="4" s="1"/>
  <c r="M248" i="4" s="1"/>
  <c r="M249" i="4" s="1"/>
  <c r="M250" i="4" s="1"/>
  <c r="M251" i="4" s="1"/>
  <c r="M252" i="4" s="1"/>
  <c r="M253" i="4" s="1"/>
  <c r="M254" i="4" s="1"/>
  <c r="M255" i="4" s="1"/>
  <c r="M256" i="4" s="1"/>
  <c r="M257" i="4" s="1"/>
  <c r="M258" i="4" s="1"/>
  <c r="M259" i="4" s="1"/>
  <c r="M260" i="4" s="1"/>
  <c r="M261" i="4" s="1"/>
  <c r="M262" i="4" s="1"/>
  <c r="M263" i="4" s="1"/>
  <c r="M264" i="4" s="1"/>
  <c r="M265" i="4" s="1"/>
  <c r="M266" i="4" s="1"/>
  <c r="M267" i="4" s="1"/>
  <c r="M268" i="4" s="1"/>
  <c r="M269" i="4" s="1"/>
  <c r="M270" i="4" s="1"/>
  <c r="M271" i="4" s="1"/>
  <c r="M272" i="4" s="1"/>
  <c r="M273" i="4" s="1"/>
  <c r="M274" i="4" s="1"/>
  <c r="M275" i="4" s="1"/>
  <c r="M276" i="4" s="1"/>
  <c r="M277" i="4" s="1"/>
  <c r="M278" i="4" s="1"/>
  <c r="M279" i="4" s="1"/>
  <c r="M280" i="4" s="1"/>
  <c r="M281" i="4" s="1"/>
  <c r="M282" i="4" s="1"/>
  <c r="M283" i="4" s="1"/>
  <c r="M284" i="4" s="1"/>
  <c r="M285" i="4" s="1"/>
  <c r="M286" i="4" s="1"/>
  <c r="M287" i="4" s="1"/>
  <c r="M288" i="4" s="1"/>
  <c r="M289" i="4" s="1"/>
  <c r="M290" i="4" s="1"/>
  <c r="M291" i="4" s="1"/>
  <c r="M292" i="4" s="1"/>
  <c r="M293" i="4" s="1"/>
  <c r="M294" i="4" s="1"/>
  <c r="M295" i="4" s="1"/>
  <c r="M296" i="4" s="1"/>
  <c r="M297" i="4" s="1"/>
  <c r="M298" i="4" s="1"/>
  <c r="M299" i="4" s="1"/>
  <c r="M300" i="4" s="1"/>
  <c r="M301" i="4" s="1"/>
  <c r="M302" i="4" s="1"/>
  <c r="M303" i="4" s="1"/>
  <c r="M304" i="4" s="1"/>
  <c r="M305" i="4" s="1"/>
  <c r="M306" i="4" s="1"/>
  <c r="M307" i="4" s="1"/>
  <c r="M308" i="4" s="1"/>
  <c r="M309" i="4" s="1"/>
  <c r="M310" i="4" s="1"/>
  <c r="M311" i="4" s="1"/>
  <c r="M312" i="4" s="1"/>
  <c r="M313" i="4" s="1"/>
  <c r="M314" i="4" s="1"/>
  <c r="M315" i="4" s="1"/>
  <c r="M316" i="4" s="1"/>
  <c r="M317" i="4" s="1"/>
  <c r="M318" i="4" s="1"/>
  <c r="M319" i="4" s="1"/>
  <c r="M320" i="4" s="1"/>
  <c r="M321" i="4" s="1"/>
  <c r="M322" i="4" s="1"/>
  <c r="M323" i="4" s="1"/>
  <c r="M324" i="4" s="1"/>
  <c r="M325" i="4" s="1"/>
  <c r="M326" i="4" s="1"/>
  <c r="M327" i="4" s="1"/>
  <c r="M328" i="4" s="1"/>
  <c r="M329" i="4" s="1"/>
  <c r="M330" i="4" s="1"/>
  <c r="M331" i="4" s="1"/>
  <c r="M332" i="4" s="1"/>
  <c r="M333" i="4" s="1"/>
  <c r="M334" i="4" s="1"/>
  <c r="M335" i="4" s="1"/>
  <c r="M336" i="4" s="1"/>
  <c r="M337" i="4" s="1"/>
  <c r="M338" i="4" s="1"/>
  <c r="M339" i="4" s="1"/>
  <c r="M340" i="4" s="1"/>
  <c r="M341" i="4" s="1"/>
  <c r="M342" i="4" s="1"/>
  <c r="M343" i="4" s="1"/>
  <c r="M344" i="4" s="1"/>
  <c r="M345" i="4" s="1"/>
  <c r="M346" i="4" s="1"/>
  <c r="M347" i="4" s="1"/>
  <c r="M348" i="4" s="1"/>
  <c r="M349" i="4" s="1"/>
  <c r="M350" i="4" s="1"/>
  <c r="M351" i="4" s="1"/>
  <c r="M352" i="4" s="1"/>
  <c r="M353" i="4" s="1"/>
  <c r="M354" i="4" s="1"/>
  <c r="M355" i="4" s="1"/>
  <c r="M356" i="4" s="1"/>
  <c r="M357" i="4" s="1"/>
  <c r="M358" i="4" s="1"/>
  <c r="M359" i="4" s="1"/>
  <c r="M360" i="4" s="1"/>
  <c r="M361" i="4" s="1"/>
  <c r="M362" i="4" s="1"/>
  <c r="M363" i="4" s="1"/>
  <c r="M364" i="4" s="1"/>
  <c r="M365" i="4" s="1"/>
  <c r="M366" i="4" s="1"/>
  <c r="M367" i="4" s="1"/>
  <c r="M368" i="4" s="1"/>
  <c r="M369" i="4" s="1"/>
  <c r="M370" i="4" s="1"/>
  <c r="M371" i="4" s="1"/>
  <c r="K23" i="4"/>
  <c r="K24" i="4" s="1"/>
  <c r="K25" i="4" s="1"/>
  <c r="K26" i="4" s="1"/>
  <c r="K27" i="4" s="1"/>
  <c r="K28" i="4" s="1"/>
  <c r="N23" i="4"/>
  <c r="N24" i="4" s="1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41" i="4" s="1"/>
  <c r="N42" i="4" s="1"/>
  <c r="N43" i="4" s="1"/>
  <c r="N44" i="4" s="1"/>
  <c r="N45" i="4" s="1"/>
  <c r="N46" i="4" s="1"/>
  <c r="N47" i="4" s="1"/>
  <c r="N48" i="4" s="1"/>
  <c r="N49" i="4" s="1"/>
  <c r="N50" i="4" s="1"/>
  <c r="N51" i="4" s="1"/>
  <c r="N52" i="4" s="1"/>
  <c r="N53" i="4" s="1"/>
  <c r="N54" i="4" s="1"/>
  <c r="N55" i="4" s="1"/>
  <c r="N56" i="4" s="1"/>
  <c r="N57" i="4" s="1"/>
  <c r="N58" i="4" s="1"/>
  <c r="N59" i="4" s="1"/>
  <c r="N60" i="4" s="1"/>
  <c r="N61" i="4" s="1"/>
  <c r="N62" i="4" s="1"/>
  <c r="N63" i="4" s="1"/>
  <c r="N64" i="4" s="1"/>
  <c r="N65" i="4" s="1"/>
  <c r="N66" i="4" s="1"/>
  <c r="N67" i="4" s="1"/>
  <c r="N68" i="4" s="1"/>
  <c r="N69" i="4" s="1"/>
  <c r="N70" i="4" s="1"/>
  <c r="N71" i="4" s="1"/>
  <c r="N72" i="4" s="1"/>
  <c r="N73" i="4" s="1"/>
  <c r="N74" i="4" s="1"/>
  <c r="N75" i="4" s="1"/>
  <c r="N76" i="4" s="1"/>
  <c r="N77" i="4" s="1"/>
  <c r="N78" i="4" s="1"/>
  <c r="N79" i="4" s="1"/>
  <c r="N80" i="4" s="1"/>
  <c r="N81" i="4" s="1"/>
  <c r="N82" i="4" s="1"/>
  <c r="N83" i="4" s="1"/>
  <c r="N84" i="4" s="1"/>
  <c r="N85" i="4" s="1"/>
  <c r="N86" i="4" s="1"/>
  <c r="N87" i="4" s="1"/>
  <c r="N88" i="4" s="1"/>
  <c r="N89" i="4" s="1"/>
  <c r="N90" i="4" s="1"/>
  <c r="N91" i="4" s="1"/>
  <c r="N92" i="4" s="1"/>
  <c r="N93" i="4" s="1"/>
  <c r="N94" i="4" s="1"/>
  <c r="N95" i="4" s="1"/>
  <c r="N96" i="4" s="1"/>
  <c r="N97" i="4" s="1"/>
  <c r="N98" i="4" s="1"/>
  <c r="N99" i="4" s="1"/>
  <c r="N100" i="4" s="1"/>
  <c r="N101" i="4" s="1"/>
  <c r="N102" i="4" s="1"/>
  <c r="N103" i="4" s="1"/>
  <c r="N104" i="4" s="1"/>
  <c r="N105" i="4" s="1"/>
  <c r="N106" i="4" s="1"/>
  <c r="N107" i="4" s="1"/>
  <c r="N108" i="4" s="1"/>
  <c r="N109" i="4" s="1"/>
  <c r="N110" i="4" s="1"/>
  <c r="N111" i="4" s="1"/>
  <c r="N112" i="4" s="1"/>
  <c r="N113" i="4" s="1"/>
  <c r="N114" i="4" s="1"/>
  <c r="N115" i="4" s="1"/>
  <c r="N116" i="4" s="1"/>
  <c r="N117" i="4" s="1"/>
  <c r="N118" i="4" s="1"/>
  <c r="N119" i="4" s="1"/>
  <c r="N120" i="4" s="1"/>
  <c r="N121" i="4" s="1"/>
  <c r="N122" i="4" s="1"/>
  <c r="N123" i="4" s="1"/>
  <c r="N124" i="4" s="1"/>
  <c r="N125" i="4" s="1"/>
  <c r="N126" i="4" s="1"/>
  <c r="N127" i="4" s="1"/>
  <c r="N128" i="4" s="1"/>
  <c r="N129" i="4" s="1"/>
  <c r="N130" i="4" s="1"/>
  <c r="N131" i="4" s="1"/>
  <c r="N132" i="4" s="1"/>
  <c r="N133" i="4" s="1"/>
  <c r="N134" i="4" s="1"/>
  <c r="N135" i="4" s="1"/>
  <c r="N136" i="4" s="1"/>
  <c r="N137" i="4" s="1"/>
  <c r="N138" i="4" s="1"/>
  <c r="N139" i="4" s="1"/>
  <c r="N140" i="4" s="1"/>
  <c r="N141" i="4" s="1"/>
  <c r="N142" i="4" s="1"/>
  <c r="N143" i="4" s="1"/>
  <c r="N144" i="4" s="1"/>
  <c r="N145" i="4" s="1"/>
  <c r="N146" i="4" s="1"/>
  <c r="N147" i="4" s="1"/>
  <c r="N148" i="4" s="1"/>
  <c r="N149" i="4" s="1"/>
  <c r="N150" i="4" s="1"/>
  <c r="N151" i="4" s="1"/>
  <c r="N152" i="4" s="1"/>
  <c r="N153" i="4" s="1"/>
  <c r="N154" i="4" s="1"/>
  <c r="N155" i="4" s="1"/>
  <c r="N156" i="4" s="1"/>
  <c r="N157" i="4" s="1"/>
  <c r="N158" i="4" s="1"/>
  <c r="N159" i="4" s="1"/>
  <c r="N160" i="4" s="1"/>
  <c r="N161" i="4" s="1"/>
  <c r="N162" i="4" s="1"/>
  <c r="N163" i="4" s="1"/>
  <c r="N164" i="4" s="1"/>
  <c r="N165" i="4" s="1"/>
  <c r="N166" i="4" s="1"/>
  <c r="N167" i="4" s="1"/>
  <c r="N168" i="4" s="1"/>
  <c r="N169" i="4" s="1"/>
  <c r="N170" i="4" s="1"/>
  <c r="N171" i="4" s="1"/>
  <c r="N172" i="4" s="1"/>
  <c r="N173" i="4" s="1"/>
  <c r="N174" i="4" s="1"/>
  <c r="N175" i="4" s="1"/>
  <c r="N176" i="4" s="1"/>
  <c r="N177" i="4" s="1"/>
  <c r="N178" i="4" s="1"/>
  <c r="N179" i="4" s="1"/>
  <c r="N180" i="4" s="1"/>
  <c r="N181" i="4" s="1"/>
  <c r="N182" i="4" s="1"/>
  <c r="N183" i="4" s="1"/>
  <c r="N184" i="4" s="1"/>
  <c r="N185" i="4" s="1"/>
  <c r="N186" i="4" s="1"/>
  <c r="N187" i="4" s="1"/>
  <c r="N188" i="4" s="1"/>
  <c r="N189" i="4" s="1"/>
  <c r="N190" i="4" s="1"/>
  <c r="N191" i="4" s="1"/>
  <c r="N192" i="4" s="1"/>
  <c r="N193" i="4" s="1"/>
  <c r="N194" i="4" s="1"/>
  <c r="N195" i="4" s="1"/>
  <c r="N196" i="4" s="1"/>
  <c r="N197" i="4" s="1"/>
  <c r="N198" i="4" s="1"/>
  <c r="N199" i="4" s="1"/>
  <c r="N200" i="4" s="1"/>
  <c r="N201" i="4" s="1"/>
  <c r="N202" i="4" s="1"/>
  <c r="N203" i="4" s="1"/>
  <c r="N204" i="4" s="1"/>
  <c r="N205" i="4" s="1"/>
  <c r="N206" i="4" s="1"/>
  <c r="N207" i="4" s="1"/>
  <c r="N208" i="4" s="1"/>
  <c r="N209" i="4" s="1"/>
  <c r="N210" i="4" s="1"/>
  <c r="N211" i="4" s="1"/>
  <c r="N212" i="4" s="1"/>
  <c r="N213" i="4" s="1"/>
  <c r="N214" i="4" s="1"/>
  <c r="N215" i="4" s="1"/>
  <c r="N216" i="4" s="1"/>
  <c r="N217" i="4" s="1"/>
  <c r="N218" i="4" s="1"/>
  <c r="N219" i="4" s="1"/>
  <c r="N220" i="4" s="1"/>
  <c r="N221" i="4" s="1"/>
  <c r="N222" i="4" s="1"/>
  <c r="N223" i="4" s="1"/>
  <c r="N224" i="4" s="1"/>
  <c r="N225" i="4" s="1"/>
  <c r="N226" i="4" s="1"/>
  <c r="N227" i="4" s="1"/>
  <c r="N228" i="4" s="1"/>
  <c r="N229" i="4" s="1"/>
  <c r="N230" i="4" s="1"/>
  <c r="N231" i="4" s="1"/>
  <c r="N232" i="4" s="1"/>
  <c r="N233" i="4" s="1"/>
  <c r="N234" i="4" s="1"/>
  <c r="N235" i="4" s="1"/>
  <c r="N236" i="4" s="1"/>
  <c r="N237" i="4" s="1"/>
  <c r="N238" i="4" s="1"/>
  <c r="N239" i="4" s="1"/>
  <c r="N240" i="4" s="1"/>
  <c r="N241" i="4" s="1"/>
  <c r="N242" i="4" s="1"/>
  <c r="N243" i="4" s="1"/>
  <c r="N244" i="4" s="1"/>
  <c r="N245" i="4" s="1"/>
  <c r="N246" i="4" s="1"/>
  <c r="N247" i="4" s="1"/>
  <c r="N248" i="4" s="1"/>
  <c r="N249" i="4" s="1"/>
  <c r="N250" i="4" s="1"/>
  <c r="N251" i="4" s="1"/>
  <c r="N252" i="4" s="1"/>
  <c r="N253" i="4" s="1"/>
  <c r="N254" i="4" s="1"/>
  <c r="N255" i="4" s="1"/>
  <c r="N256" i="4" s="1"/>
  <c r="N257" i="4" s="1"/>
  <c r="N258" i="4" s="1"/>
  <c r="N259" i="4" s="1"/>
  <c r="N260" i="4" s="1"/>
  <c r="N261" i="4" s="1"/>
  <c r="N262" i="4" s="1"/>
  <c r="N263" i="4" s="1"/>
  <c r="N264" i="4" s="1"/>
  <c r="N265" i="4" s="1"/>
  <c r="N266" i="4" s="1"/>
  <c r="N267" i="4" s="1"/>
  <c r="N268" i="4" s="1"/>
  <c r="N269" i="4" s="1"/>
  <c r="N270" i="4" s="1"/>
  <c r="N271" i="4" s="1"/>
  <c r="N272" i="4" s="1"/>
  <c r="N273" i="4" s="1"/>
  <c r="N274" i="4" s="1"/>
  <c r="N275" i="4" s="1"/>
  <c r="N276" i="4" s="1"/>
  <c r="N277" i="4" s="1"/>
  <c r="N278" i="4" s="1"/>
  <c r="N279" i="4" s="1"/>
  <c r="N280" i="4" s="1"/>
  <c r="N281" i="4" s="1"/>
  <c r="N282" i="4" s="1"/>
  <c r="N283" i="4" s="1"/>
  <c r="N284" i="4" s="1"/>
  <c r="N285" i="4" s="1"/>
  <c r="N286" i="4" s="1"/>
  <c r="N287" i="4" s="1"/>
  <c r="N288" i="4" s="1"/>
  <c r="N289" i="4" s="1"/>
  <c r="N290" i="4" s="1"/>
  <c r="N291" i="4" s="1"/>
  <c r="N292" i="4" s="1"/>
  <c r="N293" i="4" s="1"/>
  <c r="N294" i="4" s="1"/>
  <c r="N295" i="4" s="1"/>
  <c r="N296" i="4" s="1"/>
  <c r="N297" i="4" s="1"/>
  <c r="N298" i="4" s="1"/>
  <c r="N299" i="4" s="1"/>
  <c r="N300" i="4" s="1"/>
  <c r="N301" i="4" s="1"/>
  <c r="N302" i="4" s="1"/>
  <c r="N303" i="4" s="1"/>
  <c r="N304" i="4" s="1"/>
  <c r="N305" i="4" s="1"/>
  <c r="N306" i="4" s="1"/>
  <c r="N307" i="4" s="1"/>
  <c r="N308" i="4" s="1"/>
  <c r="N309" i="4" s="1"/>
  <c r="N310" i="4" s="1"/>
  <c r="N311" i="4" s="1"/>
  <c r="N312" i="4" s="1"/>
  <c r="N313" i="4" s="1"/>
  <c r="N314" i="4" s="1"/>
  <c r="N315" i="4" s="1"/>
  <c r="N316" i="4" s="1"/>
  <c r="N317" i="4" s="1"/>
  <c r="N318" i="4" s="1"/>
  <c r="N319" i="4" s="1"/>
  <c r="N320" i="4" s="1"/>
  <c r="N321" i="4" s="1"/>
  <c r="N322" i="4" s="1"/>
  <c r="N323" i="4" s="1"/>
  <c r="N324" i="4" s="1"/>
  <c r="N325" i="4" s="1"/>
  <c r="N326" i="4" s="1"/>
  <c r="N327" i="4" s="1"/>
  <c r="N328" i="4" s="1"/>
  <c r="N329" i="4" s="1"/>
  <c r="N330" i="4" s="1"/>
  <c r="N331" i="4" s="1"/>
  <c r="N332" i="4" s="1"/>
  <c r="N333" i="4" s="1"/>
  <c r="N334" i="4" s="1"/>
  <c r="N335" i="4" s="1"/>
  <c r="N336" i="4" s="1"/>
  <c r="N337" i="4" s="1"/>
  <c r="N338" i="4" s="1"/>
  <c r="N339" i="4" s="1"/>
  <c r="N340" i="4" s="1"/>
  <c r="N341" i="4" s="1"/>
  <c r="N342" i="4" s="1"/>
  <c r="N343" i="4" s="1"/>
  <c r="N344" i="4" s="1"/>
  <c r="N345" i="4" s="1"/>
  <c r="N346" i="4" s="1"/>
  <c r="N347" i="4" s="1"/>
  <c r="N348" i="4" s="1"/>
  <c r="N349" i="4" s="1"/>
  <c r="N350" i="4" s="1"/>
  <c r="N351" i="4" s="1"/>
  <c r="N352" i="4" s="1"/>
  <c r="N353" i="4" s="1"/>
  <c r="N354" i="4" s="1"/>
  <c r="N355" i="4" s="1"/>
  <c r="N356" i="4" s="1"/>
  <c r="N357" i="4" s="1"/>
  <c r="N358" i="4" s="1"/>
  <c r="N359" i="4" s="1"/>
  <c r="N360" i="4" s="1"/>
  <c r="N361" i="4" s="1"/>
  <c r="N362" i="4" s="1"/>
  <c r="N363" i="4" s="1"/>
  <c r="N364" i="4" s="1"/>
  <c r="N365" i="4" s="1"/>
  <c r="N366" i="4" s="1"/>
  <c r="N367" i="4" s="1"/>
  <c r="N368" i="4" s="1"/>
  <c r="N369" i="4" s="1"/>
  <c r="N370" i="4" s="1"/>
  <c r="N371" i="4" s="1"/>
  <c r="J23" i="4"/>
  <c r="H24" i="4" l="1"/>
  <c r="P24" i="4" s="1"/>
  <c r="J24" i="4" l="1"/>
  <c r="O24" i="4"/>
  <c r="H25" i="4" l="1"/>
  <c r="J25" i="4" s="1"/>
  <c r="H26" i="4" l="1"/>
  <c r="P26" i="4" s="1"/>
  <c r="O25" i="4"/>
  <c r="P25" i="4"/>
  <c r="J26" i="4" l="1"/>
  <c r="H27" i="4" s="1"/>
  <c r="J27" i="4" s="1"/>
  <c r="O26" i="4"/>
  <c r="O27" i="4" l="1"/>
  <c r="P27" i="4"/>
  <c r="H28" i="4"/>
  <c r="O28" i="4" s="1"/>
  <c r="J28" i="4" l="1"/>
  <c r="H29" i="4" s="1"/>
  <c r="P28" i="4"/>
  <c r="J29" i="4" l="1"/>
  <c r="K29" i="4"/>
  <c r="K30" i="4" s="1"/>
  <c r="K31" i="4" s="1"/>
  <c r="P29" i="4"/>
  <c r="O29" i="4"/>
  <c r="H30" i="4" l="1"/>
  <c r="J30" i="4" s="1"/>
  <c r="H31" i="4" s="1"/>
  <c r="P31" i="4" s="1"/>
  <c r="P30" i="4" l="1"/>
  <c r="O30" i="4"/>
  <c r="J31" i="4"/>
  <c r="H32" i="4" s="1"/>
  <c r="O31" i="4"/>
  <c r="O32" i="4" l="1"/>
  <c r="K32" i="4"/>
  <c r="K33" i="4" s="1"/>
  <c r="J32" i="4"/>
  <c r="P32" i="4"/>
  <c r="H33" i="4" l="1"/>
  <c r="J33" i="4" s="1"/>
  <c r="H34" i="4" s="1"/>
  <c r="P33" i="4" l="1"/>
  <c r="O33" i="4"/>
  <c r="J34" i="4"/>
  <c r="K34" i="4"/>
  <c r="P34" i="4"/>
  <c r="O34" i="4"/>
  <c r="H35" i="4" l="1"/>
  <c r="J35" i="4" s="1"/>
  <c r="J36" i="4" s="1"/>
  <c r="K35" i="4" l="1"/>
  <c r="O35" i="4"/>
  <c r="P35" i="4"/>
  <c r="J37" i="4"/>
  <c r="H36" i="4" l="1"/>
  <c r="O36" i="4" s="1"/>
  <c r="J38" i="4"/>
  <c r="K36" i="4" l="1"/>
  <c r="H37" i="4" s="1"/>
  <c r="P36" i="4"/>
  <c r="J39" i="4"/>
  <c r="P37" i="4" l="1"/>
  <c r="K37" i="4"/>
  <c r="O37" i="4"/>
  <c r="J40" i="4"/>
  <c r="H38" i="4" l="1"/>
  <c r="J41" i="4"/>
  <c r="O38" i="4" l="1"/>
  <c r="P38" i="4"/>
  <c r="K38" i="4"/>
  <c r="H39" i="4" s="1"/>
  <c r="J42" i="4"/>
  <c r="K39" i="4" l="1"/>
  <c r="H40" i="4" s="1"/>
  <c r="P39" i="4"/>
  <c r="O39" i="4"/>
  <c r="J43" i="4"/>
  <c r="K40" i="4" l="1"/>
  <c r="H41" i="4" s="1"/>
  <c r="O41" i="4" s="1"/>
  <c r="P40" i="4"/>
  <c r="O40" i="4"/>
  <c r="J44" i="4"/>
  <c r="K41" i="4" l="1"/>
  <c r="H42" i="4" s="1"/>
  <c r="K42" i="4" s="1"/>
  <c r="H43" i="4" s="1"/>
  <c r="P43" i="4" s="1"/>
  <c r="P41" i="4"/>
  <c r="J45" i="4"/>
  <c r="P42" i="4" l="1"/>
  <c r="O42" i="4"/>
  <c r="K43" i="4"/>
  <c r="H44" i="4" s="1"/>
  <c r="P44" i="4" s="1"/>
  <c r="O43" i="4"/>
  <c r="J46" i="4"/>
  <c r="K44" i="4" l="1"/>
  <c r="H45" i="4" s="1"/>
  <c r="P45" i="4" s="1"/>
  <c r="O44" i="4"/>
  <c r="J47" i="4"/>
  <c r="K45" i="4" l="1"/>
  <c r="O45" i="4"/>
  <c r="J48" i="4"/>
  <c r="H46" i="4" l="1"/>
  <c r="K46" i="4"/>
  <c r="H47" i="4" s="1"/>
  <c r="O47" i="4" s="1"/>
  <c r="J49" i="4"/>
  <c r="O46" i="4" l="1"/>
  <c r="P46" i="4"/>
  <c r="P47" i="4"/>
  <c r="K47" i="4"/>
  <c r="H48" i="4" s="1"/>
  <c r="K48" i="4" s="1"/>
  <c r="J50" i="4"/>
  <c r="O48" i="4" l="1"/>
  <c r="P48" i="4"/>
  <c r="H49" i="4"/>
  <c r="K49" i="4" s="1"/>
  <c r="J51" i="4"/>
  <c r="O49" i="4" l="1"/>
  <c r="P49" i="4"/>
  <c r="H50" i="4"/>
  <c r="J52" i="4"/>
  <c r="O50" i="4" l="1"/>
  <c r="P50" i="4"/>
  <c r="K50" i="4"/>
  <c r="J53" i="4"/>
  <c r="H51" i="4" l="1"/>
  <c r="K51" i="4" s="1"/>
  <c r="H52" i="4" s="1"/>
  <c r="K52" i="4" s="1"/>
  <c r="J54" i="4"/>
  <c r="O51" i="4" l="1"/>
  <c r="P51" i="4"/>
  <c r="O52" i="4"/>
  <c r="P52" i="4"/>
  <c r="H53" i="4"/>
  <c r="K53" i="4" s="1"/>
  <c r="J55" i="4"/>
  <c r="O53" i="4" l="1"/>
  <c r="P53" i="4"/>
  <c r="H54" i="4"/>
  <c r="K54" i="4" s="1"/>
  <c r="J56" i="4"/>
  <c r="P54" i="4" l="1"/>
  <c r="O54" i="4"/>
  <c r="H55" i="4"/>
  <c r="K55" i="4" s="1"/>
  <c r="J57" i="4"/>
  <c r="P55" i="4" l="1"/>
  <c r="O55" i="4"/>
  <c r="K56" i="4"/>
  <c r="H56" i="4"/>
  <c r="O56" i="4" s="1"/>
  <c r="J58" i="4"/>
  <c r="H57" i="4" l="1"/>
  <c r="K57" i="4" s="1"/>
  <c r="P56" i="4"/>
  <c r="J59" i="4"/>
  <c r="P57" i="4" l="1"/>
  <c r="O57" i="4"/>
  <c r="H58" i="4"/>
  <c r="K58" i="4" s="1"/>
  <c r="J60" i="4"/>
  <c r="P58" i="4" l="1"/>
  <c r="O58" i="4"/>
  <c r="H59" i="4"/>
  <c r="O59" i="4" s="1"/>
  <c r="J61" i="4"/>
  <c r="K59" i="4" l="1"/>
  <c r="P59" i="4"/>
  <c r="J62" i="4"/>
  <c r="H60" i="4" l="1"/>
  <c r="O60" i="4" s="1"/>
  <c r="J63" i="4"/>
  <c r="K60" i="4" l="1"/>
  <c r="H61" i="4" s="1"/>
  <c r="K61" i="4" s="1"/>
  <c r="H62" i="4" s="1"/>
  <c r="P60" i="4"/>
  <c r="J64" i="4"/>
  <c r="P61" i="4" l="1"/>
  <c r="K62" i="4"/>
  <c r="H63" i="4" s="1"/>
  <c r="O61" i="4"/>
  <c r="O62" i="4"/>
  <c r="P62" i="4"/>
  <c r="J65" i="4"/>
  <c r="K63" i="4" l="1"/>
  <c r="K64" i="4" s="1"/>
  <c r="O63" i="4"/>
  <c r="P63" i="4"/>
  <c r="J66" i="4"/>
  <c r="H64" i="4" l="1"/>
  <c r="O64" i="4" s="1"/>
  <c r="H65" i="4"/>
  <c r="O65" i="4" s="1"/>
  <c r="J67" i="4"/>
  <c r="P64" i="4" l="1"/>
  <c r="K65" i="4"/>
  <c r="P65" i="4"/>
  <c r="J68" i="4"/>
  <c r="H66" i="4" l="1"/>
  <c r="O66" i="4" s="1"/>
  <c r="J69" i="4"/>
  <c r="K66" i="4" l="1"/>
  <c r="P66" i="4"/>
  <c r="J70" i="4"/>
  <c r="H67" i="4" l="1"/>
  <c r="K67" i="4" s="1"/>
  <c r="J71" i="4"/>
  <c r="O67" i="4" l="1"/>
  <c r="P67" i="4"/>
  <c r="H68" i="4"/>
  <c r="O68" i="4" s="1"/>
  <c r="J72" i="4"/>
  <c r="K68" i="4" l="1"/>
  <c r="H69" i="4" s="1"/>
  <c r="K69" i="4" s="1"/>
  <c r="H70" i="4" s="1"/>
  <c r="O70" i="4" s="1"/>
  <c r="P68" i="4"/>
  <c r="J73" i="4"/>
  <c r="P69" i="4" l="1"/>
  <c r="O69" i="4"/>
  <c r="K70" i="4"/>
  <c r="P70" i="4"/>
  <c r="J74" i="4"/>
  <c r="H71" i="4" l="1"/>
  <c r="K71" i="4" s="1"/>
  <c r="H72" i="4" s="1"/>
  <c r="O72" i="4" s="1"/>
  <c r="J75" i="4"/>
  <c r="P72" i="4" l="1"/>
  <c r="K72" i="4"/>
  <c r="H73" i="4" s="1"/>
  <c r="O73" i="4" s="1"/>
  <c r="O71" i="4"/>
  <c r="P71" i="4"/>
  <c r="J76" i="4"/>
  <c r="P73" i="4" l="1"/>
  <c r="K73" i="4"/>
  <c r="H74" i="4" s="1"/>
  <c r="P74" i="4" s="1"/>
  <c r="J77" i="4"/>
  <c r="K74" i="4" l="1"/>
  <c r="H75" i="4" s="1"/>
  <c r="K75" i="4" s="1"/>
  <c r="K76" i="4" s="1"/>
  <c r="O74" i="4"/>
  <c r="J78" i="4"/>
  <c r="P75" i="4" l="1"/>
  <c r="H76" i="4"/>
  <c r="O76" i="4" s="1"/>
  <c r="O75" i="4"/>
  <c r="H77" i="4"/>
  <c r="K77" i="4" s="1"/>
  <c r="J79" i="4"/>
  <c r="P76" i="4" l="1"/>
  <c r="P77" i="4"/>
  <c r="O77" i="4"/>
  <c r="H78" i="4"/>
  <c r="K78" i="4" s="1"/>
  <c r="J80" i="4"/>
  <c r="P78" i="4" l="1"/>
  <c r="O78" i="4"/>
  <c r="H79" i="4"/>
  <c r="K79" i="4" s="1"/>
  <c r="J81" i="4"/>
  <c r="P79" i="4" l="1"/>
  <c r="O79" i="4"/>
  <c r="H80" i="4"/>
  <c r="O80" i="4" s="1"/>
  <c r="J82" i="4"/>
  <c r="K80" i="4" l="1"/>
  <c r="K81" i="4" s="1"/>
  <c r="P80" i="4"/>
  <c r="J83" i="4"/>
  <c r="H81" i="4" l="1"/>
  <c r="P81" i="4" s="1"/>
  <c r="H82" i="4"/>
  <c r="K82" i="4" s="1"/>
  <c r="J84" i="4"/>
  <c r="O81" i="4" l="1"/>
  <c r="O82" i="4"/>
  <c r="P82" i="4"/>
  <c r="H83" i="4"/>
  <c r="K83" i="4" s="1"/>
  <c r="J85" i="4"/>
  <c r="P83" i="4" l="1"/>
  <c r="O83" i="4"/>
  <c r="H84" i="4"/>
  <c r="K84" i="4" s="1"/>
  <c r="J86" i="4"/>
  <c r="P84" i="4" l="1"/>
  <c r="O84" i="4"/>
  <c r="H85" i="4"/>
  <c r="O85" i="4" s="1"/>
  <c r="J87" i="4"/>
  <c r="K85" i="4" l="1"/>
  <c r="H86" i="4" s="1"/>
  <c r="K86" i="4" s="1"/>
  <c r="P85" i="4"/>
  <c r="J88" i="4"/>
  <c r="P86" i="4" l="1"/>
  <c r="O86" i="4"/>
  <c r="K87" i="4"/>
  <c r="H87" i="4"/>
  <c r="O87" i="4" s="1"/>
  <c r="J89" i="4"/>
  <c r="P87" i="4" l="1"/>
  <c r="K88" i="4"/>
  <c r="H88" i="4"/>
  <c r="O88" i="4" s="1"/>
  <c r="J90" i="4"/>
  <c r="P88" i="4" l="1"/>
  <c r="H89" i="4"/>
  <c r="K89" i="4" s="1"/>
  <c r="J91" i="4"/>
  <c r="K90" i="4" l="1"/>
  <c r="H90" i="4"/>
  <c r="O89" i="4"/>
  <c r="P89" i="4"/>
  <c r="J92" i="4"/>
  <c r="O90" i="4" l="1"/>
  <c r="P90" i="4"/>
  <c r="H91" i="4"/>
  <c r="O91" i="4" s="1"/>
  <c r="J93" i="4"/>
  <c r="K91" i="4" l="1"/>
  <c r="P91" i="4"/>
  <c r="J94" i="4"/>
  <c r="H92" i="4" l="1"/>
  <c r="O92" i="4" s="1"/>
  <c r="J95" i="4"/>
  <c r="K92" i="4" l="1"/>
  <c r="P92" i="4"/>
  <c r="J96" i="4"/>
  <c r="K93" i="4" l="1"/>
  <c r="H94" i="4" s="1"/>
  <c r="K94" i="4" s="1"/>
  <c r="H95" i="4" s="1"/>
  <c r="K95" i="4" s="1"/>
  <c r="H93" i="4"/>
  <c r="J97" i="4"/>
  <c r="P94" i="4" l="1"/>
  <c r="O93" i="4"/>
  <c r="P93" i="4"/>
  <c r="O94" i="4"/>
  <c r="H96" i="4"/>
  <c r="K96" i="4" s="1"/>
  <c r="O95" i="4"/>
  <c r="P95" i="4"/>
  <c r="J98" i="4"/>
  <c r="H97" i="4" l="1"/>
  <c r="K97" i="4" s="1"/>
  <c r="P96" i="4"/>
  <c r="O96" i="4"/>
  <c r="J99" i="4"/>
  <c r="O97" i="4" l="1"/>
  <c r="P97" i="4"/>
  <c r="H98" i="4"/>
  <c r="K98" i="4" s="1"/>
  <c r="J100" i="4"/>
  <c r="H99" i="4" l="1"/>
  <c r="K99" i="4" s="1"/>
  <c r="P98" i="4"/>
  <c r="O98" i="4"/>
  <c r="J101" i="4"/>
  <c r="P99" i="4" l="1"/>
  <c r="O99" i="4"/>
  <c r="H100" i="4"/>
  <c r="K100" i="4" s="1"/>
  <c r="J102" i="4"/>
  <c r="P100" i="4" l="1"/>
  <c r="O100" i="4"/>
  <c r="H101" i="4"/>
  <c r="K101" i="4" s="1"/>
  <c r="J103" i="4"/>
  <c r="P101" i="4" l="1"/>
  <c r="O101" i="4"/>
  <c r="H102" i="4"/>
  <c r="K102" i="4" s="1"/>
  <c r="J104" i="4"/>
  <c r="K103" i="4" l="1"/>
  <c r="H103" i="4"/>
  <c r="O102" i="4"/>
  <c r="P102" i="4"/>
  <c r="J105" i="4"/>
  <c r="P103" i="4" l="1"/>
  <c r="O103" i="4"/>
  <c r="H104" i="4"/>
  <c r="K104" i="4" s="1"/>
  <c r="J106" i="4"/>
  <c r="H105" i="4" l="1"/>
  <c r="K105" i="4" s="1"/>
  <c r="P104" i="4"/>
  <c r="O104" i="4"/>
  <c r="J107" i="4"/>
  <c r="P105" i="4" l="1"/>
  <c r="O105" i="4"/>
  <c r="H106" i="4"/>
  <c r="K106" i="4" s="1"/>
  <c r="J108" i="4"/>
  <c r="P106" i="4" l="1"/>
  <c r="O106" i="4"/>
  <c r="H107" i="4"/>
  <c r="K107" i="4" s="1"/>
  <c r="J109" i="4"/>
  <c r="O107" i="4" l="1"/>
  <c r="P107" i="4"/>
  <c r="H108" i="4"/>
  <c r="O108" i="4" s="1"/>
  <c r="J110" i="4"/>
  <c r="K108" i="4" l="1"/>
  <c r="P108" i="4"/>
  <c r="J111" i="4"/>
  <c r="H109" i="4" l="1"/>
  <c r="O109" i="4" s="1"/>
  <c r="J112" i="4"/>
  <c r="K109" i="4" l="1"/>
  <c r="P109" i="4"/>
  <c r="J113" i="4"/>
  <c r="H110" i="4" l="1"/>
  <c r="K110" i="4"/>
  <c r="J114" i="4"/>
  <c r="O110" i="4" l="1"/>
  <c r="P110" i="4"/>
  <c r="K111" i="4"/>
  <c r="H112" i="4" s="1"/>
  <c r="K112" i="4" s="1"/>
  <c r="H111" i="4"/>
  <c r="J115" i="4"/>
  <c r="P112" i="4" l="1"/>
  <c r="O112" i="4"/>
  <c r="O111" i="4"/>
  <c r="P111" i="4"/>
  <c r="H113" i="4"/>
  <c r="O113" i="4" s="1"/>
  <c r="J116" i="4"/>
  <c r="K113" i="4" l="1"/>
  <c r="H114" i="4" s="1"/>
  <c r="O114" i="4" s="1"/>
  <c r="P113" i="4"/>
  <c r="J117" i="4"/>
  <c r="P114" i="4" l="1"/>
  <c r="K114" i="4"/>
  <c r="H115" i="4" s="1"/>
  <c r="O115" i="4" s="1"/>
  <c r="J118" i="4"/>
  <c r="K115" i="4" l="1"/>
  <c r="H116" i="4" s="1"/>
  <c r="K116" i="4" s="1"/>
  <c r="H117" i="4" s="1"/>
  <c r="K117" i="4" s="1"/>
  <c r="P115" i="4"/>
  <c r="J119" i="4"/>
  <c r="O116" i="4" l="1"/>
  <c r="P116" i="4"/>
  <c r="P117" i="4"/>
  <c r="O117" i="4"/>
  <c r="K118" i="4"/>
  <c r="H118" i="4"/>
  <c r="J120" i="4"/>
  <c r="H119" i="4" l="1"/>
  <c r="K119" i="4" s="1"/>
  <c r="O118" i="4"/>
  <c r="P118" i="4"/>
  <c r="J121" i="4"/>
  <c r="P119" i="4" l="1"/>
  <c r="O119" i="4"/>
  <c r="H120" i="4"/>
  <c r="K120" i="4" s="1"/>
  <c r="J122" i="4"/>
  <c r="H121" i="4" l="1"/>
  <c r="K121" i="4" s="1"/>
  <c r="P120" i="4"/>
  <c r="O120" i="4"/>
  <c r="J123" i="4"/>
  <c r="P121" i="4" l="1"/>
  <c r="O121" i="4"/>
  <c r="K122" i="4"/>
  <c r="H122" i="4"/>
  <c r="J124" i="4"/>
  <c r="H123" i="4" l="1"/>
  <c r="K123" i="4" s="1"/>
  <c r="P122" i="4"/>
  <c r="O122" i="4"/>
  <c r="J125" i="4"/>
  <c r="P123" i="4" l="1"/>
  <c r="O123" i="4"/>
  <c r="H124" i="4"/>
  <c r="K124" i="4" s="1"/>
  <c r="J126" i="4"/>
  <c r="K125" i="4" l="1"/>
  <c r="H125" i="4"/>
  <c r="P124" i="4"/>
  <c r="O124" i="4"/>
  <c r="J127" i="4"/>
  <c r="P125" i="4" l="1"/>
  <c r="O125" i="4"/>
  <c r="K126" i="4"/>
  <c r="H126" i="4"/>
  <c r="J128" i="4"/>
  <c r="P126" i="4" l="1"/>
  <c r="O126" i="4"/>
  <c r="H127" i="4"/>
  <c r="K127" i="4" s="1"/>
  <c r="J129" i="4"/>
  <c r="P127" i="4" l="1"/>
  <c r="O127" i="4"/>
  <c r="K128" i="4"/>
  <c r="H128" i="4"/>
  <c r="J130" i="4"/>
  <c r="P128" i="4" l="1"/>
  <c r="O128" i="4"/>
  <c r="H129" i="4"/>
  <c r="O129" i="4" s="1"/>
  <c r="J131" i="4"/>
  <c r="K129" i="4" l="1"/>
  <c r="K130" i="4" s="1"/>
  <c r="P129" i="4"/>
  <c r="J132" i="4"/>
  <c r="H130" i="4" l="1"/>
  <c r="O130" i="4" s="1"/>
  <c r="H131" i="4"/>
  <c r="K131" i="4" s="1"/>
  <c r="J133" i="4"/>
  <c r="P130" i="4" l="1"/>
  <c r="P131" i="4"/>
  <c r="O131" i="4"/>
  <c r="K132" i="4"/>
  <c r="H132" i="4"/>
  <c r="O132" i="4" s="1"/>
  <c r="J134" i="4"/>
  <c r="P132" i="4" l="1"/>
  <c r="H133" i="4"/>
  <c r="K133" i="4" s="1"/>
  <c r="J135" i="4"/>
  <c r="O133" i="4" l="1"/>
  <c r="P133" i="4"/>
  <c r="H134" i="4"/>
  <c r="K134" i="4" s="1"/>
  <c r="J136" i="4"/>
  <c r="O134" i="4" l="1"/>
  <c r="P134" i="4"/>
  <c r="K135" i="4"/>
  <c r="H135" i="4"/>
  <c r="J137" i="4"/>
  <c r="H136" i="4" l="1"/>
  <c r="K136" i="4" s="1"/>
  <c r="P135" i="4"/>
  <c r="O135" i="4"/>
  <c r="J138" i="4"/>
  <c r="P136" i="4" l="1"/>
  <c r="O136" i="4"/>
  <c r="H137" i="4"/>
  <c r="O137" i="4" s="1"/>
  <c r="J139" i="4"/>
  <c r="K137" i="4" l="1"/>
  <c r="K138" i="4" s="1"/>
  <c r="P137" i="4"/>
  <c r="J140" i="4"/>
  <c r="H138" i="4" l="1"/>
  <c r="O138" i="4" s="1"/>
  <c r="H139" i="4"/>
  <c r="K139" i="4" s="1"/>
  <c r="J141" i="4"/>
  <c r="P138" i="4" l="1"/>
  <c r="K140" i="4"/>
  <c r="H140" i="4"/>
  <c r="O140" i="4" s="1"/>
  <c r="O139" i="4"/>
  <c r="P139" i="4"/>
  <c r="J142" i="4"/>
  <c r="P140" i="4" l="1"/>
  <c r="H141" i="4"/>
  <c r="O141" i="4" s="1"/>
  <c r="J143" i="4"/>
  <c r="K141" i="4" l="1"/>
  <c r="H142" i="4" s="1"/>
  <c r="K142" i="4" s="1"/>
  <c r="P141" i="4"/>
  <c r="J144" i="4"/>
  <c r="O142" i="4" l="1"/>
  <c r="P142" i="4"/>
  <c r="K143" i="4"/>
  <c r="H143" i="4"/>
  <c r="J145" i="4"/>
  <c r="O143" i="4" l="1"/>
  <c r="P143" i="4"/>
  <c r="H144" i="4"/>
  <c r="K144" i="4" s="1"/>
  <c r="J146" i="4"/>
  <c r="P144" i="4" l="1"/>
  <c r="O144" i="4"/>
  <c r="H145" i="4"/>
  <c r="K145" i="4" s="1"/>
  <c r="J147" i="4"/>
  <c r="K146" i="4" l="1"/>
  <c r="H146" i="4"/>
  <c r="P145" i="4"/>
  <c r="O145" i="4"/>
  <c r="J148" i="4"/>
  <c r="P146" i="4" l="1"/>
  <c r="O146" i="4"/>
  <c r="H147" i="4"/>
  <c r="K147" i="4" s="1"/>
  <c r="J149" i="4"/>
  <c r="H148" i="4" l="1"/>
  <c r="K148" i="4" s="1"/>
  <c r="P147" i="4"/>
  <c r="O147" i="4"/>
  <c r="J150" i="4"/>
  <c r="P148" i="4" l="1"/>
  <c r="O148" i="4"/>
  <c r="K149" i="4"/>
  <c r="H149" i="4"/>
  <c r="J151" i="4"/>
  <c r="H150" i="4" l="1"/>
  <c r="K150" i="4" s="1"/>
  <c r="P149" i="4"/>
  <c r="O149" i="4"/>
  <c r="J152" i="4"/>
  <c r="P150" i="4" l="1"/>
  <c r="O150" i="4"/>
  <c r="H151" i="4"/>
  <c r="O151" i="4" s="1"/>
  <c r="J153" i="4"/>
  <c r="K151" i="4" l="1"/>
  <c r="P151" i="4"/>
  <c r="J154" i="4"/>
  <c r="H152" i="4" l="1"/>
  <c r="P152" i="4" s="1"/>
  <c r="J155" i="4"/>
  <c r="K152" i="4" l="1"/>
  <c r="O152" i="4"/>
  <c r="J156" i="4"/>
  <c r="K153" i="4" l="1"/>
  <c r="H154" i="4" s="1"/>
  <c r="O154" i="4" s="1"/>
  <c r="H153" i="4"/>
  <c r="J157" i="4"/>
  <c r="P154" i="4" l="1"/>
  <c r="K154" i="4"/>
  <c r="K155" i="4" s="1"/>
  <c r="O153" i="4"/>
  <c r="P153" i="4"/>
  <c r="J158" i="4"/>
  <c r="H156" i="4" l="1"/>
  <c r="K156" i="4" s="1"/>
  <c r="H155" i="4"/>
  <c r="O155" i="4" s="1"/>
  <c r="J159" i="4"/>
  <c r="H157" i="4" l="1"/>
  <c r="O157" i="4" s="1"/>
  <c r="O156" i="4"/>
  <c r="P155" i="4"/>
  <c r="P156" i="4"/>
  <c r="J160" i="4"/>
  <c r="K157" i="4" l="1"/>
  <c r="H158" i="4" s="1"/>
  <c r="O158" i="4" s="1"/>
  <c r="P157" i="4"/>
  <c r="J161" i="4"/>
  <c r="K158" i="4" l="1"/>
  <c r="H159" i="4" s="1"/>
  <c r="K159" i="4" s="1"/>
  <c r="K160" i="4" s="1"/>
  <c r="P158" i="4"/>
  <c r="J162" i="4"/>
  <c r="P159" i="4" l="1"/>
  <c r="O159" i="4"/>
  <c r="H160" i="4"/>
  <c r="P160" i="4" s="1"/>
  <c r="H161" i="4"/>
  <c r="K161" i="4" s="1"/>
  <c r="J163" i="4"/>
  <c r="O160" i="4" l="1"/>
  <c r="H162" i="4"/>
  <c r="K162" i="4" s="1"/>
  <c r="P161" i="4"/>
  <c r="O161" i="4"/>
  <c r="J164" i="4"/>
  <c r="P162" i="4" l="1"/>
  <c r="O162" i="4"/>
  <c r="K163" i="4"/>
  <c r="H163" i="4"/>
  <c r="J165" i="4"/>
  <c r="H164" i="4" l="1"/>
  <c r="K164" i="4" s="1"/>
  <c r="P163" i="4"/>
  <c r="O163" i="4"/>
  <c r="J166" i="4"/>
  <c r="P164" i="4" l="1"/>
  <c r="O164" i="4"/>
  <c r="H165" i="4"/>
  <c r="K165" i="4" s="1"/>
  <c r="J167" i="4"/>
  <c r="H166" i="4" l="1"/>
  <c r="K166" i="4" s="1"/>
  <c r="P165" i="4"/>
  <c r="O165" i="4"/>
  <c r="J168" i="4"/>
  <c r="P166" i="4" l="1"/>
  <c r="O166" i="4"/>
  <c r="K167" i="4"/>
  <c r="H167" i="4"/>
  <c r="J169" i="4"/>
  <c r="H168" i="4" l="1"/>
  <c r="K168" i="4" s="1"/>
  <c r="P167" i="4"/>
  <c r="O167" i="4"/>
  <c r="J170" i="4"/>
  <c r="P168" i="4" l="1"/>
  <c r="O168" i="4"/>
  <c r="H169" i="4"/>
  <c r="K169" i="4" s="1"/>
  <c r="J171" i="4"/>
  <c r="K170" i="4" l="1"/>
  <c r="H170" i="4"/>
  <c r="P169" i="4"/>
  <c r="O169" i="4"/>
  <c r="J172" i="4"/>
  <c r="P170" i="4" l="1"/>
  <c r="O170" i="4"/>
  <c r="K171" i="4"/>
  <c r="H171" i="4"/>
  <c r="J173" i="4"/>
  <c r="H172" i="4" l="1"/>
  <c r="K172" i="4" s="1"/>
  <c r="P171" i="4"/>
  <c r="O171" i="4"/>
  <c r="J174" i="4"/>
  <c r="O172" i="4" l="1"/>
  <c r="P172" i="4"/>
  <c r="K173" i="4"/>
  <c r="H173" i="4"/>
  <c r="J175" i="4"/>
  <c r="P173" i="4" l="1"/>
  <c r="O173" i="4"/>
  <c r="H174" i="4"/>
  <c r="O174" i="4" s="1"/>
  <c r="J176" i="4"/>
  <c r="K174" i="4" l="1"/>
  <c r="P174" i="4"/>
  <c r="J177" i="4"/>
  <c r="H175" i="4" l="1"/>
  <c r="O175" i="4" s="1"/>
  <c r="J178" i="4"/>
  <c r="K175" i="4" l="1"/>
  <c r="H176" i="4" s="1"/>
  <c r="O176" i="4" s="1"/>
  <c r="P175" i="4"/>
  <c r="J179" i="4"/>
  <c r="P176" i="4" l="1"/>
  <c r="K176" i="4"/>
  <c r="J180" i="4"/>
  <c r="H177" i="4" l="1"/>
  <c r="O177" i="4" s="1"/>
  <c r="J181" i="4"/>
  <c r="K177" i="4" l="1"/>
  <c r="P177" i="4"/>
  <c r="J182" i="4"/>
  <c r="H178" i="4" l="1"/>
  <c r="K178" i="4"/>
  <c r="H179" i="4" s="1"/>
  <c r="J183" i="4"/>
  <c r="K179" i="4" l="1"/>
  <c r="H180" i="4" s="1"/>
  <c r="O179" i="4"/>
  <c r="O178" i="4"/>
  <c r="P179" i="4"/>
  <c r="P178" i="4"/>
  <c r="J184" i="4"/>
  <c r="K180" i="4" l="1"/>
  <c r="H181" i="4" s="1"/>
  <c r="O180" i="4"/>
  <c r="P180" i="4"/>
  <c r="J185" i="4"/>
  <c r="K181" i="4" l="1"/>
  <c r="H182" i="4" s="1"/>
  <c r="O181" i="4"/>
  <c r="P181" i="4"/>
  <c r="J186" i="4"/>
  <c r="K182" i="4" l="1"/>
  <c r="O182" i="4"/>
  <c r="P182" i="4"/>
  <c r="J187" i="4"/>
  <c r="H183" i="4" l="1"/>
  <c r="K183" i="4" s="1"/>
  <c r="J188" i="4"/>
  <c r="K184" i="4" l="1"/>
  <c r="H185" i="4" s="1"/>
  <c r="H184" i="4"/>
  <c r="P184" i="4" s="1"/>
  <c r="O183" i="4"/>
  <c r="P183" i="4"/>
  <c r="J189" i="4"/>
  <c r="O184" i="4" l="1"/>
  <c r="P185" i="4"/>
  <c r="K185" i="4"/>
  <c r="O185" i="4"/>
  <c r="J190" i="4"/>
  <c r="H186" i="4" l="1"/>
  <c r="P186" i="4" s="1"/>
  <c r="J191" i="4"/>
  <c r="K186" i="4" l="1"/>
  <c r="H187" i="4" s="1"/>
  <c r="O187" i="4" s="1"/>
  <c r="O186" i="4"/>
  <c r="J192" i="4"/>
  <c r="K187" i="4" l="1"/>
  <c r="K188" i="4" s="1"/>
  <c r="H189" i="4" s="1"/>
  <c r="P187" i="4"/>
  <c r="J193" i="4"/>
  <c r="H188" i="4" l="1"/>
  <c r="O188" i="4" s="1"/>
  <c r="K189" i="4"/>
  <c r="H190" i="4" s="1"/>
  <c r="O189" i="4"/>
  <c r="J194" i="4"/>
  <c r="P188" i="4" l="1"/>
  <c r="P189" i="4"/>
  <c r="P190" i="4"/>
  <c r="K190" i="4"/>
  <c r="H191" i="4" s="1"/>
  <c r="O190" i="4"/>
  <c r="J195" i="4"/>
  <c r="K191" i="4" l="1"/>
  <c r="O191" i="4"/>
  <c r="P191" i="4"/>
  <c r="J196" i="4"/>
  <c r="K192" i="4" l="1"/>
  <c r="H192" i="4"/>
  <c r="J197" i="4"/>
  <c r="P192" i="4" l="1"/>
  <c r="O192" i="4"/>
  <c r="H193" i="4"/>
  <c r="O193" i="4" s="1"/>
  <c r="J198" i="4"/>
  <c r="K193" i="4" l="1"/>
  <c r="H194" i="4" s="1"/>
  <c r="O194" i="4" s="1"/>
  <c r="P193" i="4"/>
  <c r="J199" i="4"/>
  <c r="K194" i="4" l="1"/>
  <c r="K195" i="4" s="1"/>
  <c r="P194" i="4"/>
  <c r="J200" i="4"/>
  <c r="H195" i="4" l="1"/>
  <c r="O195" i="4" s="1"/>
  <c r="H196" i="4"/>
  <c r="O196" i="4" s="1"/>
  <c r="K196" i="4"/>
  <c r="H197" i="4" s="1"/>
  <c r="J201" i="4"/>
  <c r="P195" i="4" l="1"/>
  <c r="P196" i="4"/>
  <c r="P197" i="4"/>
  <c r="O197" i="4"/>
  <c r="K197" i="4"/>
  <c r="J202" i="4"/>
  <c r="H198" i="4" l="1"/>
  <c r="K198" i="4" s="1"/>
  <c r="J203" i="4"/>
  <c r="O198" i="4" l="1"/>
  <c r="P198" i="4"/>
  <c r="H199" i="4"/>
  <c r="O199" i="4" s="1"/>
  <c r="J204" i="4"/>
  <c r="K199" i="4" l="1"/>
  <c r="H200" i="4" s="1"/>
  <c r="P200" i="4" s="1"/>
  <c r="P199" i="4"/>
  <c r="J205" i="4"/>
  <c r="K200" i="4" l="1"/>
  <c r="H201" i="4" s="1"/>
  <c r="O201" i="4" s="1"/>
  <c r="O200" i="4"/>
  <c r="J206" i="4"/>
  <c r="K201" i="4" l="1"/>
  <c r="H202" i="4" s="1"/>
  <c r="O202" i="4" s="1"/>
  <c r="P201" i="4"/>
  <c r="J207" i="4"/>
  <c r="K202" i="4" l="1"/>
  <c r="H203" i="4" s="1"/>
  <c r="O203" i="4" s="1"/>
  <c r="P202" i="4"/>
  <c r="J208" i="4"/>
  <c r="K203" i="4" l="1"/>
  <c r="H204" i="4" s="1"/>
  <c r="O204" i="4" s="1"/>
  <c r="P203" i="4"/>
  <c r="J209" i="4"/>
  <c r="P204" i="4" l="1"/>
  <c r="K204" i="4"/>
  <c r="H205" i="4" s="1"/>
  <c r="K205" i="4" s="1"/>
  <c r="H206" i="4" s="1"/>
  <c r="O206" i="4" s="1"/>
  <c r="J210" i="4"/>
  <c r="K206" i="4" l="1"/>
  <c r="H207" i="4" s="1"/>
  <c r="O207" i="4" s="1"/>
  <c r="P206" i="4"/>
  <c r="P205" i="4"/>
  <c r="O205" i="4"/>
  <c r="K207" i="4"/>
  <c r="H208" i="4" s="1"/>
  <c r="J211" i="4"/>
  <c r="P208" i="4" l="1"/>
  <c r="P207" i="4"/>
  <c r="K208" i="4"/>
  <c r="H209" i="4" s="1"/>
  <c r="O209" i="4" s="1"/>
  <c r="O208" i="4"/>
  <c r="J212" i="4"/>
  <c r="P209" i="4" l="1"/>
  <c r="K209" i="4"/>
  <c r="J213" i="4"/>
  <c r="H210" i="4" l="1"/>
  <c r="O210" i="4" s="1"/>
  <c r="J214" i="4"/>
  <c r="K210" i="4" l="1"/>
  <c r="P210" i="4"/>
  <c r="J215" i="4"/>
  <c r="H211" i="4" l="1"/>
  <c r="K211" i="4"/>
  <c r="J216" i="4"/>
  <c r="H212" i="4" l="1"/>
  <c r="O212" i="4" s="1"/>
  <c r="K212" i="4"/>
  <c r="H213" i="4" s="1"/>
  <c r="O213" i="4" s="1"/>
  <c r="O211" i="4"/>
  <c r="P211" i="4"/>
  <c r="J217" i="4"/>
  <c r="K213" i="4" l="1"/>
  <c r="P212" i="4"/>
  <c r="P213" i="4"/>
  <c r="K214" i="4"/>
  <c r="H215" i="4" s="1"/>
  <c r="K215" i="4" s="1"/>
  <c r="H216" i="4" s="1"/>
  <c r="O216" i="4" s="1"/>
  <c r="H214" i="4"/>
  <c r="J218" i="4"/>
  <c r="P215" i="4" l="1"/>
  <c r="O215" i="4"/>
  <c r="K216" i="4"/>
  <c r="H217" i="4" s="1"/>
  <c r="O217" i="4" s="1"/>
  <c r="O214" i="4"/>
  <c r="P214" i="4"/>
  <c r="P216" i="4"/>
  <c r="J219" i="4"/>
  <c r="K217" i="4" l="1"/>
  <c r="H218" i="4" s="1"/>
  <c r="O218" i="4" s="1"/>
  <c r="P217" i="4"/>
  <c r="J220" i="4"/>
  <c r="K218" i="4" l="1"/>
  <c r="H219" i="4" s="1"/>
  <c r="K219" i="4" s="1"/>
  <c r="P218" i="4"/>
  <c r="J221" i="4"/>
  <c r="O219" i="4" l="1"/>
  <c r="P219" i="4"/>
  <c r="K220" i="4"/>
  <c r="H220" i="4"/>
  <c r="J222" i="4"/>
  <c r="O220" i="4" l="1"/>
  <c r="P220" i="4"/>
  <c r="H221" i="4"/>
  <c r="O221" i="4" s="1"/>
  <c r="J223" i="4"/>
  <c r="K221" i="4" l="1"/>
  <c r="P221" i="4"/>
  <c r="J224" i="4"/>
  <c r="H222" i="4" l="1"/>
  <c r="P222" i="4" s="1"/>
  <c r="J225" i="4"/>
  <c r="K222" i="4" l="1"/>
  <c r="O222" i="4"/>
  <c r="J226" i="4"/>
  <c r="K223" i="4" l="1"/>
  <c r="H223" i="4"/>
  <c r="J227" i="4"/>
  <c r="P223" i="4" l="1"/>
  <c r="O223" i="4"/>
  <c r="K224" i="4"/>
  <c r="H224" i="4"/>
  <c r="J228" i="4"/>
  <c r="P224" i="4" l="1"/>
  <c r="O224" i="4"/>
  <c r="H225" i="4"/>
  <c r="O225" i="4" s="1"/>
  <c r="J229" i="4"/>
  <c r="K225" i="4" l="1"/>
  <c r="K226" i="4" s="1"/>
  <c r="H227" i="4" s="1"/>
  <c r="O227" i="4" s="1"/>
  <c r="P225" i="4"/>
  <c r="J230" i="4"/>
  <c r="H226" i="4" l="1"/>
  <c r="O226" i="4" s="1"/>
  <c r="K227" i="4"/>
  <c r="K228" i="4" s="1"/>
  <c r="J231" i="4"/>
  <c r="H228" i="4" l="1"/>
  <c r="P228" i="4" s="1"/>
  <c r="P227" i="4"/>
  <c r="P226" i="4"/>
  <c r="H229" i="4"/>
  <c r="O229" i="4" s="1"/>
  <c r="J232" i="4"/>
  <c r="O228" i="4" l="1"/>
  <c r="K229" i="4"/>
  <c r="H230" i="4" s="1"/>
  <c r="K230" i="4" s="1"/>
  <c r="P229" i="4"/>
  <c r="J233" i="4"/>
  <c r="H231" i="4" l="1"/>
  <c r="O231" i="4" s="1"/>
  <c r="P230" i="4"/>
  <c r="O230" i="4"/>
  <c r="J234" i="4"/>
  <c r="P231" i="4" l="1"/>
  <c r="K231" i="4"/>
  <c r="J235" i="4"/>
  <c r="K232" i="4" l="1"/>
  <c r="H233" i="4" s="1"/>
  <c r="K233" i="4" s="1"/>
  <c r="H232" i="4"/>
  <c r="J236" i="4"/>
  <c r="P233" i="4" l="1"/>
  <c r="O233" i="4"/>
  <c r="H234" i="4"/>
  <c r="O234" i="4" s="1"/>
  <c r="O232" i="4"/>
  <c r="P232" i="4"/>
  <c r="J237" i="4"/>
  <c r="K234" i="4" l="1"/>
  <c r="P234" i="4"/>
  <c r="J238" i="4"/>
  <c r="K235" i="4" l="1"/>
  <c r="H235" i="4"/>
  <c r="J239" i="4"/>
  <c r="O235" i="4" l="1"/>
  <c r="P235" i="4"/>
  <c r="K236" i="4"/>
  <c r="H237" i="4" s="1"/>
  <c r="K237" i="4" s="1"/>
  <c r="H238" i="4" s="1"/>
  <c r="K238" i="4" s="1"/>
  <c r="H236" i="4"/>
  <c r="J240" i="4"/>
  <c r="O236" i="4" l="1"/>
  <c r="P236" i="4"/>
  <c r="P237" i="4"/>
  <c r="O237" i="4"/>
  <c r="K239" i="4"/>
  <c r="H239" i="4"/>
  <c r="O238" i="4"/>
  <c r="P238" i="4"/>
  <c r="J241" i="4"/>
  <c r="P239" i="4" l="1"/>
  <c r="O239" i="4"/>
  <c r="H240" i="4"/>
  <c r="K240" i="4" s="1"/>
  <c r="J242" i="4"/>
  <c r="O240" i="4" l="1"/>
  <c r="P240" i="4"/>
  <c r="H241" i="4"/>
  <c r="K241" i="4" s="1"/>
  <c r="J243" i="4"/>
  <c r="O241" i="4" l="1"/>
  <c r="P241" i="4"/>
  <c r="H242" i="4"/>
  <c r="O242" i="4" s="1"/>
  <c r="J244" i="4"/>
  <c r="K242" i="4" l="1"/>
  <c r="H243" i="4" s="1"/>
  <c r="P242" i="4"/>
  <c r="J245" i="4"/>
  <c r="K243" i="4" l="1"/>
  <c r="K244" i="4" s="1"/>
  <c r="O243" i="4"/>
  <c r="P243" i="4"/>
  <c r="J246" i="4"/>
  <c r="H244" i="4" l="1"/>
  <c r="O244" i="4" s="1"/>
  <c r="K245" i="4"/>
  <c r="H245" i="4"/>
  <c r="J247" i="4"/>
  <c r="P244" i="4" l="1"/>
  <c r="O245" i="4"/>
  <c r="P245" i="4"/>
  <c r="H246" i="4"/>
  <c r="K246" i="4" s="1"/>
  <c r="J248" i="4"/>
  <c r="H247" i="4" l="1"/>
  <c r="K247" i="4" s="1"/>
  <c r="O246" i="4"/>
  <c r="P246" i="4"/>
  <c r="J249" i="4"/>
  <c r="P247" i="4" l="1"/>
  <c r="O247" i="4"/>
  <c r="H248" i="4"/>
  <c r="K248" i="4" s="1"/>
  <c r="J250" i="4"/>
  <c r="O248" i="4" l="1"/>
  <c r="P248" i="4"/>
  <c r="K249" i="4"/>
  <c r="H249" i="4"/>
  <c r="J251" i="4"/>
  <c r="O249" i="4" l="1"/>
  <c r="P249" i="4"/>
  <c r="H250" i="4"/>
  <c r="O250" i="4" s="1"/>
  <c r="J252" i="4"/>
  <c r="K250" i="4" l="1"/>
  <c r="H251" i="4" s="1"/>
  <c r="P250" i="4"/>
  <c r="J253" i="4"/>
  <c r="K251" i="4" l="1"/>
  <c r="P251" i="4"/>
  <c r="O251" i="4"/>
  <c r="J254" i="4"/>
  <c r="H252" i="4" l="1"/>
  <c r="O252" i="4" s="1"/>
  <c r="J255" i="4"/>
  <c r="K252" i="4" l="1"/>
  <c r="H253" i="4" s="1"/>
  <c r="O253" i="4" s="1"/>
  <c r="P252" i="4"/>
  <c r="J256" i="4"/>
  <c r="P253" i="4" l="1"/>
  <c r="K253" i="4"/>
  <c r="H254" i="4" s="1"/>
  <c r="K254" i="4" s="1"/>
  <c r="H255" i="4" s="1"/>
  <c r="J257" i="4"/>
  <c r="P254" i="4" l="1"/>
  <c r="K255" i="4"/>
  <c r="H256" i="4" s="1"/>
  <c r="O254" i="4"/>
  <c r="O255" i="4"/>
  <c r="P255" i="4"/>
  <c r="K256" i="4"/>
  <c r="J258" i="4"/>
  <c r="O256" i="4" l="1"/>
  <c r="P256" i="4"/>
  <c r="K257" i="4"/>
  <c r="H257" i="4"/>
  <c r="O257" i="4" s="1"/>
  <c r="J259" i="4"/>
  <c r="P257" i="4" l="1"/>
  <c r="H258" i="4"/>
  <c r="K258" i="4" s="1"/>
  <c r="J260" i="4"/>
  <c r="O258" i="4" l="1"/>
  <c r="P258" i="4"/>
  <c r="H259" i="4"/>
  <c r="K259" i="4" s="1"/>
  <c r="J261" i="4"/>
  <c r="O259" i="4" l="1"/>
  <c r="P259" i="4"/>
  <c r="K260" i="4"/>
  <c r="H260" i="4"/>
  <c r="O260" i="4" s="1"/>
  <c r="J262" i="4"/>
  <c r="P260" i="4" l="1"/>
  <c r="K261" i="4"/>
  <c r="H261" i="4"/>
  <c r="J263" i="4"/>
  <c r="C377" i="4" l="1"/>
  <c r="O261" i="4"/>
  <c r="C380" i="4" s="1"/>
  <c r="P261" i="4"/>
  <c r="C381" i="4" s="1"/>
  <c r="H262" i="4"/>
  <c r="K262" i="4" s="1"/>
  <c r="J264" i="4"/>
  <c r="H263" i="4" l="1"/>
  <c r="K263" i="4" s="1"/>
  <c r="O262" i="4"/>
  <c r="P262" i="4"/>
  <c r="J265" i="4"/>
  <c r="O263" i="4" l="1"/>
  <c r="P263" i="4"/>
  <c r="H264" i="4"/>
  <c r="K264" i="4" s="1"/>
  <c r="J266" i="4"/>
  <c r="O264" i="4" l="1"/>
  <c r="P264" i="4"/>
  <c r="H265" i="4"/>
  <c r="O265" i="4" s="1"/>
  <c r="J267" i="4"/>
  <c r="K265" i="4" l="1"/>
  <c r="P265" i="4"/>
  <c r="J268" i="4"/>
  <c r="H266" i="4" l="1"/>
  <c r="P266" i="4" s="1"/>
  <c r="J269" i="4"/>
  <c r="K266" i="4" l="1"/>
  <c r="O266" i="4"/>
  <c r="J270" i="4"/>
  <c r="K267" i="4" l="1"/>
  <c r="H268" i="4" s="1"/>
  <c r="K268" i="4" s="1"/>
  <c r="H267" i="4"/>
  <c r="J271" i="4"/>
  <c r="P268" i="4" l="1"/>
  <c r="H269" i="4"/>
  <c r="P269" i="4" s="1"/>
  <c r="O268" i="4"/>
  <c r="P267" i="4"/>
  <c r="O267" i="4"/>
  <c r="J272" i="4"/>
  <c r="K269" i="4" l="1"/>
  <c r="O269" i="4"/>
  <c r="J273" i="4"/>
  <c r="H270" i="4" l="1"/>
  <c r="K270" i="4"/>
  <c r="H271" i="4" s="1"/>
  <c r="K271" i="4" s="1"/>
  <c r="J274" i="4"/>
  <c r="P271" i="4" l="1"/>
  <c r="O271" i="4"/>
  <c r="H272" i="4"/>
  <c r="O272" i="4" s="1"/>
  <c r="O270" i="4"/>
  <c r="P270" i="4"/>
  <c r="J275" i="4"/>
  <c r="K272" i="4" l="1"/>
  <c r="P272" i="4"/>
  <c r="J276" i="4"/>
  <c r="H273" i="4" l="1"/>
  <c r="K273" i="4" s="1"/>
  <c r="H274" i="4" s="1"/>
  <c r="K274" i="4" s="1"/>
  <c r="K275" i="4" s="1"/>
  <c r="J277" i="4"/>
  <c r="P274" i="4" l="1"/>
  <c r="O274" i="4"/>
  <c r="H275" i="4"/>
  <c r="O275" i="4" s="1"/>
  <c r="O273" i="4"/>
  <c r="P273" i="4"/>
  <c r="H276" i="4"/>
  <c r="K276" i="4" s="1"/>
  <c r="J278" i="4"/>
  <c r="P275" i="4" l="1"/>
  <c r="O276" i="4"/>
  <c r="P276" i="4"/>
  <c r="H277" i="4"/>
  <c r="K277" i="4" s="1"/>
  <c r="J279" i="4"/>
  <c r="H278" i="4" l="1"/>
  <c r="K278" i="4" s="1"/>
  <c r="O277" i="4"/>
  <c r="P277" i="4"/>
  <c r="J280" i="4"/>
  <c r="P278" i="4" l="1"/>
  <c r="O278" i="4"/>
  <c r="K279" i="4"/>
  <c r="H279" i="4"/>
  <c r="J281" i="4"/>
  <c r="H280" i="4" l="1"/>
  <c r="K280" i="4" s="1"/>
  <c r="O279" i="4"/>
  <c r="P279" i="4"/>
  <c r="J282" i="4"/>
  <c r="O280" i="4" l="1"/>
  <c r="P280" i="4"/>
  <c r="H281" i="4"/>
  <c r="K281" i="4" s="1"/>
  <c r="J283" i="4"/>
  <c r="O281" i="4" l="1"/>
  <c r="P281" i="4"/>
  <c r="H282" i="4"/>
  <c r="K282" i="4" s="1"/>
  <c r="J284" i="4"/>
  <c r="K283" i="4" l="1"/>
  <c r="H283" i="4"/>
  <c r="O283" i="4" s="1"/>
  <c r="O282" i="4"/>
  <c r="P282" i="4"/>
  <c r="J285" i="4"/>
  <c r="H284" i="4" l="1"/>
  <c r="K284" i="4" s="1"/>
  <c r="P283" i="4"/>
  <c r="J286" i="4"/>
  <c r="P284" i="4" l="1"/>
  <c r="O284" i="4"/>
  <c r="K285" i="4"/>
  <c r="H285" i="4"/>
  <c r="O285" i="4" s="1"/>
  <c r="J287" i="4"/>
  <c r="H286" i="4" l="1"/>
  <c r="O286" i="4" s="1"/>
  <c r="P285" i="4"/>
  <c r="J288" i="4"/>
  <c r="K286" i="4" l="1"/>
  <c r="H287" i="4" s="1"/>
  <c r="O287" i="4" s="1"/>
  <c r="P286" i="4"/>
  <c r="J289" i="4"/>
  <c r="K287" i="4" l="1"/>
  <c r="H288" i="4" s="1"/>
  <c r="O288" i="4" s="1"/>
  <c r="P287" i="4"/>
  <c r="J290" i="4"/>
  <c r="K288" i="4" l="1"/>
  <c r="P288" i="4"/>
  <c r="J291" i="4"/>
  <c r="H289" i="4" l="1"/>
  <c r="O289" i="4" s="1"/>
  <c r="J292" i="4"/>
  <c r="K289" i="4" l="1"/>
  <c r="H290" i="4" s="1"/>
  <c r="K290" i="4" s="1"/>
  <c r="H291" i="4" s="1"/>
  <c r="O291" i="4" s="1"/>
  <c r="P289" i="4"/>
  <c r="J293" i="4"/>
  <c r="P290" i="4" l="1"/>
  <c r="K291" i="4"/>
  <c r="H292" i="4" s="1"/>
  <c r="O292" i="4" s="1"/>
  <c r="O290" i="4"/>
  <c r="P291" i="4"/>
  <c r="J294" i="4"/>
  <c r="K292" i="4" l="1"/>
  <c r="H293" i="4" s="1"/>
  <c r="O293" i="4" s="1"/>
  <c r="P292" i="4"/>
  <c r="J295" i="4"/>
  <c r="K293" i="4" l="1"/>
  <c r="K294" i="4" s="1"/>
  <c r="P293" i="4"/>
  <c r="J296" i="4"/>
  <c r="H294" i="4" l="1"/>
  <c r="P294" i="4" s="1"/>
  <c r="H295" i="4"/>
  <c r="O295" i="4" s="1"/>
  <c r="J297" i="4"/>
  <c r="K295" i="4" l="1"/>
  <c r="H296" i="4" s="1"/>
  <c r="K296" i="4" s="1"/>
  <c r="O294" i="4"/>
  <c r="P295" i="4"/>
  <c r="J298" i="4"/>
  <c r="P296" i="4" l="1"/>
  <c r="O296" i="4"/>
  <c r="H297" i="4"/>
  <c r="O297" i="4" s="1"/>
  <c r="J299" i="4"/>
  <c r="K297" i="4" l="1"/>
  <c r="K298" i="4" s="1"/>
  <c r="P297" i="4"/>
  <c r="J300" i="4"/>
  <c r="H298" i="4" l="1"/>
  <c r="O298" i="4" s="1"/>
  <c r="H299" i="4"/>
  <c r="O299" i="4" s="1"/>
  <c r="J301" i="4"/>
  <c r="K299" i="4" l="1"/>
  <c r="H300" i="4" s="1"/>
  <c r="K300" i="4" s="1"/>
  <c r="P298" i="4"/>
  <c r="P299" i="4"/>
  <c r="J302" i="4"/>
  <c r="O300" i="4" l="1"/>
  <c r="P300" i="4"/>
  <c r="H301" i="4"/>
  <c r="O301" i="4" s="1"/>
  <c r="J303" i="4"/>
  <c r="K301" i="4" l="1"/>
  <c r="H302" i="4" s="1"/>
  <c r="K302" i="4" s="1"/>
  <c r="P301" i="4"/>
  <c r="J304" i="4"/>
  <c r="H303" i="4" l="1"/>
  <c r="O303" i="4" s="1"/>
  <c r="P302" i="4"/>
  <c r="O302" i="4"/>
  <c r="J305" i="4"/>
  <c r="K303" i="4" l="1"/>
  <c r="K304" i="4" s="1"/>
  <c r="P303" i="4"/>
  <c r="J306" i="4"/>
  <c r="H304" i="4" l="1"/>
  <c r="P304" i="4" s="1"/>
  <c r="H305" i="4"/>
  <c r="O305" i="4" s="1"/>
  <c r="J307" i="4"/>
  <c r="O304" i="4" l="1"/>
  <c r="K305" i="4"/>
  <c r="P305" i="4"/>
  <c r="J308" i="4"/>
  <c r="H306" i="4" l="1"/>
  <c r="P306" i="4" s="1"/>
  <c r="J309" i="4"/>
  <c r="K306" i="4" l="1"/>
  <c r="O306" i="4"/>
  <c r="J310" i="4"/>
  <c r="H307" i="4" l="1"/>
  <c r="K307" i="4" s="1"/>
  <c r="H308" i="4" s="1"/>
  <c r="K308" i="4" s="1"/>
  <c r="K309" i="4" s="1"/>
  <c r="J311" i="4"/>
  <c r="O308" i="4" l="1"/>
  <c r="P308" i="4"/>
  <c r="H309" i="4"/>
  <c r="O309" i="4" s="1"/>
  <c r="P307" i="4"/>
  <c r="O307" i="4"/>
  <c r="H310" i="4"/>
  <c r="O310" i="4" s="1"/>
  <c r="J312" i="4"/>
  <c r="K310" i="4" l="1"/>
  <c r="P309" i="4"/>
  <c r="P310" i="4"/>
  <c r="J313" i="4"/>
  <c r="H311" i="4" l="1"/>
  <c r="O311" i="4" s="1"/>
  <c r="J314" i="4"/>
  <c r="K311" i="4" l="1"/>
  <c r="P311" i="4"/>
  <c r="J315" i="4"/>
  <c r="H312" i="4" l="1"/>
  <c r="K312" i="4"/>
  <c r="H313" i="4" s="1"/>
  <c r="O313" i="4" s="1"/>
  <c r="J316" i="4"/>
  <c r="P313" i="4" l="1"/>
  <c r="K313" i="4"/>
  <c r="H314" i="4" s="1"/>
  <c r="O314" i="4" s="1"/>
  <c r="O312" i="4"/>
  <c r="P312" i="4"/>
  <c r="J317" i="4"/>
  <c r="K314" i="4" l="1"/>
  <c r="H315" i="4" s="1"/>
  <c r="O315" i="4" s="1"/>
  <c r="P314" i="4"/>
  <c r="J318" i="4"/>
  <c r="K315" i="4" l="1"/>
  <c r="P315" i="4"/>
  <c r="J319" i="4"/>
  <c r="H316" i="4" l="1"/>
  <c r="K316" i="4"/>
  <c r="J320" i="4"/>
  <c r="O316" i="4" l="1"/>
  <c r="P316" i="4"/>
  <c r="H317" i="4"/>
  <c r="O317" i="4" s="1"/>
  <c r="K317" i="4"/>
  <c r="H318" i="4" s="1"/>
  <c r="K318" i="4" s="1"/>
  <c r="H319" i="4" s="1"/>
  <c r="J321" i="4"/>
  <c r="O318" i="4" l="1"/>
  <c r="P318" i="4"/>
  <c r="K319" i="4"/>
  <c r="H320" i="4" s="1"/>
  <c r="K320" i="4" s="1"/>
  <c r="P317" i="4"/>
  <c r="O319" i="4"/>
  <c r="P319" i="4"/>
  <c r="J322" i="4"/>
  <c r="O320" i="4" l="1"/>
  <c r="P320" i="4"/>
  <c r="H321" i="4"/>
  <c r="K321" i="4" s="1"/>
  <c r="J323" i="4"/>
  <c r="O321" i="4" l="1"/>
  <c r="P321" i="4"/>
  <c r="H322" i="4"/>
  <c r="O322" i="4" s="1"/>
  <c r="J324" i="4"/>
  <c r="K322" i="4" l="1"/>
  <c r="H323" i="4" s="1"/>
  <c r="P322" i="4"/>
  <c r="J325" i="4"/>
  <c r="K323" i="4" l="1"/>
  <c r="H324" i="4" s="1"/>
  <c r="O323" i="4"/>
  <c r="P323" i="4"/>
  <c r="J326" i="4"/>
  <c r="K324" i="4" l="1"/>
  <c r="K325" i="4" s="1"/>
  <c r="O324" i="4"/>
  <c r="P324" i="4"/>
  <c r="J327" i="4"/>
  <c r="H325" i="4" l="1"/>
  <c r="O325" i="4" s="1"/>
  <c r="H326" i="4"/>
  <c r="K326" i="4" s="1"/>
  <c r="J328" i="4"/>
  <c r="P325" i="4" l="1"/>
  <c r="H327" i="4"/>
  <c r="K327" i="4" s="1"/>
  <c r="O326" i="4"/>
  <c r="P326" i="4"/>
  <c r="J329" i="4"/>
  <c r="O327" i="4" l="1"/>
  <c r="P327" i="4"/>
  <c r="H328" i="4"/>
  <c r="K328" i="4" s="1"/>
  <c r="J330" i="4"/>
  <c r="P328" i="4" l="1"/>
  <c r="O328" i="4"/>
  <c r="K329" i="4"/>
  <c r="H329" i="4"/>
  <c r="O329" i="4" s="1"/>
  <c r="J331" i="4"/>
  <c r="P329" i="4" l="1"/>
  <c r="H330" i="4"/>
  <c r="O330" i="4" s="1"/>
  <c r="J332" i="4"/>
  <c r="K330" i="4" l="1"/>
  <c r="K331" i="4" s="1"/>
  <c r="P330" i="4"/>
  <c r="J333" i="4"/>
  <c r="H331" i="4" l="1"/>
  <c r="O331" i="4" s="1"/>
  <c r="K332" i="4"/>
  <c r="H332" i="4"/>
  <c r="J334" i="4"/>
  <c r="P331" i="4" l="1"/>
  <c r="O332" i="4"/>
  <c r="P332" i="4"/>
  <c r="H333" i="4"/>
  <c r="O333" i="4" s="1"/>
  <c r="J335" i="4"/>
  <c r="K333" i="4" l="1"/>
  <c r="H334" i="4" s="1"/>
  <c r="O334" i="4" s="1"/>
  <c r="P333" i="4"/>
  <c r="J336" i="4"/>
  <c r="K334" i="4" l="1"/>
  <c r="K335" i="4" s="1"/>
  <c r="P334" i="4"/>
  <c r="J337" i="4"/>
  <c r="H335" i="4" l="1"/>
  <c r="P335" i="4" s="1"/>
  <c r="K336" i="4"/>
  <c r="H336" i="4"/>
  <c r="J338" i="4"/>
  <c r="O335" i="4" l="1"/>
  <c r="O336" i="4"/>
  <c r="P336" i="4"/>
  <c r="H337" i="4"/>
  <c r="O337" i="4" s="1"/>
  <c r="J339" i="4"/>
  <c r="K337" i="4" l="1"/>
  <c r="P337" i="4"/>
  <c r="J340" i="4"/>
  <c r="H338" i="4" l="1"/>
  <c r="O338" i="4" s="1"/>
  <c r="J341" i="4"/>
  <c r="K338" i="4" l="1"/>
  <c r="H339" i="4" s="1"/>
  <c r="O339" i="4" s="1"/>
  <c r="P338" i="4"/>
  <c r="J342" i="4"/>
  <c r="P339" i="4" l="1"/>
  <c r="K339" i="4"/>
  <c r="H340" i="4" s="1"/>
  <c r="O340" i="4" s="1"/>
  <c r="J343" i="4"/>
  <c r="P340" i="4" l="1"/>
  <c r="K340" i="4"/>
  <c r="J344" i="4"/>
  <c r="H341" i="4" l="1"/>
  <c r="P341" i="4" s="1"/>
  <c r="J345" i="4"/>
  <c r="K341" i="4" l="1"/>
  <c r="O341" i="4"/>
  <c r="J346" i="4"/>
  <c r="K342" i="4" l="1"/>
  <c r="H343" i="4" s="1"/>
  <c r="H342" i="4"/>
  <c r="J347" i="4"/>
  <c r="O342" i="4" l="1"/>
  <c r="P343" i="4"/>
  <c r="P342" i="4"/>
  <c r="K343" i="4"/>
  <c r="O343" i="4"/>
  <c r="J348" i="4"/>
  <c r="H344" i="4" l="1"/>
  <c r="K344" i="4"/>
  <c r="J349" i="4"/>
  <c r="O344" i="4" l="1"/>
  <c r="P344" i="4"/>
  <c r="H345" i="4"/>
  <c r="P345" i="4" s="1"/>
  <c r="K345" i="4"/>
  <c r="J350" i="4"/>
  <c r="O345" i="4" l="1"/>
  <c r="H346" i="4"/>
  <c r="O346" i="4" s="1"/>
  <c r="K346" i="4"/>
  <c r="J351" i="4"/>
  <c r="P346" i="4" l="1"/>
  <c r="K347" i="4"/>
  <c r="H348" i="4" s="1"/>
  <c r="H347" i="4"/>
  <c r="P347" i="4" s="1"/>
  <c r="J352" i="4"/>
  <c r="O347" i="4" l="1"/>
  <c r="P348" i="4"/>
  <c r="O348" i="4"/>
  <c r="K348" i="4"/>
  <c r="J353" i="4"/>
  <c r="K349" i="4" l="1"/>
  <c r="H349" i="4"/>
  <c r="J354" i="4"/>
  <c r="O349" i="4" l="1"/>
  <c r="P349" i="4"/>
  <c r="K350" i="4"/>
  <c r="H351" i="4" s="1"/>
  <c r="H350" i="4"/>
  <c r="O350" i="4" s="1"/>
  <c r="J355" i="4"/>
  <c r="P350" i="4" l="1"/>
  <c r="P351" i="4"/>
  <c r="K351" i="4"/>
  <c r="H352" i="4" s="1"/>
  <c r="P352" i="4" s="1"/>
  <c r="O351" i="4"/>
  <c r="J356" i="4"/>
  <c r="O352" i="4" l="1"/>
  <c r="K352" i="4"/>
  <c r="J357" i="4"/>
  <c r="K353" i="4" l="1"/>
  <c r="H353" i="4"/>
  <c r="P353" i="4" s="1"/>
  <c r="J358" i="4"/>
  <c r="O353" i="4" l="1"/>
  <c r="H354" i="4"/>
  <c r="K354" i="4" s="1"/>
  <c r="H355" i="4" s="1"/>
  <c r="J359" i="4"/>
  <c r="K355" i="4" l="1"/>
  <c r="O355" i="4"/>
  <c r="O354" i="4"/>
  <c r="P355" i="4"/>
  <c r="P354" i="4"/>
  <c r="J360" i="4"/>
  <c r="K356" i="4" l="1"/>
  <c r="H356" i="4"/>
  <c r="J361" i="4"/>
  <c r="O356" i="4" l="1"/>
  <c r="P356" i="4"/>
  <c r="K357" i="4"/>
  <c r="H357" i="4"/>
  <c r="O357" i="4" s="1"/>
  <c r="J362" i="4"/>
  <c r="P357" i="4" l="1"/>
  <c r="K358" i="4"/>
  <c r="H359" i="4" s="1"/>
  <c r="H358" i="4"/>
  <c r="O358" i="4" s="1"/>
  <c r="J363" i="4"/>
  <c r="O359" i="4" l="1"/>
  <c r="K359" i="4"/>
  <c r="P359" i="4"/>
  <c r="P358" i="4"/>
  <c r="J364" i="4"/>
  <c r="H360" i="4" l="1"/>
  <c r="K360" i="4" s="1"/>
  <c r="J365" i="4"/>
  <c r="O360" i="4" l="1"/>
  <c r="P360" i="4"/>
  <c r="H361" i="4"/>
  <c r="O361" i="4" s="1"/>
  <c r="K361" i="4"/>
  <c r="J366" i="4"/>
  <c r="P361" i="4" l="1"/>
  <c r="K362" i="4"/>
  <c r="H362" i="4"/>
  <c r="O362" i="4" s="1"/>
  <c r="J367" i="4"/>
  <c r="P362" i="4" l="1"/>
  <c r="H363" i="4"/>
  <c r="O363" i="4" s="1"/>
  <c r="J368" i="4"/>
  <c r="K363" i="4" l="1"/>
  <c r="K364" i="4" s="1"/>
  <c r="H365" i="4" s="1"/>
  <c r="P363" i="4"/>
  <c r="J369" i="4"/>
  <c r="H364" i="4" l="1"/>
  <c r="O364" i="4" s="1"/>
  <c r="O365" i="4"/>
  <c r="K365" i="4"/>
  <c r="J370" i="4"/>
  <c r="P364" i="4" l="1"/>
  <c r="P365" i="4"/>
  <c r="H366" i="4"/>
  <c r="K366" i="4"/>
  <c r="J371" i="4"/>
  <c r="K367" i="4" l="1"/>
  <c r="H368" i="4" s="1"/>
  <c r="H367" i="4"/>
  <c r="O366" i="4"/>
  <c r="P366" i="4"/>
  <c r="O367" i="4" l="1"/>
  <c r="P367" i="4"/>
  <c r="P368" i="4"/>
  <c r="O368" i="4"/>
  <c r="K368" i="4"/>
  <c r="H369" i="4" l="1"/>
  <c r="K369" i="4" s="1"/>
  <c r="O369" i="4" l="1"/>
  <c r="P369" i="4"/>
  <c r="K370" i="4"/>
  <c r="H371" i="4" s="1"/>
  <c r="H370" i="4"/>
  <c r="O370" i="4" s="1"/>
  <c r="P370" i="4" l="1"/>
  <c r="P371" i="4"/>
  <c r="K371" i="4"/>
  <c r="O371" i="4"/>
</calcChain>
</file>

<file path=xl/sharedStrings.xml><?xml version="1.0" encoding="utf-8"?>
<sst xmlns="http://schemas.openxmlformats.org/spreadsheetml/2006/main" count="85" uniqueCount="80">
  <si>
    <t>&lt;07:00:00</t>
  </si>
  <si>
    <t>&lt;07:00</t>
  </si>
  <si>
    <t>07:00&lt;07:30</t>
  </si>
  <si>
    <t>07:30&lt;08:00</t>
  </si>
  <si>
    <t>08:00&lt;08:30</t>
  </si>
  <si>
    <t>08:30&lt;09:00</t>
  </si>
  <si>
    <t>09:00&lt;09:30</t>
  </si>
  <si>
    <t>09:30&lt;10:00</t>
  </si>
  <si>
    <t>10:00&lt;10:30</t>
  </si>
  <si>
    <t>10:30&lt;11:00</t>
  </si>
  <si>
    <t>11:00&lt;11:30</t>
  </si>
  <si>
    <t>11:30&lt;12:00</t>
  </si>
  <si>
    <t>12:00&lt;12:30</t>
  </si>
  <si>
    <t>12:30&lt;13:00</t>
  </si>
  <si>
    <t>13:00&lt;13:30</t>
  </si>
  <si>
    <t>13:30&lt;14:00</t>
  </si>
  <si>
    <t>14:00&lt;14:30</t>
  </si>
  <si>
    <t>14:30&lt;15:00</t>
  </si>
  <si>
    <t>15:00&lt;15:30</t>
  </si>
  <si>
    <t>15:30&lt;16:00</t>
  </si>
  <si>
    <t>16:00&lt;16:30</t>
  </si>
  <si>
    <t>16:30&lt;17:00</t>
  </si>
  <si>
    <t>17:00&lt;17:30</t>
  </si>
  <si>
    <t>Capacité</t>
  </si>
  <si>
    <t>Poste 1</t>
  </si>
  <si>
    <t>Poste 2</t>
  </si>
  <si>
    <t>Poste 3</t>
  </si>
  <si>
    <t>Poste 4</t>
  </si>
  <si>
    <t>Poste 5</t>
  </si>
  <si>
    <t>Capacité totale</t>
  </si>
  <si>
    <t>&gt;20:00:00</t>
  </si>
  <si>
    <t>Volume annuel</t>
  </si>
  <si>
    <t>Volume quotidien</t>
  </si>
  <si>
    <t>B3</t>
  </si>
  <si>
    <t>B2</t>
  </si>
  <si>
    <t>B1</t>
  </si>
  <si>
    <r>
      <rPr>
        <sz val="11"/>
        <color theme="1"/>
        <rFont val="Calibri"/>
        <family val="2"/>
      </rPr>
      <t>∑</t>
    </r>
    <r>
      <rPr>
        <sz val="11"/>
        <color theme="1"/>
        <rFont val="Calibri"/>
        <family val="2"/>
        <scheme val="minor"/>
      </rPr>
      <t>. V.A.Ann.</t>
    </r>
  </si>
  <si>
    <t>∑ V.A.Q</t>
  </si>
  <si>
    <t>% du total de consultations quotidiennes</t>
  </si>
  <si>
    <t>Totaux</t>
  </si>
  <si>
    <t>% des plages 1h sur consultations quotidiennes</t>
  </si>
  <si>
    <t>Modèle M/M/2 : Simulation</t>
  </si>
  <si>
    <t>Modélisation 5-7 guichets</t>
  </si>
  <si>
    <t>Paramètres du modèle</t>
  </si>
  <si>
    <r>
      <t>l</t>
    </r>
    <r>
      <rPr>
        <sz val="10"/>
        <color indexed="18"/>
        <rFont val="Trebuchet MS"/>
        <family val="2"/>
      </rPr>
      <t xml:space="preserve"> = taux d'arrivée</t>
    </r>
  </si>
  <si>
    <r>
      <t>1/</t>
    </r>
    <r>
      <rPr>
        <sz val="10"/>
        <color indexed="18"/>
        <rFont val="Symbol"/>
        <family val="1"/>
        <charset val="2"/>
      </rPr>
      <t>l</t>
    </r>
    <r>
      <rPr>
        <sz val="10"/>
        <color indexed="18"/>
        <rFont val="Trebuchet MS"/>
        <family val="2"/>
      </rPr>
      <t xml:space="preserve"> =durée moyenne entre 2 arrivées </t>
    </r>
  </si>
  <si>
    <r>
      <t>1/</t>
    </r>
    <r>
      <rPr>
        <sz val="10"/>
        <color indexed="18"/>
        <rFont val="Symbol"/>
        <family val="1"/>
        <charset val="2"/>
      </rPr>
      <t>m</t>
    </r>
    <r>
      <rPr>
        <sz val="10"/>
        <color indexed="18"/>
        <rFont val="Trebuchet MS"/>
        <family val="2"/>
      </rPr>
      <t xml:space="preserve"> =durée moyenne d'un service</t>
    </r>
  </si>
  <si>
    <t>Simulation</t>
  </si>
  <si>
    <t>Patient</t>
  </si>
  <si>
    <t>Intervalle Temps</t>
  </si>
  <si>
    <t>Date
arrivée</t>
  </si>
  <si>
    <t>Hor. Arrivée (min)</t>
  </si>
  <si>
    <t>Heure d'arrivée</t>
  </si>
  <si>
    <t>Choix guichet</t>
  </si>
  <si>
    <t>Date
début service</t>
  </si>
  <si>
    <t>Durée Service</t>
  </si>
  <si>
    <t>Date libération guichet 1</t>
  </si>
  <si>
    <t>Date libération guichet 2</t>
  </si>
  <si>
    <t>Date libération guichet 3</t>
  </si>
  <si>
    <t>Date libération guichet 4</t>
  </si>
  <si>
    <t>Date libération guichet 5</t>
  </si>
  <si>
    <t>Attente file</t>
  </si>
  <si>
    <t>Nb clients en attente</t>
  </si>
  <si>
    <t xml:space="preserve">Résultats </t>
  </si>
  <si>
    <t>durée de la simulation (minutes)</t>
  </si>
  <si>
    <t>durée moyenne observée entre 2 arrivées</t>
  </si>
  <si>
    <t>Nombre moyen de clients dans la file (Lf)</t>
  </si>
  <si>
    <t>durée moyenne observée de service</t>
  </si>
  <si>
    <t>Temps d'attente moyen observé dans la file  (Wf)</t>
  </si>
  <si>
    <t>Nb consultations par plage</t>
  </si>
  <si>
    <t>Nb arrivées par minute</t>
  </si>
  <si>
    <t>Plages horaires --&gt;</t>
  </si>
  <si>
    <r>
      <t>m</t>
    </r>
    <r>
      <rPr>
        <sz val="10"/>
        <color indexed="18"/>
        <rFont val="Trebuchet MS"/>
        <family val="2"/>
      </rPr>
      <t xml:space="preserve"> = taux de service (unités/min)</t>
    </r>
  </si>
  <si>
    <t>&lt;08:00:00</t>
  </si>
  <si>
    <t>&gt;19:00:00</t>
  </si>
  <si>
    <t>de</t>
  </si>
  <si>
    <t>à</t>
  </si>
  <si>
    <t>Nombre moy. consultations quot. par plage</t>
  </si>
  <si>
    <t>Capacité en guichet</t>
  </si>
  <si>
    <t>Plage 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</si>
</sst>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0.0"/>
    <numFmt numFmtId="166" formatCode="0.0%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b/>
      <sz val="14"/>
      <color indexed="10"/>
      <name val="Trebuchet MS"/>
      <family val="2"/>
    </font>
    <font>
      <b/>
      <sz val="10"/>
      <color indexed="10"/>
      <name val="Trebuchet MS"/>
      <family val="2"/>
    </font>
    <font>
      <sz val="10"/>
      <name val="Trebuchet MS"/>
      <family val="2"/>
    </font>
    <font>
      <b/>
      <sz val="12"/>
      <name val="Trebuchet MS"/>
      <family val="2"/>
    </font>
    <font>
      <b/>
      <sz val="12"/>
      <color indexed="18"/>
      <name val="Trebuchet MS"/>
      <family val="2"/>
    </font>
    <font>
      <b/>
      <sz val="10"/>
      <color indexed="18"/>
      <name val="Trebuchet MS"/>
      <family val="2"/>
    </font>
    <font>
      <sz val="10"/>
      <color indexed="18"/>
      <name val="Trebuchet MS"/>
      <family val="2"/>
    </font>
    <font>
      <b/>
      <sz val="10"/>
      <name val="Trebuchet MS"/>
      <family val="2"/>
    </font>
    <font>
      <sz val="10"/>
      <color indexed="18"/>
      <name val="Symbol"/>
      <family val="1"/>
      <charset val="2"/>
    </font>
    <font>
      <b/>
      <sz val="12"/>
      <color indexed="12"/>
      <name val="Trebuchet MS"/>
      <family val="2"/>
    </font>
    <font>
      <b/>
      <sz val="12"/>
      <color indexed="10"/>
      <name val="Trebuchet MS"/>
      <family val="2"/>
    </font>
    <font>
      <sz val="10"/>
      <color indexed="10"/>
      <name val="Trebuchet MS"/>
      <family val="2"/>
    </font>
    <font>
      <b/>
      <sz val="10"/>
      <name val="Arial"/>
      <family val="2"/>
    </font>
    <font>
      <sz val="9"/>
      <color indexed="18"/>
      <name val="Trebuchet MS"/>
      <family val="2"/>
    </font>
    <font>
      <b/>
      <sz val="10"/>
      <color rgb="FFFF0000"/>
      <name val="Trebuchet MS"/>
      <family val="2"/>
    </font>
    <font>
      <b/>
      <sz val="11"/>
      <color rgb="FF8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83">
    <xf numFmtId="0" fontId="0" fillId="0" borderId="0" xfId="0"/>
    <xf numFmtId="164" fontId="0" fillId="0" borderId="1" xfId="0" applyNumberFormat="1" applyBorder="1"/>
    <xf numFmtId="164" fontId="0" fillId="0" borderId="0" xfId="0" applyNumberFormat="1" applyBorder="1"/>
    <xf numFmtId="165" fontId="0" fillId="0" borderId="0" xfId="0" applyNumberFormat="1"/>
    <xf numFmtId="1" fontId="0" fillId="0" borderId="0" xfId="0" applyNumberFormat="1"/>
    <xf numFmtId="0" fontId="0" fillId="0" borderId="2" xfId="0" applyBorder="1"/>
    <xf numFmtId="165" fontId="0" fillId="0" borderId="3" xfId="0" applyNumberFormat="1" applyBorder="1"/>
    <xf numFmtId="0" fontId="0" fillId="0" borderId="4" xfId="0" applyBorder="1"/>
    <xf numFmtId="165" fontId="0" fillId="0" borderId="5" xfId="0" applyNumberFormat="1" applyBorder="1"/>
    <xf numFmtId="0" fontId="0" fillId="0" borderId="6" xfId="0" applyBorder="1"/>
    <xf numFmtId="165" fontId="0" fillId="0" borderId="7" xfId="0" applyNumberFormat="1" applyBorder="1"/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0" fillId="0" borderId="0" xfId="1" applyNumberFormat="1" applyFont="1"/>
    <xf numFmtId="9" fontId="0" fillId="0" borderId="11" xfId="0" applyNumberFormat="1" applyBorder="1" applyAlignment="1">
      <alignment vertical="center"/>
    </xf>
    <xf numFmtId="9" fontId="0" fillId="0" borderId="12" xfId="0" applyNumberFormat="1" applyBorder="1" applyAlignment="1">
      <alignment vertical="center"/>
    </xf>
    <xf numFmtId="9" fontId="0" fillId="0" borderId="13" xfId="0" applyNumberFormat="1" applyBorder="1" applyAlignment="1">
      <alignment vertical="center"/>
    </xf>
    <xf numFmtId="166" fontId="0" fillId="0" borderId="11" xfId="0" applyNumberFormat="1" applyBorder="1"/>
    <xf numFmtId="0" fontId="0" fillId="0" borderId="13" xfId="0" applyBorder="1"/>
    <xf numFmtId="0" fontId="5" fillId="0" borderId="0" xfId="2" applyFont="1" applyAlignment="1">
      <alignment horizontal="left"/>
    </xf>
    <xf numFmtId="0" fontId="6" fillId="0" borderId="0" xfId="2" quotePrefix="1" applyFont="1" applyAlignment="1">
      <alignment horizontal="left"/>
    </xf>
    <xf numFmtId="0" fontId="7" fillId="0" borderId="0" xfId="2" applyFont="1"/>
    <xf numFmtId="0" fontId="7" fillId="0" borderId="0" xfId="2" applyNumberFormat="1" applyFont="1"/>
    <xf numFmtId="0" fontId="8" fillId="0" borderId="0" xfId="2" applyFont="1"/>
    <xf numFmtId="0" fontId="9" fillId="0" borderId="0" xfId="2" applyFont="1"/>
    <xf numFmtId="0" fontId="10" fillId="0" borderId="0" xfId="2" applyFont="1"/>
    <xf numFmtId="0" fontId="11" fillId="0" borderId="0" xfId="2" applyFont="1"/>
    <xf numFmtId="0" fontId="12" fillId="0" borderId="0" xfId="2" applyFont="1"/>
    <xf numFmtId="0" fontId="13" fillId="0" borderId="10" xfId="2" applyFont="1" applyBorder="1" applyAlignment="1">
      <alignment wrapText="1"/>
    </xf>
    <xf numFmtId="0" fontId="11" fillId="0" borderId="10" xfId="2" applyFont="1" applyBorder="1" applyAlignment="1">
      <alignment wrapText="1"/>
    </xf>
    <xf numFmtId="0" fontId="14" fillId="0" borderId="0" xfId="2" applyFont="1"/>
    <xf numFmtId="2" fontId="7" fillId="0" borderId="0" xfId="2" applyNumberFormat="1" applyFont="1"/>
    <xf numFmtId="0" fontId="7" fillId="3" borderId="10" xfId="2" applyFont="1" applyFill="1" applyBorder="1" applyAlignment="1">
      <alignment wrapText="1"/>
    </xf>
    <xf numFmtId="0" fontId="12" fillId="4" borderId="10" xfId="2" applyFont="1" applyFill="1" applyBorder="1" applyAlignment="1">
      <alignment horizontal="center" wrapText="1"/>
    </xf>
    <xf numFmtId="0" fontId="12" fillId="4" borderId="10" xfId="2" applyNumberFormat="1" applyFont="1" applyFill="1" applyBorder="1" applyAlignment="1">
      <alignment horizontal="center" wrapText="1"/>
    </xf>
    <xf numFmtId="0" fontId="7" fillId="3" borderId="10" xfId="2" applyFont="1" applyFill="1" applyBorder="1"/>
    <xf numFmtId="2" fontId="7" fillId="0" borderId="10" xfId="2" applyNumberFormat="1" applyFont="1" applyBorder="1"/>
    <xf numFmtId="2" fontId="7" fillId="0" borderId="10" xfId="2" applyNumberFormat="1" applyFont="1" applyBorder="1" applyAlignment="1">
      <alignment horizontal="center"/>
    </xf>
    <xf numFmtId="0" fontId="7" fillId="0" borderId="10" xfId="2" applyNumberFormat="1" applyFont="1" applyBorder="1"/>
    <xf numFmtId="0" fontId="7" fillId="0" borderId="10" xfId="2" applyFont="1" applyBorder="1"/>
    <xf numFmtId="1" fontId="7" fillId="0" borderId="10" xfId="2" applyNumberFormat="1" applyFont="1" applyBorder="1"/>
    <xf numFmtId="0" fontId="4" fillId="0" borderId="0" xfId="2"/>
    <xf numFmtId="1" fontId="7" fillId="0" borderId="0" xfId="2" applyNumberFormat="1" applyFont="1"/>
    <xf numFmtId="0" fontId="7" fillId="3" borderId="0" xfId="2" applyFont="1" applyFill="1" applyBorder="1"/>
    <xf numFmtId="2" fontId="7" fillId="0" borderId="0" xfId="2" applyNumberFormat="1" applyFont="1" applyBorder="1"/>
    <xf numFmtId="0" fontId="7" fillId="0" borderId="0" xfId="2" applyNumberFormat="1" applyFont="1" applyBorder="1"/>
    <xf numFmtId="1" fontId="7" fillId="0" borderId="0" xfId="2" applyNumberFormat="1" applyFont="1" applyBorder="1"/>
    <xf numFmtId="0" fontId="15" fillId="0" borderId="0" xfId="2" applyFont="1"/>
    <xf numFmtId="0" fontId="16" fillId="0" borderId="0" xfId="2" applyFont="1"/>
    <xf numFmtId="0" fontId="15" fillId="0" borderId="0" xfId="2" applyFont="1" applyAlignment="1">
      <alignment wrapText="1"/>
    </xf>
    <xf numFmtId="0" fontId="7" fillId="0" borderId="10" xfId="2" applyFont="1" applyBorder="1" applyAlignment="1">
      <alignment wrapText="1"/>
    </xf>
    <xf numFmtId="2" fontId="6" fillId="0" borderId="10" xfId="2" applyNumberFormat="1" applyFont="1" applyBorder="1" applyAlignment="1">
      <alignment wrapText="1"/>
    </xf>
    <xf numFmtId="0" fontId="4" fillId="0" borderId="0" xfId="2" applyAlignment="1">
      <alignment wrapText="1"/>
    </xf>
    <xf numFmtId="0" fontId="7" fillId="0" borderId="0" xfId="2" applyFont="1" applyBorder="1" applyAlignment="1">
      <alignment horizontal="center" wrapText="1"/>
    </xf>
    <xf numFmtId="0" fontId="7" fillId="0" borderId="0" xfId="2" applyFont="1" applyAlignment="1">
      <alignment wrapText="1"/>
    </xf>
    <xf numFmtId="2" fontId="7" fillId="0" borderId="0" xfId="2" applyNumberFormat="1" applyFont="1" applyAlignment="1">
      <alignment wrapText="1"/>
    </xf>
    <xf numFmtId="0" fontId="4" fillId="0" borderId="0" xfId="2" applyNumberFormat="1"/>
    <xf numFmtId="0" fontId="0" fillId="0" borderId="12" xfId="0" applyBorder="1"/>
    <xf numFmtId="166" fontId="0" fillId="0" borderId="13" xfId="0" applyNumberFormat="1" applyBorder="1"/>
    <xf numFmtId="2" fontId="0" fillId="0" borderId="11" xfId="0" applyNumberFormat="1" applyBorder="1" applyAlignment="1">
      <alignment vertical="center"/>
    </xf>
    <xf numFmtId="2" fontId="0" fillId="0" borderId="13" xfId="0" applyNumberFormat="1" applyBorder="1" applyAlignment="1">
      <alignment vertical="center"/>
    </xf>
    <xf numFmtId="2" fontId="0" fillId="0" borderId="11" xfId="0" applyNumberFormat="1" applyBorder="1"/>
    <xf numFmtId="2" fontId="0" fillId="0" borderId="13" xfId="0" applyNumberFormat="1" applyBorder="1"/>
    <xf numFmtId="2" fontId="0" fillId="0" borderId="12" xfId="0" applyNumberFormat="1" applyBorder="1"/>
    <xf numFmtId="21" fontId="7" fillId="0" borderId="0" xfId="2" applyNumberFormat="1" applyFont="1"/>
    <xf numFmtId="0" fontId="11" fillId="2" borderId="14" xfId="2" applyFont="1" applyFill="1" applyBorder="1"/>
    <xf numFmtId="0" fontId="18" fillId="0" borderId="10" xfId="2" applyFont="1" applyBorder="1" applyAlignment="1">
      <alignment wrapText="1"/>
    </xf>
    <xf numFmtId="2" fontId="11" fillId="2" borderId="14" xfId="2" applyNumberFormat="1" applyFont="1" applyFill="1" applyBorder="1"/>
    <xf numFmtId="165" fontId="11" fillId="2" borderId="14" xfId="2" applyNumberFormat="1" applyFont="1" applyFill="1" applyBorder="1"/>
    <xf numFmtId="164" fontId="7" fillId="0" borderId="0" xfId="2" applyNumberFormat="1" applyFont="1"/>
    <xf numFmtId="164" fontId="18" fillId="0" borderId="10" xfId="2" applyNumberFormat="1" applyFont="1" applyBorder="1" applyAlignment="1">
      <alignment wrapText="1"/>
    </xf>
    <xf numFmtId="0" fontId="19" fillId="0" borderId="10" xfId="2" applyNumberFormat="1" applyFont="1" applyBorder="1"/>
    <xf numFmtId="2" fontId="19" fillId="0" borderId="10" xfId="2" applyNumberFormat="1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7" fillId="0" borderId="0" xfId="2" applyFont="1" applyBorder="1" applyAlignment="1">
      <alignment horizontal="center" wrapText="1"/>
    </xf>
    <xf numFmtId="2" fontId="6" fillId="0" borderId="0" xfId="2" applyNumberFormat="1" applyFont="1" applyBorder="1" applyAlignment="1">
      <alignment wrapText="1"/>
    </xf>
    <xf numFmtId="0" fontId="7" fillId="0" borderId="0" xfId="2" applyFont="1" applyBorder="1" applyAlignment="1">
      <alignment wrapText="1"/>
    </xf>
    <xf numFmtId="0" fontId="17" fillId="0" borderId="0" xfId="2" applyFont="1" applyBorder="1" applyAlignment="1">
      <alignment vertical="center" wrapText="1"/>
    </xf>
    <xf numFmtId="2" fontId="7" fillId="0" borderId="0" xfId="2" applyNumberFormat="1" applyFont="1" applyBorder="1" applyAlignment="1">
      <alignment wrapText="1"/>
    </xf>
    <xf numFmtId="0" fontId="7" fillId="0" borderId="0" xfId="2" applyFont="1" applyBorder="1"/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5"/>
          <c:order val="0"/>
          <c:tx>
            <c:strRef>
              <c:f>'Capac.'!$G$2</c:f>
              <c:strCache>
                <c:ptCount val="1"/>
                <c:pt idx="0">
                  <c:v>Capacité totale</c:v>
                </c:pt>
              </c:strCache>
            </c:strRef>
          </c:tx>
          <c:marker>
            <c:symbol val="none"/>
          </c:marker>
          <c:cat>
            <c:strRef>
              <c:f>'Capac.'!$A$3:$A$24</c:f>
              <c:strCache>
                <c:ptCount val="22"/>
                <c:pt idx="0">
                  <c:v>&lt;07:00</c:v>
                </c:pt>
                <c:pt idx="1">
                  <c:v>07:00&lt;07:30</c:v>
                </c:pt>
                <c:pt idx="2">
                  <c:v>07:30&lt;08:00</c:v>
                </c:pt>
                <c:pt idx="3">
                  <c:v>08:00&lt;08:30</c:v>
                </c:pt>
                <c:pt idx="4">
                  <c:v>08:30&lt;09:00</c:v>
                </c:pt>
                <c:pt idx="5">
                  <c:v>09:00&lt;09:30</c:v>
                </c:pt>
                <c:pt idx="6">
                  <c:v>09:30&lt;10:00</c:v>
                </c:pt>
                <c:pt idx="7">
                  <c:v>10:00&lt;10:30</c:v>
                </c:pt>
                <c:pt idx="8">
                  <c:v>10:30&lt;11:00</c:v>
                </c:pt>
                <c:pt idx="9">
                  <c:v>11:00&lt;11:30</c:v>
                </c:pt>
                <c:pt idx="10">
                  <c:v>11:30&lt;12:00</c:v>
                </c:pt>
                <c:pt idx="11">
                  <c:v>12:00&lt;12:30</c:v>
                </c:pt>
                <c:pt idx="12">
                  <c:v>12:30&lt;13:00</c:v>
                </c:pt>
                <c:pt idx="13">
                  <c:v>13:00&lt;13:30</c:v>
                </c:pt>
                <c:pt idx="14">
                  <c:v>13:30&lt;14:00</c:v>
                </c:pt>
                <c:pt idx="15">
                  <c:v>14:00&lt;14:30</c:v>
                </c:pt>
                <c:pt idx="16">
                  <c:v>14:30&lt;15:00</c:v>
                </c:pt>
                <c:pt idx="17">
                  <c:v>15:00&lt;15:30</c:v>
                </c:pt>
                <c:pt idx="18">
                  <c:v>15:30&lt;16:00</c:v>
                </c:pt>
                <c:pt idx="19">
                  <c:v>16:00&lt;16:30</c:v>
                </c:pt>
                <c:pt idx="20">
                  <c:v>16:30&lt;17:00</c:v>
                </c:pt>
                <c:pt idx="21">
                  <c:v>17:00&lt;17:30</c:v>
                </c:pt>
              </c:strCache>
            </c:strRef>
          </c:cat>
          <c:val>
            <c:numRef>
              <c:f>'Capac.'!$G$3:$G$24</c:f>
              <c:numCache>
                <c:formatCode>General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4</c:v>
                </c:pt>
                <c:pt idx="12">
                  <c:v>4</c:v>
                </c:pt>
                <c:pt idx="13">
                  <c:v>3</c:v>
                </c:pt>
                <c:pt idx="14">
                  <c:v>3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3</c:v>
                </c:pt>
                <c:pt idx="21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318464"/>
        <c:axId val="124320000"/>
      </c:lineChart>
      <c:catAx>
        <c:axId val="124318464"/>
        <c:scaling>
          <c:orientation val="minMax"/>
        </c:scaling>
        <c:delete val="0"/>
        <c:axPos val="b"/>
        <c:majorTickMark val="out"/>
        <c:minorTickMark val="none"/>
        <c:tickLblPos val="nextTo"/>
        <c:crossAx val="124320000"/>
        <c:crosses val="autoZero"/>
        <c:auto val="1"/>
        <c:lblAlgn val="ctr"/>
        <c:lblOffset val="100"/>
        <c:noMultiLvlLbl val="0"/>
      </c:catAx>
      <c:valAx>
        <c:axId val="124320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4318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4</xdr:row>
      <xdr:rowOff>119062</xdr:rowOff>
    </xdr:from>
    <xdr:to>
      <xdr:col>14</xdr:col>
      <xdr:colOff>123825</xdr:colOff>
      <xdr:row>19</xdr:row>
      <xdr:rowOff>4762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</xdr:row>
      <xdr:rowOff>0</xdr:rowOff>
    </xdr:from>
    <xdr:ext cx="7115191" cy="953466"/>
    <xdr:sp macro="" textlink="">
      <xdr:nvSpPr>
        <xdr:cNvPr id="2" name="ZoneTexte 1"/>
        <xdr:cNvSpPr txBox="1"/>
      </xdr:nvSpPr>
      <xdr:spPr>
        <a:xfrm>
          <a:off x="438150" y="514350"/>
          <a:ext cx="7115191" cy="953466"/>
        </a:xfrm>
        <a:prstGeom prst="rect">
          <a:avLst/>
        </a:prstGeom>
        <a:solidFill>
          <a:srgbClr val="FFFFCC"/>
        </a:solidFill>
        <a:ln>
          <a:solidFill>
            <a:schemeClr val="accent3">
              <a:lumMod val="20000"/>
              <a:lumOff val="8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100"/>
            <a:t>RAPPEL :</a:t>
          </a:r>
        </a:p>
        <a:p>
          <a:r>
            <a:rPr lang="en-US" sz="1100"/>
            <a:t>Arrivées Poissonniennes avec en moyenne 0,25 arrivées par minute soit une arrivée toutes les 4 minutes en moyenne.</a:t>
          </a:r>
        </a:p>
        <a:p>
          <a:r>
            <a:rPr lang="en-US" sz="1100"/>
            <a:t>La loi qui sépare 2 arrivées successives est une loi exponentielle de moyenne 2.</a:t>
          </a:r>
        </a:p>
        <a:p>
          <a:r>
            <a:rPr lang="en-US" sz="1100"/>
            <a:t>On suppose que la durée du service est exponentielle avec une moyenne de 5 minutes.  Pour chaque serveur, le nombre de clients servis par minute est donc de 0,20</a:t>
          </a:r>
          <a:r>
            <a:rPr lang="en-US" sz="1100" baseline="0"/>
            <a:t> </a:t>
          </a:r>
          <a:r>
            <a:rPr lang="en-US" sz="1100"/>
            <a:t>en moyenne.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17</xdr:row>
          <xdr:rowOff>228600</xdr:rowOff>
        </xdr:from>
        <xdr:to>
          <xdr:col>7</xdr:col>
          <xdr:colOff>342900</xdr:colOff>
          <xdr:row>19</xdr:row>
          <xdr:rowOff>0</xdr:rowOff>
        </xdr:to>
        <xdr:sp macro="" textlink="">
          <xdr:nvSpPr>
            <xdr:cNvPr id="4109" name="Exec_macro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Calibri"/>
                </a:rPr>
                <a:t>Modélisation de la file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20</xdr:row>
          <xdr:rowOff>114300</xdr:rowOff>
        </xdr:from>
        <xdr:to>
          <xdr:col>1</xdr:col>
          <xdr:colOff>1571625</xdr:colOff>
          <xdr:row>20</xdr:row>
          <xdr:rowOff>666750</xdr:rowOff>
        </xdr:to>
        <xdr:sp macro="" textlink="">
          <xdr:nvSpPr>
            <xdr:cNvPr id="4110" name="Button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Aléa de fréquence d'arrivée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409576</xdr:colOff>
      <xdr:row>19</xdr:row>
      <xdr:rowOff>9525</xdr:rowOff>
    </xdr:from>
    <xdr:to>
      <xdr:col>6</xdr:col>
      <xdr:colOff>415018</xdr:colOff>
      <xdr:row>20</xdr:row>
      <xdr:rowOff>6804</xdr:rowOff>
    </xdr:to>
    <xdr:cxnSp macro="">
      <xdr:nvCxnSpPr>
        <xdr:cNvPr id="4" name="Connecteur droit avec flèche 3"/>
        <xdr:cNvCxnSpPr/>
      </xdr:nvCxnSpPr>
      <xdr:spPr>
        <a:xfrm>
          <a:off x="5335362" y="5289096"/>
          <a:ext cx="5442" cy="25581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&#233;lisation%20file_attente_exemp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M1-analytique"/>
      <sheetName val="MMs ana + analyse économique"/>
      <sheetName val="MM1-simulation"/>
      <sheetName val="MM2-simulation_5Serv"/>
      <sheetName val="Simulation générale 1 serveur"/>
      <sheetName val="Nb consult_théo_B3_jour"/>
    </sheetNames>
    <sheetDataSet>
      <sheetData sheetId="0">
        <row r="11">
          <cell r="C11">
            <v>0.5</v>
          </cell>
        </row>
        <row r="12">
          <cell r="C12">
            <v>0.66666666666666663</v>
          </cell>
        </row>
      </sheetData>
      <sheetData sheetId="1" refreshError="1"/>
      <sheetData sheetId="2" refreshError="1"/>
      <sheetData sheetId="3"/>
      <sheetData sheetId="4">
        <row r="9">
          <cell r="G9">
            <v>0</v>
          </cell>
          <cell r="H9">
            <v>0.25</v>
          </cell>
        </row>
        <row r="10">
          <cell r="G10">
            <v>0.2</v>
          </cell>
          <cell r="H10">
            <v>0.75</v>
          </cell>
        </row>
        <row r="11">
          <cell r="G11">
            <v>0.36</v>
          </cell>
          <cell r="H11">
            <v>1.25</v>
          </cell>
        </row>
        <row r="12">
          <cell r="G12">
            <v>0.52</v>
          </cell>
          <cell r="H12">
            <v>1.75</v>
          </cell>
        </row>
        <row r="13">
          <cell r="G13">
            <v>0.66</v>
          </cell>
          <cell r="H13">
            <v>2.25</v>
          </cell>
        </row>
        <row r="14">
          <cell r="G14">
            <v>0.79</v>
          </cell>
          <cell r="H14">
            <v>2.75</v>
          </cell>
        </row>
        <row r="15">
          <cell r="G15">
            <v>0.9</v>
          </cell>
          <cell r="H15">
            <v>3.25</v>
          </cell>
        </row>
        <row r="16">
          <cell r="G16">
            <v>0.98</v>
          </cell>
          <cell r="H16">
            <v>3.75</v>
          </cell>
        </row>
        <row r="20">
          <cell r="G20">
            <v>0</v>
          </cell>
          <cell r="H20">
            <v>0.2</v>
          </cell>
        </row>
        <row r="21">
          <cell r="G21">
            <v>0.2</v>
          </cell>
          <cell r="H21">
            <v>0.6</v>
          </cell>
        </row>
        <row r="22">
          <cell r="G22">
            <v>0.43000000000000005</v>
          </cell>
          <cell r="H22">
            <v>1</v>
          </cell>
        </row>
        <row r="23">
          <cell r="G23">
            <v>0.58000000000000007</v>
          </cell>
          <cell r="H23">
            <v>1.4</v>
          </cell>
        </row>
        <row r="24">
          <cell r="G24">
            <v>0.72000000000000008</v>
          </cell>
          <cell r="H24">
            <v>1.8</v>
          </cell>
        </row>
        <row r="25">
          <cell r="G25">
            <v>0.84000000000000008</v>
          </cell>
          <cell r="H25">
            <v>2.2000000000000002</v>
          </cell>
        </row>
        <row r="26">
          <cell r="G26">
            <v>0.92</v>
          </cell>
          <cell r="H26">
            <v>2.6</v>
          </cell>
        </row>
        <row r="27">
          <cell r="G27">
            <v>0.98</v>
          </cell>
          <cell r="H27">
            <v>3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24"/>
  <sheetViews>
    <sheetView topLeftCell="A5" workbookViewId="0">
      <selection activeCell="G3" sqref="G3:G24"/>
    </sheetView>
  </sheetViews>
  <sheetFormatPr baseColWidth="10" defaultRowHeight="15" x14ac:dyDescent="0.25"/>
  <sheetData>
    <row r="2" spans="1:7" x14ac:dyDescent="0.25"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</row>
    <row r="3" spans="1:7" x14ac:dyDescent="0.25">
      <c r="A3" t="s">
        <v>1</v>
      </c>
      <c r="B3">
        <v>0</v>
      </c>
      <c r="G3">
        <f t="shared" ref="G3:G23" si="0">SUM(B3:F3)</f>
        <v>0</v>
      </c>
    </row>
    <row r="4" spans="1:7" x14ac:dyDescent="0.25">
      <c r="A4" t="s">
        <v>2</v>
      </c>
      <c r="B4">
        <v>0</v>
      </c>
      <c r="G4">
        <f t="shared" si="0"/>
        <v>0</v>
      </c>
    </row>
    <row r="5" spans="1:7" x14ac:dyDescent="0.25">
      <c r="A5" t="s">
        <v>3</v>
      </c>
      <c r="B5">
        <v>0</v>
      </c>
      <c r="G5">
        <f t="shared" si="0"/>
        <v>0</v>
      </c>
    </row>
    <row r="6" spans="1:7" x14ac:dyDescent="0.25">
      <c r="A6" t="s">
        <v>4</v>
      </c>
      <c r="B6">
        <v>1</v>
      </c>
      <c r="G6">
        <f t="shared" si="0"/>
        <v>1</v>
      </c>
    </row>
    <row r="7" spans="1:7" x14ac:dyDescent="0.25">
      <c r="A7" t="s">
        <v>5</v>
      </c>
      <c r="B7">
        <v>1</v>
      </c>
      <c r="D7">
        <v>1</v>
      </c>
      <c r="G7">
        <f t="shared" si="0"/>
        <v>2</v>
      </c>
    </row>
    <row r="8" spans="1:7" x14ac:dyDescent="0.25">
      <c r="A8" t="s">
        <v>6</v>
      </c>
      <c r="B8">
        <v>1</v>
      </c>
      <c r="C8">
        <v>1</v>
      </c>
      <c r="D8">
        <v>1</v>
      </c>
      <c r="G8">
        <f t="shared" si="0"/>
        <v>3</v>
      </c>
    </row>
    <row r="9" spans="1:7" x14ac:dyDescent="0.25">
      <c r="A9" t="s">
        <v>7</v>
      </c>
      <c r="B9">
        <v>1</v>
      </c>
      <c r="C9">
        <v>1</v>
      </c>
      <c r="D9">
        <v>1</v>
      </c>
      <c r="G9">
        <f t="shared" si="0"/>
        <v>3</v>
      </c>
    </row>
    <row r="10" spans="1:7" x14ac:dyDescent="0.25">
      <c r="A10" t="s">
        <v>8</v>
      </c>
      <c r="B10">
        <v>1</v>
      </c>
      <c r="C10">
        <v>1</v>
      </c>
      <c r="D10">
        <v>1</v>
      </c>
      <c r="E10">
        <v>1</v>
      </c>
      <c r="F10">
        <v>1</v>
      </c>
      <c r="G10">
        <f t="shared" si="0"/>
        <v>5</v>
      </c>
    </row>
    <row r="11" spans="1:7" x14ac:dyDescent="0.25">
      <c r="A11" t="s">
        <v>9</v>
      </c>
      <c r="B11">
        <v>1</v>
      </c>
      <c r="C11">
        <v>1</v>
      </c>
      <c r="D11">
        <v>1</v>
      </c>
      <c r="E11">
        <v>1</v>
      </c>
      <c r="F11">
        <v>1</v>
      </c>
      <c r="G11">
        <f t="shared" si="0"/>
        <v>5</v>
      </c>
    </row>
    <row r="12" spans="1:7" x14ac:dyDescent="0.25">
      <c r="A12" t="s">
        <v>10</v>
      </c>
      <c r="B12">
        <v>1</v>
      </c>
      <c r="C12">
        <v>1</v>
      </c>
      <c r="D12">
        <v>1</v>
      </c>
      <c r="E12">
        <v>1</v>
      </c>
      <c r="F12">
        <v>1</v>
      </c>
      <c r="G12">
        <f t="shared" si="0"/>
        <v>5</v>
      </c>
    </row>
    <row r="13" spans="1:7" x14ac:dyDescent="0.25">
      <c r="A13" t="s">
        <v>11</v>
      </c>
      <c r="B13">
        <v>1</v>
      </c>
      <c r="C13">
        <v>1</v>
      </c>
      <c r="D13">
        <v>1</v>
      </c>
      <c r="E13">
        <v>1</v>
      </c>
      <c r="F13">
        <v>1</v>
      </c>
      <c r="G13">
        <f t="shared" si="0"/>
        <v>5</v>
      </c>
    </row>
    <row r="14" spans="1:7" x14ac:dyDescent="0.25">
      <c r="A14" t="s">
        <v>12</v>
      </c>
      <c r="C14">
        <v>1</v>
      </c>
      <c r="D14">
        <v>1</v>
      </c>
      <c r="E14">
        <v>1</v>
      </c>
      <c r="F14">
        <v>1</v>
      </c>
      <c r="G14">
        <f t="shared" si="0"/>
        <v>4</v>
      </c>
    </row>
    <row r="15" spans="1:7" x14ac:dyDescent="0.25">
      <c r="A15" t="s">
        <v>13</v>
      </c>
      <c r="C15">
        <v>1</v>
      </c>
      <c r="D15">
        <v>1</v>
      </c>
      <c r="E15">
        <v>1</v>
      </c>
      <c r="F15">
        <v>1</v>
      </c>
      <c r="G15">
        <f t="shared" si="0"/>
        <v>4</v>
      </c>
    </row>
    <row r="16" spans="1:7" x14ac:dyDescent="0.25">
      <c r="A16" t="s">
        <v>14</v>
      </c>
      <c r="B16">
        <v>1</v>
      </c>
      <c r="E16">
        <v>1</v>
      </c>
      <c r="F16">
        <v>1</v>
      </c>
      <c r="G16">
        <f t="shared" si="0"/>
        <v>3</v>
      </c>
    </row>
    <row r="17" spans="1:7" x14ac:dyDescent="0.25">
      <c r="A17" t="s">
        <v>15</v>
      </c>
      <c r="B17">
        <v>1</v>
      </c>
      <c r="E17">
        <v>1</v>
      </c>
      <c r="F17">
        <v>1</v>
      </c>
      <c r="G17">
        <f t="shared" si="0"/>
        <v>3</v>
      </c>
    </row>
    <row r="18" spans="1:7" x14ac:dyDescent="0.25">
      <c r="A18" t="s">
        <v>16</v>
      </c>
      <c r="B18">
        <v>1</v>
      </c>
      <c r="C18">
        <v>1</v>
      </c>
      <c r="D18">
        <v>1</v>
      </c>
      <c r="E18">
        <v>1</v>
      </c>
      <c r="F18">
        <v>1</v>
      </c>
      <c r="G18">
        <f t="shared" si="0"/>
        <v>5</v>
      </c>
    </row>
    <row r="19" spans="1:7" x14ac:dyDescent="0.25">
      <c r="A19" t="s">
        <v>17</v>
      </c>
      <c r="B19">
        <v>1</v>
      </c>
      <c r="C19">
        <v>1</v>
      </c>
      <c r="D19">
        <v>1</v>
      </c>
      <c r="E19">
        <v>1</v>
      </c>
      <c r="F19">
        <v>1</v>
      </c>
      <c r="G19">
        <f t="shared" si="0"/>
        <v>5</v>
      </c>
    </row>
    <row r="20" spans="1:7" x14ac:dyDescent="0.25">
      <c r="A20" t="s">
        <v>18</v>
      </c>
      <c r="B20">
        <v>1</v>
      </c>
      <c r="C20">
        <v>1</v>
      </c>
      <c r="D20">
        <v>1</v>
      </c>
      <c r="E20">
        <v>1</v>
      </c>
      <c r="F20">
        <v>1</v>
      </c>
      <c r="G20">
        <f t="shared" si="0"/>
        <v>5</v>
      </c>
    </row>
    <row r="21" spans="1:7" x14ac:dyDescent="0.25">
      <c r="A21" t="s">
        <v>19</v>
      </c>
      <c r="B21">
        <v>1</v>
      </c>
      <c r="C21">
        <v>1</v>
      </c>
      <c r="D21">
        <v>1</v>
      </c>
      <c r="E21">
        <v>1</v>
      </c>
      <c r="F21">
        <v>1</v>
      </c>
      <c r="G21">
        <f t="shared" si="0"/>
        <v>5</v>
      </c>
    </row>
    <row r="22" spans="1:7" x14ac:dyDescent="0.25">
      <c r="A22" t="s">
        <v>20</v>
      </c>
      <c r="B22">
        <v>1</v>
      </c>
      <c r="C22">
        <v>1</v>
      </c>
      <c r="D22">
        <v>1</v>
      </c>
      <c r="E22">
        <v>1</v>
      </c>
      <c r="F22">
        <v>1</v>
      </c>
      <c r="G22">
        <f t="shared" si="0"/>
        <v>5</v>
      </c>
    </row>
    <row r="23" spans="1:7" x14ac:dyDescent="0.25">
      <c r="A23" t="s">
        <v>21</v>
      </c>
      <c r="D23">
        <v>1</v>
      </c>
      <c r="E23">
        <v>1</v>
      </c>
      <c r="F23">
        <v>1</v>
      </c>
      <c r="G23">
        <f t="shared" si="0"/>
        <v>3</v>
      </c>
    </row>
    <row r="24" spans="1:7" x14ac:dyDescent="0.25">
      <c r="A24" t="s">
        <v>22</v>
      </c>
      <c r="E24">
        <v>1</v>
      </c>
      <c r="F24">
        <v>1</v>
      </c>
      <c r="G24">
        <f>SUM(B24:F24)</f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S31"/>
  <sheetViews>
    <sheetView topLeftCell="I3" workbookViewId="0">
      <selection activeCell="Q24" sqref="Q24"/>
    </sheetView>
  </sheetViews>
  <sheetFormatPr baseColWidth="10" defaultRowHeight="15" x14ac:dyDescent="0.25"/>
  <cols>
    <col min="3" max="3" width="11.42578125" customWidth="1"/>
    <col min="4" max="4" width="11.7109375" customWidth="1"/>
    <col min="11" max="11" width="19.85546875" customWidth="1"/>
    <col min="12" max="14" width="18.42578125" customWidth="1"/>
  </cols>
  <sheetData>
    <row r="1" spans="2:19" ht="15.75" thickBot="1" x14ac:dyDescent="0.3">
      <c r="C1" s="75" t="s">
        <v>33</v>
      </c>
      <c r="D1" s="76"/>
      <c r="E1" s="75" t="s">
        <v>34</v>
      </c>
      <c r="F1" s="76"/>
      <c r="G1" s="75" t="s">
        <v>35</v>
      </c>
      <c r="H1" s="76"/>
    </row>
    <row r="2" spans="2:19" ht="45.75" thickBot="1" x14ac:dyDescent="0.3">
      <c r="C2" s="11" t="s">
        <v>31</v>
      </c>
      <c r="D2" s="12" t="s">
        <v>32</v>
      </c>
      <c r="E2" s="11" t="s">
        <v>31</v>
      </c>
      <c r="F2" s="12" t="s">
        <v>32</v>
      </c>
      <c r="G2" s="11" t="s">
        <v>31</v>
      </c>
      <c r="H2" s="12" t="s">
        <v>32</v>
      </c>
      <c r="I2" s="13" t="s">
        <v>36</v>
      </c>
      <c r="J2" s="14" t="s">
        <v>37</v>
      </c>
      <c r="K2" s="13" t="s">
        <v>38</v>
      </c>
      <c r="L2" s="13" t="s">
        <v>40</v>
      </c>
      <c r="M2" s="13" t="s">
        <v>69</v>
      </c>
      <c r="N2" s="13" t="s">
        <v>70</v>
      </c>
      <c r="O2" s="13" t="s">
        <v>23</v>
      </c>
      <c r="P2" s="13" t="s">
        <v>79</v>
      </c>
    </row>
    <row r="3" spans="2:19" x14ac:dyDescent="0.25">
      <c r="B3" s="1" t="s">
        <v>0</v>
      </c>
      <c r="C3" s="5">
        <v>9</v>
      </c>
      <c r="D3" s="6">
        <v>3.5714285714285712E-2</v>
      </c>
      <c r="E3" s="5">
        <v>1</v>
      </c>
      <c r="F3" s="6">
        <v>3.968253968253968E-3</v>
      </c>
      <c r="G3" s="5">
        <v>1</v>
      </c>
      <c r="H3" s="6">
        <v>3.968253968253968E-3</v>
      </c>
      <c r="I3">
        <f t="shared" ref="I3:I30" si="0">G3+E3+C3</f>
        <v>11</v>
      </c>
      <c r="J3" s="3">
        <f t="shared" ref="J3:J30" si="1">H3+F3+D3</f>
        <v>4.3650793650793648E-2</v>
      </c>
      <c r="K3" s="15">
        <f t="shared" ref="K3:K30" si="2">J3/$J$31</f>
        <v>8.6182581716757036E-5</v>
      </c>
      <c r="L3" s="16">
        <f>SUM(K3:K5)</f>
        <v>1.9273559183929305E-2</v>
      </c>
      <c r="M3" s="61">
        <f>SUM(J3:J5)</f>
        <v>9.7619047619047645</v>
      </c>
      <c r="N3" s="61">
        <f>M3/90</f>
        <v>0.1084656084656085</v>
      </c>
      <c r="O3">
        <v>0</v>
      </c>
      <c r="P3">
        <v>450</v>
      </c>
      <c r="S3" s="3"/>
    </row>
    <row r="4" spans="2:19" x14ac:dyDescent="0.25">
      <c r="B4" s="1">
        <v>0.29166666666666669</v>
      </c>
      <c r="C4" s="7">
        <v>3</v>
      </c>
      <c r="D4" s="8">
        <v>1.1904761904761904E-2</v>
      </c>
      <c r="E4" s="7">
        <v>2118</v>
      </c>
      <c r="F4" s="8">
        <v>8.4047619047619051</v>
      </c>
      <c r="G4" s="7">
        <v>1</v>
      </c>
      <c r="H4" s="8">
        <v>3.968253968253968E-3</v>
      </c>
      <c r="I4">
        <f t="shared" si="0"/>
        <v>2122</v>
      </c>
      <c r="J4" s="3">
        <f t="shared" si="1"/>
        <v>8.4206349206349227</v>
      </c>
      <c r="K4" s="15">
        <f t="shared" si="2"/>
        <v>1.6625403491178043E-2</v>
      </c>
      <c r="L4" s="17"/>
      <c r="M4" s="17"/>
      <c r="N4" s="17"/>
      <c r="O4">
        <v>0</v>
      </c>
      <c r="S4" s="3"/>
    </row>
    <row r="5" spans="2:19" x14ac:dyDescent="0.25">
      <c r="B5" s="1">
        <v>0.3125</v>
      </c>
      <c r="C5" s="7">
        <v>10</v>
      </c>
      <c r="D5" s="8">
        <v>3.968253968253968E-2</v>
      </c>
      <c r="E5" s="7">
        <v>182</v>
      </c>
      <c r="F5" s="8">
        <v>0.72222222222222221</v>
      </c>
      <c r="G5" s="7">
        <v>135</v>
      </c>
      <c r="H5" s="8">
        <v>0.5357142857142857</v>
      </c>
      <c r="I5">
        <f t="shared" si="0"/>
        <v>327</v>
      </c>
      <c r="J5" s="3">
        <f t="shared" si="1"/>
        <v>1.2976190476190477</v>
      </c>
      <c r="K5" s="15">
        <f t="shared" si="2"/>
        <v>2.5619731110345049E-3</v>
      </c>
      <c r="L5" s="18"/>
      <c r="M5" s="62"/>
      <c r="N5" s="62"/>
      <c r="O5">
        <v>0</v>
      </c>
    </row>
    <row r="6" spans="2:19" x14ac:dyDescent="0.25">
      <c r="B6" s="1">
        <v>0.33333333333333331</v>
      </c>
      <c r="C6" s="7">
        <v>166</v>
      </c>
      <c r="D6" s="8">
        <v>0.65873015873015872</v>
      </c>
      <c r="E6" s="7">
        <v>139</v>
      </c>
      <c r="F6" s="8">
        <v>0.55158730158730163</v>
      </c>
      <c r="G6" s="7">
        <v>168</v>
      </c>
      <c r="H6" s="8">
        <v>0.66666666666666663</v>
      </c>
      <c r="I6">
        <f t="shared" si="0"/>
        <v>473</v>
      </c>
      <c r="J6" s="3">
        <f t="shared" si="1"/>
        <v>1.876984126984127</v>
      </c>
      <c r="K6" s="15">
        <f t="shared" si="2"/>
        <v>3.7058510138205528E-3</v>
      </c>
      <c r="L6" s="19">
        <f>SUM(K6:K7)</f>
        <v>5.0119088658372252E-2</v>
      </c>
      <c r="M6" s="63">
        <f>SUM(J6:J7)</f>
        <v>25.384920634920636</v>
      </c>
      <c r="N6" s="63">
        <f>M6/60</f>
        <v>0.42308201058201061</v>
      </c>
      <c r="O6">
        <v>1</v>
      </c>
      <c r="P6">
        <v>480</v>
      </c>
      <c r="S6" s="3"/>
    </row>
    <row r="7" spans="2:19" x14ac:dyDescent="0.25">
      <c r="B7" s="1">
        <v>0.35416666666666669</v>
      </c>
      <c r="C7" s="7">
        <v>1933</v>
      </c>
      <c r="D7" s="8">
        <v>7.6706349206349209</v>
      </c>
      <c r="E7" s="7">
        <v>2803</v>
      </c>
      <c r="F7" s="8">
        <v>11.123015873015873</v>
      </c>
      <c r="G7" s="7">
        <v>1188</v>
      </c>
      <c r="H7" s="8">
        <v>4.7142857142857144</v>
      </c>
      <c r="I7">
        <f t="shared" si="0"/>
        <v>5924</v>
      </c>
      <c r="J7" s="3">
        <f t="shared" si="1"/>
        <v>23.50793650793651</v>
      </c>
      <c r="K7" s="15">
        <f t="shared" si="2"/>
        <v>4.64132376445517E-2</v>
      </c>
      <c r="L7" s="20"/>
      <c r="M7" s="64"/>
      <c r="N7" s="64"/>
      <c r="O7">
        <v>2</v>
      </c>
      <c r="P7">
        <v>510</v>
      </c>
      <c r="S7" s="3"/>
    </row>
    <row r="8" spans="2:19" x14ac:dyDescent="0.25">
      <c r="B8" s="1">
        <v>0.375</v>
      </c>
      <c r="C8" s="7">
        <v>5305</v>
      </c>
      <c r="D8" s="8">
        <v>21.051587301587301</v>
      </c>
      <c r="E8" s="7">
        <v>994</v>
      </c>
      <c r="F8" s="8">
        <v>3.9444444444444446</v>
      </c>
      <c r="G8" s="7">
        <v>2754</v>
      </c>
      <c r="H8" s="8">
        <v>10.928571428571429</v>
      </c>
      <c r="I8">
        <f t="shared" si="0"/>
        <v>9053</v>
      </c>
      <c r="J8" s="3">
        <f t="shared" si="1"/>
        <v>35.924603174603178</v>
      </c>
      <c r="K8" s="15">
        <f t="shared" si="2"/>
        <v>7.0928264752891046E-2</v>
      </c>
      <c r="L8" s="19">
        <f>SUM(K8:K9)</f>
        <v>0.14627534551380489</v>
      </c>
      <c r="M8" s="63">
        <f>SUM(J8:J9)</f>
        <v>74.087301587301596</v>
      </c>
      <c r="N8" s="63">
        <f>M8/60</f>
        <v>1.23478835978836</v>
      </c>
      <c r="O8">
        <v>3</v>
      </c>
      <c r="P8">
        <v>540</v>
      </c>
      <c r="S8" s="3"/>
    </row>
    <row r="9" spans="2:19" x14ac:dyDescent="0.25">
      <c r="B9" s="1">
        <v>0.39583333333333298</v>
      </c>
      <c r="C9" s="7">
        <v>5670</v>
      </c>
      <c r="D9" s="8">
        <v>22.5</v>
      </c>
      <c r="E9" s="7">
        <v>1067</v>
      </c>
      <c r="F9" s="8">
        <v>4.2341269841269842</v>
      </c>
      <c r="G9" s="7">
        <v>2880</v>
      </c>
      <c r="H9" s="8">
        <v>11.428571428571429</v>
      </c>
      <c r="I9">
        <f t="shared" si="0"/>
        <v>9617</v>
      </c>
      <c r="J9" s="3">
        <f t="shared" si="1"/>
        <v>38.162698412698411</v>
      </c>
      <c r="K9" s="15">
        <f t="shared" si="2"/>
        <v>7.5347080760913857E-2</v>
      </c>
      <c r="L9" s="20"/>
      <c r="M9" s="64"/>
      <c r="N9" s="65"/>
      <c r="O9">
        <v>3</v>
      </c>
      <c r="S9" s="3"/>
    </row>
    <row r="10" spans="2:19" x14ac:dyDescent="0.25">
      <c r="B10" s="1">
        <v>0.41666666666666702</v>
      </c>
      <c r="C10" s="7">
        <v>6073</v>
      </c>
      <c r="D10" s="8">
        <v>24.099206349206348</v>
      </c>
      <c r="E10" s="7">
        <v>1214</v>
      </c>
      <c r="F10" s="8">
        <v>4.8174603174603172</v>
      </c>
      <c r="G10" s="7">
        <v>3267</v>
      </c>
      <c r="H10" s="8">
        <v>12.964285714285714</v>
      </c>
      <c r="I10">
        <f t="shared" si="0"/>
        <v>10554</v>
      </c>
      <c r="J10" s="3">
        <f t="shared" si="1"/>
        <v>41.88095238095238</v>
      </c>
      <c r="K10" s="15">
        <f t="shared" si="2"/>
        <v>8.2688269767150338E-2</v>
      </c>
      <c r="L10" s="19">
        <f>SUM(K10:K11)</f>
        <v>0.162226957911561</v>
      </c>
      <c r="M10" s="63">
        <f>SUM(J10:J11)</f>
        <v>82.166666666666657</v>
      </c>
      <c r="N10" s="63">
        <f>M10/60</f>
        <v>1.3694444444444442</v>
      </c>
      <c r="O10">
        <v>5</v>
      </c>
      <c r="P10">
        <v>600</v>
      </c>
      <c r="S10" s="3"/>
    </row>
    <row r="11" spans="2:19" x14ac:dyDescent="0.25">
      <c r="B11" s="1">
        <v>0.4375</v>
      </c>
      <c r="C11" s="7">
        <v>5868</v>
      </c>
      <c r="D11" s="8">
        <v>23.285714285714285</v>
      </c>
      <c r="E11" s="7">
        <v>1144</v>
      </c>
      <c r="F11" s="8">
        <v>4.5396825396825395</v>
      </c>
      <c r="G11" s="7">
        <v>3140</v>
      </c>
      <c r="H11" s="8">
        <v>12.46031746031746</v>
      </c>
      <c r="I11">
        <f t="shared" si="0"/>
        <v>10152</v>
      </c>
      <c r="J11" s="3">
        <f t="shared" si="1"/>
        <v>40.285714285714285</v>
      </c>
      <c r="K11" s="15">
        <f t="shared" si="2"/>
        <v>7.9538688144410674E-2</v>
      </c>
      <c r="L11" s="20"/>
      <c r="M11" s="64"/>
      <c r="N11" s="64"/>
      <c r="O11">
        <v>5</v>
      </c>
      <c r="S11" s="3"/>
    </row>
    <row r="12" spans="2:19" x14ac:dyDescent="0.25">
      <c r="B12" s="1">
        <v>0.45833333333333298</v>
      </c>
      <c r="C12" s="7">
        <v>5388</v>
      </c>
      <c r="D12" s="8">
        <v>21.38095238095238</v>
      </c>
      <c r="E12" s="7">
        <v>1263</v>
      </c>
      <c r="F12" s="8">
        <v>5.0119047619047619</v>
      </c>
      <c r="G12" s="7">
        <v>3167</v>
      </c>
      <c r="H12" s="8">
        <v>12.567460317460318</v>
      </c>
      <c r="I12">
        <f t="shared" si="0"/>
        <v>9818</v>
      </c>
      <c r="J12" s="3">
        <f t="shared" si="1"/>
        <v>38.960317460317455</v>
      </c>
      <c r="K12" s="15">
        <f t="shared" si="2"/>
        <v>7.6921871572283682E-2</v>
      </c>
      <c r="L12" s="19">
        <f>SUM(K12:K13)</f>
        <v>0.1365758876805917</v>
      </c>
      <c r="M12" s="63">
        <f>SUM(J12:J13)</f>
        <v>69.174603174603163</v>
      </c>
      <c r="N12" s="63">
        <f>M12/60</f>
        <v>1.1529100529100527</v>
      </c>
      <c r="O12">
        <v>5</v>
      </c>
      <c r="S12" s="3"/>
    </row>
    <row r="13" spans="2:19" x14ac:dyDescent="0.25">
      <c r="B13" s="1">
        <v>0.47916666666666702</v>
      </c>
      <c r="C13" s="7">
        <v>3999</v>
      </c>
      <c r="D13" s="8">
        <v>15.869047619047619</v>
      </c>
      <c r="E13" s="7">
        <v>1134</v>
      </c>
      <c r="F13" s="8">
        <v>4.5</v>
      </c>
      <c r="G13" s="7">
        <v>2481</v>
      </c>
      <c r="H13" s="8">
        <v>9.8452380952380949</v>
      </c>
      <c r="I13">
        <f t="shared" si="0"/>
        <v>7614</v>
      </c>
      <c r="J13" s="3">
        <f t="shared" si="1"/>
        <v>30.214285714285715</v>
      </c>
      <c r="K13" s="15">
        <f t="shared" si="2"/>
        <v>5.9654016108308013E-2</v>
      </c>
      <c r="L13" s="20"/>
      <c r="M13" s="64"/>
      <c r="N13" s="64"/>
      <c r="O13">
        <v>5</v>
      </c>
      <c r="S13" s="3"/>
    </row>
    <row r="14" spans="2:19" x14ac:dyDescent="0.25">
      <c r="B14" s="1">
        <v>0.5</v>
      </c>
      <c r="C14" s="7">
        <v>1674</v>
      </c>
      <c r="D14" s="8">
        <v>6.6428571428571432</v>
      </c>
      <c r="E14" s="7">
        <v>744</v>
      </c>
      <c r="F14" s="8">
        <v>2.9523809523809526</v>
      </c>
      <c r="G14" s="7">
        <v>1459</v>
      </c>
      <c r="H14" s="8">
        <v>5.7896825396825395</v>
      </c>
      <c r="I14">
        <f t="shared" si="0"/>
        <v>3877</v>
      </c>
      <c r="J14" s="3">
        <f t="shared" si="1"/>
        <v>15.384920634920636</v>
      </c>
      <c r="K14" s="15">
        <f t="shared" si="2"/>
        <v>3.0375442665078824E-2</v>
      </c>
      <c r="L14" s="19">
        <f>SUM(K14:K15)</f>
        <v>3.9926039675326722E-2</v>
      </c>
      <c r="M14" s="63">
        <f>SUM(J14:J15)</f>
        <v>20.222222222222225</v>
      </c>
      <c r="N14" s="63">
        <f>M14/60</f>
        <v>0.33703703703703708</v>
      </c>
      <c r="O14">
        <v>4</v>
      </c>
      <c r="P14">
        <v>720</v>
      </c>
      <c r="S14" s="3"/>
    </row>
    <row r="15" spans="2:19" x14ac:dyDescent="0.25">
      <c r="B15" s="1">
        <v>0.52083333333333304</v>
      </c>
      <c r="C15" s="7">
        <v>482</v>
      </c>
      <c r="D15" s="8">
        <v>1.9126984126984128</v>
      </c>
      <c r="E15" s="7">
        <v>260</v>
      </c>
      <c r="F15" s="8">
        <v>1.0317460317460319</v>
      </c>
      <c r="G15" s="7">
        <v>477</v>
      </c>
      <c r="H15" s="8">
        <v>1.8928571428571428</v>
      </c>
      <c r="I15">
        <f t="shared" si="0"/>
        <v>1219</v>
      </c>
      <c r="J15" s="3">
        <f t="shared" si="1"/>
        <v>4.8373015873015879</v>
      </c>
      <c r="K15" s="15">
        <f t="shared" si="2"/>
        <v>9.5505970102478938E-3</v>
      </c>
      <c r="L15" s="20"/>
      <c r="M15" s="64"/>
      <c r="N15" s="64"/>
      <c r="O15">
        <v>4</v>
      </c>
      <c r="S15" s="3"/>
    </row>
    <row r="16" spans="2:19" x14ac:dyDescent="0.25">
      <c r="B16" s="1">
        <v>0.54166666666666696</v>
      </c>
      <c r="C16" s="7">
        <v>625</v>
      </c>
      <c r="D16" s="8">
        <v>2.4801587301587302</v>
      </c>
      <c r="E16" s="7">
        <v>58</v>
      </c>
      <c r="F16" s="8">
        <v>0.23015873015873015</v>
      </c>
      <c r="G16" s="7">
        <v>477</v>
      </c>
      <c r="H16" s="8">
        <v>1.8928571428571428</v>
      </c>
      <c r="I16">
        <f t="shared" si="0"/>
        <v>1160</v>
      </c>
      <c r="J16" s="3">
        <f t="shared" si="1"/>
        <v>4.6031746031746028</v>
      </c>
      <c r="K16" s="15">
        <f t="shared" si="2"/>
        <v>9.0883449810398326E-3</v>
      </c>
      <c r="L16" s="19">
        <f>SUM(K16:K17)</f>
        <v>3.8531448807546463E-2</v>
      </c>
      <c r="M16" s="63">
        <f>SUM(J16:J17)</f>
        <v>19.515873015873012</v>
      </c>
      <c r="N16" s="63">
        <f>M16/60</f>
        <v>0.3252645502645502</v>
      </c>
      <c r="O16">
        <v>3</v>
      </c>
      <c r="P16">
        <v>780</v>
      </c>
      <c r="S16" s="3"/>
    </row>
    <row r="17" spans="2:19" x14ac:dyDescent="0.25">
      <c r="B17" s="1">
        <v>0.5625</v>
      </c>
      <c r="C17" s="7">
        <v>2519</v>
      </c>
      <c r="D17" s="8">
        <v>9.9960317460317452</v>
      </c>
      <c r="E17" s="7">
        <v>132</v>
      </c>
      <c r="F17" s="8">
        <v>0.52380952380952384</v>
      </c>
      <c r="G17" s="7">
        <v>1107</v>
      </c>
      <c r="H17" s="8">
        <v>4.3928571428571432</v>
      </c>
      <c r="I17">
        <f t="shared" si="0"/>
        <v>3758</v>
      </c>
      <c r="J17" s="3">
        <f t="shared" si="1"/>
        <v>14.912698412698411</v>
      </c>
      <c r="K17" s="15">
        <f t="shared" si="2"/>
        <v>2.9443103826506629E-2</v>
      </c>
      <c r="L17" s="60"/>
      <c r="M17" s="64"/>
      <c r="N17" s="64"/>
      <c r="O17">
        <v>3</v>
      </c>
      <c r="S17" s="3"/>
    </row>
    <row r="18" spans="2:19" x14ac:dyDescent="0.25">
      <c r="B18" s="1">
        <v>0.58333333333333304</v>
      </c>
      <c r="C18" s="7">
        <v>5501</v>
      </c>
      <c r="D18" s="8">
        <v>21.829365079365079</v>
      </c>
      <c r="E18" s="7">
        <v>1496</v>
      </c>
      <c r="F18" s="8">
        <v>5.9365079365079367</v>
      </c>
      <c r="G18" s="7">
        <v>2532</v>
      </c>
      <c r="H18" s="8">
        <v>10.047619047619047</v>
      </c>
      <c r="I18">
        <f t="shared" si="0"/>
        <v>9529</v>
      </c>
      <c r="J18" s="3">
        <f t="shared" si="1"/>
        <v>37.813492063492063</v>
      </c>
      <c r="K18" s="15">
        <f t="shared" si="2"/>
        <v>7.4657620107179801E-2</v>
      </c>
      <c r="L18" s="19">
        <f>SUM(K18:K19)</f>
        <v>0.14163715566141216</v>
      </c>
      <c r="M18" s="63">
        <f>SUM(J18:J19)</f>
        <v>71.738095238095241</v>
      </c>
      <c r="N18" s="63">
        <f>M18/60</f>
        <v>1.1956349206349206</v>
      </c>
      <c r="O18">
        <v>5</v>
      </c>
      <c r="P18">
        <v>840</v>
      </c>
      <c r="S18" s="3"/>
    </row>
    <row r="19" spans="2:19" x14ac:dyDescent="0.25">
      <c r="B19" s="1">
        <v>0.60416666666666696</v>
      </c>
      <c r="C19" s="7">
        <v>4710</v>
      </c>
      <c r="D19" s="8">
        <v>18.69047619047619</v>
      </c>
      <c r="E19" s="7">
        <v>1435</v>
      </c>
      <c r="F19" s="8">
        <v>5.6944444444444446</v>
      </c>
      <c r="G19" s="7">
        <v>2404</v>
      </c>
      <c r="H19" s="8">
        <v>9.5396825396825395</v>
      </c>
      <c r="I19">
        <f t="shared" si="0"/>
        <v>8549</v>
      </c>
      <c r="J19" s="3">
        <f t="shared" si="1"/>
        <v>33.924603174603178</v>
      </c>
      <c r="K19" s="15">
        <f t="shared" si="2"/>
        <v>6.6979535554232361E-2</v>
      </c>
      <c r="L19" s="20"/>
      <c r="M19" s="64"/>
      <c r="N19" s="64"/>
      <c r="O19">
        <v>5</v>
      </c>
      <c r="S19" s="3"/>
    </row>
    <row r="20" spans="2:19" x14ac:dyDescent="0.25">
      <c r="B20" s="1">
        <v>0.625</v>
      </c>
      <c r="C20" s="7">
        <v>7638</v>
      </c>
      <c r="D20" s="8">
        <v>30.30952380952381</v>
      </c>
      <c r="E20" s="7">
        <v>2275</v>
      </c>
      <c r="F20" s="8">
        <v>9.0277777777777786</v>
      </c>
      <c r="G20" s="7">
        <v>4274</v>
      </c>
      <c r="H20" s="8">
        <v>16.960317460317459</v>
      </c>
      <c r="I20">
        <f t="shared" si="0"/>
        <v>14187</v>
      </c>
      <c r="J20" s="3">
        <f t="shared" si="1"/>
        <v>56.297619047619051</v>
      </c>
      <c r="K20" s="15">
        <f t="shared" si="2"/>
        <v>0.11115202607414838</v>
      </c>
      <c r="L20" s="19">
        <f>SUM(K20:K21)</f>
        <v>0.1323294368360024</v>
      </c>
      <c r="M20" s="63">
        <f>SUM(J20:J21)</f>
        <v>67.023809523809533</v>
      </c>
      <c r="N20" s="63">
        <f>M20/60</f>
        <v>1.1170634920634923</v>
      </c>
      <c r="O20">
        <v>5</v>
      </c>
      <c r="S20" s="3"/>
    </row>
    <row r="21" spans="2:19" x14ac:dyDescent="0.25">
      <c r="B21" s="1">
        <v>0.64583333333333404</v>
      </c>
      <c r="C21" s="7">
        <v>2157</v>
      </c>
      <c r="D21" s="8">
        <v>8.5595238095238102</v>
      </c>
      <c r="E21" s="7">
        <v>336</v>
      </c>
      <c r="F21" s="8">
        <v>1.3333333333333333</v>
      </c>
      <c r="G21" s="7">
        <v>210</v>
      </c>
      <c r="H21" s="8">
        <v>0.83333333333333337</v>
      </c>
      <c r="I21">
        <f t="shared" si="0"/>
        <v>2703</v>
      </c>
      <c r="J21" s="3">
        <f t="shared" si="1"/>
        <v>10.726190476190476</v>
      </c>
      <c r="K21" s="15">
        <f t="shared" si="2"/>
        <v>2.1177410761854025E-2</v>
      </c>
      <c r="L21" s="20"/>
      <c r="M21" s="64"/>
      <c r="N21" s="64"/>
      <c r="O21">
        <v>5</v>
      </c>
      <c r="S21" s="3"/>
    </row>
    <row r="22" spans="2:19" x14ac:dyDescent="0.25">
      <c r="B22" s="1">
        <v>0.66666666666666696</v>
      </c>
      <c r="C22" s="7">
        <v>4310</v>
      </c>
      <c r="D22" s="8">
        <v>17.103174603174605</v>
      </c>
      <c r="E22" s="7">
        <v>966</v>
      </c>
      <c r="F22" s="8">
        <v>3.8333333333333335</v>
      </c>
      <c r="G22" s="7">
        <v>1944</v>
      </c>
      <c r="H22" s="8">
        <v>7.7142857142857144</v>
      </c>
      <c r="I22">
        <f t="shared" si="0"/>
        <v>7220</v>
      </c>
      <c r="J22" s="3">
        <f t="shared" si="1"/>
        <v>28.650793650793652</v>
      </c>
      <c r="K22" s="15">
        <f t="shared" si="2"/>
        <v>5.6567112726816894E-2</v>
      </c>
      <c r="L22" s="19">
        <f>SUM(K22:K23)</f>
        <v>0.11299319941082454</v>
      </c>
      <c r="M22" s="63">
        <f>SUM(J22:J23)</f>
        <v>57.230158730158735</v>
      </c>
      <c r="N22" s="63">
        <f>M22/60</f>
        <v>0.95383597883597893</v>
      </c>
      <c r="O22">
        <v>5</v>
      </c>
      <c r="S22" s="3"/>
    </row>
    <row r="23" spans="2:19" x14ac:dyDescent="0.25">
      <c r="B23" s="1">
        <v>0.6875</v>
      </c>
      <c r="C23" s="7">
        <v>3388</v>
      </c>
      <c r="D23" s="8">
        <v>13.444444444444445</v>
      </c>
      <c r="E23" s="7">
        <v>1366</v>
      </c>
      <c r="F23" s="8">
        <v>5.4206349206349209</v>
      </c>
      <c r="G23" s="7">
        <v>2448</v>
      </c>
      <c r="H23" s="8">
        <v>9.7142857142857135</v>
      </c>
      <c r="I23">
        <f t="shared" si="0"/>
        <v>7202</v>
      </c>
      <c r="J23" s="3">
        <f t="shared" si="1"/>
        <v>28.579365079365079</v>
      </c>
      <c r="K23" s="15">
        <f t="shared" si="2"/>
        <v>5.6426086684007649E-2</v>
      </c>
      <c r="L23" s="20"/>
      <c r="M23" s="64"/>
      <c r="N23" s="64"/>
      <c r="O23">
        <v>3</v>
      </c>
      <c r="P23">
        <v>990</v>
      </c>
      <c r="S23" s="3"/>
    </row>
    <row r="24" spans="2:19" x14ac:dyDescent="0.25">
      <c r="B24" s="1">
        <v>0.70833333333333404</v>
      </c>
      <c r="C24" s="7">
        <v>332</v>
      </c>
      <c r="D24" s="8">
        <v>1.3174603174603174</v>
      </c>
      <c r="E24" s="7">
        <v>219</v>
      </c>
      <c r="F24" s="8">
        <v>0.86904761904761907</v>
      </c>
      <c r="G24" s="7">
        <v>101</v>
      </c>
      <c r="H24" s="8">
        <v>0.40079365079365081</v>
      </c>
      <c r="I24">
        <f t="shared" si="0"/>
        <v>652</v>
      </c>
      <c r="J24" s="3">
        <f t="shared" si="1"/>
        <v>2.587301587301587</v>
      </c>
      <c r="K24" s="15">
        <f t="shared" si="2"/>
        <v>5.1082766617568708E-3</v>
      </c>
      <c r="L24" s="19">
        <f>SUM(K24:K25)</f>
        <v>1.5787082014478673E-2</v>
      </c>
      <c r="M24" s="63">
        <f>SUM(J24:J25)</f>
        <v>7.9960317460317452</v>
      </c>
      <c r="N24" s="63">
        <f>M24/60</f>
        <v>0.13326719576719576</v>
      </c>
      <c r="O24">
        <v>2</v>
      </c>
      <c r="P24">
        <v>1020</v>
      </c>
      <c r="S24" s="3"/>
    </row>
    <row r="25" spans="2:19" x14ac:dyDescent="0.25">
      <c r="B25" s="1">
        <v>0.72916666666666696</v>
      </c>
      <c r="C25" s="7">
        <v>286</v>
      </c>
      <c r="D25" s="8">
        <v>1.1349206349206349</v>
      </c>
      <c r="E25" s="7">
        <v>415</v>
      </c>
      <c r="F25" s="8">
        <v>1.6468253968253967</v>
      </c>
      <c r="G25" s="7">
        <v>662</v>
      </c>
      <c r="H25" s="8">
        <v>2.626984126984127</v>
      </c>
      <c r="I25">
        <f t="shared" si="0"/>
        <v>1363</v>
      </c>
      <c r="J25" s="3">
        <f t="shared" si="1"/>
        <v>5.4087301587301582</v>
      </c>
      <c r="K25" s="15">
        <f t="shared" si="2"/>
        <v>1.0678805352721803E-2</v>
      </c>
      <c r="L25" s="20"/>
      <c r="M25" s="64"/>
      <c r="N25" s="64"/>
      <c r="O25">
        <v>0</v>
      </c>
      <c r="P25">
        <v>1050</v>
      </c>
      <c r="S25" s="3"/>
    </row>
    <row r="26" spans="2:19" x14ac:dyDescent="0.25">
      <c r="B26" s="1">
        <v>0.75</v>
      </c>
      <c r="C26" s="7">
        <v>40</v>
      </c>
      <c r="D26" s="8">
        <v>0.15873015873015872</v>
      </c>
      <c r="E26" s="7">
        <v>12</v>
      </c>
      <c r="F26" s="8">
        <v>4.7619047619047616E-2</v>
      </c>
      <c r="G26" s="7">
        <v>303</v>
      </c>
      <c r="H26" s="8">
        <v>1.2023809523809523</v>
      </c>
      <c r="I26">
        <f t="shared" si="0"/>
        <v>355</v>
      </c>
      <c r="J26" s="3">
        <f t="shared" si="1"/>
        <v>1.4087301587301586</v>
      </c>
      <c r="K26" s="15">
        <f t="shared" si="2"/>
        <v>2.7813469554044314E-3</v>
      </c>
      <c r="L26" s="19">
        <f>SUM(K26:K27)</f>
        <v>3.3454511266413868E-3</v>
      </c>
      <c r="M26" s="63">
        <f>SUM(J26:J27)</f>
        <v>1.6944444444444442</v>
      </c>
      <c r="N26" s="63">
        <f>M26/60</f>
        <v>2.8240740740740736E-2</v>
      </c>
      <c r="S26" s="3"/>
    </row>
    <row r="27" spans="2:19" x14ac:dyDescent="0.25">
      <c r="B27" s="1">
        <v>0.77083333333333404</v>
      </c>
      <c r="C27" s="7">
        <v>5</v>
      </c>
      <c r="D27" s="8">
        <v>1.984126984126984E-2</v>
      </c>
      <c r="E27" s="7">
        <v>3</v>
      </c>
      <c r="F27" s="8">
        <v>1.1904761904761904E-2</v>
      </c>
      <c r="G27" s="7">
        <v>64</v>
      </c>
      <c r="H27" s="8">
        <v>0.25396825396825395</v>
      </c>
      <c r="I27">
        <f t="shared" si="0"/>
        <v>72</v>
      </c>
      <c r="J27" s="3">
        <f t="shared" si="1"/>
        <v>0.2857142857142857</v>
      </c>
      <c r="K27" s="15">
        <f t="shared" si="2"/>
        <v>5.6410417123695512E-4</v>
      </c>
      <c r="L27" s="20"/>
      <c r="M27" s="64"/>
      <c r="N27" s="64"/>
      <c r="S27" s="3"/>
    </row>
    <row r="28" spans="2:19" x14ac:dyDescent="0.25">
      <c r="B28" s="1">
        <v>0.79166666666666696</v>
      </c>
      <c r="C28" s="7">
        <v>0</v>
      </c>
      <c r="D28" s="8">
        <v>0</v>
      </c>
      <c r="E28" s="7">
        <v>0</v>
      </c>
      <c r="F28" s="8">
        <v>0</v>
      </c>
      <c r="G28" s="7">
        <v>25</v>
      </c>
      <c r="H28" s="8">
        <v>9.9206349206349201E-2</v>
      </c>
      <c r="I28">
        <f t="shared" si="0"/>
        <v>25</v>
      </c>
      <c r="J28" s="3">
        <f t="shared" si="1"/>
        <v>9.9206349206349201E-2</v>
      </c>
      <c r="K28" s="15">
        <f t="shared" si="2"/>
        <v>1.9586950390172053E-4</v>
      </c>
      <c r="L28" s="19">
        <f>SUM(K28:K30)</f>
        <v>9.7934751950860257E-4</v>
      </c>
      <c r="M28" s="63">
        <f>SUM(J28:J30)</f>
        <v>0.49603174603174599</v>
      </c>
      <c r="N28" s="63">
        <f>M28/90</f>
        <v>5.5114638447971778E-3</v>
      </c>
      <c r="S28" s="3"/>
    </row>
    <row r="29" spans="2:19" x14ac:dyDescent="0.25">
      <c r="B29" s="1">
        <v>0.812500000000001</v>
      </c>
      <c r="C29" s="7">
        <v>0</v>
      </c>
      <c r="D29" s="8">
        <v>0</v>
      </c>
      <c r="E29" s="7">
        <v>0</v>
      </c>
      <c r="F29" s="8">
        <v>0</v>
      </c>
      <c r="G29" s="7">
        <v>72</v>
      </c>
      <c r="H29" s="8">
        <v>0.2857142857142857</v>
      </c>
      <c r="I29">
        <f t="shared" si="0"/>
        <v>72</v>
      </c>
      <c r="J29" s="3">
        <f t="shared" si="1"/>
        <v>0.2857142857142857</v>
      </c>
      <c r="K29" s="15">
        <f t="shared" si="2"/>
        <v>5.6410417123695512E-4</v>
      </c>
      <c r="L29" s="59"/>
      <c r="M29" s="65"/>
      <c r="N29" s="65"/>
    </row>
    <row r="30" spans="2:19" ht="15.75" thickBot="1" x14ac:dyDescent="0.3">
      <c r="B30" s="2" t="s">
        <v>30</v>
      </c>
      <c r="C30" s="9">
        <v>0</v>
      </c>
      <c r="D30" s="10">
        <v>0</v>
      </c>
      <c r="E30" s="9">
        <v>0</v>
      </c>
      <c r="F30" s="10">
        <v>0</v>
      </c>
      <c r="G30" s="9">
        <v>28</v>
      </c>
      <c r="H30" s="10">
        <v>0.1111111111111111</v>
      </c>
      <c r="I30">
        <f t="shared" si="0"/>
        <v>28</v>
      </c>
      <c r="J30" s="3">
        <f t="shared" si="1"/>
        <v>0.1111111111111111</v>
      </c>
      <c r="K30" s="15">
        <f t="shared" si="2"/>
        <v>2.1937384436992698E-4</v>
      </c>
      <c r="L30" s="20"/>
      <c r="M30" s="64"/>
      <c r="N30" s="64"/>
    </row>
    <row r="31" spans="2:19" x14ac:dyDescent="0.25">
      <c r="B31" t="s">
        <v>39</v>
      </c>
      <c r="I31" s="3">
        <f>SUM(I3:I30)</f>
        <v>127636</v>
      </c>
      <c r="J31" s="3">
        <f>SUM(J3:J30)</f>
        <v>506.49206349206344</v>
      </c>
    </row>
  </sheetData>
  <mergeCells count="3">
    <mergeCell ref="C1:D1"/>
    <mergeCell ref="E1:F1"/>
    <mergeCell ref="G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1332"/>
  <sheetViews>
    <sheetView tabSelected="1" topLeftCell="A16" zoomScaleNormal="100" workbookViewId="0">
      <selection activeCell="E20" sqref="E20"/>
    </sheetView>
  </sheetViews>
  <sheetFormatPr baseColWidth="10" defaultRowHeight="15" x14ac:dyDescent="0.3"/>
  <cols>
    <col min="1" max="1" width="6.5703125" style="23" customWidth="1"/>
    <col min="2" max="2" width="26.42578125" style="23" customWidth="1"/>
    <col min="3" max="3" width="11" style="23" customWidth="1"/>
    <col min="4" max="5" width="9.5703125" style="23" customWidth="1"/>
    <col min="6" max="6" width="10.7109375" style="23" customWidth="1"/>
    <col min="7" max="7" width="12.140625" style="24" customWidth="1"/>
    <col min="8" max="8" width="10.5703125" style="23" customWidth="1"/>
    <col min="9" max="12" width="10.28515625" style="23" customWidth="1"/>
    <col min="13" max="13" width="12.140625" style="23" customWidth="1"/>
    <col min="14" max="14" width="10.42578125" style="23" customWidth="1"/>
    <col min="15" max="15" width="8.140625" style="23" customWidth="1"/>
    <col min="16" max="16" width="10.28515625" style="23" customWidth="1"/>
    <col min="17" max="17" width="5.28515625" style="23" customWidth="1"/>
    <col min="18" max="18" width="11.85546875" style="23" customWidth="1"/>
    <col min="19" max="19" width="15.140625" style="33" customWidth="1"/>
    <col min="20" max="20" width="10.5703125" style="33" customWidth="1"/>
    <col min="21" max="256" width="11.42578125" style="23"/>
    <col min="257" max="257" width="6.5703125" style="23" customWidth="1"/>
    <col min="258" max="258" width="16" style="23" customWidth="1"/>
    <col min="259" max="259" width="9.85546875" style="23" customWidth="1"/>
    <col min="260" max="260" width="8" style="23" customWidth="1"/>
    <col min="261" max="261" width="8.7109375" style="23" customWidth="1"/>
    <col min="262" max="262" width="10.7109375" style="23" customWidth="1"/>
    <col min="263" max="263" width="12.140625" style="23" customWidth="1"/>
    <col min="264" max="264" width="10.5703125" style="23" customWidth="1"/>
    <col min="265" max="268" width="10.28515625" style="23" customWidth="1"/>
    <col min="269" max="269" width="12.140625" style="23" customWidth="1"/>
    <col min="270" max="270" width="10.42578125" style="23" customWidth="1"/>
    <col min="271" max="271" width="8.140625" style="23" customWidth="1"/>
    <col min="272" max="272" width="10.28515625" style="23" customWidth="1"/>
    <col min="273" max="273" width="5.28515625" style="23" customWidth="1"/>
    <col min="274" max="274" width="7.28515625" style="23" customWidth="1"/>
    <col min="275" max="275" width="15.140625" style="23" customWidth="1"/>
    <col min="276" max="276" width="10.5703125" style="23" customWidth="1"/>
    <col min="277" max="512" width="11.42578125" style="23"/>
    <col min="513" max="513" width="6.5703125" style="23" customWidth="1"/>
    <col min="514" max="514" width="16" style="23" customWidth="1"/>
    <col min="515" max="515" width="9.85546875" style="23" customWidth="1"/>
    <col min="516" max="516" width="8" style="23" customWidth="1"/>
    <col min="517" max="517" width="8.7109375" style="23" customWidth="1"/>
    <col min="518" max="518" width="10.7109375" style="23" customWidth="1"/>
    <col min="519" max="519" width="12.140625" style="23" customWidth="1"/>
    <col min="520" max="520" width="10.5703125" style="23" customWidth="1"/>
    <col min="521" max="524" width="10.28515625" style="23" customWidth="1"/>
    <col min="525" max="525" width="12.140625" style="23" customWidth="1"/>
    <col min="526" max="526" width="10.42578125" style="23" customWidth="1"/>
    <col min="527" max="527" width="8.140625" style="23" customWidth="1"/>
    <col min="528" max="528" width="10.28515625" style="23" customWidth="1"/>
    <col min="529" max="529" width="5.28515625" style="23" customWidth="1"/>
    <col min="530" max="530" width="7.28515625" style="23" customWidth="1"/>
    <col min="531" max="531" width="15.140625" style="23" customWidth="1"/>
    <col min="532" max="532" width="10.5703125" style="23" customWidth="1"/>
    <col min="533" max="768" width="11.42578125" style="23"/>
    <col min="769" max="769" width="6.5703125" style="23" customWidth="1"/>
    <col min="770" max="770" width="16" style="23" customWidth="1"/>
    <col min="771" max="771" width="9.85546875" style="23" customWidth="1"/>
    <col min="772" max="772" width="8" style="23" customWidth="1"/>
    <col min="773" max="773" width="8.7109375" style="23" customWidth="1"/>
    <col min="774" max="774" width="10.7109375" style="23" customWidth="1"/>
    <col min="775" max="775" width="12.140625" style="23" customWidth="1"/>
    <col min="776" max="776" width="10.5703125" style="23" customWidth="1"/>
    <col min="777" max="780" width="10.28515625" style="23" customWidth="1"/>
    <col min="781" max="781" width="12.140625" style="23" customWidth="1"/>
    <col min="782" max="782" width="10.42578125" style="23" customWidth="1"/>
    <col min="783" max="783" width="8.140625" style="23" customWidth="1"/>
    <col min="784" max="784" width="10.28515625" style="23" customWidth="1"/>
    <col min="785" max="785" width="5.28515625" style="23" customWidth="1"/>
    <col min="786" max="786" width="7.28515625" style="23" customWidth="1"/>
    <col min="787" max="787" width="15.140625" style="23" customWidth="1"/>
    <col min="788" max="788" width="10.5703125" style="23" customWidth="1"/>
    <col min="789" max="1024" width="11.42578125" style="23"/>
    <col min="1025" max="1025" width="6.5703125" style="23" customWidth="1"/>
    <col min="1026" max="1026" width="16" style="23" customWidth="1"/>
    <col min="1027" max="1027" width="9.85546875" style="23" customWidth="1"/>
    <col min="1028" max="1028" width="8" style="23" customWidth="1"/>
    <col min="1029" max="1029" width="8.7109375" style="23" customWidth="1"/>
    <col min="1030" max="1030" width="10.7109375" style="23" customWidth="1"/>
    <col min="1031" max="1031" width="12.140625" style="23" customWidth="1"/>
    <col min="1032" max="1032" width="10.5703125" style="23" customWidth="1"/>
    <col min="1033" max="1036" width="10.28515625" style="23" customWidth="1"/>
    <col min="1037" max="1037" width="12.140625" style="23" customWidth="1"/>
    <col min="1038" max="1038" width="10.42578125" style="23" customWidth="1"/>
    <col min="1039" max="1039" width="8.140625" style="23" customWidth="1"/>
    <col min="1040" max="1040" width="10.28515625" style="23" customWidth="1"/>
    <col min="1041" max="1041" width="5.28515625" style="23" customWidth="1"/>
    <col min="1042" max="1042" width="7.28515625" style="23" customWidth="1"/>
    <col min="1043" max="1043" width="15.140625" style="23" customWidth="1"/>
    <col min="1044" max="1044" width="10.5703125" style="23" customWidth="1"/>
    <col min="1045" max="1280" width="11.42578125" style="23"/>
    <col min="1281" max="1281" width="6.5703125" style="23" customWidth="1"/>
    <col min="1282" max="1282" width="16" style="23" customWidth="1"/>
    <col min="1283" max="1283" width="9.85546875" style="23" customWidth="1"/>
    <col min="1284" max="1284" width="8" style="23" customWidth="1"/>
    <col min="1285" max="1285" width="8.7109375" style="23" customWidth="1"/>
    <col min="1286" max="1286" width="10.7109375" style="23" customWidth="1"/>
    <col min="1287" max="1287" width="12.140625" style="23" customWidth="1"/>
    <col min="1288" max="1288" width="10.5703125" style="23" customWidth="1"/>
    <col min="1289" max="1292" width="10.28515625" style="23" customWidth="1"/>
    <col min="1293" max="1293" width="12.140625" style="23" customWidth="1"/>
    <col min="1294" max="1294" width="10.42578125" style="23" customWidth="1"/>
    <col min="1295" max="1295" width="8.140625" style="23" customWidth="1"/>
    <col min="1296" max="1296" width="10.28515625" style="23" customWidth="1"/>
    <col min="1297" max="1297" width="5.28515625" style="23" customWidth="1"/>
    <col min="1298" max="1298" width="7.28515625" style="23" customWidth="1"/>
    <col min="1299" max="1299" width="15.140625" style="23" customWidth="1"/>
    <col min="1300" max="1300" width="10.5703125" style="23" customWidth="1"/>
    <col min="1301" max="1536" width="11.42578125" style="23"/>
    <col min="1537" max="1537" width="6.5703125" style="23" customWidth="1"/>
    <col min="1538" max="1538" width="16" style="23" customWidth="1"/>
    <col min="1539" max="1539" width="9.85546875" style="23" customWidth="1"/>
    <col min="1540" max="1540" width="8" style="23" customWidth="1"/>
    <col min="1541" max="1541" width="8.7109375" style="23" customWidth="1"/>
    <col min="1542" max="1542" width="10.7109375" style="23" customWidth="1"/>
    <col min="1543" max="1543" width="12.140625" style="23" customWidth="1"/>
    <col min="1544" max="1544" width="10.5703125" style="23" customWidth="1"/>
    <col min="1545" max="1548" width="10.28515625" style="23" customWidth="1"/>
    <col min="1549" max="1549" width="12.140625" style="23" customWidth="1"/>
    <col min="1550" max="1550" width="10.42578125" style="23" customWidth="1"/>
    <col min="1551" max="1551" width="8.140625" style="23" customWidth="1"/>
    <col min="1552" max="1552" width="10.28515625" style="23" customWidth="1"/>
    <col min="1553" max="1553" width="5.28515625" style="23" customWidth="1"/>
    <col min="1554" max="1554" width="7.28515625" style="23" customWidth="1"/>
    <col min="1555" max="1555" width="15.140625" style="23" customWidth="1"/>
    <col min="1556" max="1556" width="10.5703125" style="23" customWidth="1"/>
    <col min="1557" max="1792" width="11.42578125" style="23"/>
    <col min="1793" max="1793" width="6.5703125" style="23" customWidth="1"/>
    <col min="1794" max="1794" width="16" style="23" customWidth="1"/>
    <col min="1795" max="1795" width="9.85546875" style="23" customWidth="1"/>
    <col min="1796" max="1796" width="8" style="23" customWidth="1"/>
    <col min="1797" max="1797" width="8.7109375" style="23" customWidth="1"/>
    <col min="1798" max="1798" width="10.7109375" style="23" customWidth="1"/>
    <col min="1799" max="1799" width="12.140625" style="23" customWidth="1"/>
    <col min="1800" max="1800" width="10.5703125" style="23" customWidth="1"/>
    <col min="1801" max="1804" width="10.28515625" style="23" customWidth="1"/>
    <col min="1805" max="1805" width="12.140625" style="23" customWidth="1"/>
    <col min="1806" max="1806" width="10.42578125" style="23" customWidth="1"/>
    <col min="1807" max="1807" width="8.140625" style="23" customWidth="1"/>
    <col min="1808" max="1808" width="10.28515625" style="23" customWidth="1"/>
    <col min="1809" max="1809" width="5.28515625" style="23" customWidth="1"/>
    <col min="1810" max="1810" width="7.28515625" style="23" customWidth="1"/>
    <col min="1811" max="1811" width="15.140625" style="23" customWidth="1"/>
    <col min="1812" max="1812" width="10.5703125" style="23" customWidth="1"/>
    <col min="1813" max="2048" width="11.42578125" style="23"/>
    <col min="2049" max="2049" width="6.5703125" style="23" customWidth="1"/>
    <col min="2050" max="2050" width="16" style="23" customWidth="1"/>
    <col min="2051" max="2051" width="9.85546875" style="23" customWidth="1"/>
    <col min="2052" max="2052" width="8" style="23" customWidth="1"/>
    <col min="2053" max="2053" width="8.7109375" style="23" customWidth="1"/>
    <col min="2054" max="2054" width="10.7109375" style="23" customWidth="1"/>
    <col min="2055" max="2055" width="12.140625" style="23" customWidth="1"/>
    <col min="2056" max="2056" width="10.5703125" style="23" customWidth="1"/>
    <col min="2057" max="2060" width="10.28515625" style="23" customWidth="1"/>
    <col min="2061" max="2061" width="12.140625" style="23" customWidth="1"/>
    <col min="2062" max="2062" width="10.42578125" style="23" customWidth="1"/>
    <col min="2063" max="2063" width="8.140625" style="23" customWidth="1"/>
    <col min="2064" max="2064" width="10.28515625" style="23" customWidth="1"/>
    <col min="2065" max="2065" width="5.28515625" style="23" customWidth="1"/>
    <col min="2066" max="2066" width="7.28515625" style="23" customWidth="1"/>
    <col min="2067" max="2067" width="15.140625" style="23" customWidth="1"/>
    <col min="2068" max="2068" width="10.5703125" style="23" customWidth="1"/>
    <col min="2069" max="2304" width="11.42578125" style="23"/>
    <col min="2305" max="2305" width="6.5703125" style="23" customWidth="1"/>
    <col min="2306" max="2306" width="16" style="23" customWidth="1"/>
    <col min="2307" max="2307" width="9.85546875" style="23" customWidth="1"/>
    <col min="2308" max="2308" width="8" style="23" customWidth="1"/>
    <col min="2309" max="2309" width="8.7109375" style="23" customWidth="1"/>
    <col min="2310" max="2310" width="10.7109375" style="23" customWidth="1"/>
    <col min="2311" max="2311" width="12.140625" style="23" customWidth="1"/>
    <col min="2312" max="2312" width="10.5703125" style="23" customWidth="1"/>
    <col min="2313" max="2316" width="10.28515625" style="23" customWidth="1"/>
    <col min="2317" max="2317" width="12.140625" style="23" customWidth="1"/>
    <col min="2318" max="2318" width="10.42578125" style="23" customWidth="1"/>
    <col min="2319" max="2319" width="8.140625" style="23" customWidth="1"/>
    <col min="2320" max="2320" width="10.28515625" style="23" customWidth="1"/>
    <col min="2321" max="2321" width="5.28515625" style="23" customWidth="1"/>
    <col min="2322" max="2322" width="7.28515625" style="23" customWidth="1"/>
    <col min="2323" max="2323" width="15.140625" style="23" customWidth="1"/>
    <col min="2324" max="2324" width="10.5703125" style="23" customWidth="1"/>
    <col min="2325" max="2560" width="11.42578125" style="23"/>
    <col min="2561" max="2561" width="6.5703125" style="23" customWidth="1"/>
    <col min="2562" max="2562" width="16" style="23" customWidth="1"/>
    <col min="2563" max="2563" width="9.85546875" style="23" customWidth="1"/>
    <col min="2564" max="2564" width="8" style="23" customWidth="1"/>
    <col min="2565" max="2565" width="8.7109375" style="23" customWidth="1"/>
    <col min="2566" max="2566" width="10.7109375" style="23" customWidth="1"/>
    <col min="2567" max="2567" width="12.140625" style="23" customWidth="1"/>
    <col min="2568" max="2568" width="10.5703125" style="23" customWidth="1"/>
    <col min="2569" max="2572" width="10.28515625" style="23" customWidth="1"/>
    <col min="2573" max="2573" width="12.140625" style="23" customWidth="1"/>
    <col min="2574" max="2574" width="10.42578125" style="23" customWidth="1"/>
    <col min="2575" max="2575" width="8.140625" style="23" customWidth="1"/>
    <col min="2576" max="2576" width="10.28515625" style="23" customWidth="1"/>
    <col min="2577" max="2577" width="5.28515625" style="23" customWidth="1"/>
    <col min="2578" max="2578" width="7.28515625" style="23" customWidth="1"/>
    <col min="2579" max="2579" width="15.140625" style="23" customWidth="1"/>
    <col min="2580" max="2580" width="10.5703125" style="23" customWidth="1"/>
    <col min="2581" max="2816" width="11.42578125" style="23"/>
    <col min="2817" max="2817" width="6.5703125" style="23" customWidth="1"/>
    <col min="2818" max="2818" width="16" style="23" customWidth="1"/>
    <col min="2819" max="2819" width="9.85546875" style="23" customWidth="1"/>
    <col min="2820" max="2820" width="8" style="23" customWidth="1"/>
    <col min="2821" max="2821" width="8.7109375" style="23" customWidth="1"/>
    <col min="2822" max="2822" width="10.7109375" style="23" customWidth="1"/>
    <col min="2823" max="2823" width="12.140625" style="23" customWidth="1"/>
    <col min="2824" max="2824" width="10.5703125" style="23" customWidth="1"/>
    <col min="2825" max="2828" width="10.28515625" style="23" customWidth="1"/>
    <col min="2829" max="2829" width="12.140625" style="23" customWidth="1"/>
    <col min="2830" max="2830" width="10.42578125" style="23" customWidth="1"/>
    <col min="2831" max="2831" width="8.140625" style="23" customWidth="1"/>
    <col min="2832" max="2832" width="10.28515625" style="23" customWidth="1"/>
    <col min="2833" max="2833" width="5.28515625" style="23" customWidth="1"/>
    <col min="2834" max="2834" width="7.28515625" style="23" customWidth="1"/>
    <col min="2835" max="2835" width="15.140625" style="23" customWidth="1"/>
    <col min="2836" max="2836" width="10.5703125" style="23" customWidth="1"/>
    <col min="2837" max="3072" width="11.42578125" style="23"/>
    <col min="3073" max="3073" width="6.5703125" style="23" customWidth="1"/>
    <col min="3074" max="3074" width="16" style="23" customWidth="1"/>
    <col min="3075" max="3075" width="9.85546875" style="23" customWidth="1"/>
    <col min="3076" max="3076" width="8" style="23" customWidth="1"/>
    <col min="3077" max="3077" width="8.7109375" style="23" customWidth="1"/>
    <col min="3078" max="3078" width="10.7109375" style="23" customWidth="1"/>
    <col min="3079" max="3079" width="12.140625" style="23" customWidth="1"/>
    <col min="3080" max="3080" width="10.5703125" style="23" customWidth="1"/>
    <col min="3081" max="3084" width="10.28515625" style="23" customWidth="1"/>
    <col min="3085" max="3085" width="12.140625" style="23" customWidth="1"/>
    <col min="3086" max="3086" width="10.42578125" style="23" customWidth="1"/>
    <col min="3087" max="3087" width="8.140625" style="23" customWidth="1"/>
    <col min="3088" max="3088" width="10.28515625" style="23" customWidth="1"/>
    <col min="3089" max="3089" width="5.28515625" style="23" customWidth="1"/>
    <col min="3090" max="3090" width="7.28515625" style="23" customWidth="1"/>
    <col min="3091" max="3091" width="15.140625" style="23" customWidth="1"/>
    <col min="3092" max="3092" width="10.5703125" style="23" customWidth="1"/>
    <col min="3093" max="3328" width="11.42578125" style="23"/>
    <col min="3329" max="3329" width="6.5703125" style="23" customWidth="1"/>
    <col min="3330" max="3330" width="16" style="23" customWidth="1"/>
    <col min="3331" max="3331" width="9.85546875" style="23" customWidth="1"/>
    <col min="3332" max="3332" width="8" style="23" customWidth="1"/>
    <col min="3333" max="3333" width="8.7109375" style="23" customWidth="1"/>
    <col min="3334" max="3334" width="10.7109375" style="23" customWidth="1"/>
    <col min="3335" max="3335" width="12.140625" style="23" customWidth="1"/>
    <col min="3336" max="3336" width="10.5703125" style="23" customWidth="1"/>
    <col min="3337" max="3340" width="10.28515625" style="23" customWidth="1"/>
    <col min="3341" max="3341" width="12.140625" style="23" customWidth="1"/>
    <col min="3342" max="3342" width="10.42578125" style="23" customWidth="1"/>
    <col min="3343" max="3343" width="8.140625" style="23" customWidth="1"/>
    <col min="3344" max="3344" width="10.28515625" style="23" customWidth="1"/>
    <col min="3345" max="3345" width="5.28515625" style="23" customWidth="1"/>
    <col min="3346" max="3346" width="7.28515625" style="23" customWidth="1"/>
    <col min="3347" max="3347" width="15.140625" style="23" customWidth="1"/>
    <col min="3348" max="3348" width="10.5703125" style="23" customWidth="1"/>
    <col min="3349" max="3584" width="11.42578125" style="23"/>
    <col min="3585" max="3585" width="6.5703125" style="23" customWidth="1"/>
    <col min="3586" max="3586" width="16" style="23" customWidth="1"/>
    <col min="3587" max="3587" width="9.85546875" style="23" customWidth="1"/>
    <col min="3588" max="3588" width="8" style="23" customWidth="1"/>
    <col min="3589" max="3589" width="8.7109375" style="23" customWidth="1"/>
    <col min="3590" max="3590" width="10.7109375" style="23" customWidth="1"/>
    <col min="3591" max="3591" width="12.140625" style="23" customWidth="1"/>
    <col min="3592" max="3592" width="10.5703125" style="23" customWidth="1"/>
    <col min="3593" max="3596" width="10.28515625" style="23" customWidth="1"/>
    <col min="3597" max="3597" width="12.140625" style="23" customWidth="1"/>
    <col min="3598" max="3598" width="10.42578125" style="23" customWidth="1"/>
    <col min="3599" max="3599" width="8.140625" style="23" customWidth="1"/>
    <col min="3600" max="3600" width="10.28515625" style="23" customWidth="1"/>
    <col min="3601" max="3601" width="5.28515625" style="23" customWidth="1"/>
    <col min="3602" max="3602" width="7.28515625" style="23" customWidth="1"/>
    <col min="3603" max="3603" width="15.140625" style="23" customWidth="1"/>
    <col min="3604" max="3604" width="10.5703125" style="23" customWidth="1"/>
    <col min="3605" max="3840" width="11.42578125" style="23"/>
    <col min="3841" max="3841" width="6.5703125" style="23" customWidth="1"/>
    <col min="3842" max="3842" width="16" style="23" customWidth="1"/>
    <col min="3843" max="3843" width="9.85546875" style="23" customWidth="1"/>
    <col min="3844" max="3844" width="8" style="23" customWidth="1"/>
    <col min="3845" max="3845" width="8.7109375" style="23" customWidth="1"/>
    <col min="3846" max="3846" width="10.7109375" style="23" customWidth="1"/>
    <col min="3847" max="3847" width="12.140625" style="23" customWidth="1"/>
    <col min="3848" max="3848" width="10.5703125" style="23" customWidth="1"/>
    <col min="3849" max="3852" width="10.28515625" style="23" customWidth="1"/>
    <col min="3853" max="3853" width="12.140625" style="23" customWidth="1"/>
    <col min="3854" max="3854" width="10.42578125" style="23" customWidth="1"/>
    <col min="3855" max="3855" width="8.140625" style="23" customWidth="1"/>
    <col min="3856" max="3856" width="10.28515625" style="23" customWidth="1"/>
    <col min="3857" max="3857" width="5.28515625" style="23" customWidth="1"/>
    <col min="3858" max="3858" width="7.28515625" style="23" customWidth="1"/>
    <col min="3859" max="3859" width="15.140625" style="23" customWidth="1"/>
    <col min="3860" max="3860" width="10.5703125" style="23" customWidth="1"/>
    <col min="3861" max="4096" width="11.42578125" style="23"/>
    <col min="4097" max="4097" width="6.5703125" style="23" customWidth="1"/>
    <col min="4098" max="4098" width="16" style="23" customWidth="1"/>
    <col min="4099" max="4099" width="9.85546875" style="23" customWidth="1"/>
    <col min="4100" max="4100" width="8" style="23" customWidth="1"/>
    <col min="4101" max="4101" width="8.7109375" style="23" customWidth="1"/>
    <col min="4102" max="4102" width="10.7109375" style="23" customWidth="1"/>
    <col min="4103" max="4103" width="12.140625" style="23" customWidth="1"/>
    <col min="4104" max="4104" width="10.5703125" style="23" customWidth="1"/>
    <col min="4105" max="4108" width="10.28515625" style="23" customWidth="1"/>
    <col min="4109" max="4109" width="12.140625" style="23" customWidth="1"/>
    <col min="4110" max="4110" width="10.42578125" style="23" customWidth="1"/>
    <col min="4111" max="4111" width="8.140625" style="23" customWidth="1"/>
    <col min="4112" max="4112" width="10.28515625" style="23" customWidth="1"/>
    <col min="4113" max="4113" width="5.28515625" style="23" customWidth="1"/>
    <col min="4114" max="4114" width="7.28515625" style="23" customWidth="1"/>
    <col min="4115" max="4115" width="15.140625" style="23" customWidth="1"/>
    <col min="4116" max="4116" width="10.5703125" style="23" customWidth="1"/>
    <col min="4117" max="4352" width="11.42578125" style="23"/>
    <col min="4353" max="4353" width="6.5703125" style="23" customWidth="1"/>
    <col min="4354" max="4354" width="16" style="23" customWidth="1"/>
    <col min="4355" max="4355" width="9.85546875" style="23" customWidth="1"/>
    <col min="4356" max="4356" width="8" style="23" customWidth="1"/>
    <col min="4357" max="4357" width="8.7109375" style="23" customWidth="1"/>
    <col min="4358" max="4358" width="10.7109375" style="23" customWidth="1"/>
    <col min="4359" max="4359" width="12.140625" style="23" customWidth="1"/>
    <col min="4360" max="4360" width="10.5703125" style="23" customWidth="1"/>
    <col min="4361" max="4364" width="10.28515625" style="23" customWidth="1"/>
    <col min="4365" max="4365" width="12.140625" style="23" customWidth="1"/>
    <col min="4366" max="4366" width="10.42578125" style="23" customWidth="1"/>
    <col min="4367" max="4367" width="8.140625" style="23" customWidth="1"/>
    <col min="4368" max="4368" width="10.28515625" style="23" customWidth="1"/>
    <col min="4369" max="4369" width="5.28515625" style="23" customWidth="1"/>
    <col min="4370" max="4370" width="7.28515625" style="23" customWidth="1"/>
    <col min="4371" max="4371" width="15.140625" style="23" customWidth="1"/>
    <col min="4372" max="4372" width="10.5703125" style="23" customWidth="1"/>
    <col min="4373" max="4608" width="11.42578125" style="23"/>
    <col min="4609" max="4609" width="6.5703125" style="23" customWidth="1"/>
    <col min="4610" max="4610" width="16" style="23" customWidth="1"/>
    <col min="4611" max="4611" width="9.85546875" style="23" customWidth="1"/>
    <col min="4612" max="4612" width="8" style="23" customWidth="1"/>
    <col min="4613" max="4613" width="8.7109375" style="23" customWidth="1"/>
    <col min="4614" max="4614" width="10.7109375" style="23" customWidth="1"/>
    <col min="4615" max="4615" width="12.140625" style="23" customWidth="1"/>
    <col min="4616" max="4616" width="10.5703125" style="23" customWidth="1"/>
    <col min="4617" max="4620" width="10.28515625" style="23" customWidth="1"/>
    <col min="4621" max="4621" width="12.140625" style="23" customWidth="1"/>
    <col min="4622" max="4622" width="10.42578125" style="23" customWidth="1"/>
    <col min="4623" max="4623" width="8.140625" style="23" customWidth="1"/>
    <col min="4624" max="4624" width="10.28515625" style="23" customWidth="1"/>
    <col min="4625" max="4625" width="5.28515625" style="23" customWidth="1"/>
    <col min="4626" max="4626" width="7.28515625" style="23" customWidth="1"/>
    <col min="4627" max="4627" width="15.140625" style="23" customWidth="1"/>
    <col min="4628" max="4628" width="10.5703125" style="23" customWidth="1"/>
    <col min="4629" max="4864" width="11.42578125" style="23"/>
    <col min="4865" max="4865" width="6.5703125" style="23" customWidth="1"/>
    <col min="4866" max="4866" width="16" style="23" customWidth="1"/>
    <col min="4867" max="4867" width="9.85546875" style="23" customWidth="1"/>
    <col min="4868" max="4868" width="8" style="23" customWidth="1"/>
    <col min="4869" max="4869" width="8.7109375" style="23" customWidth="1"/>
    <col min="4870" max="4870" width="10.7109375" style="23" customWidth="1"/>
    <col min="4871" max="4871" width="12.140625" style="23" customWidth="1"/>
    <col min="4872" max="4872" width="10.5703125" style="23" customWidth="1"/>
    <col min="4873" max="4876" width="10.28515625" style="23" customWidth="1"/>
    <col min="4877" max="4877" width="12.140625" style="23" customWidth="1"/>
    <col min="4878" max="4878" width="10.42578125" style="23" customWidth="1"/>
    <col min="4879" max="4879" width="8.140625" style="23" customWidth="1"/>
    <col min="4880" max="4880" width="10.28515625" style="23" customWidth="1"/>
    <col min="4881" max="4881" width="5.28515625" style="23" customWidth="1"/>
    <col min="4882" max="4882" width="7.28515625" style="23" customWidth="1"/>
    <col min="4883" max="4883" width="15.140625" style="23" customWidth="1"/>
    <col min="4884" max="4884" width="10.5703125" style="23" customWidth="1"/>
    <col min="4885" max="5120" width="11.42578125" style="23"/>
    <col min="5121" max="5121" width="6.5703125" style="23" customWidth="1"/>
    <col min="5122" max="5122" width="16" style="23" customWidth="1"/>
    <col min="5123" max="5123" width="9.85546875" style="23" customWidth="1"/>
    <col min="5124" max="5124" width="8" style="23" customWidth="1"/>
    <col min="5125" max="5125" width="8.7109375" style="23" customWidth="1"/>
    <col min="5126" max="5126" width="10.7109375" style="23" customWidth="1"/>
    <col min="5127" max="5127" width="12.140625" style="23" customWidth="1"/>
    <col min="5128" max="5128" width="10.5703125" style="23" customWidth="1"/>
    <col min="5129" max="5132" width="10.28515625" style="23" customWidth="1"/>
    <col min="5133" max="5133" width="12.140625" style="23" customWidth="1"/>
    <col min="5134" max="5134" width="10.42578125" style="23" customWidth="1"/>
    <col min="5135" max="5135" width="8.140625" style="23" customWidth="1"/>
    <col min="5136" max="5136" width="10.28515625" style="23" customWidth="1"/>
    <col min="5137" max="5137" width="5.28515625" style="23" customWidth="1"/>
    <col min="5138" max="5138" width="7.28515625" style="23" customWidth="1"/>
    <col min="5139" max="5139" width="15.140625" style="23" customWidth="1"/>
    <col min="5140" max="5140" width="10.5703125" style="23" customWidth="1"/>
    <col min="5141" max="5376" width="11.42578125" style="23"/>
    <col min="5377" max="5377" width="6.5703125" style="23" customWidth="1"/>
    <col min="5378" max="5378" width="16" style="23" customWidth="1"/>
    <col min="5379" max="5379" width="9.85546875" style="23" customWidth="1"/>
    <col min="5380" max="5380" width="8" style="23" customWidth="1"/>
    <col min="5381" max="5381" width="8.7109375" style="23" customWidth="1"/>
    <col min="5382" max="5382" width="10.7109375" style="23" customWidth="1"/>
    <col min="5383" max="5383" width="12.140625" style="23" customWidth="1"/>
    <col min="5384" max="5384" width="10.5703125" style="23" customWidth="1"/>
    <col min="5385" max="5388" width="10.28515625" style="23" customWidth="1"/>
    <col min="5389" max="5389" width="12.140625" style="23" customWidth="1"/>
    <col min="5390" max="5390" width="10.42578125" style="23" customWidth="1"/>
    <col min="5391" max="5391" width="8.140625" style="23" customWidth="1"/>
    <col min="5392" max="5392" width="10.28515625" style="23" customWidth="1"/>
    <col min="5393" max="5393" width="5.28515625" style="23" customWidth="1"/>
    <col min="5394" max="5394" width="7.28515625" style="23" customWidth="1"/>
    <col min="5395" max="5395" width="15.140625" style="23" customWidth="1"/>
    <col min="5396" max="5396" width="10.5703125" style="23" customWidth="1"/>
    <col min="5397" max="5632" width="11.42578125" style="23"/>
    <col min="5633" max="5633" width="6.5703125" style="23" customWidth="1"/>
    <col min="5634" max="5634" width="16" style="23" customWidth="1"/>
    <col min="5635" max="5635" width="9.85546875" style="23" customWidth="1"/>
    <col min="5636" max="5636" width="8" style="23" customWidth="1"/>
    <col min="5637" max="5637" width="8.7109375" style="23" customWidth="1"/>
    <col min="5638" max="5638" width="10.7109375" style="23" customWidth="1"/>
    <col min="5639" max="5639" width="12.140625" style="23" customWidth="1"/>
    <col min="5640" max="5640" width="10.5703125" style="23" customWidth="1"/>
    <col min="5641" max="5644" width="10.28515625" style="23" customWidth="1"/>
    <col min="5645" max="5645" width="12.140625" style="23" customWidth="1"/>
    <col min="5646" max="5646" width="10.42578125" style="23" customWidth="1"/>
    <col min="5647" max="5647" width="8.140625" style="23" customWidth="1"/>
    <col min="5648" max="5648" width="10.28515625" style="23" customWidth="1"/>
    <col min="5649" max="5649" width="5.28515625" style="23" customWidth="1"/>
    <col min="5650" max="5650" width="7.28515625" style="23" customWidth="1"/>
    <col min="5651" max="5651" width="15.140625" style="23" customWidth="1"/>
    <col min="5652" max="5652" width="10.5703125" style="23" customWidth="1"/>
    <col min="5653" max="5888" width="11.42578125" style="23"/>
    <col min="5889" max="5889" width="6.5703125" style="23" customWidth="1"/>
    <col min="5890" max="5890" width="16" style="23" customWidth="1"/>
    <col min="5891" max="5891" width="9.85546875" style="23" customWidth="1"/>
    <col min="5892" max="5892" width="8" style="23" customWidth="1"/>
    <col min="5893" max="5893" width="8.7109375" style="23" customWidth="1"/>
    <col min="5894" max="5894" width="10.7109375" style="23" customWidth="1"/>
    <col min="5895" max="5895" width="12.140625" style="23" customWidth="1"/>
    <col min="5896" max="5896" width="10.5703125" style="23" customWidth="1"/>
    <col min="5897" max="5900" width="10.28515625" style="23" customWidth="1"/>
    <col min="5901" max="5901" width="12.140625" style="23" customWidth="1"/>
    <col min="5902" max="5902" width="10.42578125" style="23" customWidth="1"/>
    <col min="5903" max="5903" width="8.140625" style="23" customWidth="1"/>
    <col min="5904" max="5904" width="10.28515625" style="23" customWidth="1"/>
    <col min="5905" max="5905" width="5.28515625" style="23" customWidth="1"/>
    <col min="5906" max="5906" width="7.28515625" style="23" customWidth="1"/>
    <col min="5907" max="5907" width="15.140625" style="23" customWidth="1"/>
    <col min="5908" max="5908" width="10.5703125" style="23" customWidth="1"/>
    <col min="5909" max="6144" width="11.42578125" style="23"/>
    <col min="6145" max="6145" width="6.5703125" style="23" customWidth="1"/>
    <col min="6146" max="6146" width="16" style="23" customWidth="1"/>
    <col min="6147" max="6147" width="9.85546875" style="23" customWidth="1"/>
    <col min="6148" max="6148" width="8" style="23" customWidth="1"/>
    <col min="6149" max="6149" width="8.7109375" style="23" customWidth="1"/>
    <col min="6150" max="6150" width="10.7109375" style="23" customWidth="1"/>
    <col min="6151" max="6151" width="12.140625" style="23" customWidth="1"/>
    <col min="6152" max="6152" width="10.5703125" style="23" customWidth="1"/>
    <col min="6153" max="6156" width="10.28515625" style="23" customWidth="1"/>
    <col min="6157" max="6157" width="12.140625" style="23" customWidth="1"/>
    <col min="6158" max="6158" width="10.42578125" style="23" customWidth="1"/>
    <col min="6159" max="6159" width="8.140625" style="23" customWidth="1"/>
    <col min="6160" max="6160" width="10.28515625" style="23" customWidth="1"/>
    <col min="6161" max="6161" width="5.28515625" style="23" customWidth="1"/>
    <col min="6162" max="6162" width="7.28515625" style="23" customWidth="1"/>
    <col min="6163" max="6163" width="15.140625" style="23" customWidth="1"/>
    <col min="6164" max="6164" width="10.5703125" style="23" customWidth="1"/>
    <col min="6165" max="6400" width="11.42578125" style="23"/>
    <col min="6401" max="6401" width="6.5703125" style="23" customWidth="1"/>
    <col min="6402" max="6402" width="16" style="23" customWidth="1"/>
    <col min="6403" max="6403" width="9.85546875" style="23" customWidth="1"/>
    <col min="6404" max="6404" width="8" style="23" customWidth="1"/>
    <col min="6405" max="6405" width="8.7109375" style="23" customWidth="1"/>
    <col min="6406" max="6406" width="10.7109375" style="23" customWidth="1"/>
    <col min="6407" max="6407" width="12.140625" style="23" customWidth="1"/>
    <col min="6408" max="6408" width="10.5703125" style="23" customWidth="1"/>
    <col min="6409" max="6412" width="10.28515625" style="23" customWidth="1"/>
    <col min="6413" max="6413" width="12.140625" style="23" customWidth="1"/>
    <col min="6414" max="6414" width="10.42578125" style="23" customWidth="1"/>
    <col min="6415" max="6415" width="8.140625" style="23" customWidth="1"/>
    <col min="6416" max="6416" width="10.28515625" style="23" customWidth="1"/>
    <col min="6417" max="6417" width="5.28515625" style="23" customWidth="1"/>
    <col min="6418" max="6418" width="7.28515625" style="23" customWidth="1"/>
    <col min="6419" max="6419" width="15.140625" style="23" customWidth="1"/>
    <col min="6420" max="6420" width="10.5703125" style="23" customWidth="1"/>
    <col min="6421" max="6656" width="11.42578125" style="23"/>
    <col min="6657" max="6657" width="6.5703125" style="23" customWidth="1"/>
    <col min="6658" max="6658" width="16" style="23" customWidth="1"/>
    <col min="6659" max="6659" width="9.85546875" style="23" customWidth="1"/>
    <col min="6660" max="6660" width="8" style="23" customWidth="1"/>
    <col min="6661" max="6661" width="8.7109375" style="23" customWidth="1"/>
    <col min="6662" max="6662" width="10.7109375" style="23" customWidth="1"/>
    <col min="6663" max="6663" width="12.140625" style="23" customWidth="1"/>
    <col min="6664" max="6664" width="10.5703125" style="23" customWidth="1"/>
    <col min="6665" max="6668" width="10.28515625" style="23" customWidth="1"/>
    <col min="6669" max="6669" width="12.140625" style="23" customWidth="1"/>
    <col min="6670" max="6670" width="10.42578125" style="23" customWidth="1"/>
    <col min="6671" max="6671" width="8.140625" style="23" customWidth="1"/>
    <col min="6672" max="6672" width="10.28515625" style="23" customWidth="1"/>
    <col min="6673" max="6673" width="5.28515625" style="23" customWidth="1"/>
    <col min="6674" max="6674" width="7.28515625" style="23" customWidth="1"/>
    <col min="6675" max="6675" width="15.140625" style="23" customWidth="1"/>
    <col min="6676" max="6676" width="10.5703125" style="23" customWidth="1"/>
    <col min="6677" max="6912" width="11.42578125" style="23"/>
    <col min="6913" max="6913" width="6.5703125" style="23" customWidth="1"/>
    <col min="6914" max="6914" width="16" style="23" customWidth="1"/>
    <col min="6915" max="6915" width="9.85546875" style="23" customWidth="1"/>
    <col min="6916" max="6916" width="8" style="23" customWidth="1"/>
    <col min="6917" max="6917" width="8.7109375" style="23" customWidth="1"/>
    <col min="6918" max="6918" width="10.7109375" style="23" customWidth="1"/>
    <col min="6919" max="6919" width="12.140625" style="23" customWidth="1"/>
    <col min="6920" max="6920" width="10.5703125" style="23" customWidth="1"/>
    <col min="6921" max="6924" width="10.28515625" style="23" customWidth="1"/>
    <col min="6925" max="6925" width="12.140625" style="23" customWidth="1"/>
    <col min="6926" max="6926" width="10.42578125" style="23" customWidth="1"/>
    <col min="6927" max="6927" width="8.140625" style="23" customWidth="1"/>
    <col min="6928" max="6928" width="10.28515625" style="23" customWidth="1"/>
    <col min="6929" max="6929" width="5.28515625" style="23" customWidth="1"/>
    <col min="6930" max="6930" width="7.28515625" style="23" customWidth="1"/>
    <col min="6931" max="6931" width="15.140625" style="23" customWidth="1"/>
    <col min="6932" max="6932" width="10.5703125" style="23" customWidth="1"/>
    <col min="6933" max="7168" width="11.42578125" style="23"/>
    <col min="7169" max="7169" width="6.5703125" style="23" customWidth="1"/>
    <col min="7170" max="7170" width="16" style="23" customWidth="1"/>
    <col min="7171" max="7171" width="9.85546875" style="23" customWidth="1"/>
    <col min="7172" max="7172" width="8" style="23" customWidth="1"/>
    <col min="7173" max="7173" width="8.7109375" style="23" customWidth="1"/>
    <col min="7174" max="7174" width="10.7109375" style="23" customWidth="1"/>
    <col min="7175" max="7175" width="12.140625" style="23" customWidth="1"/>
    <col min="7176" max="7176" width="10.5703125" style="23" customWidth="1"/>
    <col min="7177" max="7180" width="10.28515625" style="23" customWidth="1"/>
    <col min="7181" max="7181" width="12.140625" style="23" customWidth="1"/>
    <col min="7182" max="7182" width="10.42578125" style="23" customWidth="1"/>
    <col min="7183" max="7183" width="8.140625" style="23" customWidth="1"/>
    <col min="7184" max="7184" width="10.28515625" style="23" customWidth="1"/>
    <col min="7185" max="7185" width="5.28515625" style="23" customWidth="1"/>
    <col min="7186" max="7186" width="7.28515625" style="23" customWidth="1"/>
    <col min="7187" max="7187" width="15.140625" style="23" customWidth="1"/>
    <col min="7188" max="7188" width="10.5703125" style="23" customWidth="1"/>
    <col min="7189" max="7424" width="11.42578125" style="23"/>
    <col min="7425" max="7425" width="6.5703125" style="23" customWidth="1"/>
    <col min="7426" max="7426" width="16" style="23" customWidth="1"/>
    <col min="7427" max="7427" width="9.85546875" style="23" customWidth="1"/>
    <col min="7428" max="7428" width="8" style="23" customWidth="1"/>
    <col min="7429" max="7429" width="8.7109375" style="23" customWidth="1"/>
    <col min="7430" max="7430" width="10.7109375" style="23" customWidth="1"/>
    <col min="7431" max="7431" width="12.140625" style="23" customWidth="1"/>
    <col min="7432" max="7432" width="10.5703125" style="23" customWidth="1"/>
    <col min="7433" max="7436" width="10.28515625" style="23" customWidth="1"/>
    <col min="7437" max="7437" width="12.140625" style="23" customWidth="1"/>
    <col min="7438" max="7438" width="10.42578125" style="23" customWidth="1"/>
    <col min="7439" max="7439" width="8.140625" style="23" customWidth="1"/>
    <col min="7440" max="7440" width="10.28515625" style="23" customWidth="1"/>
    <col min="7441" max="7441" width="5.28515625" style="23" customWidth="1"/>
    <col min="7442" max="7442" width="7.28515625" style="23" customWidth="1"/>
    <col min="7443" max="7443" width="15.140625" style="23" customWidth="1"/>
    <col min="7444" max="7444" width="10.5703125" style="23" customWidth="1"/>
    <col min="7445" max="7680" width="11.42578125" style="23"/>
    <col min="7681" max="7681" width="6.5703125" style="23" customWidth="1"/>
    <col min="7682" max="7682" width="16" style="23" customWidth="1"/>
    <col min="7683" max="7683" width="9.85546875" style="23" customWidth="1"/>
    <col min="7684" max="7684" width="8" style="23" customWidth="1"/>
    <col min="7685" max="7685" width="8.7109375" style="23" customWidth="1"/>
    <col min="7686" max="7686" width="10.7109375" style="23" customWidth="1"/>
    <col min="7687" max="7687" width="12.140625" style="23" customWidth="1"/>
    <col min="7688" max="7688" width="10.5703125" style="23" customWidth="1"/>
    <col min="7689" max="7692" width="10.28515625" style="23" customWidth="1"/>
    <col min="7693" max="7693" width="12.140625" style="23" customWidth="1"/>
    <col min="7694" max="7694" width="10.42578125" style="23" customWidth="1"/>
    <col min="7695" max="7695" width="8.140625" style="23" customWidth="1"/>
    <col min="7696" max="7696" width="10.28515625" style="23" customWidth="1"/>
    <col min="7697" max="7697" width="5.28515625" style="23" customWidth="1"/>
    <col min="7698" max="7698" width="7.28515625" style="23" customWidth="1"/>
    <col min="7699" max="7699" width="15.140625" style="23" customWidth="1"/>
    <col min="7700" max="7700" width="10.5703125" style="23" customWidth="1"/>
    <col min="7701" max="7936" width="11.42578125" style="23"/>
    <col min="7937" max="7937" width="6.5703125" style="23" customWidth="1"/>
    <col min="7938" max="7938" width="16" style="23" customWidth="1"/>
    <col min="7939" max="7939" width="9.85546875" style="23" customWidth="1"/>
    <col min="7940" max="7940" width="8" style="23" customWidth="1"/>
    <col min="7941" max="7941" width="8.7109375" style="23" customWidth="1"/>
    <col min="7942" max="7942" width="10.7109375" style="23" customWidth="1"/>
    <col min="7943" max="7943" width="12.140625" style="23" customWidth="1"/>
    <col min="7944" max="7944" width="10.5703125" style="23" customWidth="1"/>
    <col min="7945" max="7948" width="10.28515625" style="23" customWidth="1"/>
    <col min="7949" max="7949" width="12.140625" style="23" customWidth="1"/>
    <col min="7950" max="7950" width="10.42578125" style="23" customWidth="1"/>
    <col min="7951" max="7951" width="8.140625" style="23" customWidth="1"/>
    <col min="7952" max="7952" width="10.28515625" style="23" customWidth="1"/>
    <col min="7953" max="7953" width="5.28515625" style="23" customWidth="1"/>
    <col min="7954" max="7954" width="7.28515625" style="23" customWidth="1"/>
    <col min="7955" max="7955" width="15.140625" style="23" customWidth="1"/>
    <col min="7956" max="7956" width="10.5703125" style="23" customWidth="1"/>
    <col min="7957" max="8192" width="11.42578125" style="23"/>
    <col min="8193" max="8193" width="6.5703125" style="23" customWidth="1"/>
    <col min="8194" max="8194" width="16" style="23" customWidth="1"/>
    <col min="8195" max="8195" width="9.85546875" style="23" customWidth="1"/>
    <col min="8196" max="8196" width="8" style="23" customWidth="1"/>
    <col min="8197" max="8197" width="8.7109375" style="23" customWidth="1"/>
    <col min="8198" max="8198" width="10.7109375" style="23" customWidth="1"/>
    <col min="8199" max="8199" width="12.140625" style="23" customWidth="1"/>
    <col min="8200" max="8200" width="10.5703125" style="23" customWidth="1"/>
    <col min="8201" max="8204" width="10.28515625" style="23" customWidth="1"/>
    <col min="8205" max="8205" width="12.140625" style="23" customWidth="1"/>
    <col min="8206" max="8206" width="10.42578125" style="23" customWidth="1"/>
    <col min="8207" max="8207" width="8.140625" style="23" customWidth="1"/>
    <col min="8208" max="8208" width="10.28515625" style="23" customWidth="1"/>
    <col min="8209" max="8209" width="5.28515625" style="23" customWidth="1"/>
    <col min="8210" max="8210" width="7.28515625" style="23" customWidth="1"/>
    <col min="8211" max="8211" width="15.140625" style="23" customWidth="1"/>
    <col min="8212" max="8212" width="10.5703125" style="23" customWidth="1"/>
    <col min="8213" max="8448" width="11.42578125" style="23"/>
    <col min="8449" max="8449" width="6.5703125" style="23" customWidth="1"/>
    <col min="8450" max="8450" width="16" style="23" customWidth="1"/>
    <col min="8451" max="8451" width="9.85546875" style="23" customWidth="1"/>
    <col min="8452" max="8452" width="8" style="23" customWidth="1"/>
    <col min="8453" max="8453" width="8.7109375" style="23" customWidth="1"/>
    <col min="8454" max="8454" width="10.7109375" style="23" customWidth="1"/>
    <col min="8455" max="8455" width="12.140625" style="23" customWidth="1"/>
    <col min="8456" max="8456" width="10.5703125" style="23" customWidth="1"/>
    <col min="8457" max="8460" width="10.28515625" style="23" customWidth="1"/>
    <col min="8461" max="8461" width="12.140625" style="23" customWidth="1"/>
    <col min="8462" max="8462" width="10.42578125" style="23" customWidth="1"/>
    <col min="8463" max="8463" width="8.140625" style="23" customWidth="1"/>
    <col min="8464" max="8464" width="10.28515625" style="23" customWidth="1"/>
    <col min="8465" max="8465" width="5.28515625" style="23" customWidth="1"/>
    <col min="8466" max="8466" width="7.28515625" style="23" customWidth="1"/>
    <col min="8467" max="8467" width="15.140625" style="23" customWidth="1"/>
    <col min="8468" max="8468" width="10.5703125" style="23" customWidth="1"/>
    <col min="8469" max="8704" width="11.42578125" style="23"/>
    <col min="8705" max="8705" width="6.5703125" style="23" customWidth="1"/>
    <col min="8706" max="8706" width="16" style="23" customWidth="1"/>
    <col min="8707" max="8707" width="9.85546875" style="23" customWidth="1"/>
    <col min="8708" max="8708" width="8" style="23" customWidth="1"/>
    <col min="8709" max="8709" width="8.7109375" style="23" customWidth="1"/>
    <col min="8710" max="8710" width="10.7109375" style="23" customWidth="1"/>
    <col min="8711" max="8711" width="12.140625" style="23" customWidth="1"/>
    <col min="8712" max="8712" width="10.5703125" style="23" customWidth="1"/>
    <col min="8713" max="8716" width="10.28515625" style="23" customWidth="1"/>
    <col min="8717" max="8717" width="12.140625" style="23" customWidth="1"/>
    <col min="8718" max="8718" width="10.42578125" style="23" customWidth="1"/>
    <col min="8719" max="8719" width="8.140625" style="23" customWidth="1"/>
    <col min="8720" max="8720" width="10.28515625" style="23" customWidth="1"/>
    <col min="8721" max="8721" width="5.28515625" style="23" customWidth="1"/>
    <col min="8722" max="8722" width="7.28515625" style="23" customWidth="1"/>
    <col min="8723" max="8723" width="15.140625" style="23" customWidth="1"/>
    <col min="8724" max="8724" width="10.5703125" style="23" customWidth="1"/>
    <col min="8725" max="8960" width="11.42578125" style="23"/>
    <col min="8961" max="8961" width="6.5703125" style="23" customWidth="1"/>
    <col min="8962" max="8962" width="16" style="23" customWidth="1"/>
    <col min="8963" max="8963" width="9.85546875" style="23" customWidth="1"/>
    <col min="8964" max="8964" width="8" style="23" customWidth="1"/>
    <col min="8965" max="8965" width="8.7109375" style="23" customWidth="1"/>
    <col min="8966" max="8966" width="10.7109375" style="23" customWidth="1"/>
    <col min="8967" max="8967" width="12.140625" style="23" customWidth="1"/>
    <col min="8968" max="8968" width="10.5703125" style="23" customWidth="1"/>
    <col min="8969" max="8972" width="10.28515625" style="23" customWidth="1"/>
    <col min="8973" max="8973" width="12.140625" style="23" customWidth="1"/>
    <col min="8974" max="8974" width="10.42578125" style="23" customWidth="1"/>
    <col min="8975" max="8975" width="8.140625" style="23" customWidth="1"/>
    <col min="8976" max="8976" width="10.28515625" style="23" customWidth="1"/>
    <col min="8977" max="8977" width="5.28515625" style="23" customWidth="1"/>
    <col min="8978" max="8978" width="7.28515625" style="23" customWidth="1"/>
    <col min="8979" max="8979" width="15.140625" style="23" customWidth="1"/>
    <col min="8980" max="8980" width="10.5703125" style="23" customWidth="1"/>
    <col min="8981" max="9216" width="11.42578125" style="23"/>
    <col min="9217" max="9217" width="6.5703125" style="23" customWidth="1"/>
    <col min="9218" max="9218" width="16" style="23" customWidth="1"/>
    <col min="9219" max="9219" width="9.85546875" style="23" customWidth="1"/>
    <col min="9220" max="9220" width="8" style="23" customWidth="1"/>
    <col min="9221" max="9221" width="8.7109375" style="23" customWidth="1"/>
    <col min="9222" max="9222" width="10.7109375" style="23" customWidth="1"/>
    <col min="9223" max="9223" width="12.140625" style="23" customWidth="1"/>
    <col min="9224" max="9224" width="10.5703125" style="23" customWidth="1"/>
    <col min="9225" max="9228" width="10.28515625" style="23" customWidth="1"/>
    <col min="9229" max="9229" width="12.140625" style="23" customWidth="1"/>
    <col min="9230" max="9230" width="10.42578125" style="23" customWidth="1"/>
    <col min="9231" max="9231" width="8.140625" style="23" customWidth="1"/>
    <col min="9232" max="9232" width="10.28515625" style="23" customWidth="1"/>
    <col min="9233" max="9233" width="5.28515625" style="23" customWidth="1"/>
    <col min="9234" max="9234" width="7.28515625" style="23" customWidth="1"/>
    <col min="9235" max="9235" width="15.140625" style="23" customWidth="1"/>
    <col min="9236" max="9236" width="10.5703125" style="23" customWidth="1"/>
    <col min="9237" max="9472" width="11.42578125" style="23"/>
    <col min="9473" max="9473" width="6.5703125" style="23" customWidth="1"/>
    <col min="9474" max="9474" width="16" style="23" customWidth="1"/>
    <col min="9475" max="9475" width="9.85546875" style="23" customWidth="1"/>
    <col min="9476" max="9476" width="8" style="23" customWidth="1"/>
    <col min="9477" max="9477" width="8.7109375" style="23" customWidth="1"/>
    <col min="9478" max="9478" width="10.7109375" style="23" customWidth="1"/>
    <col min="9479" max="9479" width="12.140625" style="23" customWidth="1"/>
    <col min="9480" max="9480" width="10.5703125" style="23" customWidth="1"/>
    <col min="9481" max="9484" width="10.28515625" style="23" customWidth="1"/>
    <col min="9485" max="9485" width="12.140625" style="23" customWidth="1"/>
    <col min="9486" max="9486" width="10.42578125" style="23" customWidth="1"/>
    <col min="9487" max="9487" width="8.140625" style="23" customWidth="1"/>
    <col min="9488" max="9488" width="10.28515625" style="23" customWidth="1"/>
    <col min="9489" max="9489" width="5.28515625" style="23" customWidth="1"/>
    <col min="9490" max="9490" width="7.28515625" style="23" customWidth="1"/>
    <col min="9491" max="9491" width="15.140625" style="23" customWidth="1"/>
    <col min="9492" max="9492" width="10.5703125" style="23" customWidth="1"/>
    <col min="9493" max="9728" width="11.42578125" style="23"/>
    <col min="9729" max="9729" width="6.5703125" style="23" customWidth="1"/>
    <col min="9730" max="9730" width="16" style="23" customWidth="1"/>
    <col min="9731" max="9731" width="9.85546875" style="23" customWidth="1"/>
    <col min="9732" max="9732" width="8" style="23" customWidth="1"/>
    <col min="9733" max="9733" width="8.7109375" style="23" customWidth="1"/>
    <col min="9734" max="9734" width="10.7109375" style="23" customWidth="1"/>
    <col min="9735" max="9735" width="12.140625" style="23" customWidth="1"/>
    <col min="9736" max="9736" width="10.5703125" style="23" customWidth="1"/>
    <col min="9737" max="9740" width="10.28515625" style="23" customWidth="1"/>
    <col min="9741" max="9741" width="12.140625" style="23" customWidth="1"/>
    <col min="9742" max="9742" width="10.42578125" style="23" customWidth="1"/>
    <col min="9743" max="9743" width="8.140625" style="23" customWidth="1"/>
    <col min="9744" max="9744" width="10.28515625" style="23" customWidth="1"/>
    <col min="9745" max="9745" width="5.28515625" style="23" customWidth="1"/>
    <col min="9746" max="9746" width="7.28515625" style="23" customWidth="1"/>
    <col min="9747" max="9747" width="15.140625" style="23" customWidth="1"/>
    <col min="9748" max="9748" width="10.5703125" style="23" customWidth="1"/>
    <col min="9749" max="9984" width="11.42578125" style="23"/>
    <col min="9985" max="9985" width="6.5703125" style="23" customWidth="1"/>
    <col min="9986" max="9986" width="16" style="23" customWidth="1"/>
    <col min="9987" max="9987" width="9.85546875" style="23" customWidth="1"/>
    <col min="9988" max="9988" width="8" style="23" customWidth="1"/>
    <col min="9989" max="9989" width="8.7109375" style="23" customWidth="1"/>
    <col min="9990" max="9990" width="10.7109375" style="23" customWidth="1"/>
    <col min="9991" max="9991" width="12.140625" style="23" customWidth="1"/>
    <col min="9992" max="9992" width="10.5703125" style="23" customWidth="1"/>
    <col min="9993" max="9996" width="10.28515625" style="23" customWidth="1"/>
    <col min="9997" max="9997" width="12.140625" style="23" customWidth="1"/>
    <col min="9998" max="9998" width="10.42578125" style="23" customWidth="1"/>
    <col min="9999" max="9999" width="8.140625" style="23" customWidth="1"/>
    <col min="10000" max="10000" width="10.28515625" style="23" customWidth="1"/>
    <col min="10001" max="10001" width="5.28515625" style="23" customWidth="1"/>
    <col min="10002" max="10002" width="7.28515625" style="23" customWidth="1"/>
    <col min="10003" max="10003" width="15.140625" style="23" customWidth="1"/>
    <col min="10004" max="10004" width="10.5703125" style="23" customWidth="1"/>
    <col min="10005" max="10240" width="11.42578125" style="23"/>
    <col min="10241" max="10241" width="6.5703125" style="23" customWidth="1"/>
    <col min="10242" max="10242" width="16" style="23" customWidth="1"/>
    <col min="10243" max="10243" width="9.85546875" style="23" customWidth="1"/>
    <col min="10244" max="10244" width="8" style="23" customWidth="1"/>
    <col min="10245" max="10245" width="8.7109375" style="23" customWidth="1"/>
    <col min="10246" max="10246" width="10.7109375" style="23" customWidth="1"/>
    <col min="10247" max="10247" width="12.140625" style="23" customWidth="1"/>
    <col min="10248" max="10248" width="10.5703125" style="23" customWidth="1"/>
    <col min="10249" max="10252" width="10.28515625" style="23" customWidth="1"/>
    <col min="10253" max="10253" width="12.140625" style="23" customWidth="1"/>
    <col min="10254" max="10254" width="10.42578125" style="23" customWidth="1"/>
    <col min="10255" max="10255" width="8.140625" style="23" customWidth="1"/>
    <col min="10256" max="10256" width="10.28515625" style="23" customWidth="1"/>
    <col min="10257" max="10257" width="5.28515625" style="23" customWidth="1"/>
    <col min="10258" max="10258" width="7.28515625" style="23" customWidth="1"/>
    <col min="10259" max="10259" width="15.140625" style="23" customWidth="1"/>
    <col min="10260" max="10260" width="10.5703125" style="23" customWidth="1"/>
    <col min="10261" max="10496" width="11.42578125" style="23"/>
    <col min="10497" max="10497" width="6.5703125" style="23" customWidth="1"/>
    <col min="10498" max="10498" width="16" style="23" customWidth="1"/>
    <col min="10499" max="10499" width="9.85546875" style="23" customWidth="1"/>
    <col min="10500" max="10500" width="8" style="23" customWidth="1"/>
    <col min="10501" max="10501" width="8.7109375" style="23" customWidth="1"/>
    <col min="10502" max="10502" width="10.7109375" style="23" customWidth="1"/>
    <col min="10503" max="10503" width="12.140625" style="23" customWidth="1"/>
    <col min="10504" max="10504" width="10.5703125" style="23" customWidth="1"/>
    <col min="10505" max="10508" width="10.28515625" style="23" customWidth="1"/>
    <col min="10509" max="10509" width="12.140625" style="23" customWidth="1"/>
    <col min="10510" max="10510" width="10.42578125" style="23" customWidth="1"/>
    <col min="10511" max="10511" width="8.140625" style="23" customWidth="1"/>
    <col min="10512" max="10512" width="10.28515625" style="23" customWidth="1"/>
    <col min="10513" max="10513" width="5.28515625" style="23" customWidth="1"/>
    <col min="10514" max="10514" width="7.28515625" style="23" customWidth="1"/>
    <col min="10515" max="10515" width="15.140625" style="23" customWidth="1"/>
    <col min="10516" max="10516" width="10.5703125" style="23" customWidth="1"/>
    <col min="10517" max="10752" width="11.42578125" style="23"/>
    <col min="10753" max="10753" width="6.5703125" style="23" customWidth="1"/>
    <col min="10754" max="10754" width="16" style="23" customWidth="1"/>
    <col min="10755" max="10755" width="9.85546875" style="23" customWidth="1"/>
    <col min="10756" max="10756" width="8" style="23" customWidth="1"/>
    <col min="10757" max="10757" width="8.7109375" style="23" customWidth="1"/>
    <col min="10758" max="10758" width="10.7109375" style="23" customWidth="1"/>
    <col min="10759" max="10759" width="12.140625" style="23" customWidth="1"/>
    <col min="10760" max="10760" width="10.5703125" style="23" customWidth="1"/>
    <col min="10761" max="10764" width="10.28515625" style="23" customWidth="1"/>
    <col min="10765" max="10765" width="12.140625" style="23" customWidth="1"/>
    <col min="10766" max="10766" width="10.42578125" style="23" customWidth="1"/>
    <col min="10767" max="10767" width="8.140625" style="23" customWidth="1"/>
    <col min="10768" max="10768" width="10.28515625" style="23" customWidth="1"/>
    <col min="10769" max="10769" width="5.28515625" style="23" customWidth="1"/>
    <col min="10770" max="10770" width="7.28515625" style="23" customWidth="1"/>
    <col min="10771" max="10771" width="15.140625" style="23" customWidth="1"/>
    <col min="10772" max="10772" width="10.5703125" style="23" customWidth="1"/>
    <col min="10773" max="11008" width="11.42578125" style="23"/>
    <col min="11009" max="11009" width="6.5703125" style="23" customWidth="1"/>
    <col min="11010" max="11010" width="16" style="23" customWidth="1"/>
    <col min="11011" max="11011" width="9.85546875" style="23" customWidth="1"/>
    <col min="11012" max="11012" width="8" style="23" customWidth="1"/>
    <col min="11013" max="11013" width="8.7109375" style="23" customWidth="1"/>
    <col min="11014" max="11014" width="10.7109375" style="23" customWidth="1"/>
    <col min="11015" max="11015" width="12.140625" style="23" customWidth="1"/>
    <col min="11016" max="11016" width="10.5703125" style="23" customWidth="1"/>
    <col min="11017" max="11020" width="10.28515625" style="23" customWidth="1"/>
    <col min="11021" max="11021" width="12.140625" style="23" customWidth="1"/>
    <col min="11022" max="11022" width="10.42578125" style="23" customWidth="1"/>
    <col min="11023" max="11023" width="8.140625" style="23" customWidth="1"/>
    <col min="11024" max="11024" width="10.28515625" style="23" customWidth="1"/>
    <col min="11025" max="11025" width="5.28515625" style="23" customWidth="1"/>
    <col min="11026" max="11026" width="7.28515625" style="23" customWidth="1"/>
    <col min="11027" max="11027" width="15.140625" style="23" customWidth="1"/>
    <col min="11028" max="11028" width="10.5703125" style="23" customWidth="1"/>
    <col min="11029" max="11264" width="11.42578125" style="23"/>
    <col min="11265" max="11265" width="6.5703125" style="23" customWidth="1"/>
    <col min="11266" max="11266" width="16" style="23" customWidth="1"/>
    <col min="11267" max="11267" width="9.85546875" style="23" customWidth="1"/>
    <col min="11268" max="11268" width="8" style="23" customWidth="1"/>
    <col min="11269" max="11269" width="8.7109375" style="23" customWidth="1"/>
    <col min="11270" max="11270" width="10.7109375" style="23" customWidth="1"/>
    <col min="11271" max="11271" width="12.140625" style="23" customWidth="1"/>
    <col min="11272" max="11272" width="10.5703125" style="23" customWidth="1"/>
    <col min="11273" max="11276" width="10.28515625" style="23" customWidth="1"/>
    <col min="11277" max="11277" width="12.140625" style="23" customWidth="1"/>
    <col min="11278" max="11278" width="10.42578125" style="23" customWidth="1"/>
    <col min="11279" max="11279" width="8.140625" style="23" customWidth="1"/>
    <col min="11280" max="11280" width="10.28515625" style="23" customWidth="1"/>
    <col min="11281" max="11281" width="5.28515625" style="23" customWidth="1"/>
    <col min="11282" max="11282" width="7.28515625" style="23" customWidth="1"/>
    <col min="11283" max="11283" width="15.140625" style="23" customWidth="1"/>
    <col min="11284" max="11284" width="10.5703125" style="23" customWidth="1"/>
    <col min="11285" max="11520" width="11.42578125" style="23"/>
    <col min="11521" max="11521" width="6.5703125" style="23" customWidth="1"/>
    <col min="11522" max="11522" width="16" style="23" customWidth="1"/>
    <col min="11523" max="11523" width="9.85546875" style="23" customWidth="1"/>
    <col min="11524" max="11524" width="8" style="23" customWidth="1"/>
    <col min="11525" max="11525" width="8.7109375" style="23" customWidth="1"/>
    <col min="11526" max="11526" width="10.7109375" style="23" customWidth="1"/>
    <col min="11527" max="11527" width="12.140625" style="23" customWidth="1"/>
    <col min="11528" max="11528" width="10.5703125" style="23" customWidth="1"/>
    <col min="11529" max="11532" width="10.28515625" style="23" customWidth="1"/>
    <col min="11533" max="11533" width="12.140625" style="23" customWidth="1"/>
    <col min="11534" max="11534" width="10.42578125" style="23" customWidth="1"/>
    <col min="11535" max="11535" width="8.140625" style="23" customWidth="1"/>
    <col min="11536" max="11536" width="10.28515625" style="23" customWidth="1"/>
    <col min="11537" max="11537" width="5.28515625" style="23" customWidth="1"/>
    <col min="11538" max="11538" width="7.28515625" style="23" customWidth="1"/>
    <col min="11539" max="11539" width="15.140625" style="23" customWidth="1"/>
    <col min="11540" max="11540" width="10.5703125" style="23" customWidth="1"/>
    <col min="11541" max="11776" width="11.42578125" style="23"/>
    <col min="11777" max="11777" width="6.5703125" style="23" customWidth="1"/>
    <col min="11778" max="11778" width="16" style="23" customWidth="1"/>
    <col min="11779" max="11779" width="9.85546875" style="23" customWidth="1"/>
    <col min="11780" max="11780" width="8" style="23" customWidth="1"/>
    <col min="11781" max="11781" width="8.7109375" style="23" customWidth="1"/>
    <col min="11782" max="11782" width="10.7109375" style="23" customWidth="1"/>
    <col min="11783" max="11783" width="12.140625" style="23" customWidth="1"/>
    <col min="11784" max="11784" width="10.5703125" style="23" customWidth="1"/>
    <col min="11785" max="11788" width="10.28515625" style="23" customWidth="1"/>
    <col min="11789" max="11789" width="12.140625" style="23" customWidth="1"/>
    <col min="11790" max="11790" width="10.42578125" style="23" customWidth="1"/>
    <col min="11791" max="11791" width="8.140625" style="23" customWidth="1"/>
    <col min="11792" max="11792" width="10.28515625" style="23" customWidth="1"/>
    <col min="11793" max="11793" width="5.28515625" style="23" customWidth="1"/>
    <col min="11794" max="11794" width="7.28515625" style="23" customWidth="1"/>
    <col min="11795" max="11795" width="15.140625" style="23" customWidth="1"/>
    <col min="11796" max="11796" width="10.5703125" style="23" customWidth="1"/>
    <col min="11797" max="12032" width="11.42578125" style="23"/>
    <col min="12033" max="12033" width="6.5703125" style="23" customWidth="1"/>
    <col min="12034" max="12034" width="16" style="23" customWidth="1"/>
    <col min="12035" max="12035" width="9.85546875" style="23" customWidth="1"/>
    <col min="12036" max="12036" width="8" style="23" customWidth="1"/>
    <col min="12037" max="12037" width="8.7109375" style="23" customWidth="1"/>
    <col min="12038" max="12038" width="10.7109375" style="23" customWidth="1"/>
    <col min="12039" max="12039" width="12.140625" style="23" customWidth="1"/>
    <col min="12040" max="12040" width="10.5703125" style="23" customWidth="1"/>
    <col min="12041" max="12044" width="10.28515625" style="23" customWidth="1"/>
    <col min="12045" max="12045" width="12.140625" style="23" customWidth="1"/>
    <col min="12046" max="12046" width="10.42578125" style="23" customWidth="1"/>
    <col min="12047" max="12047" width="8.140625" style="23" customWidth="1"/>
    <col min="12048" max="12048" width="10.28515625" style="23" customWidth="1"/>
    <col min="12049" max="12049" width="5.28515625" style="23" customWidth="1"/>
    <col min="12050" max="12050" width="7.28515625" style="23" customWidth="1"/>
    <col min="12051" max="12051" width="15.140625" style="23" customWidth="1"/>
    <col min="12052" max="12052" width="10.5703125" style="23" customWidth="1"/>
    <col min="12053" max="12288" width="11.42578125" style="23"/>
    <col min="12289" max="12289" width="6.5703125" style="23" customWidth="1"/>
    <col min="12290" max="12290" width="16" style="23" customWidth="1"/>
    <col min="12291" max="12291" width="9.85546875" style="23" customWidth="1"/>
    <col min="12292" max="12292" width="8" style="23" customWidth="1"/>
    <col min="12293" max="12293" width="8.7109375" style="23" customWidth="1"/>
    <col min="12294" max="12294" width="10.7109375" style="23" customWidth="1"/>
    <col min="12295" max="12295" width="12.140625" style="23" customWidth="1"/>
    <col min="12296" max="12296" width="10.5703125" style="23" customWidth="1"/>
    <col min="12297" max="12300" width="10.28515625" style="23" customWidth="1"/>
    <col min="12301" max="12301" width="12.140625" style="23" customWidth="1"/>
    <col min="12302" max="12302" width="10.42578125" style="23" customWidth="1"/>
    <col min="12303" max="12303" width="8.140625" style="23" customWidth="1"/>
    <col min="12304" max="12304" width="10.28515625" style="23" customWidth="1"/>
    <col min="12305" max="12305" width="5.28515625" style="23" customWidth="1"/>
    <col min="12306" max="12306" width="7.28515625" style="23" customWidth="1"/>
    <col min="12307" max="12307" width="15.140625" style="23" customWidth="1"/>
    <col min="12308" max="12308" width="10.5703125" style="23" customWidth="1"/>
    <col min="12309" max="12544" width="11.42578125" style="23"/>
    <col min="12545" max="12545" width="6.5703125" style="23" customWidth="1"/>
    <col min="12546" max="12546" width="16" style="23" customWidth="1"/>
    <col min="12547" max="12547" width="9.85546875" style="23" customWidth="1"/>
    <col min="12548" max="12548" width="8" style="23" customWidth="1"/>
    <col min="12549" max="12549" width="8.7109375" style="23" customWidth="1"/>
    <col min="12550" max="12550" width="10.7109375" style="23" customWidth="1"/>
    <col min="12551" max="12551" width="12.140625" style="23" customWidth="1"/>
    <col min="12552" max="12552" width="10.5703125" style="23" customWidth="1"/>
    <col min="12553" max="12556" width="10.28515625" style="23" customWidth="1"/>
    <col min="12557" max="12557" width="12.140625" style="23" customWidth="1"/>
    <col min="12558" max="12558" width="10.42578125" style="23" customWidth="1"/>
    <col min="12559" max="12559" width="8.140625" style="23" customWidth="1"/>
    <col min="12560" max="12560" width="10.28515625" style="23" customWidth="1"/>
    <col min="12561" max="12561" width="5.28515625" style="23" customWidth="1"/>
    <col min="12562" max="12562" width="7.28515625" style="23" customWidth="1"/>
    <col min="12563" max="12563" width="15.140625" style="23" customWidth="1"/>
    <col min="12564" max="12564" width="10.5703125" style="23" customWidth="1"/>
    <col min="12565" max="12800" width="11.42578125" style="23"/>
    <col min="12801" max="12801" width="6.5703125" style="23" customWidth="1"/>
    <col min="12802" max="12802" width="16" style="23" customWidth="1"/>
    <col min="12803" max="12803" width="9.85546875" style="23" customWidth="1"/>
    <col min="12804" max="12804" width="8" style="23" customWidth="1"/>
    <col min="12805" max="12805" width="8.7109375" style="23" customWidth="1"/>
    <col min="12806" max="12806" width="10.7109375" style="23" customWidth="1"/>
    <col min="12807" max="12807" width="12.140625" style="23" customWidth="1"/>
    <col min="12808" max="12808" width="10.5703125" style="23" customWidth="1"/>
    <col min="12809" max="12812" width="10.28515625" style="23" customWidth="1"/>
    <col min="12813" max="12813" width="12.140625" style="23" customWidth="1"/>
    <col min="12814" max="12814" width="10.42578125" style="23" customWidth="1"/>
    <col min="12815" max="12815" width="8.140625" style="23" customWidth="1"/>
    <col min="12816" max="12816" width="10.28515625" style="23" customWidth="1"/>
    <col min="12817" max="12817" width="5.28515625" style="23" customWidth="1"/>
    <col min="12818" max="12818" width="7.28515625" style="23" customWidth="1"/>
    <col min="12819" max="12819" width="15.140625" style="23" customWidth="1"/>
    <col min="12820" max="12820" width="10.5703125" style="23" customWidth="1"/>
    <col min="12821" max="13056" width="11.42578125" style="23"/>
    <col min="13057" max="13057" width="6.5703125" style="23" customWidth="1"/>
    <col min="13058" max="13058" width="16" style="23" customWidth="1"/>
    <col min="13059" max="13059" width="9.85546875" style="23" customWidth="1"/>
    <col min="13060" max="13060" width="8" style="23" customWidth="1"/>
    <col min="13061" max="13061" width="8.7109375" style="23" customWidth="1"/>
    <col min="13062" max="13062" width="10.7109375" style="23" customWidth="1"/>
    <col min="13063" max="13063" width="12.140625" style="23" customWidth="1"/>
    <col min="13064" max="13064" width="10.5703125" style="23" customWidth="1"/>
    <col min="13065" max="13068" width="10.28515625" style="23" customWidth="1"/>
    <col min="13069" max="13069" width="12.140625" style="23" customWidth="1"/>
    <col min="13070" max="13070" width="10.42578125" style="23" customWidth="1"/>
    <col min="13071" max="13071" width="8.140625" style="23" customWidth="1"/>
    <col min="13072" max="13072" width="10.28515625" style="23" customWidth="1"/>
    <col min="13073" max="13073" width="5.28515625" style="23" customWidth="1"/>
    <col min="13074" max="13074" width="7.28515625" style="23" customWidth="1"/>
    <col min="13075" max="13075" width="15.140625" style="23" customWidth="1"/>
    <col min="13076" max="13076" width="10.5703125" style="23" customWidth="1"/>
    <col min="13077" max="13312" width="11.42578125" style="23"/>
    <col min="13313" max="13313" width="6.5703125" style="23" customWidth="1"/>
    <col min="13314" max="13314" width="16" style="23" customWidth="1"/>
    <col min="13315" max="13315" width="9.85546875" style="23" customWidth="1"/>
    <col min="13316" max="13316" width="8" style="23" customWidth="1"/>
    <col min="13317" max="13317" width="8.7109375" style="23" customWidth="1"/>
    <col min="13318" max="13318" width="10.7109375" style="23" customWidth="1"/>
    <col min="13319" max="13319" width="12.140625" style="23" customWidth="1"/>
    <col min="13320" max="13320" width="10.5703125" style="23" customWidth="1"/>
    <col min="13321" max="13324" width="10.28515625" style="23" customWidth="1"/>
    <col min="13325" max="13325" width="12.140625" style="23" customWidth="1"/>
    <col min="13326" max="13326" width="10.42578125" style="23" customWidth="1"/>
    <col min="13327" max="13327" width="8.140625" style="23" customWidth="1"/>
    <col min="13328" max="13328" width="10.28515625" style="23" customWidth="1"/>
    <col min="13329" max="13329" width="5.28515625" style="23" customWidth="1"/>
    <col min="13330" max="13330" width="7.28515625" style="23" customWidth="1"/>
    <col min="13331" max="13331" width="15.140625" style="23" customWidth="1"/>
    <col min="13332" max="13332" width="10.5703125" style="23" customWidth="1"/>
    <col min="13333" max="13568" width="11.42578125" style="23"/>
    <col min="13569" max="13569" width="6.5703125" style="23" customWidth="1"/>
    <col min="13570" max="13570" width="16" style="23" customWidth="1"/>
    <col min="13571" max="13571" width="9.85546875" style="23" customWidth="1"/>
    <col min="13572" max="13572" width="8" style="23" customWidth="1"/>
    <col min="13573" max="13573" width="8.7109375" style="23" customWidth="1"/>
    <col min="13574" max="13574" width="10.7109375" style="23" customWidth="1"/>
    <col min="13575" max="13575" width="12.140625" style="23" customWidth="1"/>
    <col min="13576" max="13576" width="10.5703125" style="23" customWidth="1"/>
    <col min="13577" max="13580" width="10.28515625" style="23" customWidth="1"/>
    <col min="13581" max="13581" width="12.140625" style="23" customWidth="1"/>
    <col min="13582" max="13582" width="10.42578125" style="23" customWidth="1"/>
    <col min="13583" max="13583" width="8.140625" style="23" customWidth="1"/>
    <col min="13584" max="13584" width="10.28515625" style="23" customWidth="1"/>
    <col min="13585" max="13585" width="5.28515625" style="23" customWidth="1"/>
    <col min="13586" max="13586" width="7.28515625" style="23" customWidth="1"/>
    <col min="13587" max="13587" width="15.140625" style="23" customWidth="1"/>
    <col min="13588" max="13588" width="10.5703125" style="23" customWidth="1"/>
    <col min="13589" max="13824" width="11.42578125" style="23"/>
    <col min="13825" max="13825" width="6.5703125" style="23" customWidth="1"/>
    <col min="13826" max="13826" width="16" style="23" customWidth="1"/>
    <col min="13827" max="13827" width="9.85546875" style="23" customWidth="1"/>
    <col min="13828" max="13828" width="8" style="23" customWidth="1"/>
    <col min="13829" max="13829" width="8.7109375" style="23" customWidth="1"/>
    <col min="13830" max="13830" width="10.7109375" style="23" customWidth="1"/>
    <col min="13831" max="13831" width="12.140625" style="23" customWidth="1"/>
    <col min="13832" max="13832" width="10.5703125" style="23" customWidth="1"/>
    <col min="13833" max="13836" width="10.28515625" style="23" customWidth="1"/>
    <col min="13837" max="13837" width="12.140625" style="23" customWidth="1"/>
    <col min="13838" max="13838" width="10.42578125" style="23" customWidth="1"/>
    <col min="13839" max="13839" width="8.140625" style="23" customWidth="1"/>
    <col min="13840" max="13840" width="10.28515625" style="23" customWidth="1"/>
    <col min="13841" max="13841" width="5.28515625" style="23" customWidth="1"/>
    <col min="13842" max="13842" width="7.28515625" style="23" customWidth="1"/>
    <col min="13843" max="13843" width="15.140625" style="23" customWidth="1"/>
    <col min="13844" max="13844" width="10.5703125" style="23" customWidth="1"/>
    <col min="13845" max="14080" width="11.42578125" style="23"/>
    <col min="14081" max="14081" width="6.5703125" style="23" customWidth="1"/>
    <col min="14082" max="14082" width="16" style="23" customWidth="1"/>
    <col min="14083" max="14083" width="9.85546875" style="23" customWidth="1"/>
    <col min="14084" max="14084" width="8" style="23" customWidth="1"/>
    <col min="14085" max="14085" width="8.7109375" style="23" customWidth="1"/>
    <col min="14086" max="14086" width="10.7109375" style="23" customWidth="1"/>
    <col min="14087" max="14087" width="12.140625" style="23" customWidth="1"/>
    <col min="14088" max="14088" width="10.5703125" style="23" customWidth="1"/>
    <col min="14089" max="14092" width="10.28515625" style="23" customWidth="1"/>
    <col min="14093" max="14093" width="12.140625" style="23" customWidth="1"/>
    <col min="14094" max="14094" width="10.42578125" style="23" customWidth="1"/>
    <col min="14095" max="14095" width="8.140625" style="23" customWidth="1"/>
    <col min="14096" max="14096" width="10.28515625" style="23" customWidth="1"/>
    <col min="14097" max="14097" width="5.28515625" style="23" customWidth="1"/>
    <col min="14098" max="14098" width="7.28515625" style="23" customWidth="1"/>
    <col min="14099" max="14099" width="15.140625" style="23" customWidth="1"/>
    <col min="14100" max="14100" width="10.5703125" style="23" customWidth="1"/>
    <col min="14101" max="14336" width="11.42578125" style="23"/>
    <col min="14337" max="14337" width="6.5703125" style="23" customWidth="1"/>
    <col min="14338" max="14338" width="16" style="23" customWidth="1"/>
    <col min="14339" max="14339" width="9.85546875" style="23" customWidth="1"/>
    <col min="14340" max="14340" width="8" style="23" customWidth="1"/>
    <col min="14341" max="14341" width="8.7109375" style="23" customWidth="1"/>
    <col min="14342" max="14342" width="10.7109375" style="23" customWidth="1"/>
    <col min="14343" max="14343" width="12.140625" style="23" customWidth="1"/>
    <col min="14344" max="14344" width="10.5703125" style="23" customWidth="1"/>
    <col min="14345" max="14348" width="10.28515625" style="23" customWidth="1"/>
    <col min="14349" max="14349" width="12.140625" style="23" customWidth="1"/>
    <col min="14350" max="14350" width="10.42578125" style="23" customWidth="1"/>
    <col min="14351" max="14351" width="8.140625" style="23" customWidth="1"/>
    <col min="14352" max="14352" width="10.28515625" style="23" customWidth="1"/>
    <col min="14353" max="14353" width="5.28515625" style="23" customWidth="1"/>
    <col min="14354" max="14354" width="7.28515625" style="23" customWidth="1"/>
    <col min="14355" max="14355" width="15.140625" style="23" customWidth="1"/>
    <col min="14356" max="14356" width="10.5703125" style="23" customWidth="1"/>
    <col min="14357" max="14592" width="11.42578125" style="23"/>
    <col min="14593" max="14593" width="6.5703125" style="23" customWidth="1"/>
    <col min="14594" max="14594" width="16" style="23" customWidth="1"/>
    <col min="14595" max="14595" width="9.85546875" style="23" customWidth="1"/>
    <col min="14596" max="14596" width="8" style="23" customWidth="1"/>
    <col min="14597" max="14597" width="8.7109375" style="23" customWidth="1"/>
    <col min="14598" max="14598" width="10.7109375" style="23" customWidth="1"/>
    <col min="14599" max="14599" width="12.140625" style="23" customWidth="1"/>
    <col min="14600" max="14600" width="10.5703125" style="23" customWidth="1"/>
    <col min="14601" max="14604" width="10.28515625" style="23" customWidth="1"/>
    <col min="14605" max="14605" width="12.140625" style="23" customWidth="1"/>
    <col min="14606" max="14606" width="10.42578125" style="23" customWidth="1"/>
    <col min="14607" max="14607" width="8.140625" style="23" customWidth="1"/>
    <col min="14608" max="14608" width="10.28515625" style="23" customWidth="1"/>
    <col min="14609" max="14609" width="5.28515625" style="23" customWidth="1"/>
    <col min="14610" max="14610" width="7.28515625" style="23" customWidth="1"/>
    <col min="14611" max="14611" width="15.140625" style="23" customWidth="1"/>
    <col min="14612" max="14612" width="10.5703125" style="23" customWidth="1"/>
    <col min="14613" max="14848" width="11.42578125" style="23"/>
    <col min="14849" max="14849" width="6.5703125" style="23" customWidth="1"/>
    <col min="14850" max="14850" width="16" style="23" customWidth="1"/>
    <col min="14851" max="14851" width="9.85546875" style="23" customWidth="1"/>
    <col min="14852" max="14852" width="8" style="23" customWidth="1"/>
    <col min="14853" max="14853" width="8.7109375" style="23" customWidth="1"/>
    <col min="14854" max="14854" width="10.7109375" style="23" customWidth="1"/>
    <col min="14855" max="14855" width="12.140625" style="23" customWidth="1"/>
    <col min="14856" max="14856" width="10.5703125" style="23" customWidth="1"/>
    <col min="14857" max="14860" width="10.28515625" style="23" customWidth="1"/>
    <col min="14861" max="14861" width="12.140625" style="23" customWidth="1"/>
    <col min="14862" max="14862" width="10.42578125" style="23" customWidth="1"/>
    <col min="14863" max="14863" width="8.140625" style="23" customWidth="1"/>
    <col min="14864" max="14864" width="10.28515625" style="23" customWidth="1"/>
    <col min="14865" max="14865" width="5.28515625" style="23" customWidth="1"/>
    <col min="14866" max="14866" width="7.28515625" style="23" customWidth="1"/>
    <col min="14867" max="14867" width="15.140625" style="23" customWidth="1"/>
    <col min="14868" max="14868" width="10.5703125" style="23" customWidth="1"/>
    <col min="14869" max="15104" width="11.42578125" style="23"/>
    <col min="15105" max="15105" width="6.5703125" style="23" customWidth="1"/>
    <col min="15106" max="15106" width="16" style="23" customWidth="1"/>
    <col min="15107" max="15107" width="9.85546875" style="23" customWidth="1"/>
    <col min="15108" max="15108" width="8" style="23" customWidth="1"/>
    <col min="15109" max="15109" width="8.7109375" style="23" customWidth="1"/>
    <col min="15110" max="15110" width="10.7109375" style="23" customWidth="1"/>
    <col min="15111" max="15111" width="12.140625" style="23" customWidth="1"/>
    <col min="15112" max="15112" width="10.5703125" style="23" customWidth="1"/>
    <col min="15113" max="15116" width="10.28515625" style="23" customWidth="1"/>
    <col min="15117" max="15117" width="12.140625" style="23" customWidth="1"/>
    <col min="15118" max="15118" width="10.42578125" style="23" customWidth="1"/>
    <col min="15119" max="15119" width="8.140625" style="23" customWidth="1"/>
    <col min="15120" max="15120" width="10.28515625" style="23" customWidth="1"/>
    <col min="15121" max="15121" width="5.28515625" style="23" customWidth="1"/>
    <col min="15122" max="15122" width="7.28515625" style="23" customWidth="1"/>
    <col min="15123" max="15123" width="15.140625" style="23" customWidth="1"/>
    <col min="15124" max="15124" width="10.5703125" style="23" customWidth="1"/>
    <col min="15125" max="15360" width="11.42578125" style="23"/>
    <col min="15361" max="15361" width="6.5703125" style="23" customWidth="1"/>
    <col min="15362" max="15362" width="16" style="23" customWidth="1"/>
    <col min="15363" max="15363" width="9.85546875" style="23" customWidth="1"/>
    <col min="15364" max="15364" width="8" style="23" customWidth="1"/>
    <col min="15365" max="15365" width="8.7109375" style="23" customWidth="1"/>
    <col min="15366" max="15366" width="10.7109375" style="23" customWidth="1"/>
    <col min="15367" max="15367" width="12.140625" style="23" customWidth="1"/>
    <col min="15368" max="15368" width="10.5703125" style="23" customWidth="1"/>
    <col min="15369" max="15372" width="10.28515625" style="23" customWidth="1"/>
    <col min="15373" max="15373" width="12.140625" style="23" customWidth="1"/>
    <col min="15374" max="15374" width="10.42578125" style="23" customWidth="1"/>
    <col min="15375" max="15375" width="8.140625" style="23" customWidth="1"/>
    <col min="15376" max="15376" width="10.28515625" style="23" customWidth="1"/>
    <col min="15377" max="15377" width="5.28515625" style="23" customWidth="1"/>
    <col min="15378" max="15378" width="7.28515625" style="23" customWidth="1"/>
    <col min="15379" max="15379" width="15.140625" style="23" customWidth="1"/>
    <col min="15380" max="15380" width="10.5703125" style="23" customWidth="1"/>
    <col min="15381" max="15616" width="11.42578125" style="23"/>
    <col min="15617" max="15617" width="6.5703125" style="23" customWidth="1"/>
    <col min="15618" max="15618" width="16" style="23" customWidth="1"/>
    <col min="15619" max="15619" width="9.85546875" style="23" customWidth="1"/>
    <col min="15620" max="15620" width="8" style="23" customWidth="1"/>
    <col min="15621" max="15621" width="8.7109375" style="23" customWidth="1"/>
    <col min="15622" max="15622" width="10.7109375" style="23" customWidth="1"/>
    <col min="15623" max="15623" width="12.140625" style="23" customWidth="1"/>
    <col min="15624" max="15624" width="10.5703125" style="23" customWidth="1"/>
    <col min="15625" max="15628" width="10.28515625" style="23" customWidth="1"/>
    <col min="15629" max="15629" width="12.140625" style="23" customWidth="1"/>
    <col min="15630" max="15630" width="10.42578125" style="23" customWidth="1"/>
    <col min="15631" max="15631" width="8.140625" style="23" customWidth="1"/>
    <col min="15632" max="15632" width="10.28515625" style="23" customWidth="1"/>
    <col min="15633" max="15633" width="5.28515625" style="23" customWidth="1"/>
    <col min="15634" max="15634" width="7.28515625" style="23" customWidth="1"/>
    <col min="15635" max="15635" width="15.140625" style="23" customWidth="1"/>
    <col min="15636" max="15636" width="10.5703125" style="23" customWidth="1"/>
    <col min="15637" max="15872" width="11.42578125" style="23"/>
    <col min="15873" max="15873" width="6.5703125" style="23" customWidth="1"/>
    <col min="15874" max="15874" width="16" style="23" customWidth="1"/>
    <col min="15875" max="15875" width="9.85546875" style="23" customWidth="1"/>
    <col min="15876" max="15876" width="8" style="23" customWidth="1"/>
    <col min="15877" max="15877" width="8.7109375" style="23" customWidth="1"/>
    <col min="15878" max="15878" width="10.7109375" style="23" customWidth="1"/>
    <col min="15879" max="15879" width="12.140625" style="23" customWidth="1"/>
    <col min="15880" max="15880" width="10.5703125" style="23" customWidth="1"/>
    <col min="15881" max="15884" width="10.28515625" style="23" customWidth="1"/>
    <col min="15885" max="15885" width="12.140625" style="23" customWidth="1"/>
    <col min="15886" max="15886" width="10.42578125" style="23" customWidth="1"/>
    <col min="15887" max="15887" width="8.140625" style="23" customWidth="1"/>
    <col min="15888" max="15888" width="10.28515625" style="23" customWidth="1"/>
    <col min="15889" max="15889" width="5.28515625" style="23" customWidth="1"/>
    <col min="15890" max="15890" width="7.28515625" style="23" customWidth="1"/>
    <col min="15891" max="15891" width="15.140625" style="23" customWidth="1"/>
    <col min="15892" max="15892" width="10.5703125" style="23" customWidth="1"/>
    <col min="15893" max="16128" width="11.42578125" style="23"/>
    <col min="16129" max="16129" width="6.5703125" style="23" customWidth="1"/>
    <col min="16130" max="16130" width="16" style="23" customWidth="1"/>
    <col min="16131" max="16131" width="9.85546875" style="23" customWidth="1"/>
    <col min="16132" max="16132" width="8" style="23" customWidth="1"/>
    <col min="16133" max="16133" width="8.7109375" style="23" customWidth="1"/>
    <col min="16134" max="16134" width="10.7109375" style="23" customWidth="1"/>
    <col min="16135" max="16135" width="12.140625" style="23" customWidth="1"/>
    <col min="16136" max="16136" width="10.5703125" style="23" customWidth="1"/>
    <col min="16137" max="16140" width="10.28515625" style="23" customWidth="1"/>
    <col min="16141" max="16141" width="12.140625" style="23" customWidth="1"/>
    <col min="16142" max="16142" width="10.42578125" style="23" customWidth="1"/>
    <col min="16143" max="16143" width="8.140625" style="23" customWidth="1"/>
    <col min="16144" max="16144" width="10.28515625" style="23" customWidth="1"/>
    <col min="16145" max="16145" width="5.28515625" style="23" customWidth="1"/>
    <col min="16146" max="16146" width="7.28515625" style="23" customWidth="1"/>
    <col min="16147" max="16147" width="15.140625" style="23" customWidth="1"/>
    <col min="16148" max="16148" width="10.5703125" style="23" customWidth="1"/>
    <col min="16149" max="16384" width="11.42578125" style="23"/>
  </cols>
  <sheetData>
    <row r="1" spans="1:20" ht="18.75" x14ac:dyDescent="0.3">
      <c r="A1" s="21" t="s">
        <v>41</v>
      </c>
      <c r="B1" s="22"/>
    </row>
    <row r="2" spans="1:20" ht="3.75" customHeight="1" x14ac:dyDescent="0.3"/>
    <row r="3" spans="1:20" ht="18" x14ac:dyDescent="0.35">
      <c r="A3" s="25" t="s">
        <v>42</v>
      </c>
    </row>
    <row r="4" spans="1:20" ht="18" x14ac:dyDescent="0.35">
      <c r="A4" s="25"/>
      <c r="G4" s="23"/>
      <c r="T4" s="71"/>
    </row>
    <row r="5" spans="1:20" ht="18" x14ac:dyDescent="0.35">
      <c r="A5" s="25"/>
      <c r="G5" s="23"/>
      <c r="T5" s="71"/>
    </row>
    <row r="6" spans="1:20" ht="18" x14ac:dyDescent="0.35">
      <c r="A6" s="25"/>
      <c r="G6" s="23"/>
      <c r="T6" s="71"/>
    </row>
    <row r="7" spans="1:20" ht="18" x14ac:dyDescent="0.35">
      <c r="A7" s="25"/>
      <c r="G7" s="23"/>
      <c r="T7" s="71"/>
    </row>
    <row r="8" spans="1:20" ht="12.75" customHeight="1" x14ac:dyDescent="0.35">
      <c r="A8" s="25"/>
      <c r="T8" s="71"/>
    </row>
    <row r="9" spans="1:20" ht="18" x14ac:dyDescent="0.35">
      <c r="A9" s="26" t="s">
        <v>43</v>
      </c>
      <c r="B9" s="27"/>
      <c r="C9" s="28"/>
      <c r="D9" s="29">
        <f>(8*60)</f>
        <v>480</v>
      </c>
      <c r="E9" s="29">
        <f>(9*60)</f>
        <v>540</v>
      </c>
      <c r="F9" s="29">
        <f>10*60</f>
        <v>600</v>
      </c>
      <c r="G9" s="29">
        <f>11*60</f>
        <v>660</v>
      </c>
      <c r="H9" s="29">
        <f>12*60</f>
        <v>720</v>
      </c>
      <c r="I9" s="29">
        <f>13*60</f>
        <v>780</v>
      </c>
      <c r="J9" s="29">
        <f>14*60</f>
        <v>840</v>
      </c>
      <c r="K9" s="29">
        <f>15*60</f>
        <v>900</v>
      </c>
      <c r="L9" s="29">
        <f>16*60</f>
        <v>960</v>
      </c>
      <c r="M9" s="29">
        <f>17*60</f>
        <v>1020</v>
      </c>
      <c r="N9" s="29">
        <f>18*60</f>
        <v>1080</v>
      </c>
      <c r="O9" s="29">
        <f>19*60</f>
        <v>1140</v>
      </c>
      <c r="T9" s="71"/>
    </row>
    <row r="10" spans="1:20" ht="18" x14ac:dyDescent="0.35">
      <c r="A10" s="26"/>
      <c r="B10" s="27"/>
      <c r="C10" s="28"/>
      <c r="D10" s="29" t="s">
        <v>75</v>
      </c>
      <c r="E10" s="23" t="s">
        <v>76</v>
      </c>
      <c r="T10" s="71"/>
    </row>
    <row r="11" spans="1:20" ht="33" customHeight="1" x14ac:dyDescent="0.35">
      <c r="A11" s="27"/>
      <c r="B11" s="27" t="s">
        <v>71</v>
      </c>
      <c r="C11" s="72" t="s">
        <v>73</v>
      </c>
      <c r="D11" s="72">
        <v>0.33333333333333331</v>
      </c>
      <c r="E11" s="72">
        <v>0.375</v>
      </c>
      <c r="F11" s="72">
        <v>0.41666666666666669</v>
      </c>
      <c r="G11" s="72">
        <v>0.45833333333333331</v>
      </c>
      <c r="H11" s="72">
        <v>0.5</v>
      </c>
      <c r="I11" s="72">
        <v>0.54166666666666663</v>
      </c>
      <c r="J11" s="72">
        <v>0.58333333333333337</v>
      </c>
      <c r="K11" s="72">
        <v>0.625</v>
      </c>
      <c r="L11" s="72">
        <v>0.66666666666666663</v>
      </c>
      <c r="M11" s="72">
        <v>0.70833333333333337</v>
      </c>
      <c r="N11" s="72">
        <v>0.75</v>
      </c>
      <c r="O11" s="72" t="s">
        <v>74</v>
      </c>
      <c r="T11" s="71"/>
    </row>
    <row r="12" spans="1:20" ht="17.25" customHeight="1" x14ac:dyDescent="0.35">
      <c r="A12" s="25"/>
      <c r="B12" s="30" t="s">
        <v>44</v>
      </c>
      <c r="C12" s="67">
        <v>0.11</v>
      </c>
      <c r="D12" s="67">
        <v>0.42</v>
      </c>
      <c r="E12" s="67">
        <v>1.23</v>
      </c>
      <c r="F12" s="67">
        <v>1.37</v>
      </c>
      <c r="G12" s="67">
        <v>1.1499999999999999</v>
      </c>
      <c r="H12" s="67">
        <v>0.34</v>
      </c>
      <c r="I12" s="67">
        <v>0.33</v>
      </c>
      <c r="J12" s="67">
        <v>1.2</v>
      </c>
      <c r="K12" s="67">
        <v>1.1200000000000001</v>
      </c>
      <c r="L12" s="67">
        <v>0.95</v>
      </c>
      <c r="M12" s="67">
        <v>0.13</v>
      </c>
      <c r="N12" s="67">
        <v>0.03</v>
      </c>
      <c r="O12" s="67">
        <v>0.01</v>
      </c>
      <c r="T12" s="71"/>
    </row>
    <row r="13" spans="1:20" ht="34.5" customHeight="1" x14ac:dyDescent="0.35">
      <c r="A13" s="25"/>
      <c r="B13" s="68" t="s">
        <v>77</v>
      </c>
      <c r="C13" s="4">
        <v>9.7619047619047592</v>
      </c>
      <c r="D13" s="4">
        <v>25.384920634920601</v>
      </c>
      <c r="E13" s="4">
        <v>74.087301587301596</v>
      </c>
      <c r="F13" s="4">
        <v>82.1666666666667</v>
      </c>
      <c r="G13" s="4">
        <v>69.174603174603206</v>
      </c>
      <c r="H13" s="4">
        <v>20.2222222222222</v>
      </c>
      <c r="I13" s="4">
        <v>19.515873015873002</v>
      </c>
      <c r="J13" s="4">
        <v>71.738095238095241</v>
      </c>
      <c r="K13" s="4">
        <v>67.023809523809533</v>
      </c>
      <c r="L13" s="4">
        <v>57.230158730158735</v>
      </c>
      <c r="M13" s="4">
        <v>7.9960317460317452</v>
      </c>
      <c r="N13" s="4">
        <v>1.6944444444444442</v>
      </c>
      <c r="O13" s="3">
        <v>0.49603174603174599</v>
      </c>
      <c r="T13" s="71"/>
    </row>
    <row r="14" spans="1:20" ht="34.5" customHeight="1" x14ac:dyDescent="0.35">
      <c r="A14" s="25"/>
      <c r="B14" s="68" t="s">
        <v>78</v>
      </c>
      <c r="C14">
        <v>0</v>
      </c>
      <c r="D14">
        <v>1</v>
      </c>
      <c r="E14">
        <v>2</v>
      </c>
      <c r="F14" s="3">
        <v>3</v>
      </c>
      <c r="G14">
        <v>5</v>
      </c>
      <c r="H14">
        <v>5</v>
      </c>
      <c r="I14">
        <v>4</v>
      </c>
      <c r="J14">
        <v>3</v>
      </c>
      <c r="K14">
        <v>5</v>
      </c>
      <c r="L14">
        <v>5</v>
      </c>
      <c r="M14">
        <v>4</v>
      </c>
      <c r="N14">
        <v>2</v>
      </c>
      <c r="O14">
        <v>0</v>
      </c>
      <c r="T14" s="71"/>
    </row>
    <row r="15" spans="1:20" ht="35.25" customHeight="1" x14ac:dyDescent="0.35">
      <c r="A15" s="25"/>
      <c r="B15" s="30" t="s">
        <v>72</v>
      </c>
      <c r="C15" s="70">
        <v>0.2</v>
      </c>
      <c r="D15" s="70">
        <v>0.2</v>
      </c>
      <c r="E15" s="70">
        <v>0.2</v>
      </c>
      <c r="F15" s="70">
        <v>0.2</v>
      </c>
      <c r="G15" s="70">
        <v>0.2</v>
      </c>
      <c r="H15" s="70">
        <v>0.2</v>
      </c>
      <c r="I15" s="70">
        <v>0.2</v>
      </c>
      <c r="J15" s="70">
        <v>0.2</v>
      </c>
      <c r="K15" s="70">
        <v>0.2</v>
      </c>
      <c r="L15" s="70">
        <v>0.2</v>
      </c>
      <c r="M15" s="70">
        <v>0.2</v>
      </c>
      <c r="N15" s="70">
        <v>0.2</v>
      </c>
      <c r="O15" s="70">
        <v>0.2</v>
      </c>
      <c r="T15" s="71"/>
    </row>
    <row r="16" spans="1:20" ht="30" customHeight="1" x14ac:dyDescent="0.35">
      <c r="A16" s="25"/>
      <c r="B16" s="31" t="s">
        <v>45</v>
      </c>
      <c r="C16" s="69">
        <f t="shared" ref="C16:N16" si="0">1/C12</f>
        <v>9.0909090909090917</v>
      </c>
      <c r="D16" s="69">
        <f t="shared" si="0"/>
        <v>2.3809523809523809</v>
      </c>
      <c r="E16" s="69">
        <f t="shared" si="0"/>
        <v>0.81300813008130079</v>
      </c>
      <c r="F16" s="69">
        <f t="shared" si="0"/>
        <v>0.72992700729927007</v>
      </c>
      <c r="G16" s="69">
        <f t="shared" si="0"/>
        <v>0.86956521739130443</v>
      </c>
      <c r="H16" s="69">
        <f t="shared" si="0"/>
        <v>2.9411764705882351</v>
      </c>
      <c r="I16" s="69">
        <f t="shared" si="0"/>
        <v>3.0303030303030303</v>
      </c>
      <c r="J16" s="69">
        <f t="shared" si="0"/>
        <v>0.83333333333333337</v>
      </c>
      <c r="K16" s="69">
        <f t="shared" si="0"/>
        <v>0.89285714285714279</v>
      </c>
      <c r="L16" s="69">
        <f t="shared" si="0"/>
        <v>1.0526315789473684</v>
      </c>
      <c r="M16" s="69">
        <f t="shared" si="0"/>
        <v>7.6923076923076916</v>
      </c>
      <c r="N16" s="69">
        <f t="shared" si="0"/>
        <v>33.333333333333336</v>
      </c>
      <c r="O16" s="69">
        <f t="shared" ref="O16" si="1">1/O12</f>
        <v>100</v>
      </c>
      <c r="T16" s="71"/>
    </row>
    <row r="17" spans="1:23" ht="30" customHeight="1" x14ac:dyDescent="0.35">
      <c r="A17" s="25"/>
      <c r="B17" s="31" t="s">
        <v>46</v>
      </c>
      <c r="C17" s="67">
        <v>5</v>
      </c>
      <c r="D17" s="67">
        <v>5</v>
      </c>
      <c r="E17" s="67">
        <v>5</v>
      </c>
      <c r="F17" s="67">
        <v>5</v>
      </c>
      <c r="G17" s="67">
        <v>5</v>
      </c>
      <c r="H17" s="67">
        <v>5</v>
      </c>
      <c r="I17" s="67">
        <v>5</v>
      </c>
      <c r="J17" s="67">
        <v>5</v>
      </c>
      <c r="K17" s="67">
        <v>5</v>
      </c>
      <c r="L17" s="67">
        <v>5</v>
      </c>
      <c r="M17" s="67">
        <v>5</v>
      </c>
      <c r="N17" s="67">
        <v>5</v>
      </c>
      <c r="O17" s="67">
        <v>5</v>
      </c>
      <c r="T17" s="71"/>
    </row>
    <row r="18" spans="1:23" ht="20.25" customHeight="1" x14ac:dyDescent="0.35">
      <c r="A18" s="25"/>
    </row>
    <row r="19" spans="1:23" ht="18" x14ac:dyDescent="0.35">
      <c r="A19" s="32" t="s">
        <v>47</v>
      </c>
    </row>
    <row r="20" spans="1:23" ht="20.25" customHeight="1" x14ac:dyDescent="0.35">
      <c r="A20" s="32"/>
      <c r="J20" s="23">
        <v>1</v>
      </c>
      <c r="K20" s="23">
        <v>2</v>
      </c>
      <c r="L20" s="23">
        <v>3</v>
      </c>
      <c r="M20" s="23">
        <v>4</v>
      </c>
      <c r="N20" s="23">
        <v>5</v>
      </c>
    </row>
    <row r="21" spans="1:23" ht="88.5" customHeight="1" x14ac:dyDescent="0.3">
      <c r="B21" s="34" t="s">
        <v>48</v>
      </c>
      <c r="C21" s="35" t="s">
        <v>49</v>
      </c>
      <c r="D21" s="35" t="s">
        <v>50</v>
      </c>
      <c r="E21" s="35" t="s">
        <v>51</v>
      </c>
      <c r="F21" s="35" t="s">
        <v>52</v>
      </c>
      <c r="G21" s="36" t="s">
        <v>53</v>
      </c>
      <c r="H21" s="35" t="s">
        <v>54</v>
      </c>
      <c r="I21" s="35" t="s">
        <v>55</v>
      </c>
      <c r="J21" s="35" t="s">
        <v>56</v>
      </c>
      <c r="K21" s="35" t="s">
        <v>57</v>
      </c>
      <c r="L21" s="35" t="s">
        <v>58</v>
      </c>
      <c r="M21" s="35" t="s">
        <v>59</v>
      </c>
      <c r="N21" s="35" t="s">
        <v>60</v>
      </c>
      <c r="O21" s="35" t="s">
        <v>61</v>
      </c>
      <c r="P21" s="35" t="s">
        <v>62</v>
      </c>
      <c r="T21" s="23"/>
    </row>
    <row r="22" spans="1:23" x14ac:dyDescent="0.3">
      <c r="B22" s="37">
        <v>1</v>
      </c>
      <c r="C22" s="38">
        <f ca="1">-(LN(1-RAND()))/lambda</f>
        <v>4.9787309240392723</v>
      </c>
      <c r="D22" s="38">
        <f ca="1">C22</f>
        <v>4.9787309240392723</v>
      </c>
      <c r="E22" s="38">
        <f ca="1">450+D22</f>
        <v>454.97873092403927</v>
      </c>
      <c r="F22" s="39" t="str">
        <f ca="1">TEXT(E22/60/24,"h:mm:ss")</f>
        <v>7:34:59</v>
      </c>
      <c r="G22" s="40">
        <f ca="1">IF(E22&lt;480,1,INT(1*RAND()+1))</f>
        <v>1</v>
      </c>
      <c r="H22" s="38">
        <f ca="1">D22</f>
        <v>4.9787309240392723</v>
      </c>
      <c r="I22" s="38">
        <f t="shared" ref="I22:I85" ca="1" si="2">-(LN(1-RAND()))/mu</f>
        <v>3.0222964873604279</v>
      </c>
      <c r="J22" s="38">
        <f ca="1">IF(G22=1,D22+I22,0)</f>
        <v>8.0010274113997006</v>
      </c>
      <c r="K22" s="38">
        <f ca="1">IF(G22=2,D22+I22,0)</f>
        <v>0</v>
      </c>
      <c r="L22" s="38">
        <f ca="1">IF(G22=3,D22+I22,0)</f>
        <v>0</v>
      </c>
      <c r="M22" s="38">
        <f ca="1">IF(G22=4,D22+I22,0)</f>
        <v>0</v>
      </c>
      <c r="N22" s="38">
        <f ca="1">IF(G22=5,D22+I22,0)</f>
        <v>0</v>
      </c>
      <c r="O22" s="38">
        <v>0</v>
      </c>
      <c r="P22" s="41">
        <v>0</v>
      </c>
      <c r="S22" s="23"/>
      <c r="T22" s="23"/>
    </row>
    <row r="23" spans="1:23" x14ac:dyDescent="0.3">
      <c r="B23" s="37">
        <v>2</v>
      </c>
      <c r="C23" s="38">
        <f t="shared" ref="C23:C86" ca="1" si="3">IF(E22&lt;=480,-(LN(1-RAND()))/lambda,
IF(AND(E22&gt;480,E22&lt;=540),-(LN(1-RAND()))/lambda2,
IF(AND(E22&gt;540,E22&lt;=600),-(LN(1-RAND()))/lambda3,
IF(AND(E22&gt;600,E22&lt;=660),-(LN(1-RAND()))/lambda4,
IF(AND(E22&gt;660,E22&lt;=720),-(LN(1-RAND()))/lambda5,
IF(AND(E22&gt;720,E22&lt;=780),-(LN(1-RAND()))/lambda6,
IF(AND(E22&gt;780,E22&lt;=840),-(LN(1-RAND()))/lambda7,
IF(AND(E22&gt;840,E22&lt;=900),-(LN(1-RAND()))/lambda8,
IF(AND(E22&gt;900,E22&lt;=960),-(LN(1-RAND()))/lambda9,
IF(AND(E22&gt;960,E22&lt;=1020),-(LN(1-RAND()))/lambda10,
IF(AND(E22&gt;1020,E22&lt;=1080),-(LN(1-RAND()))/lambda11,
IF(AND(E22&gt;1080,E22&lt;=1140),-(LN(1-RAND()))/lambda12,
IF(E22&gt;1140,-(LN(1-RAND()))/lambda13)))))))))))))</f>
        <v>4.435368064077573</v>
      </c>
      <c r="D23" s="38">
        <f ca="1">D22+C23</f>
        <v>9.4140989881168444</v>
      </c>
      <c r="E23" s="38">
        <f t="shared" ref="E23:E86" ca="1" si="4">450+D23</f>
        <v>459.41409898811685</v>
      </c>
      <c r="F23" s="39" t="str">
        <f t="shared" ref="F23:F86" ca="1" si="5">TEXT(E23/60/24,"h:mm:ss")</f>
        <v>7:39:25</v>
      </c>
      <c r="G23" s="40">
        <v>0</v>
      </c>
      <c r="H23" s="74">
        <f t="shared" ref="H23:H86" ca="1" si="6">MAX(D23,SMALL(J22:N22,COUNTIF(J22:N22,0)+1))</f>
        <v>9.4140989881168444</v>
      </c>
      <c r="I23" s="38">
        <f t="shared" ca="1" si="2"/>
        <v>16.591539007713074</v>
      </c>
      <c r="J23" s="38">
        <f ca="1">IF(G23=1,H23+I23,J22)</f>
        <v>8.0010274113997006</v>
      </c>
      <c r="K23" s="38">
        <f ca="1">IF(G23=2,H23+I23,K22)</f>
        <v>0</v>
      </c>
      <c r="L23" s="38">
        <f t="shared" ref="L23:L86" ca="1" si="7">IF(G23=3,D23+I23,L22)</f>
        <v>0</v>
      </c>
      <c r="M23" s="38">
        <f t="shared" ref="M23:M86" ca="1" si="8">IF(G23=4,D23+I23,M22)</f>
        <v>0</v>
      </c>
      <c r="N23" s="38">
        <f t="shared" ref="N23:N86" ca="1" si="9">IF(G23=5,D23+I23,N22)</f>
        <v>0</v>
      </c>
      <c r="O23" s="38">
        <f t="shared" ref="O23:O86" ca="1" si="10">H23-D23</f>
        <v>0</v>
      </c>
      <c r="P23" s="42">
        <f ca="1">B23-MATCH(D23,$H$22:H23,1)</f>
        <v>0</v>
      </c>
      <c r="S23" s="23"/>
      <c r="T23" s="23"/>
    </row>
    <row r="24" spans="1:23" x14ac:dyDescent="0.3">
      <c r="B24" s="37">
        <v>3</v>
      </c>
      <c r="C24" s="38">
        <f t="shared" ca="1" si="3"/>
        <v>7.6747461399141956</v>
      </c>
      <c r="D24" s="38">
        <f ca="1">D23+C24</f>
        <v>17.088845128031039</v>
      </c>
      <c r="E24" s="38">
        <f t="shared" ca="1" si="4"/>
        <v>467.08884512803104</v>
      </c>
      <c r="F24" s="39" t="str">
        <f t="shared" ca="1" si="5"/>
        <v>7:47:05</v>
      </c>
      <c r="G24" s="40">
        <v>0</v>
      </c>
      <c r="H24" s="74">
        <f t="shared" ca="1" si="6"/>
        <v>17.088845128031039</v>
      </c>
      <c r="I24" s="38">
        <f t="shared" ca="1" si="2"/>
        <v>0.6936884555963333</v>
      </c>
      <c r="J24" s="38">
        <f t="shared" ref="J24:J35" ca="1" si="11">IF(G24=1,H24+I24,J23)</f>
        <v>8.0010274113997006</v>
      </c>
      <c r="K24" s="38">
        <f t="shared" ref="K24:K87" ca="1" si="12">IF(G24=2,H24+I24,K23)</f>
        <v>0</v>
      </c>
      <c r="L24" s="38">
        <f t="shared" ca="1" si="7"/>
        <v>0</v>
      </c>
      <c r="M24" s="38">
        <f t="shared" ca="1" si="8"/>
        <v>0</v>
      </c>
      <c r="N24" s="38">
        <f t="shared" ca="1" si="9"/>
        <v>0</v>
      </c>
      <c r="O24" s="38">
        <f t="shared" ca="1" si="10"/>
        <v>0</v>
      </c>
      <c r="P24" s="42">
        <f ca="1">B24-MATCH(D24,$H$22:H24,1)</f>
        <v>0</v>
      </c>
      <c r="S24" s="23"/>
      <c r="T24" s="23"/>
      <c r="V24" s="44"/>
      <c r="W24" s="44"/>
    </row>
    <row r="25" spans="1:23" x14ac:dyDescent="0.3">
      <c r="B25" s="37">
        <v>4</v>
      </c>
      <c r="C25" s="38">
        <f t="shared" ca="1" si="3"/>
        <v>10.505222237297961</v>
      </c>
      <c r="D25" s="38">
        <f ca="1">D24+C25</f>
        <v>27.594067365329</v>
      </c>
      <c r="E25" s="38">
        <f t="shared" ca="1" si="4"/>
        <v>477.59406736532901</v>
      </c>
      <c r="F25" s="39" t="str">
        <f t="shared" ca="1" si="5"/>
        <v>7:57:36</v>
      </c>
      <c r="G25" s="40">
        <v>1</v>
      </c>
      <c r="H25" s="74">
        <f t="shared" ca="1" si="6"/>
        <v>27.594067365329</v>
      </c>
      <c r="I25" s="38">
        <f t="shared" ca="1" si="2"/>
        <v>0.46032083640160482</v>
      </c>
      <c r="J25" s="38">
        <f t="shared" ca="1" si="11"/>
        <v>28.054388201730603</v>
      </c>
      <c r="K25" s="38">
        <f t="shared" ca="1" si="12"/>
        <v>0</v>
      </c>
      <c r="L25" s="38">
        <f t="shared" ca="1" si="7"/>
        <v>0</v>
      </c>
      <c r="M25" s="38">
        <f t="shared" ca="1" si="8"/>
        <v>0</v>
      </c>
      <c r="N25" s="38">
        <f t="shared" ca="1" si="9"/>
        <v>0</v>
      </c>
      <c r="O25" s="38">
        <f t="shared" ca="1" si="10"/>
        <v>0</v>
      </c>
      <c r="P25" s="42">
        <f ca="1">B25-MATCH(D25,$H$22:H25,1)</f>
        <v>0</v>
      </c>
      <c r="S25" s="23"/>
      <c r="T25" s="23"/>
      <c r="V25" s="66"/>
      <c r="W25" s="66"/>
    </row>
    <row r="26" spans="1:23" x14ac:dyDescent="0.3">
      <c r="B26" s="37">
        <v>5</v>
      </c>
      <c r="C26" s="38">
        <f t="shared" ca="1" si="3"/>
        <v>6.7561335191911116</v>
      </c>
      <c r="D26" s="38">
        <f ca="1">D25+C26</f>
        <v>34.350200884520113</v>
      </c>
      <c r="E26" s="38">
        <f t="shared" ca="1" si="4"/>
        <v>484.35020088452012</v>
      </c>
      <c r="F26" s="39" t="str">
        <f t="shared" ca="1" si="5"/>
        <v>8:04:21</v>
      </c>
      <c r="G26" s="40">
        <v>0</v>
      </c>
      <c r="H26" s="74">
        <f t="shared" ca="1" si="6"/>
        <v>34.350200884520113</v>
      </c>
      <c r="I26" s="38">
        <f t="shared" ca="1" si="2"/>
        <v>1.879531983913755</v>
      </c>
      <c r="J26" s="38">
        <f t="shared" ca="1" si="11"/>
        <v>28.054388201730603</v>
      </c>
      <c r="K26" s="38">
        <f t="shared" ca="1" si="12"/>
        <v>0</v>
      </c>
      <c r="L26" s="38">
        <f t="shared" ca="1" si="7"/>
        <v>0</v>
      </c>
      <c r="M26" s="38">
        <f t="shared" ca="1" si="8"/>
        <v>0</v>
      </c>
      <c r="N26" s="38">
        <f t="shared" ca="1" si="9"/>
        <v>0</v>
      </c>
      <c r="O26" s="38">
        <f t="shared" ca="1" si="10"/>
        <v>0</v>
      </c>
      <c r="P26" s="42">
        <f ca="1">B26-MATCH(D26,$H$22:H26,1)</f>
        <v>0</v>
      </c>
      <c r="S26" s="23"/>
      <c r="T26" s="23"/>
      <c r="V26" s="66"/>
      <c r="W26" s="66"/>
    </row>
    <row r="27" spans="1:23" x14ac:dyDescent="0.3">
      <c r="B27" s="37">
        <v>6</v>
      </c>
      <c r="C27" s="38">
        <f t="shared" ca="1" si="3"/>
        <v>1.5172154050923286</v>
      </c>
      <c r="D27" s="38">
        <f t="shared" ref="D27:D86" ca="1" si="13">D26+C27</f>
        <v>35.867416289612443</v>
      </c>
      <c r="E27" s="38">
        <f t="shared" ca="1" si="4"/>
        <v>485.86741628961244</v>
      </c>
      <c r="F27" s="39" t="str">
        <f t="shared" ca="1" si="5"/>
        <v>8:05:52</v>
      </c>
      <c r="G27" s="40">
        <v>1</v>
      </c>
      <c r="H27" s="74">
        <f t="shared" ca="1" si="6"/>
        <v>35.867416289612443</v>
      </c>
      <c r="I27" s="38">
        <f t="shared" ca="1" si="2"/>
        <v>14.029905177438605</v>
      </c>
      <c r="J27" s="38">
        <f t="shared" ca="1" si="11"/>
        <v>49.89732146705105</v>
      </c>
      <c r="K27" s="38">
        <f t="shared" ca="1" si="12"/>
        <v>0</v>
      </c>
      <c r="L27" s="38">
        <f t="shared" ca="1" si="7"/>
        <v>0</v>
      </c>
      <c r="M27" s="38">
        <f t="shared" ca="1" si="8"/>
        <v>0</v>
      </c>
      <c r="N27" s="38">
        <f t="shared" ca="1" si="9"/>
        <v>0</v>
      </c>
      <c r="O27" s="38">
        <f t="shared" ca="1" si="10"/>
        <v>0</v>
      </c>
      <c r="P27" s="42">
        <f ca="1">B27-MATCH(D27,$H$22:H27,1)</f>
        <v>0</v>
      </c>
      <c r="S27" s="23"/>
      <c r="T27" s="23"/>
      <c r="V27" s="66"/>
      <c r="W27" s="66"/>
    </row>
    <row r="28" spans="1:23" x14ac:dyDescent="0.3">
      <c r="B28" s="37">
        <v>7</v>
      </c>
      <c r="C28" s="38">
        <f t="shared" ca="1" si="3"/>
        <v>0.89614472649671972</v>
      </c>
      <c r="D28" s="38">
        <f t="shared" ca="1" si="13"/>
        <v>36.763561016109165</v>
      </c>
      <c r="E28" s="38">
        <f t="shared" ca="1" si="4"/>
        <v>486.76356101610918</v>
      </c>
      <c r="F28" s="39" t="str">
        <f t="shared" ca="1" si="5"/>
        <v>8:06:46</v>
      </c>
      <c r="G28" s="40">
        <v>1</v>
      </c>
      <c r="H28" s="74">
        <f t="shared" ca="1" si="6"/>
        <v>49.89732146705105</v>
      </c>
      <c r="I28" s="38">
        <f t="shared" ca="1" si="2"/>
        <v>1.058893688952274</v>
      </c>
      <c r="J28" s="38">
        <f t="shared" ca="1" si="11"/>
        <v>50.956215156003324</v>
      </c>
      <c r="K28" s="38">
        <f t="shared" ca="1" si="12"/>
        <v>0</v>
      </c>
      <c r="L28" s="38">
        <f t="shared" ca="1" si="7"/>
        <v>0</v>
      </c>
      <c r="M28" s="38">
        <f t="shared" ca="1" si="8"/>
        <v>0</v>
      </c>
      <c r="N28" s="38">
        <f t="shared" ca="1" si="9"/>
        <v>0</v>
      </c>
      <c r="O28" s="38">
        <f t="shared" ca="1" si="10"/>
        <v>13.133760450941885</v>
      </c>
      <c r="P28" s="42">
        <f ca="1">B28-MATCH(D28,$H$22:H28,1)</f>
        <v>1</v>
      </c>
      <c r="S28" s="23"/>
      <c r="T28" s="23"/>
      <c r="V28" s="66"/>
      <c r="W28" s="66"/>
    </row>
    <row r="29" spans="1:23" x14ac:dyDescent="0.3">
      <c r="B29" s="37">
        <v>8</v>
      </c>
      <c r="C29" s="38">
        <f t="shared" ca="1" si="3"/>
        <v>8.60410737619203E-2</v>
      </c>
      <c r="D29" s="38">
        <f t="shared" ca="1" si="13"/>
        <v>36.849602089871084</v>
      </c>
      <c r="E29" s="38">
        <f t="shared" ca="1" si="4"/>
        <v>486.8496020898711</v>
      </c>
      <c r="F29" s="39" t="str">
        <f t="shared" ca="1" si="5"/>
        <v>8:06:51</v>
      </c>
      <c r="G29" s="40">
        <v>1</v>
      </c>
      <c r="H29" s="74">
        <f t="shared" ca="1" si="6"/>
        <v>50.956215156003324</v>
      </c>
      <c r="I29" s="38">
        <f t="shared" ca="1" si="2"/>
        <v>1.098788318157526</v>
      </c>
      <c r="J29" s="38">
        <f t="shared" ca="1" si="11"/>
        <v>52.055003474160848</v>
      </c>
      <c r="K29" s="38">
        <f t="shared" ca="1" si="12"/>
        <v>0</v>
      </c>
      <c r="L29" s="38">
        <f t="shared" ca="1" si="7"/>
        <v>0</v>
      </c>
      <c r="M29" s="38">
        <f t="shared" ca="1" si="8"/>
        <v>0</v>
      </c>
      <c r="N29" s="38">
        <f t="shared" ca="1" si="9"/>
        <v>0</v>
      </c>
      <c r="O29" s="38">
        <f t="shared" ca="1" si="10"/>
        <v>14.10661306613224</v>
      </c>
      <c r="P29" s="42">
        <f ca="1">B29-MATCH(D29,$H$22:H29,1)</f>
        <v>2</v>
      </c>
      <c r="S29" s="23"/>
      <c r="T29" s="23"/>
      <c r="V29" s="66"/>
      <c r="W29" s="66"/>
    </row>
    <row r="30" spans="1:23" x14ac:dyDescent="0.3">
      <c r="B30" s="37">
        <v>9</v>
      </c>
      <c r="C30" s="38">
        <f t="shared" ca="1" si="3"/>
        <v>6.263031443671343</v>
      </c>
      <c r="D30" s="38">
        <f t="shared" ca="1" si="13"/>
        <v>43.112633533542429</v>
      </c>
      <c r="E30" s="38">
        <f t="shared" ca="1" si="4"/>
        <v>493.11263353354241</v>
      </c>
      <c r="F30" s="39" t="str">
        <f t="shared" ca="1" si="5"/>
        <v>8:13:07</v>
      </c>
      <c r="G30" s="40">
        <v>1</v>
      </c>
      <c r="H30" s="74">
        <f t="shared" ca="1" si="6"/>
        <v>52.055003474160848</v>
      </c>
      <c r="I30" s="38">
        <f t="shared" ca="1" si="2"/>
        <v>13.002075641911036</v>
      </c>
      <c r="J30" s="38">
        <f t="shared" ca="1" si="11"/>
        <v>65.05707911607189</v>
      </c>
      <c r="K30" s="38">
        <f t="shared" ca="1" si="12"/>
        <v>0</v>
      </c>
      <c r="L30" s="38">
        <f t="shared" ca="1" si="7"/>
        <v>0</v>
      </c>
      <c r="M30" s="38">
        <f t="shared" ca="1" si="8"/>
        <v>0</v>
      </c>
      <c r="N30" s="38">
        <f t="shared" ca="1" si="9"/>
        <v>0</v>
      </c>
      <c r="O30" s="38">
        <f t="shared" ca="1" si="10"/>
        <v>8.9423699406184198</v>
      </c>
      <c r="P30" s="42">
        <f ca="1">B30-MATCH(D30,$H$22:H30,1)</f>
        <v>3</v>
      </c>
      <c r="S30" s="23"/>
      <c r="T30" s="23"/>
      <c r="V30" s="66"/>
      <c r="W30" s="66"/>
    </row>
    <row r="31" spans="1:23" x14ac:dyDescent="0.3">
      <c r="B31" s="37">
        <v>10</v>
      </c>
      <c r="C31" s="38">
        <f t="shared" ca="1" si="3"/>
        <v>0.78357335469094092</v>
      </c>
      <c r="D31" s="38">
        <f t="shared" ca="1" si="13"/>
        <v>43.896206888233372</v>
      </c>
      <c r="E31" s="38">
        <f t="shared" ca="1" si="4"/>
        <v>493.89620688823339</v>
      </c>
      <c r="F31" s="39" t="str">
        <f t="shared" ca="1" si="5"/>
        <v>8:13:54</v>
      </c>
      <c r="G31" s="40">
        <v>1</v>
      </c>
      <c r="H31" s="74">
        <f t="shared" ca="1" si="6"/>
        <v>65.05707911607189</v>
      </c>
      <c r="I31" s="38">
        <f t="shared" ca="1" si="2"/>
        <v>2.7837131164515525</v>
      </c>
      <c r="J31" s="38">
        <f t="shared" ca="1" si="11"/>
        <v>67.840792232523441</v>
      </c>
      <c r="K31" s="38">
        <f t="shared" ca="1" si="12"/>
        <v>0</v>
      </c>
      <c r="L31" s="38">
        <f t="shared" ca="1" si="7"/>
        <v>0</v>
      </c>
      <c r="M31" s="38">
        <f t="shared" ca="1" si="8"/>
        <v>0</v>
      </c>
      <c r="N31" s="38">
        <f t="shared" ca="1" si="9"/>
        <v>0</v>
      </c>
      <c r="O31" s="38">
        <f t="shared" ca="1" si="10"/>
        <v>21.160872227838517</v>
      </c>
      <c r="P31" s="42">
        <f ca="1">B31-MATCH(D31,$H$22:H31,1)</f>
        <v>4</v>
      </c>
      <c r="S31" s="23"/>
      <c r="T31" s="23"/>
      <c r="V31" s="66"/>
      <c r="W31" s="66"/>
    </row>
    <row r="32" spans="1:23" x14ac:dyDescent="0.3">
      <c r="B32" s="37">
        <v>11</v>
      </c>
      <c r="C32" s="38">
        <f t="shared" ca="1" si="3"/>
        <v>1.7573390528098671</v>
      </c>
      <c r="D32" s="38">
        <f t="shared" ca="1" si="13"/>
        <v>45.653545941043241</v>
      </c>
      <c r="E32" s="38">
        <f t="shared" ca="1" si="4"/>
        <v>495.65354594104326</v>
      </c>
      <c r="F32" s="39" t="str">
        <f t="shared" ca="1" si="5"/>
        <v>8:15:39</v>
      </c>
      <c r="G32" s="40">
        <v>1</v>
      </c>
      <c r="H32" s="74">
        <f t="shared" ca="1" si="6"/>
        <v>67.840792232523441</v>
      </c>
      <c r="I32" s="38">
        <f t="shared" ca="1" si="2"/>
        <v>10.227033178973377</v>
      </c>
      <c r="J32" s="38">
        <f t="shared" ca="1" si="11"/>
        <v>78.067825411496813</v>
      </c>
      <c r="K32" s="38">
        <f t="shared" ca="1" si="12"/>
        <v>0</v>
      </c>
      <c r="L32" s="38">
        <f t="shared" ca="1" si="7"/>
        <v>0</v>
      </c>
      <c r="M32" s="38">
        <f t="shared" ca="1" si="8"/>
        <v>0</v>
      </c>
      <c r="N32" s="38">
        <f t="shared" ca="1" si="9"/>
        <v>0</v>
      </c>
      <c r="O32" s="38">
        <f t="shared" ca="1" si="10"/>
        <v>22.1872462914802</v>
      </c>
      <c r="P32" s="42">
        <f ca="1">B32-MATCH(D32,$H$22:H32,1)</f>
        <v>5</v>
      </c>
      <c r="S32" s="23"/>
      <c r="T32" s="23"/>
      <c r="V32" s="66"/>
      <c r="W32" s="66"/>
    </row>
    <row r="33" spans="2:24" x14ac:dyDescent="0.3">
      <c r="B33" s="37">
        <v>12</v>
      </c>
      <c r="C33" s="38">
        <f t="shared" ca="1" si="3"/>
        <v>2.2715451161503033</v>
      </c>
      <c r="D33" s="38">
        <f t="shared" ca="1" si="13"/>
        <v>47.925091057193541</v>
      </c>
      <c r="E33" s="38">
        <f t="shared" ca="1" si="4"/>
        <v>497.92509105719353</v>
      </c>
      <c r="F33" s="39" t="str">
        <f t="shared" ca="1" si="5"/>
        <v>8:17:56</v>
      </c>
      <c r="G33" s="40">
        <v>1</v>
      </c>
      <c r="H33" s="74">
        <f t="shared" ca="1" si="6"/>
        <v>78.067825411496813</v>
      </c>
      <c r="I33" s="38">
        <f t="shared" ca="1" si="2"/>
        <v>0.85175983783026354</v>
      </c>
      <c r="J33" s="38">
        <f t="shared" ca="1" si="11"/>
        <v>78.919585249327071</v>
      </c>
      <c r="K33" s="38">
        <f t="shared" ca="1" si="12"/>
        <v>0</v>
      </c>
      <c r="L33" s="38">
        <f t="shared" ca="1" si="7"/>
        <v>0</v>
      </c>
      <c r="M33" s="38">
        <f t="shared" ca="1" si="8"/>
        <v>0</v>
      </c>
      <c r="N33" s="38">
        <f t="shared" ca="1" si="9"/>
        <v>0</v>
      </c>
      <c r="O33" s="38">
        <f t="shared" ca="1" si="10"/>
        <v>30.142734354303272</v>
      </c>
      <c r="P33" s="42">
        <f ca="1">B33-MATCH(D33,$H$22:H33,1)</f>
        <v>6</v>
      </c>
      <c r="S33" s="43"/>
      <c r="T33" s="23"/>
      <c r="V33" s="66"/>
      <c r="W33" s="66"/>
    </row>
    <row r="34" spans="2:24" x14ac:dyDescent="0.3">
      <c r="B34" s="37">
        <v>13</v>
      </c>
      <c r="C34" s="38">
        <f t="shared" ca="1" si="3"/>
        <v>0.13539990596572968</v>
      </c>
      <c r="D34" s="38">
        <f t="shared" ca="1" si="13"/>
        <v>48.060490963159268</v>
      </c>
      <c r="E34" s="38">
        <f t="shared" ca="1" si="4"/>
        <v>498.06049096315928</v>
      </c>
      <c r="F34" s="39" t="str">
        <f t="shared" ca="1" si="5"/>
        <v>8:18:04</v>
      </c>
      <c r="G34" s="40">
        <v>2</v>
      </c>
      <c r="H34" s="74">
        <f t="shared" ca="1" si="6"/>
        <v>78.919585249327071</v>
      </c>
      <c r="I34" s="38">
        <f t="shared" ca="1" si="2"/>
        <v>3.9002492365780932</v>
      </c>
      <c r="J34" s="38">
        <f t="shared" ca="1" si="11"/>
        <v>78.919585249327071</v>
      </c>
      <c r="K34" s="38">
        <f t="shared" ca="1" si="12"/>
        <v>82.819834485905162</v>
      </c>
      <c r="L34" s="38">
        <f t="shared" ca="1" si="7"/>
        <v>0</v>
      </c>
      <c r="M34" s="38">
        <f t="shared" ca="1" si="8"/>
        <v>0</v>
      </c>
      <c r="N34" s="38">
        <f t="shared" ca="1" si="9"/>
        <v>0</v>
      </c>
      <c r="O34" s="38">
        <f t="shared" ca="1" si="10"/>
        <v>30.859094286167803</v>
      </c>
      <c r="P34" s="42">
        <f ca="1">B34-MATCH(D34,$H$22:H34,1)</f>
        <v>7</v>
      </c>
      <c r="S34" s="23"/>
      <c r="T34" s="23"/>
      <c r="U34" s="33"/>
      <c r="V34" s="66"/>
      <c r="W34" s="66"/>
    </row>
    <row r="35" spans="2:24" x14ac:dyDescent="0.3">
      <c r="B35" s="37">
        <v>14</v>
      </c>
      <c r="C35" s="38">
        <f t="shared" ca="1" si="3"/>
        <v>0.15685087907023573</v>
      </c>
      <c r="D35" s="38">
        <f t="shared" ca="1" si="13"/>
        <v>48.217341842229501</v>
      </c>
      <c r="E35" s="38">
        <f t="shared" ca="1" si="4"/>
        <v>498.21734184222953</v>
      </c>
      <c r="F35" s="39" t="str">
        <f t="shared" ca="1" si="5"/>
        <v>8:18:13</v>
      </c>
      <c r="G35" s="40">
        <v>1</v>
      </c>
      <c r="H35" s="74">
        <f t="shared" ca="1" si="6"/>
        <v>78.919585249327071</v>
      </c>
      <c r="I35" s="38">
        <f t="shared" ca="1" si="2"/>
        <v>0.1720912845626934</v>
      </c>
      <c r="J35" s="38">
        <f t="shared" ca="1" si="11"/>
        <v>79.091676533889768</v>
      </c>
      <c r="K35" s="38">
        <f t="shared" ca="1" si="12"/>
        <v>82.819834485905162</v>
      </c>
      <c r="L35" s="38">
        <f t="shared" ca="1" si="7"/>
        <v>0</v>
      </c>
      <c r="M35" s="38">
        <f t="shared" ca="1" si="8"/>
        <v>0</v>
      </c>
      <c r="N35" s="38">
        <f t="shared" ca="1" si="9"/>
        <v>0</v>
      </c>
      <c r="O35" s="38">
        <f t="shared" ca="1" si="10"/>
        <v>30.702243407097569</v>
      </c>
      <c r="P35" s="42">
        <f ca="1">B35-MATCH(D35,$H$22:H35,1)</f>
        <v>8</v>
      </c>
      <c r="S35" s="44"/>
      <c r="T35" s="23"/>
      <c r="U35" s="33"/>
      <c r="V35" s="66"/>
      <c r="W35" s="66"/>
      <c r="X35" s="33"/>
    </row>
    <row r="36" spans="2:24" x14ac:dyDescent="0.3">
      <c r="B36" s="37">
        <v>15</v>
      </c>
      <c r="C36" s="38">
        <f t="shared" ca="1" si="3"/>
        <v>3.1985449740114276</v>
      </c>
      <c r="D36" s="38">
        <f t="shared" ca="1" si="13"/>
        <v>51.415886816240928</v>
      </c>
      <c r="E36" s="38">
        <f t="shared" ca="1" si="4"/>
        <v>501.41588681624091</v>
      </c>
      <c r="F36" s="39" t="str">
        <f t="shared" ca="1" si="5"/>
        <v>8:21:25</v>
      </c>
      <c r="G36" s="40">
        <v>2</v>
      </c>
      <c r="H36" s="74">
        <f t="shared" ca="1" si="6"/>
        <v>79.091676533889768</v>
      </c>
      <c r="I36" s="38">
        <f t="shared" ca="1" si="2"/>
        <v>4.0010388489194666</v>
      </c>
      <c r="J36" s="38">
        <f t="shared" ref="J36:J99" ca="1" si="14">MAX(D36,J35)+I36</f>
        <v>83.092715382809232</v>
      </c>
      <c r="K36" s="38">
        <f t="shared" ca="1" si="12"/>
        <v>83.092715382809232</v>
      </c>
      <c r="L36" s="38">
        <f t="shared" ca="1" si="7"/>
        <v>0</v>
      </c>
      <c r="M36" s="38">
        <f t="shared" ca="1" si="8"/>
        <v>0</v>
      </c>
      <c r="N36" s="38">
        <f t="shared" ca="1" si="9"/>
        <v>0</v>
      </c>
      <c r="O36" s="38">
        <f t="shared" ca="1" si="10"/>
        <v>27.67578971764884</v>
      </c>
      <c r="P36" s="42">
        <f ca="1">B36-MATCH(D36,$H$22:H36,1)</f>
        <v>7</v>
      </c>
      <c r="S36" s="44"/>
      <c r="T36" s="23"/>
      <c r="U36" s="33"/>
      <c r="V36" s="66"/>
      <c r="W36" s="66"/>
      <c r="X36" s="33"/>
    </row>
    <row r="37" spans="2:24" x14ac:dyDescent="0.3">
      <c r="B37" s="37">
        <v>16</v>
      </c>
      <c r="C37" s="38">
        <f t="shared" ca="1" si="3"/>
        <v>11.036582128218919</v>
      </c>
      <c r="D37" s="38">
        <f t="shared" ca="1" si="13"/>
        <v>62.452468944459845</v>
      </c>
      <c r="E37" s="38">
        <f t="shared" ca="1" si="4"/>
        <v>512.45246894445984</v>
      </c>
      <c r="F37" s="39" t="str">
        <f t="shared" ca="1" si="5"/>
        <v>8:32:27</v>
      </c>
      <c r="G37" s="40">
        <v>2</v>
      </c>
      <c r="H37" s="74">
        <f t="shared" ca="1" si="6"/>
        <v>83.092715382809232</v>
      </c>
      <c r="I37" s="38">
        <f t="shared" ca="1" si="2"/>
        <v>2.9013792067862214</v>
      </c>
      <c r="J37" s="38">
        <f t="shared" ca="1" si="14"/>
        <v>85.994094589595448</v>
      </c>
      <c r="K37" s="38">
        <f t="shared" ca="1" si="12"/>
        <v>85.994094589595448</v>
      </c>
      <c r="L37" s="38">
        <f t="shared" ca="1" si="7"/>
        <v>0</v>
      </c>
      <c r="M37" s="38">
        <f t="shared" ca="1" si="8"/>
        <v>0</v>
      </c>
      <c r="N37" s="38">
        <f t="shared" ca="1" si="9"/>
        <v>0</v>
      </c>
      <c r="O37" s="38">
        <f t="shared" ca="1" si="10"/>
        <v>20.640246438349386</v>
      </c>
      <c r="P37" s="42">
        <f ca="1">B37-MATCH(D37,$H$22:H37,1)</f>
        <v>7</v>
      </c>
      <c r="S37" s="44"/>
      <c r="T37" s="23"/>
      <c r="U37" s="33"/>
      <c r="V37" s="33"/>
    </row>
    <row r="38" spans="2:24" x14ac:dyDescent="0.3">
      <c r="B38" s="37">
        <v>17</v>
      </c>
      <c r="C38" s="38">
        <f t="shared" ca="1" si="3"/>
        <v>1.0677824798470199</v>
      </c>
      <c r="D38" s="38">
        <f t="shared" ca="1" si="13"/>
        <v>63.520251424306863</v>
      </c>
      <c r="E38" s="38">
        <f t="shared" ca="1" si="4"/>
        <v>513.52025142430682</v>
      </c>
      <c r="F38" s="39" t="str">
        <f t="shared" ca="1" si="5"/>
        <v>8:33:31</v>
      </c>
      <c r="G38" s="40">
        <v>2</v>
      </c>
      <c r="H38" s="74">
        <f t="shared" ca="1" si="6"/>
        <v>85.994094589595448</v>
      </c>
      <c r="I38" s="38">
        <f t="shared" ca="1" si="2"/>
        <v>36.073886542687582</v>
      </c>
      <c r="J38" s="38">
        <f t="shared" ca="1" si="14"/>
        <v>122.06798113228302</v>
      </c>
      <c r="K38" s="38">
        <f t="shared" ca="1" si="12"/>
        <v>122.06798113228302</v>
      </c>
      <c r="L38" s="38">
        <f t="shared" ca="1" si="7"/>
        <v>0</v>
      </c>
      <c r="M38" s="38">
        <f t="shared" ca="1" si="8"/>
        <v>0</v>
      </c>
      <c r="N38" s="38">
        <f t="shared" ca="1" si="9"/>
        <v>0</v>
      </c>
      <c r="O38" s="38">
        <f t="shared" ca="1" si="10"/>
        <v>22.473843165288585</v>
      </c>
      <c r="P38" s="42">
        <f ca="1">B38-MATCH(D38,$H$22:H38,1)</f>
        <v>8</v>
      </c>
      <c r="S38" s="44"/>
      <c r="T38" s="23"/>
      <c r="U38" s="33"/>
      <c r="V38" s="33"/>
    </row>
    <row r="39" spans="2:24" x14ac:dyDescent="0.3">
      <c r="B39" s="37">
        <v>18</v>
      </c>
      <c r="C39" s="38">
        <f t="shared" ca="1" si="3"/>
        <v>2.0980465592846937</v>
      </c>
      <c r="D39" s="38">
        <f t="shared" ca="1" si="13"/>
        <v>65.61829798359156</v>
      </c>
      <c r="E39" s="38">
        <f t="shared" ca="1" si="4"/>
        <v>515.61829798359156</v>
      </c>
      <c r="F39" s="39" t="str">
        <f t="shared" ca="1" si="5"/>
        <v>8:35:37</v>
      </c>
      <c r="G39" s="40">
        <v>2</v>
      </c>
      <c r="H39" s="74">
        <f t="shared" ca="1" si="6"/>
        <v>122.06798113228302</v>
      </c>
      <c r="I39" s="38">
        <f t="shared" ca="1" si="2"/>
        <v>9.613870713721365</v>
      </c>
      <c r="J39" s="38">
        <f t="shared" ca="1" si="14"/>
        <v>131.68185184600438</v>
      </c>
      <c r="K39" s="38">
        <f t="shared" ca="1" si="12"/>
        <v>131.68185184600438</v>
      </c>
      <c r="L39" s="38">
        <f t="shared" ca="1" si="7"/>
        <v>0</v>
      </c>
      <c r="M39" s="38">
        <f t="shared" ca="1" si="8"/>
        <v>0</v>
      </c>
      <c r="N39" s="38">
        <f t="shared" ca="1" si="9"/>
        <v>0</v>
      </c>
      <c r="O39" s="38">
        <f t="shared" ca="1" si="10"/>
        <v>56.449683148691463</v>
      </c>
      <c r="P39" s="42">
        <f ca="1">B39-MATCH(D39,$H$22:H39,1)</f>
        <v>8</v>
      </c>
      <c r="S39" s="44"/>
      <c r="T39" s="23"/>
      <c r="U39" s="33"/>
      <c r="V39" s="33"/>
    </row>
    <row r="40" spans="2:24" x14ac:dyDescent="0.3">
      <c r="B40" s="37">
        <v>19</v>
      </c>
      <c r="C40" s="38">
        <f t="shared" ca="1" si="3"/>
        <v>0.99055451067286615</v>
      </c>
      <c r="D40" s="38">
        <f t="shared" ca="1" si="13"/>
        <v>66.608852494264426</v>
      </c>
      <c r="E40" s="38">
        <f t="shared" ca="1" si="4"/>
        <v>516.6088524942644</v>
      </c>
      <c r="F40" s="39" t="str">
        <f t="shared" ca="1" si="5"/>
        <v>8:36:37</v>
      </c>
      <c r="G40" s="40">
        <v>2</v>
      </c>
      <c r="H40" s="74">
        <f t="shared" ca="1" si="6"/>
        <v>131.68185184600438</v>
      </c>
      <c r="I40" s="38">
        <f t="shared" ca="1" si="2"/>
        <v>3.6696413476185299</v>
      </c>
      <c r="J40" s="38">
        <f t="shared" ca="1" si="14"/>
        <v>135.3514931936229</v>
      </c>
      <c r="K40" s="38">
        <f t="shared" ca="1" si="12"/>
        <v>135.3514931936229</v>
      </c>
      <c r="L40" s="38">
        <f t="shared" ca="1" si="7"/>
        <v>0</v>
      </c>
      <c r="M40" s="38">
        <f t="shared" ca="1" si="8"/>
        <v>0</v>
      </c>
      <c r="N40" s="38">
        <f t="shared" ca="1" si="9"/>
        <v>0</v>
      </c>
      <c r="O40" s="38">
        <f t="shared" ca="1" si="10"/>
        <v>65.072999351739952</v>
      </c>
      <c r="P40" s="42">
        <f ca="1">B40-MATCH(D40,$H$22:H40,1)</f>
        <v>9</v>
      </c>
      <c r="S40" s="44"/>
      <c r="T40" s="23"/>
      <c r="U40" s="33"/>
      <c r="V40" s="33"/>
    </row>
    <row r="41" spans="2:24" x14ac:dyDescent="0.3">
      <c r="B41" s="37">
        <v>20</v>
      </c>
      <c r="C41" s="38">
        <f t="shared" ca="1" si="3"/>
        <v>0.76966066831992075</v>
      </c>
      <c r="D41" s="38">
        <f t="shared" ca="1" si="13"/>
        <v>67.378513162584341</v>
      </c>
      <c r="E41" s="38">
        <f t="shared" ca="1" si="4"/>
        <v>517.37851316258434</v>
      </c>
      <c r="F41" s="39" t="str">
        <f t="shared" ca="1" si="5"/>
        <v>8:37:23</v>
      </c>
      <c r="G41" s="40">
        <v>3</v>
      </c>
      <c r="H41" s="74">
        <f t="shared" ca="1" si="6"/>
        <v>135.3514931936229</v>
      </c>
      <c r="I41" s="38">
        <f t="shared" ca="1" si="2"/>
        <v>0.36960955586601235</v>
      </c>
      <c r="J41" s="38">
        <f t="shared" ca="1" si="14"/>
        <v>135.72110274948892</v>
      </c>
      <c r="K41" s="38">
        <f t="shared" ca="1" si="12"/>
        <v>135.3514931936229</v>
      </c>
      <c r="L41" s="38">
        <f t="shared" ca="1" si="7"/>
        <v>67.748122718450347</v>
      </c>
      <c r="M41" s="38">
        <f t="shared" ca="1" si="8"/>
        <v>0</v>
      </c>
      <c r="N41" s="38">
        <f t="shared" ca="1" si="9"/>
        <v>0</v>
      </c>
      <c r="O41" s="38">
        <f t="shared" ca="1" si="10"/>
        <v>67.97298003103856</v>
      </c>
      <c r="P41" s="42">
        <f ca="1">B41-MATCH(D41,$H$22:H41,1)</f>
        <v>10</v>
      </c>
      <c r="S41" s="44"/>
      <c r="T41" s="23"/>
      <c r="U41" s="33"/>
      <c r="V41" s="33"/>
    </row>
    <row r="42" spans="2:24" x14ac:dyDescent="0.3">
      <c r="B42" s="37">
        <v>21</v>
      </c>
      <c r="C42" s="38">
        <f t="shared" ca="1" si="3"/>
        <v>0.6331279676952879</v>
      </c>
      <c r="D42" s="38">
        <f t="shared" ca="1" si="13"/>
        <v>68.011641130279628</v>
      </c>
      <c r="E42" s="38">
        <f t="shared" ca="1" si="4"/>
        <v>518.0116411302796</v>
      </c>
      <c r="F42" s="39" t="str">
        <f t="shared" ca="1" si="5"/>
        <v>8:38:01</v>
      </c>
      <c r="G42" s="40">
        <v>2</v>
      </c>
      <c r="H42" s="74">
        <f t="shared" ca="1" si="6"/>
        <v>68.011641130279628</v>
      </c>
      <c r="I42" s="38">
        <f t="shared" ca="1" si="2"/>
        <v>1.4586080247990814</v>
      </c>
      <c r="J42" s="38">
        <f t="shared" ca="1" si="14"/>
        <v>137.179710774288</v>
      </c>
      <c r="K42" s="38">
        <f t="shared" ca="1" si="12"/>
        <v>69.470249155078704</v>
      </c>
      <c r="L42" s="38">
        <f t="shared" ca="1" si="7"/>
        <v>67.748122718450347</v>
      </c>
      <c r="M42" s="38">
        <f t="shared" ca="1" si="8"/>
        <v>0</v>
      </c>
      <c r="N42" s="38">
        <f t="shared" ca="1" si="9"/>
        <v>0</v>
      </c>
      <c r="O42" s="38">
        <f t="shared" ca="1" si="10"/>
        <v>0</v>
      </c>
      <c r="P42" s="42">
        <f ca="1">B42-MATCH(D42,$H$22:H42,1)</f>
        <v>10</v>
      </c>
      <c r="S42" s="44"/>
      <c r="T42" s="23"/>
      <c r="U42" s="33"/>
      <c r="V42" s="33"/>
    </row>
    <row r="43" spans="2:24" x14ac:dyDescent="0.3">
      <c r="B43" s="37">
        <v>22</v>
      </c>
      <c r="C43" s="38">
        <f t="shared" ca="1" si="3"/>
        <v>1.0008138016711889</v>
      </c>
      <c r="D43" s="38">
        <f t="shared" ca="1" si="13"/>
        <v>69.012454931950813</v>
      </c>
      <c r="E43" s="38">
        <f t="shared" ca="1" si="4"/>
        <v>519.01245493195086</v>
      </c>
      <c r="F43" s="39" t="str">
        <f t="shared" ca="1" si="5"/>
        <v>8:39:01</v>
      </c>
      <c r="G43" s="40">
        <v>2</v>
      </c>
      <c r="H43" s="74">
        <f t="shared" ca="1" si="6"/>
        <v>69.012454931950813</v>
      </c>
      <c r="I43" s="38">
        <f t="shared" ca="1" si="2"/>
        <v>0.2294103253337649</v>
      </c>
      <c r="J43" s="38">
        <f t="shared" ca="1" si="14"/>
        <v>137.40912109962176</v>
      </c>
      <c r="K43" s="38">
        <f t="shared" ca="1" si="12"/>
        <v>69.241865257284573</v>
      </c>
      <c r="L43" s="38">
        <f t="shared" ca="1" si="7"/>
        <v>67.748122718450347</v>
      </c>
      <c r="M43" s="38">
        <f t="shared" ca="1" si="8"/>
        <v>0</v>
      </c>
      <c r="N43" s="38">
        <f t="shared" ca="1" si="9"/>
        <v>0</v>
      </c>
      <c r="O43" s="38">
        <f t="shared" ca="1" si="10"/>
        <v>0</v>
      </c>
      <c r="P43" s="42">
        <f ca="1">B43-MATCH(D43,$H$22:H43,1)</f>
        <v>11</v>
      </c>
      <c r="S43" s="44"/>
      <c r="T43" s="23"/>
      <c r="U43" s="33"/>
      <c r="V43" s="33"/>
    </row>
    <row r="44" spans="2:24" x14ac:dyDescent="0.3">
      <c r="B44" s="37">
        <v>23</v>
      </c>
      <c r="C44" s="38">
        <f t="shared" ca="1" si="3"/>
        <v>2.7182438260100708</v>
      </c>
      <c r="D44" s="38">
        <f t="shared" ca="1" si="13"/>
        <v>71.73069875796088</v>
      </c>
      <c r="E44" s="38">
        <f t="shared" ca="1" si="4"/>
        <v>521.73069875796091</v>
      </c>
      <c r="F44" s="39" t="str">
        <f t="shared" ca="1" si="5"/>
        <v>8:41:44</v>
      </c>
      <c r="G44" s="40">
        <v>2</v>
      </c>
      <c r="H44" s="74">
        <f t="shared" ca="1" si="6"/>
        <v>71.73069875796088</v>
      </c>
      <c r="I44" s="38">
        <f t="shared" ca="1" si="2"/>
        <v>2.3756677127964037</v>
      </c>
      <c r="J44" s="38">
        <f t="shared" ca="1" si="14"/>
        <v>139.78478881241816</v>
      </c>
      <c r="K44" s="38">
        <f t="shared" ca="1" si="12"/>
        <v>74.10636647075728</v>
      </c>
      <c r="L44" s="38">
        <f t="shared" ca="1" si="7"/>
        <v>67.748122718450347</v>
      </c>
      <c r="M44" s="38">
        <f t="shared" ca="1" si="8"/>
        <v>0</v>
      </c>
      <c r="N44" s="38">
        <f t="shared" ca="1" si="9"/>
        <v>0</v>
      </c>
      <c r="O44" s="38">
        <f t="shared" ca="1" si="10"/>
        <v>0</v>
      </c>
      <c r="P44" s="42">
        <f ca="1">B44-MATCH(D44,$H$22:H44,1)</f>
        <v>12</v>
      </c>
      <c r="S44" s="44"/>
      <c r="T44" s="23"/>
      <c r="U44" s="33"/>
      <c r="V44" s="33"/>
    </row>
    <row r="45" spans="2:24" x14ac:dyDescent="0.3">
      <c r="B45" s="37">
        <v>24</v>
      </c>
      <c r="C45" s="38">
        <f t="shared" ca="1" si="3"/>
        <v>2.3054055453007845</v>
      </c>
      <c r="D45" s="38">
        <f t="shared" ca="1" si="13"/>
        <v>74.036104303261666</v>
      </c>
      <c r="E45" s="38">
        <f t="shared" ca="1" si="4"/>
        <v>524.03610430326171</v>
      </c>
      <c r="F45" s="39" t="str">
        <f t="shared" ca="1" si="5"/>
        <v>8:44:02</v>
      </c>
      <c r="G45" s="40">
        <v>2</v>
      </c>
      <c r="H45" s="74">
        <f t="shared" ca="1" si="6"/>
        <v>74.036104303261666</v>
      </c>
      <c r="I45" s="38">
        <f t="shared" ca="1" si="2"/>
        <v>6.1596659261958076</v>
      </c>
      <c r="J45" s="38">
        <f t="shared" ca="1" si="14"/>
        <v>145.94445473861396</v>
      </c>
      <c r="K45" s="38">
        <f t="shared" ca="1" si="12"/>
        <v>80.19577022945748</v>
      </c>
      <c r="L45" s="38">
        <f t="shared" ca="1" si="7"/>
        <v>67.748122718450347</v>
      </c>
      <c r="M45" s="38">
        <f t="shared" ca="1" si="8"/>
        <v>0</v>
      </c>
      <c r="N45" s="38">
        <f t="shared" ca="1" si="9"/>
        <v>0</v>
      </c>
      <c r="O45" s="38">
        <f t="shared" ca="1" si="10"/>
        <v>0</v>
      </c>
      <c r="P45" s="42">
        <f ca="1">B45-MATCH(D45,$H$22:H45,1)</f>
        <v>13</v>
      </c>
      <c r="S45" s="44"/>
      <c r="T45" s="23"/>
      <c r="U45" s="33"/>
      <c r="V45" s="33"/>
    </row>
    <row r="46" spans="2:24" x14ac:dyDescent="0.3">
      <c r="B46" s="37">
        <v>25</v>
      </c>
      <c r="C46" s="38">
        <f t="shared" ca="1" si="3"/>
        <v>3.0313899584587412</v>
      </c>
      <c r="D46" s="38">
        <f t="shared" ca="1" si="13"/>
        <v>77.067494261720412</v>
      </c>
      <c r="E46" s="38">
        <f t="shared" ca="1" si="4"/>
        <v>527.06749426172041</v>
      </c>
      <c r="F46" s="39" t="str">
        <f t="shared" ca="1" si="5"/>
        <v>8:47:04</v>
      </c>
      <c r="G46" s="40">
        <v>3</v>
      </c>
      <c r="H46" s="74">
        <f t="shared" ca="1" si="6"/>
        <v>77.067494261720412</v>
      </c>
      <c r="I46" s="38">
        <f t="shared" ca="1" si="2"/>
        <v>2.4008675560215682</v>
      </c>
      <c r="J46" s="38">
        <f t="shared" ca="1" si="14"/>
        <v>148.34532229463554</v>
      </c>
      <c r="K46" s="38">
        <f t="shared" ca="1" si="12"/>
        <v>80.19577022945748</v>
      </c>
      <c r="L46" s="38">
        <f t="shared" ca="1" si="7"/>
        <v>79.468361817741979</v>
      </c>
      <c r="M46" s="38">
        <f t="shared" ca="1" si="8"/>
        <v>0</v>
      </c>
      <c r="N46" s="38">
        <f t="shared" ca="1" si="9"/>
        <v>0</v>
      </c>
      <c r="O46" s="38">
        <f t="shared" ca="1" si="10"/>
        <v>0</v>
      </c>
      <c r="P46" s="42">
        <f ca="1">B46-MATCH(D46,$H$22:H46,1)</f>
        <v>14</v>
      </c>
      <c r="S46" s="44"/>
      <c r="T46" s="23"/>
      <c r="U46" s="33"/>
      <c r="V46" s="33"/>
    </row>
    <row r="47" spans="2:24" x14ac:dyDescent="0.3">
      <c r="B47" s="37">
        <v>26</v>
      </c>
      <c r="C47" s="38">
        <f t="shared" ca="1" si="3"/>
        <v>2.7083492173953805</v>
      </c>
      <c r="D47" s="38">
        <f t="shared" ca="1" si="13"/>
        <v>79.775843479115792</v>
      </c>
      <c r="E47" s="38">
        <f t="shared" ca="1" si="4"/>
        <v>529.77584347911579</v>
      </c>
      <c r="F47" s="39" t="str">
        <f t="shared" ca="1" si="5"/>
        <v>8:49:47</v>
      </c>
      <c r="G47" s="40">
        <v>2</v>
      </c>
      <c r="H47" s="74">
        <f t="shared" ca="1" si="6"/>
        <v>79.775843479115792</v>
      </c>
      <c r="I47" s="38">
        <f t="shared" ca="1" si="2"/>
        <v>3.943666621739407</v>
      </c>
      <c r="J47" s="38">
        <f t="shared" ca="1" si="14"/>
        <v>152.28898891637493</v>
      </c>
      <c r="K47" s="38">
        <f t="shared" ca="1" si="12"/>
        <v>83.719510100855203</v>
      </c>
      <c r="L47" s="38">
        <f t="shared" ca="1" si="7"/>
        <v>79.468361817741979</v>
      </c>
      <c r="M47" s="38">
        <f t="shared" ca="1" si="8"/>
        <v>0</v>
      </c>
      <c r="N47" s="38">
        <f t="shared" ca="1" si="9"/>
        <v>0</v>
      </c>
      <c r="O47" s="38">
        <f t="shared" ca="1" si="10"/>
        <v>0</v>
      </c>
      <c r="P47" s="42">
        <f ca="1">B47-MATCH(D47,$H$22:H47,1)</f>
        <v>11</v>
      </c>
      <c r="S47" s="44"/>
      <c r="T47" s="23"/>
      <c r="U47" s="33"/>
      <c r="V47" s="33"/>
    </row>
    <row r="48" spans="2:24" x14ac:dyDescent="0.3">
      <c r="B48" s="37">
        <v>27</v>
      </c>
      <c r="C48" s="38">
        <f t="shared" ca="1" si="3"/>
        <v>6.070914137837768</v>
      </c>
      <c r="D48" s="38">
        <f t="shared" ca="1" si="13"/>
        <v>85.846757616953568</v>
      </c>
      <c r="E48" s="38">
        <f t="shared" ca="1" si="4"/>
        <v>535.8467576169536</v>
      </c>
      <c r="F48" s="39" t="str">
        <f t="shared" ca="1" si="5"/>
        <v>8:55:51</v>
      </c>
      <c r="G48" s="40">
        <v>2</v>
      </c>
      <c r="H48" s="74">
        <f t="shared" ca="1" si="6"/>
        <v>85.846757616953568</v>
      </c>
      <c r="I48" s="38">
        <f t="shared" ca="1" si="2"/>
        <v>12.056029645147662</v>
      </c>
      <c r="J48" s="38">
        <f t="shared" ca="1" si="14"/>
        <v>164.34501856152261</v>
      </c>
      <c r="K48" s="38">
        <f t="shared" ca="1" si="12"/>
        <v>97.902787262101228</v>
      </c>
      <c r="L48" s="38">
        <f t="shared" ca="1" si="7"/>
        <v>79.468361817741979</v>
      </c>
      <c r="M48" s="38">
        <f t="shared" ca="1" si="8"/>
        <v>0</v>
      </c>
      <c r="N48" s="38">
        <f t="shared" ca="1" si="9"/>
        <v>0</v>
      </c>
      <c r="O48" s="38">
        <f t="shared" ca="1" si="10"/>
        <v>0</v>
      </c>
      <c r="P48" s="42">
        <f ca="1">B48-MATCH(D48,$H$22:H48,1)</f>
        <v>0</v>
      </c>
      <c r="S48" s="44"/>
      <c r="T48" s="23"/>
      <c r="U48" s="33"/>
      <c r="V48" s="33"/>
    </row>
    <row r="49" spans="2:22" x14ac:dyDescent="0.3">
      <c r="B49" s="37">
        <v>28</v>
      </c>
      <c r="C49" s="38">
        <f t="shared" ca="1" si="3"/>
        <v>7.1673527118043729</v>
      </c>
      <c r="D49" s="38">
        <f t="shared" ca="1" si="13"/>
        <v>93.014110328757937</v>
      </c>
      <c r="E49" s="38">
        <f t="shared" ca="1" si="4"/>
        <v>543.01411032875797</v>
      </c>
      <c r="F49" s="39" t="str">
        <f t="shared" ca="1" si="5"/>
        <v>9:03:01</v>
      </c>
      <c r="G49" s="40">
        <v>3</v>
      </c>
      <c r="H49" s="74">
        <f t="shared" ca="1" si="6"/>
        <v>93.014110328757937</v>
      </c>
      <c r="I49" s="38">
        <f t="shared" ca="1" si="2"/>
        <v>3.1066671840098357</v>
      </c>
      <c r="J49" s="38">
        <f t="shared" ca="1" si="14"/>
        <v>167.45168574553244</v>
      </c>
      <c r="K49" s="38">
        <f t="shared" ca="1" si="12"/>
        <v>97.902787262101228</v>
      </c>
      <c r="L49" s="38">
        <f t="shared" ca="1" si="7"/>
        <v>96.120777512767773</v>
      </c>
      <c r="M49" s="38">
        <f t="shared" ca="1" si="8"/>
        <v>0</v>
      </c>
      <c r="N49" s="38">
        <f t="shared" ca="1" si="9"/>
        <v>0</v>
      </c>
      <c r="O49" s="38">
        <f t="shared" ca="1" si="10"/>
        <v>0</v>
      </c>
      <c r="P49" s="42">
        <f ca="1">B49-MATCH(D49,$H$22:H49,1)</f>
        <v>0</v>
      </c>
      <c r="S49" s="44"/>
      <c r="T49" s="23"/>
      <c r="U49" s="33"/>
      <c r="V49" s="33"/>
    </row>
    <row r="50" spans="2:22" x14ac:dyDescent="0.3">
      <c r="B50" s="37">
        <v>29</v>
      </c>
      <c r="C50" s="38">
        <f t="shared" ca="1" si="3"/>
        <v>0.2295546396433325</v>
      </c>
      <c r="D50" s="38">
        <f t="shared" ca="1" si="13"/>
        <v>93.243664968401276</v>
      </c>
      <c r="E50" s="38">
        <f t="shared" ca="1" si="4"/>
        <v>543.24366496840128</v>
      </c>
      <c r="F50" s="39" t="str">
        <f t="shared" ca="1" si="5"/>
        <v>9:03:15</v>
      </c>
      <c r="G50" s="40">
        <v>3</v>
      </c>
      <c r="H50" s="74">
        <f t="shared" ca="1" si="6"/>
        <v>96.120777512767773</v>
      </c>
      <c r="I50" s="38">
        <f t="shared" ca="1" si="2"/>
        <v>2.0387291975419006</v>
      </c>
      <c r="J50" s="38">
        <f t="shared" ca="1" si="14"/>
        <v>169.49041494307434</v>
      </c>
      <c r="K50" s="38">
        <f t="shared" ca="1" si="12"/>
        <v>97.902787262101228</v>
      </c>
      <c r="L50" s="38">
        <f t="shared" ca="1" si="7"/>
        <v>95.282394165943174</v>
      </c>
      <c r="M50" s="38">
        <f t="shared" ca="1" si="8"/>
        <v>0</v>
      </c>
      <c r="N50" s="38">
        <f t="shared" ca="1" si="9"/>
        <v>0</v>
      </c>
      <c r="O50" s="38">
        <f t="shared" ca="1" si="10"/>
        <v>2.8771125443664971</v>
      </c>
      <c r="P50" s="42">
        <f ca="1">B50-MATCH(D50,$H$22:H50,1)</f>
        <v>1</v>
      </c>
      <c r="S50" s="44"/>
      <c r="T50" s="23"/>
      <c r="U50" s="33"/>
      <c r="V50" s="33"/>
    </row>
    <row r="51" spans="2:22" x14ac:dyDescent="0.3">
      <c r="B51" s="37">
        <v>30</v>
      </c>
      <c r="C51" s="38">
        <f t="shared" ca="1" si="3"/>
        <v>0.22494178182806968</v>
      </c>
      <c r="D51" s="38">
        <f t="shared" ca="1" si="13"/>
        <v>93.468606750229341</v>
      </c>
      <c r="E51" s="38">
        <f t="shared" ca="1" si="4"/>
        <v>543.46860675022936</v>
      </c>
      <c r="F51" s="39" t="str">
        <f t="shared" ca="1" si="5"/>
        <v>9:03:28</v>
      </c>
      <c r="G51" s="40">
        <v>3</v>
      </c>
      <c r="H51" s="74">
        <f t="shared" ca="1" si="6"/>
        <v>95.282394165943174</v>
      </c>
      <c r="I51" s="38">
        <f t="shared" ca="1" si="2"/>
        <v>3.9496647807979293</v>
      </c>
      <c r="J51" s="38">
        <f t="shared" ca="1" si="14"/>
        <v>173.44007972387226</v>
      </c>
      <c r="K51" s="38">
        <f t="shared" ca="1" si="12"/>
        <v>97.902787262101228</v>
      </c>
      <c r="L51" s="38">
        <f t="shared" ca="1" si="7"/>
        <v>97.418271531027273</v>
      </c>
      <c r="M51" s="38">
        <f t="shared" ca="1" si="8"/>
        <v>0</v>
      </c>
      <c r="N51" s="38">
        <f t="shared" ca="1" si="9"/>
        <v>0</v>
      </c>
      <c r="O51" s="38">
        <f t="shared" ca="1" si="10"/>
        <v>1.8137874157138327</v>
      </c>
      <c r="P51" s="42">
        <f ca="1">B51-MATCH(D51,$H$22:H51,1)</f>
        <v>2</v>
      </c>
      <c r="S51" s="44"/>
      <c r="T51" s="23"/>
      <c r="U51" s="33"/>
      <c r="V51" s="33"/>
    </row>
    <row r="52" spans="2:22" x14ac:dyDescent="0.3">
      <c r="B52" s="37">
        <v>31</v>
      </c>
      <c r="C52" s="38">
        <f t="shared" ca="1" si="3"/>
        <v>1.3503688299369838</v>
      </c>
      <c r="D52" s="38">
        <f t="shared" ca="1" si="13"/>
        <v>94.818975580166324</v>
      </c>
      <c r="E52" s="38">
        <f t="shared" ca="1" si="4"/>
        <v>544.81897558016635</v>
      </c>
      <c r="F52" s="39" t="str">
        <f t="shared" ca="1" si="5"/>
        <v>9:04:49</v>
      </c>
      <c r="G52" s="73">
        <v>2</v>
      </c>
      <c r="H52" s="74">
        <f t="shared" ca="1" si="6"/>
        <v>97.418271531027273</v>
      </c>
      <c r="I52" s="38">
        <f t="shared" ca="1" si="2"/>
        <v>5.3325805399054298</v>
      </c>
      <c r="J52" s="38">
        <f t="shared" ca="1" si="14"/>
        <v>178.77266026377768</v>
      </c>
      <c r="K52" s="38">
        <f t="shared" ca="1" si="12"/>
        <v>102.75085207093271</v>
      </c>
      <c r="L52" s="38">
        <f t="shared" ca="1" si="7"/>
        <v>97.418271531027273</v>
      </c>
      <c r="M52" s="38">
        <f t="shared" ca="1" si="8"/>
        <v>0</v>
      </c>
      <c r="N52" s="38">
        <f t="shared" ca="1" si="9"/>
        <v>0</v>
      </c>
      <c r="O52" s="38">
        <f t="shared" ca="1" si="10"/>
        <v>2.5992959508609488</v>
      </c>
      <c r="P52" s="42">
        <f ca="1">B52-MATCH(D52,$H$22:H52,1)</f>
        <v>3</v>
      </c>
      <c r="S52" s="44"/>
      <c r="T52" s="23"/>
      <c r="U52" s="33"/>
      <c r="V52" s="33"/>
    </row>
    <row r="53" spans="2:22" x14ac:dyDescent="0.3">
      <c r="B53" s="37">
        <v>32</v>
      </c>
      <c r="C53" s="38">
        <f t="shared" ca="1" si="3"/>
        <v>0.39203156213392543</v>
      </c>
      <c r="D53" s="38">
        <f t="shared" ca="1" si="13"/>
        <v>95.211007142300247</v>
      </c>
      <c r="E53" s="38">
        <f t="shared" ca="1" si="4"/>
        <v>545.21100714230022</v>
      </c>
      <c r="F53" s="39" t="str">
        <f t="shared" ca="1" si="5"/>
        <v>9:05:13</v>
      </c>
      <c r="G53" s="40">
        <v>2</v>
      </c>
      <c r="H53" s="74">
        <f t="shared" ca="1" si="6"/>
        <v>97.418271531027273</v>
      </c>
      <c r="I53" s="38">
        <f t="shared" ca="1" si="2"/>
        <v>10.482431217417481</v>
      </c>
      <c r="J53" s="38">
        <f t="shared" ca="1" si="14"/>
        <v>189.25509148119517</v>
      </c>
      <c r="K53" s="38">
        <f t="shared" ca="1" si="12"/>
        <v>107.90070274844476</v>
      </c>
      <c r="L53" s="38">
        <f t="shared" ca="1" si="7"/>
        <v>97.418271531027273</v>
      </c>
      <c r="M53" s="38">
        <f t="shared" ca="1" si="8"/>
        <v>0</v>
      </c>
      <c r="N53" s="38">
        <f t="shared" ca="1" si="9"/>
        <v>0</v>
      </c>
      <c r="O53" s="38">
        <f t="shared" ca="1" si="10"/>
        <v>2.207264388727026</v>
      </c>
      <c r="P53" s="42">
        <f ca="1">B53-MATCH(D53,$H$22:H53,1)</f>
        <v>4</v>
      </c>
      <c r="S53" s="44"/>
      <c r="T53" s="23"/>
      <c r="U53" s="33"/>
      <c r="V53" s="33"/>
    </row>
    <row r="54" spans="2:22" x14ac:dyDescent="0.3">
      <c r="B54" s="37">
        <v>33</v>
      </c>
      <c r="C54" s="38">
        <f t="shared" ca="1" si="3"/>
        <v>0.80518418190621588</v>
      </c>
      <c r="D54" s="38">
        <f t="shared" ca="1" si="13"/>
        <v>96.01619132420646</v>
      </c>
      <c r="E54" s="38">
        <f t="shared" ca="1" si="4"/>
        <v>546.01619132420649</v>
      </c>
      <c r="F54" s="39" t="str">
        <f t="shared" ca="1" si="5"/>
        <v>9:06:01</v>
      </c>
      <c r="G54" s="40">
        <v>3</v>
      </c>
      <c r="H54" s="74">
        <f t="shared" ca="1" si="6"/>
        <v>97.418271531027273</v>
      </c>
      <c r="I54" s="38">
        <f t="shared" ca="1" si="2"/>
        <v>1.6777882367896439</v>
      </c>
      <c r="J54" s="38">
        <f t="shared" ca="1" si="14"/>
        <v>190.9328797179848</v>
      </c>
      <c r="K54" s="38">
        <f t="shared" ca="1" si="12"/>
        <v>107.90070274844476</v>
      </c>
      <c r="L54" s="38">
        <f t="shared" ca="1" si="7"/>
        <v>97.693979560996098</v>
      </c>
      <c r="M54" s="38">
        <f t="shared" ca="1" si="8"/>
        <v>0</v>
      </c>
      <c r="N54" s="38">
        <f t="shared" ca="1" si="9"/>
        <v>0</v>
      </c>
      <c r="O54" s="38">
        <f t="shared" ca="1" si="10"/>
        <v>1.4020802068208127</v>
      </c>
      <c r="P54" s="42">
        <f ca="1">B54-MATCH(D54,$H$22:H54,1)</f>
        <v>5</v>
      </c>
      <c r="S54" s="44"/>
      <c r="T54" s="23"/>
      <c r="U54" s="33"/>
      <c r="V54" s="33"/>
    </row>
    <row r="55" spans="2:22" x14ac:dyDescent="0.3">
      <c r="B55" s="37">
        <v>34</v>
      </c>
      <c r="C55" s="38">
        <f t="shared" ca="1" si="3"/>
        <v>0.34199284469613128</v>
      </c>
      <c r="D55" s="38">
        <f t="shared" ca="1" si="13"/>
        <v>96.358184168902596</v>
      </c>
      <c r="E55" s="38">
        <f t="shared" ca="1" si="4"/>
        <v>546.35818416890265</v>
      </c>
      <c r="F55" s="39" t="str">
        <f t="shared" ca="1" si="5"/>
        <v>9:06:21</v>
      </c>
      <c r="G55" s="40">
        <v>2</v>
      </c>
      <c r="H55" s="74">
        <f t="shared" ca="1" si="6"/>
        <v>97.693979560996098</v>
      </c>
      <c r="I55" s="38">
        <f t="shared" ca="1" si="2"/>
        <v>1.209420328719099</v>
      </c>
      <c r="J55" s="38">
        <f t="shared" ca="1" si="14"/>
        <v>192.14230004670389</v>
      </c>
      <c r="K55" s="38">
        <f t="shared" ca="1" si="12"/>
        <v>98.903399889715203</v>
      </c>
      <c r="L55" s="38">
        <f t="shared" ca="1" si="7"/>
        <v>97.693979560996098</v>
      </c>
      <c r="M55" s="38">
        <f t="shared" ca="1" si="8"/>
        <v>0</v>
      </c>
      <c r="N55" s="38">
        <f t="shared" ca="1" si="9"/>
        <v>0</v>
      </c>
      <c r="O55" s="38">
        <f t="shared" ca="1" si="10"/>
        <v>1.3357953920935017</v>
      </c>
      <c r="P55" s="42">
        <f ca="1">B55-MATCH(D55,$H$22:H55,1)</f>
        <v>4</v>
      </c>
      <c r="S55" s="44"/>
      <c r="T55" s="23"/>
      <c r="U55" s="33"/>
      <c r="V55" s="33"/>
    </row>
    <row r="56" spans="2:22" x14ac:dyDescent="0.3">
      <c r="B56" s="37">
        <v>35</v>
      </c>
      <c r="C56" s="38">
        <f t="shared" ca="1" si="3"/>
        <v>2.0357341696920188</v>
      </c>
      <c r="D56" s="38">
        <f t="shared" ca="1" si="13"/>
        <v>98.393918338594617</v>
      </c>
      <c r="E56" s="38">
        <f t="shared" ca="1" si="4"/>
        <v>548.39391833859463</v>
      </c>
      <c r="F56" s="39" t="str">
        <f t="shared" ca="1" si="5"/>
        <v>9:08:24</v>
      </c>
      <c r="G56" s="40">
        <v>3</v>
      </c>
      <c r="H56" s="74">
        <f t="shared" ca="1" si="6"/>
        <v>98.393918338594617</v>
      </c>
      <c r="I56" s="38">
        <f t="shared" ca="1" si="2"/>
        <v>4.9034356229910241</v>
      </c>
      <c r="J56" s="38">
        <f t="shared" ca="1" si="14"/>
        <v>197.04573566969492</v>
      </c>
      <c r="K56" s="38">
        <f t="shared" ca="1" si="12"/>
        <v>98.903399889715203</v>
      </c>
      <c r="L56" s="38">
        <f t="shared" ca="1" si="7"/>
        <v>103.29735396158564</v>
      </c>
      <c r="M56" s="38">
        <f t="shared" ca="1" si="8"/>
        <v>0</v>
      </c>
      <c r="N56" s="38">
        <f t="shared" ca="1" si="9"/>
        <v>0</v>
      </c>
      <c r="O56" s="38">
        <f t="shared" ca="1" si="10"/>
        <v>0</v>
      </c>
      <c r="P56" s="42">
        <f ca="1">B56-MATCH(D56,$H$22:H56,1)</f>
        <v>18</v>
      </c>
      <c r="S56" s="44"/>
      <c r="T56" s="23"/>
      <c r="U56" s="33"/>
      <c r="V56" s="33"/>
    </row>
    <row r="57" spans="2:22" x14ac:dyDescent="0.3">
      <c r="B57" s="37">
        <v>36</v>
      </c>
      <c r="C57" s="38">
        <f t="shared" ca="1" si="3"/>
        <v>0.80804582297980854</v>
      </c>
      <c r="D57" s="38">
        <f t="shared" ca="1" si="13"/>
        <v>99.201964161574423</v>
      </c>
      <c r="E57" s="38">
        <f t="shared" ca="1" si="4"/>
        <v>549.20196416157444</v>
      </c>
      <c r="F57" s="39" t="str">
        <f t="shared" ca="1" si="5"/>
        <v>9:09:12</v>
      </c>
      <c r="G57" s="40">
        <v>3</v>
      </c>
      <c r="H57" s="74">
        <f t="shared" ca="1" si="6"/>
        <v>99.201964161574423</v>
      </c>
      <c r="I57" s="38">
        <f t="shared" ca="1" si="2"/>
        <v>1.132569203456598</v>
      </c>
      <c r="J57" s="38">
        <f t="shared" ca="1" si="14"/>
        <v>198.17830487315152</v>
      </c>
      <c r="K57" s="38">
        <f t="shared" ca="1" si="12"/>
        <v>98.903399889715203</v>
      </c>
      <c r="L57" s="38">
        <f t="shared" ca="1" si="7"/>
        <v>100.33453336503102</v>
      </c>
      <c r="M57" s="38">
        <f t="shared" ca="1" si="8"/>
        <v>0</v>
      </c>
      <c r="N57" s="38">
        <f t="shared" ca="1" si="9"/>
        <v>0</v>
      </c>
      <c r="O57" s="38">
        <f t="shared" ca="1" si="10"/>
        <v>0</v>
      </c>
      <c r="P57" s="42">
        <f ca="1">B57-MATCH(D57,$H$22:H57,1)</f>
        <v>19</v>
      </c>
      <c r="S57" s="44"/>
      <c r="T57" s="23"/>
      <c r="U57" s="33"/>
      <c r="V57" s="33"/>
    </row>
    <row r="58" spans="2:22" x14ac:dyDescent="0.3">
      <c r="B58" s="37">
        <v>37</v>
      </c>
      <c r="C58" s="38">
        <f t="shared" ca="1" si="3"/>
        <v>0.94421355384263439</v>
      </c>
      <c r="D58" s="38">
        <f t="shared" ca="1" si="13"/>
        <v>100.14617771541705</v>
      </c>
      <c r="E58" s="38">
        <f t="shared" ca="1" si="4"/>
        <v>550.14617771541702</v>
      </c>
      <c r="F58" s="39" t="str">
        <f t="shared" ca="1" si="5"/>
        <v>9:10:09</v>
      </c>
      <c r="G58" s="40">
        <v>3</v>
      </c>
      <c r="H58" s="74">
        <f t="shared" ca="1" si="6"/>
        <v>100.14617771541705</v>
      </c>
      <c r="I58" s="38">
        <f t="shared" ca="1" si="2"/>
        <v>2.4922029687222693</v>
      </c>
      <c r="J58" s="38">
        <f t="shared" ca="1" si="14"/>
        <v>200.67050784187379</v>
      </c>
      <c r="K58" s="38">
        <f t="shared" ca="1" si="12"/>
        <v>98.903399889715203</v>
      </c>
      <c r="L58" s="38">
        <f t="shared" ca="1" si="7"/>
        <v>102.63838068413932</v>
      </c>
      <c r="M58" s="38">
        <f t="shared" ca="1" si="8"/>
        <v>0</v>
      </c>
      <c r="N58" s="38">
        <f t="shared" ca="1" si="9"/>
        <v>0</v>
      </c>
      <c r="O58" s="38">
        <f t="shared" ca="1" si="10"/>
        <v>0</v>
      </c>
      <c r="P58" s="42">
        <f ca="1">B58-MATCH(D58,$H$22:H58,1)</f>
        <v>20</v>
      </c>
      <c r="S58" s="44"/>
      <c r="T58" s="23"/>
      <c r="U58" s="33"/>
      <c r="V58" s="33"/>
    </row>
    <row r="59" spans="2:22" x14ac:dyDescent="0.3">
      <c r="B59" s="37">
        <v>38</v>
      </c>
      <c r="C59" s="38">
        <f t="shared" ca="1" si="3"/>
        <v>0.85784361599773151</v>
      </c>
      <c r="D59" s="38">
        <f t="shared" ca="1" si="13"/>
        <v>101.00402133141479</v>
      </c>
      <c r="E59" s="38">
        <f t="shared" ca="1" si="4"/>
        <v>551.00402133141483</v>
      </c>
      <c r="F59" s="39" t="str">
        <f t="shared" ca="1" si="5"/>
        <v>9:11:00</v>
      </c>
      <c r="G59" s="40">
        <v>3</v>
      </c>
      <c r="H59" s="74">
        <f t="shared" ca="1" si="6"/>
        <v>101.00402133141479</v>
      </c>
      <c r="I59" s="38">
        <f t="shared" ca="1" si="2"/>
        <v>15.976614728724583</v>
      </c>
      <c r="J59" s="38">
        <f t="shared" ca="1" si="14"/>
        <v>216.64712257059836</v>
      </c>
      <c r="K59" s="38">
        <f t="shared" ca="1" si="12"/>
        <v>98.903399889715203</v>
      </c>
      <c r="L59" s="38">
        <f t="shared" ca="1" si="7"/>
        <v>116.98063606013937</v>
      </c>
      <c r="M59" s="38">
        <f t="shared" ca="1" si="8"/>
        <v>0</v>
      </c>
      <c r="N59" s="38">
        <f t="shared" ca="1" si="9"/>
        <v>0</v>
      </c>
      <c r="O59" s="38">
        <f t="shared" ca="1" si="10"/>
        <v>0</v>
      </c>
      <c r="P59" s="42">
        <f ca="1">B59-MATCH(D59,$H$22:H59,1)</f>
        <v>21</v>
      </c>
      <c r="S59" s="44"/>
      <c r="T59" s="23"/>
      <c r="U59" s="33"/>
      <c r="V59" s="33"/>
    </row>
    <row r="60" spans="2:22" x14ac:dyDescent="0.3">
      <c r="B60" s="37">
        <v>39</v>
      </c>
      <c r="C60" s="38">
        <f t="shared" ca="1" si="3"/>
        <v>8.4750847022087322E-2</v>
      </c>
      <c r="D60" s="38">
        <f t="shared" ca="1" si="13"/>
        <v>101.08877217843688</v>
      </c>
      <c r="E60" s="38">
        <f t="shared" ca="1" si="4"/>
        <v>551.0887721784369</v>
      </c>
      <c r="F60" s="39" t="str">
        <f t="shared" ca="1" si="5"/>
        <v>9:11:05</v>
      </c>
      <c r="G60" s="40">
        <v>2</v>
      </c>
      <c r="H60" s="74">
        <f t="shared" ca="1" si="6"/>
        <v>101.08877217843688</v>
      </c>
      <c r="I60" s="38">
        <f t="shared" ca="1" si="2"/>
        <v>9.4593054818390616</v>
      </c>
      <c r="J60" s="38">
        <f t="shared" ca="1" si="14"/>
        <v>226.10642805243742</v>
      </c>
      <c r="K60" s="38">
        <f t="shared" ca="1" si="12"/>
        <v>110.54807766027595</v>
      </c>
      <c r="L60" s="38">
        <f t="shared" ca="1" si="7"/>
        <v>116.98063606013937</v>
      </c>
      <c r="M60" s="38">
        <f t="shared" ca="1" si="8"/>
        <v>0</v>
      </c>
      <c r="N60" s="38">
        <f t="shared" ca="1" si="9"/>
        <v>0</v>
      </c>
      <c r="O60" s="38">
        <f t="shared" ca="1" si="10"/>
        <v>0</v>
      </c>
      <c r="P60" s="42">
        <f ca="1">B60-MATCH(D60,$H$22:H60,1)</f>
        <v>22</v>
      </c>
      <c r="S60" s="44"/>
      <c r="T60" s="23"/>
      <c r="U60" s="33"/>
      <c r="V60" s="33"/>
    </row>
    <row r="61" spans="2:22" x14ac:dyDescent="0.3">
      <c r="B61" s="37">
        <v>40</v>
      </c>
      <c r="C61" s="38">
        <f t="shared" ca="1" si="3"/>
        <v>1.8814290928268668E-2</v>
      </c>
      <c r="D61" s="38">
        <f t="shared" ca="1" si="13"/>
        <v>101.10758646936515</v>
      </c>
      <c r="E61" s="38">
        <f t="shared" ca="1" si="4"/>
        <v>551.10758646936517</v>
      </c>
      <c r="F61" s="39" t="str">
        <f t="shared" ca="1" si="5"/>
        <v>9:11:06</v>
      </c>
      <c r="G61" s="40">
        <v>3</v>
      </c>
      <c r="H61" s="74">
        <f t="shared" ca="1" si="6"/>
        <v>110.54807766027595</v>
      </c>
      <c r="I61" s="38">
        <f t="shared" ca="1" si="2"/>
        <v>16.485373547154168</v>
      </c>
      <c r="J61" s="38">
        <f t="shared" ca="1" si="14"/>
        <v>242.59180159959158</v>
      </c>
      <c r="K61" s="38">
        <f t="shared" ca="1" si="12"/>
        <v>110.54807766027595</v>
      </c>
      <c r="L61" s="38">
        <f t="shared" ca="1" si="7"/>
        <v>117.59296001651931</v>
      </c>
      <c r="M61" s="38">
        <f t="shared" ca="1" si="8"/>
        <v>0</v>
      </c>
      <c r="N61" s="38">
        <f t="shared" ca="1" si="9"/>
        <v>0</v>
      </c>
      <c r="O61" s="38">
        <f t="shared" ca="1" si="10"/>
        <v>9.4404911909108051</v>
      </c>
      <c r="P61" s="42">
        <f ca="1">B61-MATCH(D61,$H$22:H61,1)</f>
        <v>23</v>
      </c>
      <c r="S61" s="44"/>
      <c r="T61" s="23"/>
      <c r="U61" s="33"/>
      <c r="V61" s="33"/>
    </row>
    <row r="62" spans="2:22" x14ac:dyDescent="0.3">
      <c r="B62" s="37">
        <v>41</v>
      </c>
      <c r="C62" s="38">
        <f t="shared" ca="1" si="3"/>
        <v>0.25565582747577231</v>
      </c>
      <c r="D62" s="38">
        <f t="shared" ca="1" si="13"/>
        <v>101.36324229684092</v>
      </c>
      <c r="E62" s="38">
        <f t="shared" ca="1" si="4"/>
        <v>551.36324229684089</v>
      </c>
      <c r="F62" s="39" t="str">
        <f t="shared" ca="1" si="5"/>
        <v>9:11:22</v>
      </c>
      <c r="G62" s="40">
        <v>3</v>
      </c>
      <c r="H62" s="74">
        <f t="shared" ca="1" si="6"/>
        <v>110.54807766027595</v>
      </c>
      <c r="I62" s="38">
        <f t="shared" ca="1" si="2"/>
        <v>0.15738495909885897</v>
      </c>
      <c r="J62" s="38">
        <f t="shared" ca="1" si="14"/>
        <v>242.74918655869044</v>
      </c>
      <c r="K62" s="38">
        <f t="shared" ca="1" si="12"/>
        <v>110.54807766027595</v>
      </c>
      <c r="L62" s="38">
        <f t="shared" ca="1" si="7"/>
        <v>101.52062725593979</v>
      </c>
      <c r="M62" s="38">
        <f t="shared" ca="1" si="8"/>
        <v>0</v>
      </c>
      <c r="N62" s="38">
        <f t="shared" ca="1" si="9"/>
        <v>0</v>
      </c>
      <c r="O62" s="38">
        <f t="shared" ca="1" si="10"/>
        <v>9.1848353634350275</v>
      </c>
      <c r="P62" s="42">
        <f ca="1">B62-MATCH(D62,$H$22:H62,1)</f>
        <v>2</v>
      </c>
      <c r="S62" s="44"/>
      <c r="T62" s="23"/>
      <c r="U62" s="33"/>
      <c r="V62" s="33"/>
    </row>
    <row r="63" spans="2:22" x14ac:dyDescent="0.3">
      <c r="B63" s="37">
        <v>42</v>
      </c>
      <c r="C63" s="38">
        <f t="shared" ca="1" si="3"/>
        <v>7.3171640635667813E-3</v>
      </c>
      <c r="D63" s="38">
        <f t="shared" ca="1" si="13"/>
        <v>101.37055946090449</v>
      </c>
      <c r="E63" s="38">
        <f t="shared" ca="1" si="4"/>
        <v>551.37055946090447</v>
      </c>
      <c r="F63" s="39" t="str">
        <f t="shared" ca="1" si="5"/>
        <v>9:11:22</v>
      </c>
      <c r="G63" s="40">
        <v>3</v>
      </c>
      <c r="H63" s="74">
        <f t="shared" ca="1" si="6"/>
        <v>101.52062725593979</v>
      </c>
      <c r="I63" s="38">
        <f t="shared" ca="1" si="2"/>
        <v>2.0757530342034975</v>
      </c>
      <c r="J63" s="38">
        <f t="shared" ca="1" si="14"/>
        <v>244.82493959289394</v>
      </c>
      <c r="K63" s="38">
        <f t="shared" ca="1" si="12"/>
        <v>110.54807766027595</v>
      </c>
      <c r="L63" s="38">
        <f t="shared" ca="1" si="7"/>
        <v>103.44631249510799</v>
      </c>
      <c r="M63" s="38">
        <f t="shared" ca="1" si="8"/>
        <v>0</v>
      </c>
      <c r="N63" s="38">
        <f t="shared" ca="1" si="9"/>
        <v>0</v>
      </c>
      <c r="O63" s="38">
        <f t="shared" ca="1" si="10"/>
        <v>0.15006779503529799</v>
      </c>
      <c r="P63" s="42">
        <f ca="1">B63-MATCH(D63,$H$22:H63,1)</f>
        <v>3</v>
      </c>
      <c r="S63" s="44"/>
      <c r="T63" s="23"/>
      <c r="U63" s="33"/>
      <c r="V63" s="33"/>
    </row>
    <row r="64" spans="2:22" x14ac:dyDescent="0.3">
      <c r="B64" s="37">
        <v>43</v>
      </c>
      <c r="C64" s="38">
        <f t="shared" ca="1" si="3"/>
        <v>0.82031009633142327</v>
      </c>
      <c r="D64" s="38">
        <f t="shared" ca="1" si="13"/>
        <v>102.19086955723591</v>
      </c>
      <c r="E64" s="38">
        <f t="shared" ca="1" si="4"/>
        <v>552.19086955723594</v>
      </c>
      <c r="F64" s="39" t="str">
        <f t="shared" ca="1" si="5"/>
        <v>9:12:11</v>
      </c>
      <c r="G64" s="40">
        <v>3</v>
      </c>
      <c r="H64" s="74">
        <f t="shared" ca="1" si="6"/>
        <v>103.44631249510799</v>
      </c>
      <c r="I64" s="38">
        <f t="shared" ca="1" si="2"/>
        <v>14.421186614273147</v>
      </c>
      <c r="J64" s="38">
        <f t="shared" ca="1" si="14"/>
        <v>259.24612620716709</v>
      </c>
      <c r="K64" s="38">
        <f t="shared" ca="1" si="12"/>
        <v>110.54807766027595</v>
      </c>
      <c r="L64" s="38">
        <f t="shared" ca="1" si="7"/>
        <v>116.61205617150907</v>
      </c>
      <c r="M64" s="38">
        <f t="shared" ca="1" si="8"/>
        <v>0</v>
      </c>
      <c r="N64" s="38">
        <f t="shared" ca="1" si="9"/>
        <v>0</v>
      </c>
      <c r="O64" s="38">
        <f t="shared" ca="1" si="10"/>
        <v>1.2554429378720755</v>
      </c>
      <c r="P64" s="42">
        <f ca="1">B64-MATCH(D64,$H$22:H64,1)</f>
        <v>4</v>
      </c>
      <c r="S64" s="44"/>
      <c r="T64" s="23"/>
      <c r="U64" s="33"/>
      <c r="V64" s="33"/>
    </row>
    <row r="65" spans="2:22" x14ac:dyDescent="0.3">
      <c r="B65" s="37">
        <v>44</v>
      </c>
      <c r="C65" s="38">
        <f t="shared" ca="1" si="3"/>
        <v>2.4151649442052166E-2</v>
      </c>
      <c r="D65" s="38">
        <f t="shared" ca="1" si="13"/>
        <v>102.21502120667796</v>
      </c>
      <c r="E65" s="38">
        <f t="shared" ca="1" si="4"/>
        <v>552.21502120667799</v>
      </c>
      <c r="F65" s="39" t="str">
        <f t="shared" ca="1" si="5"/>
        <v>9:12:13</v>
      </c>
      <c r="G65" s="40">
        <v>3</v>
      </c>
      <c r="H65" s="74">
        <f t="shared" ca="1" si="6"/>
        <v>110.54807766027595</v>
      </c>
      <c r="I65" s="38">
        <f t="shared" ca="1" si="2"/>
        <v>4.194177785132295</v>
      </c>
      <c r="J65" s="38">
        <f t="shared" ca="1" si="14"/>
        <v>263.44030399229939</v>
      </c>
      <c r="K65" s="38">
        <f t="shared" ca="1" si="12"/>
        <v>110.54807766027595</v>
      </c>
      <c r="L65" s="38">
        <f t="shared" ca="1" si="7"/>
        <v>106.40919899181026</v>
      </c>
      <c r="M65" s="38">
        <f t="shared" ca="1" si="8"/>
        <v>0</v>
      </c>
      <c r="N65" s="38">
        <f t="shared" ca="1" si="9"/>
        <v>0</v>
      </c>
      <c r="O65" s="38">
        <f t="shared" ca="1" si="10"/>
        <v>8.3330564535979903</v>
      </c>
      <c r="P65" s="42">
        <f ca="1">B65-MATCH(D65,$H$22:H65,1)</f>
        <v>2</v>
      </c>
      <c r="S65" s="44"/>
      <c r="T65" s="23"/>
      <c r="U65" s="33"/>
      <c r="V65" s="33"/>
    </row>
    <row r="66" spans="2:22" x14ac:dyDescent="0.3">
      <c r="B66" s="37">
        <v>45</v>
      </c>
      <c r="C66" s="38">
        <f t="shared" ca="1" si="3"/>
        <v>0.37537051873025984</v>
      </c>
      <c r="D66" s="38">
        <f t="shared" ca="1" si="13"/>
        <v>102.59039172540822</v>
      </c>
      <c r="E66" s="38">
        <f t="shared" ca="1" si="4"/>
        <v>552.59039172540827</v>
      </c>
      <c r="F66" s="39" t="str">
        <f t="shared" ca="1" si="5"/>
        <v>9:12:35</v>
      </c>
      <c r="G66" s="40">
        <v>2</v>
      </c>
      <c r="H66" s="74">
        <f t="shared" ca="1" si="6"/>
        <v>106.40919899181026</v>
      </c>
      <c r="I66" s="38">
        <f t="shared" ca="1" si="2"/>
        <v>16.266879459721249</v>
      </c>
      <c r="J66" s="38">
        <f t="shared" ca="1" si="14"/>
        <v>279.70718345202062</v>
      </c>
      <c r="K66" s="38">
        <f t="shared" ca="1" si="12"/>
        <v>122.67607845153151</v>
      </c>
      <c r="L66" s="38">
        <f t="shared" ca="1" si="7"/>
        <v>106.40919899181026</v>
      </c>
      <c r="M66" s="38">
        <f t="shared" ca="1" si="8"/>
        <v>0</v>
      </c>
      <c r="N66" s="38">
        <f t="shared" ca="1" si="9"/>
        <v>0</v>
      </c>
      <c r="O66" s="38">
        <f t="shared" ca="1" si="10"/>
        <v>3.8188072664020325</v>
      </c>
      <c r="P66" s="42">
        <f ca="1">B66-MATCH(D66,$H$22:H66,1)</f>
        <v>6</v>
      </c>
      <c r="S66" s="44"/>
      <c r="T66" s="23"/>
      <c r="U66" s="33"/>
      <c r="V66" s="33"/>
    </row>
    <row r="67" spans="2:22" x14ac:dyDescent="0.3">
      <c r="B67" s="37">
        <v>46</v>
      </c>
      <c r="C67" s="38">
        <f t="shared" ca="1" si="3"/>
        <v>0.21253897684566633</v>
      </c>
      <c r="D67" s="38">
        <f t="shared" ca="1" si="13"/>
        <v>102.80293070225389</v>
      </c>
      <c r="E67" s="38">
        <f t="shared" ca="1" si="4"/>
        <v>552.80293070225389</v>
      </c>
      <c r="F67" s="39" t="str">
        <f t="shared" ca="1" si="5"/>
        <v>9:12:48</v>
      </c>
      <c r="G67" s="40">
        <v>2</v>
      </c>
      <c r="H67" s="74">
        <f t="shared" ca="1" si="6"/>
        <v>106.40919899181026</v>
      </c>
      <c r="I67" s="38">
        <f t="shared" ca="1" si="2"/>
        <v>0.18585984204412259</v>
      </c>
      <c r="J67" s="38">
        <f t="shared" ca="1" si="14"/>
        <v>279.89304329406474</v>
      </c>
      <c r="K67" s="38">
        <f t="shared" ca="1" si="12"/>
        <v>106.59505883385438</v>
      </c>
      <c r="L67" s="38">
        <f t="shared" ca="1" si="7"/>
        <v>106.40919899181026</v>
      </c>
      <c r="M67" s="38">
        <f t="shared" ca="1" si="8"/>
        <v>0</v>
      </c>
      <c r="N67" s="38">
        <f t="shared" ca="1" si="9"/>
        <v>0</v>
      </c>
      <c r="O67" s="38">
        <f t="shared" ca="1" si="10"/>
        <v>3.6062682895563682</v>
      </c>
      <c r="P67" s="42">
        <f ca="1">B67-MATCH(D67,$H$22:H67,1)</f>
        <v>7</v>
      </c>
      <c r="S67" s="44"/>
      <c r="T67" s="23"/>
      <c r="U67" s="33"/>
      <c r="V67" s="33"/>
    </row>
    <row r="68" spans="2:22" x14ac:dyDescent="0.3">
      <c r="B68" s="37">
        <v>47</v>
      </c>
      <c r="C68" s="38">
        <f t="shared" ca="1" si="3"/>
        <v>0.26103268285842152</v>
      </c>
      <c r="D68" s="38">
        <f t="shared" ca="1" si="13"/>
        <v>103.06396338511232</v>
      </c>
      <c r="E68" s="38">
        <f t="shared" ca="1" si="4"/>
        <v>553.06396338511229</v>
      </c>
      <c r="F68" s="39" t="str">
        <f t="shared" ca="1" si="5"/>
        <v>9:13:04</v>
      </c>
      <c r="G68" s="40">
        <v>2</v>
      </c>
      <c r="H68" s="74">
        <f t="shared" ca="1" si="6"/>
        <v>106.40919899181026</v>
      </c>
      <c r="I68" s="38">
        <f t="shared" ca="1" si="2"/>
        <v>19.55897958686192</v>
      </c>
      <c r="J68" s="38">
        <f t="shared" ca="1" si="14"/>
        <v>299.45202288092668</v>
      </c>
      <c r="K68" s="38">
        <f t="shared" ca="1" si="12"/>
        <v>125.96817857867218</v>
      </c>
      <c r="L68" s="38">
        <f t="shared" ca="1" si="7"/>
        <v>106.40919899181026</v>
      </c>
      <c r="M68" s="38">
        <f t="shared" ca="1" si="8"/>
        <v>0</v>
      </c>
      <c r="N68" s="38">
        <f t="shared" ca="1" si="9"/>
        <v>0</v>
      </c>
      <c r="O68" s="38">
        <f t="shared" ca="1" si="10"/>
        <v>3.3452356066979405</v>
      </c>
      <c r="P68" s="42">
        <f ca="1">B68-MATCH(D68,$H$22:H68,1)</f>
        <v>5</v>
      </c>
      <c r="S68" s="44"/>
      <c r="T68" s="23"/>
      <c r="U68" s="33"/>
      <c r="V68" s="33"/>
    </row>
    <row r="69" spans="2:22" x14ac:dyDescent="0.3">
      <c r="B69" s="37">
        <v>48</v>
      </c>
      <c r="C69" s="38">
        <f t="shared" ca="1" si="3"/>
        <v>0.37850145538656821</v>
      </c>
      <c r="D69" s="38">
        <f t="shared" ca="1" si="13"/>
        <v>103.44246484049889</v>
      </c>
      <c r="E69" s="38">
        <f t="shared" ca="1" si="4"/>
        <v>553.44246484049893</v>
      </c>
      <c r="F69" s="39" t="str">
        <f t="shared" ca="1" si="5"/>
        <v>9:13:27</v>
      </c>
      <c r="G69" s="40">
        <v>3</v>
      </c>
      <c r="H69" s="74">
        <f t="shared" ca="1" si="6"/>
        <v>106.40919899181026</v>
      </c>
      <c r="I69" s="38">
        <f t="shared" ca="1" si="2"/>
        <v>2.4535836919787326</v>
      </c>
      <c r="J69" s="38">
        <f t="shared" ca="1" si="14"/>
        <v>301.90560657290541</v>
      </c>
      <c r="K69" s="38">
        <f t="shared" ca="1" si="12"/>
        <v>125.96817857867218</v>
      </c>
      <c r="L69" s="38">
        <f t="shared" ca="1" si="7"/>
        <v>105.89604853247762</v>
      </c>
      <c r="M69" s="38">
        <f t="shared" ca="1" si="8"/>
        <v>0</v>
      </c>
      <c r="N69" s="38">
        <f t="shared" ca="1" si="9"/>
        <v>0</v>
      </c>
      <c r="O69" s="38">
        <f t="shared" ca="1" si="10"/>
        <v>2.9667341513113712</v>
      </c>
      <c r="P69" s="42">
        <f ca="1">B69-MATCH(D69,$H$22:H69,1)</f>
        <v>6</v>
      </c>
      <c r="S69" s="44"/>
      <c r="T69" s="23"/>
      <c r="U69" s="33"/>
      <c r="V69" s="33"/>
    </row>
    <row r="70" spans="2:22" x14ac:dyDescent="0.3">
      <c r="B70" s="37">
        <v>49</v>
      </c>
      <c r="C70" s="38">
        <f t="shared" ca="1" si="3"/>
        <v>1.7044751127217155</v>
      </c>
      <c r="D70" s="38">
        <f t="shared" ca="1" si="13"/>
        <v>105.1469399532206</v>
      </c>
      <c r="E70" s="38">
        <f t="shared" ca="1" si="4"/>
        <v>555.14693995322057</v>
      </c>
      <c r="F70" s="39" t="str">
        <f t="shared" ca="1" si="5"/>
        <v>9:15:09</v>
      </c>
      <c r="G70" s="40">
        <v>3</v>
      </c>
      <c r="H70" s="74">
        <f t="shared" ca="1" si="6"/>
        <v>105.89604853247762</v>
      </c>
      <c r="I70" s="38">
        <f t="shared" ca="1" si="2"/>
        <v>1.3946050868437179</v>
      </c>
      <c r="J70" s="38">
        <f t="shared" ca="1" si="14"/>
        <v>303.30021165974915</v>
      </c>
      <c r="K70" s="38">
        <f t="shared" ca="1" si="12"/>
        <v>125.96817857867218</v>
      </c>
      <c r="L70" s="38">
        <f t="shared" ca="1" si="7"/>
        <v>106.54154504006431</v>
      </c>
      <c r="M70" s="38">
        <f t="shared" ca="1" si="8"/>
        <v>0</v>
      </c>
      <c r="N70" s="38">
        <f t="shared" ca="1" si="9"/>
        <v>0</v>
      </c>
      <c r="O70" s="38">
        <f t="shared" ca="1" si="10"/>
        <v>0.74910857925702601</v>
      </c>
      <c r="P70" s="42">
        <f ca="1">B70-MATCH(D70,$H$22:H70,1)</f>
        <v>6</v>
      </c>
      <c r="S70" s="44"/>
      <c r="T70" s="23"/>
      <c r="U70" s="33"/>
      <c r="V70" s="33"/>
    </row>
    <row r="71" spans="2:22" x14ac:dyDescent="0.3">
      <c r="B71" s="37">
        <v>50</v>
      </c>
      <c r="C71" s="38">
        <f t="shared" ca="1" si="3"/>
        <v>2.1858292001453723</v>
      </c>
      <c r="D71" s="38">
        <f t="shared" ca="1" si="13"/>
        <v>107.33276915336597</v>
      </c>
      <c r="E71" s="38">
        <f t="shared" ca="1" si="4"/>
        <v>557.33276915336592</v>
      </c>
      <c r="F71" s="39" t="str">
        <f t="shared" ca="1" si="5"/>
        <v>9:17:20</v>
      </c>
      <c r="G71" s="40">
        <v>2</v>
      </c>
      <c r="H71" s="74">
        <f t="shared" ca="1" si="6"/>
        <v>107.33276915336597</v>
      </c>
      <c r="I71" s="38">
        <f t="shared" ca="1" si="2"/>
        <v>8.3061157512925823E-2</v>
      </c>
      <c r="J71" s="38">
        <f t="shared" ca="1" si="14"/>
        <v>303.38327281726208</v>
      </c>
      <c r="K71" s="38">
        <f t="shared" ca="1" si="12"/>
        <v>107.4158303108789</v>
      </c>
      <c r="L71" s="38">
        <f t="shared" ca="1" si="7"/>
        <v>106.54154504006431</v>
      </c>
      <c r="M71" s="38">
        <f t="shared" ca="1" si="8"/>
        <v>0</v>
      </c>
      <c r="N71" s="38">
        <f t="shared" ca="1" si="9"/>
        <v>0</v>
      </c>
      <c r="O71" s="38">
        <f t="shared" ca="1" si="10"/>
        <v>0</v>
      </c>
      <c r="P71" s="42">
        <f ca="1">B71-MATCH(D71,$H$22:H71,1)</f>
        <v>11</v>
      </c>
      <c r="S71" s="44"/>
      <c r="T71" s="23"/>
      <c r="U71" s="33"/>
      <c r="V71" s="33"/>
    </row>
    <row r="72" spans="2:22" x14ac:dyDescent="0.3">
      <c r="B72" s="37">
        <v>51</v>
      </c>
      <c r="C72" s="38">
        <f t="shared" ca="1" si="3"/>
        <v>0.84678932225703696</v>
      </c>
      <c r="D72" s="38">
        <f t="shared" ca="1" si="13"/>
        <v>108.17955847562301</v>
      </c>
      <c r="E72" s="38">
        <f t="shared" ca="1" si="4"/>
        <v>558.17955847562303</v>
      </c>
      <c r="F72" s="39" t="str">
        <f t="shared" ca="1" si="5"/>
        <v>9:18:11</v>
      </c>
      <c r="G72" s="40">
        <v>3</v>
      </c>
      <c r="H72" s="74">
        <f t="shared" ca="1" si="6"/>
        <v>108.17955847562301</v>
      </c>
      <c r="I72" s="38">
        <f t="shared" ca="1" si="2"/>
        <v>2.6525738127724705</v>
      </c>
      <c r="J72" s="38">
        <f t="shared" ca="1" si="14"/>
        <v>306.03584663003454</v>
      </c>
      <c r="K72" s="38">
        <f t="shared" ca="1" si="12"/>
        <v>107.4158303108789</v>
      </c>
      <c r="L72" s="38">
        <f t="shared" ca="1" si="7"/>
        <v>110.83213228839548</v>
      </c>
      <c r="M72" s="38">
        <f t="shared" ca="1" si="8"/>
        <v>0</v>
      </c>
      <c r="N72" s="38">
        <f t="shared" ca="1" si="9"/>
        <v>0</v>
      </c>
      <c r="O72" s="38">
        <f t="shared" ca="1" si="10"/>
        <v>0</v>
      </c>
      <c r="P72" s="42">
        <f ca="1">B72-MATCH(D72,$H$22:H72,1)</f>
        <v>0</v>
      </c>
      <c r="S72" s="44"/>
      <c r="T72" s="23"/>
      <c r="U72" s="33"/>
      <c r="V72" s="33"/>
    </row>
    <row r="73" spans="2:22" x14ac:dyDescent="0.3">
      <c r="B73" s="37">
        <v>52</v>
      </c>
      <c r="C73" s="38">
        <f t="shared" ca="1" si="3"/>
        <v>0.40584529961432997</v>
      </c>
      <c r="D73" s="38">
        <f t="shared" ca="1" si="13"/>
        <v>108.58540377523734</v>
      </c>
      <c r="E73" s="38">
        <f t="shared" ca="1" si="4"/>
        <v>558.5854037752373</v>
      </c>
      <c r="F73" s="39" t="str">
        <f t="shared" ca="1" si="5"/>
        <v>9:18:35</v>
      </c>
      <c r="G73" s="40">
        <v>3</v>
      </c>
      <c r="H73" s="74">
        <f t="shared" ca="1" si="6"/>
        <v>108.58540377523734</v>
      </c>
      <c r="I73" s="38">
        <f t="shared" ca="1" si="2"/>
        <v>7.8749323623961152</v>
      </c>
      <c r="J73" s="38">
        <f t="shared" ca="1" si="14"/>
        <v>313.91077899243066</v>
      </c>
      <c r="K73" s="38">
        <f t="shared" ca="1" si="12"/>
        <v>107.4158303108789</v>
      </c>
      <c r="L73" s="38">
        <f t="shared" ca="1" si="7"/>
        <v>116.46033613763345</v>
      </c>
      <c r="M73" s="38">
        <f t="shared" ca="1" si="8"/>
        <v>0</v>
      </c>
      <c r="N73" s="38">
        <f t="shared" ca="1" si="9"/>
        <v>0</v>
      </c>
      <c r="O73" s="38">
        <f t="shared" ca="1" si="10"/>
        <v>0</v>
      </c>
      <c r="P73" s="42">
        <f ca="1">B73-MATCH(D73,$H$22:H73,1)</f>
        <v>0</v>
      </c>
      <c r="S73" s="44"/>
      <c r="T73" s="23"/>
      <c r="U73" s="33"/>
      <c r="V73" s="33"/>
    </row>
    <row r="74" spans="2:22" x14ac:dyDescent="0.3">
      <c r="B74" s="37">
        <v>53</v>
      </c>
      <c r="C74" s="38">
        <f t="shared" ca="1" si="3"/>
        <v>6.8814816087253636E-2</v>
      </c>
      <c r="D74" s="38">
        <f t="shared" ca="1" si="13"/>
        <v>108.65421859132459</v>
      </c>
      <c r="E74" s="38">
        <f t="shared" ca="1" si="4"/>
        <v>558.65421859132459</v>
      </c>
      <c r="F74" s="39" t="str">
        <f t="shared" ca="1" si="5"/>
        <v>9:18:39</v>
      </c>
      <c r="G74" s="40">
        <v>3</v>
      </c>
      <c r="H74" s="74">
        <f t="shared" ca="1" si="6"/>
        <v>108.65421859132459</v>
      </c>
      <c r="I74" s="38">
        <f t="shared" ca="1" si="2"/>
        <v>0.98864793802422801</v>
      </c>
      <c r="J74" s="38">
        <f t="shared" ca="1" si="14"/>
        <v>314.89942693045487</v>
      </c>
      <c r="K74" s="38">
        <f t="shared" ca="1" si="12"/>
        <v>107.4158303108789</v>
      </c>
      <c r="L74" s="38">
        <f t="shared" ca="1" si="7"/>
        <v>109.64286652934882</v>
      </c>
      <c r="M74" s="38">
        <f t="shared" ca="1" si="8"/>
        <v>0</v>
      </c>
      <c r="N74" s="38">
        <f t="shared" ca="1" si="9"/>
        <v>0</v>
      </c>
      <c r="O74" s="38">
        <f t="shared" ca="1" si="10"/>
        <v>0</v>
      </c>
      <c r="P74" s="42">
        <f ca="1">B74-MATCH(D74,$H$22:H74,1)</f>
        <v>14</v>
      </c>
      <c r="S74" s="44"/>
      <c r="T74" s="23"/>
      <c r="U74" s="33"/>
      <c r="V74" s="33"/>
    </row>
    <row r="75" spans="2:22" x14ac:dyDescent="0.3">
      <c r="B75" s="37">
        <v>54</v>
      </c>
      <c r="C75" s="38">
        <f t="shared" ca="1" si="3"/>
        <v>0.34688059226410045</v>
      </c>
      <c r="D75" s="38">
        <f t="shared" ca="1" si="13"/>
        <v>109.00109918358869</v>
      </c>
      <c r="E75" s="38">
        <f t="shared" ca="1" si="4"/>
        <v>559.00109918358874</v>
      </c>
      <c r="F75" s="39" t="str">
        <f t="shared" ca="1" si="5"/>
        <v>9:19:00</v>
      </c>
      <c r="G75" s="40">
        <v>2</v>
      </c>
      <c r="H75" s="74">
        <f t="shared" ca="1" si="6"/>
        <v>109.00109918358869</v>
      </c>
      <c r="I75" s="38">
        <f t="shared" ca="1" si="2"/>
        <v>1.0585803110477923</v>
      </c>
      <c r="J75" s="38">
        <f t="shared" ca="1" si="14"/>
        <v>315.95800724150268</v>
      </c>
      <c r="K75" s="38">
        <f t="shared" ca="1" si="12"/>
        <v>110.05967949463648</v>
      </c>
      <c r="L75" s="38">
        <f t="shared" ca="1" si="7"/>
        <v>109.64286652934882</v>
      </c>
      <c r="M75" s="38">
        <f t="shared" ca="1" si="8"/>
        <v>0</v>
      </c>
      <c r="N75" s="38">
        <f t="shared" ca="1" si="9"/>
        <v>0</v>
      </c>
      <c r="O75" s="38">
        <f t="shared" ca="1" si="10"/>
        <v>0</v>
      </c>
      <c r="P75" s="42">
        <f ca="1">B75-MATCH(D75,$H$22:H75,1)</f>
        <v>15</v>
      </c>
      <c r="S75" s="44"/>
      <c r="T75" s="23"/>
      <c r="U75" s="33"/>
      <c r="V75" s="33"/>
    </row>
    <row r="76" spans="2:22" x14ac:dyDescent="0.3">
      <c r="B76" s="37">
        <v>55</v>
      </c>
      <c r="C76" s="38">
        <f t="shared" ca="1" si="3"/>
        <v>8.9165006920976148E-2</v>
      </c>
      <c r="D76" s="38">
        <f t="shared" ca="1" si="13"/>
        <v>109.09026419050967</v>
      </c>
      <c r="E76" s="38">
        <f t="shared" ca="1" si="4"/>
        <v>559.09026419050963</v>
      </c>
      <c r="F76" s="39" t="str">
        <f t="shared" ca="1" si="5"/>
        <v>9:19:05</v>
      </c>
      <c r="G76" s="40">
        <v>3</v>
      </c>
      <c r="H76" s="74">
        <f t="shared" ca="1" si="6"/>
        <v>109.64286652934882</v>
      </c>
      <c r="I76" s="38">
        <f t="shared" ca="1" si="2"/>
        <v>2.5527106360333023</v>
      </c>
      <c r="J76" s="38">
        <f t="shared" ca="1" si="14"/>
        <v>318.51071787753597</v>
      </c>
      <c r="K76" s="38">
        <f t="shared" ca="1" si="12"/>
        <v>110.05967949463648</v>
      </c>
      <c r="L76" s="38">
        <f t="shared" ca="1" si="7"/>
        <v>111.64297482654297</v>
      </c>
      <c r="M76" s="38">
        <f t="shared" ca="1" si="8"/>
        <v>0</v>
      </c>
      <c r="N76" s="38">
        <f t="shared" ca="1" si="9"/>
        <v>0</v>
      </c>
      <c r="O76" s="38">
        <f t="shared" ca="1" si="10"/>
        <v>0.55260233883915078</v>
      </c>
      <c r="P76" s="42">
        <f ca="1">B76-MATCH(D76,$H$22:H76,1)</f>
        <v>1</v>
      </c>
      <c r="S76" s="44"/>
      <c r="T76" s="23"/>
      <c r="U76" s="33"/>
      <c r="V76" s="33"/>
    </row>
    <row r="77" spans="2:22" x14ac:dyDescent="0.3">
      <c r="B77" s="37">
        <v>56</v>
      </c>
      <c r="C77" s="38">
        <f t="shared" ca="1" si="3"/>
        <v>2.7013037191415661</v>
      </c>
      <c r="D77" s="38">
        <f t="shared" ca="1" si="13"/>
        <v>111.79156790965123</v>
      </c>
      <c r="E77" s="38">
        <f t="shared" ca="1" si="4"/>
        <v>561.79156790965123</v>
      </c>
      <c r="F77" s="39" t="str">
        <f t="shared" ca="1" si="5"/>
        <v>9:21:47</v>
      </c>
      <c r="G77" s="40">
        <v>3</v>
      </c>
      <c r="H77" s="74">
        <f t="shared" ca="1" si="6"/>
        <v>111.79156790965123</v>
      </c>
      <c r="I77" s="38">
        <f t="shared" ca="1" si="2"/>
        <v>4.4383548540374544</v>
      </c>
      <c r="J77" s="38">
        <f t="shared" ca="1" si="14"/>
        <v>322.94907273157344</v>
      </c>
      <c r="K77" s="38">
        <f t="shared" ca="1" si="12"/>
        <v>110.05967949463648</v>
      </c>
      <c r="L77" s="38">
        <f t="shared" ca="1" si="7"/>
        <v>116.22992276368869</v>
      </c>
      <c r="M77" s="38">
        <f t="shared" ca="1" si="8"/>
        <v>0</v>
      </c>
      <c r="N77" s="38">
        <f t="shared" ca="1" si="9"/>
        <v>0</v>
      </c>
      <c r="O77" s="38">
        <f t="shared" ca="1" si="10"/>
        <v>0</v>
      </c>
      <c r="P77" s="42">
        <f ca="1">B77-MATCH(D77,$H$22:H77,1)</f>
        <v>0</v>
      </c>
      <c r="S77" s="44"/>
      <c r="T77" s="23"/>
      <c r="U77" s="33"/>
      <c r="V77" s="33"/>
    </row>
    <row r="78" spans="2:22" x14ac:dyDescent="0.3">
      <c r="B78" s="37">
        <v>57</v>
      </c>
      <c r="C78" s="38">
        <f t="shared" ca="1" si="3"/>
        <v>4.1822748291394429</v>
      </c>
      <c r="D78" s="38">
        <f t="shared" ca="1" si="13"/>
        <v>115.97384273879068</v>
      </c>
      <c r="E78" s="38">
        <f t="shared" ca="1" si="4"/>
        <v>565.97384273879072</v>
      </c>
      <c r="F78" s="39" t="str">
        <f t="shared" ca="1" si="5"/>
        <v>9:25:58</v>
      </c>
      <c r="G78" s="40">
        <v>3</v>
      </c>
      <c r="H78" s="74">
        <f t="shared" ca="1" si="6"/>
        <v>115.97384273879068</v>
      </c>
      <c r="I78" s="38">
        <f t="shared" ca="1" si="2"/>
        <v>5.2184798680898963</v>
      </c>
      <c r="J78" s="38">
        <f t="shared" ca="1" si="14"/>
        <v>328.16755259966334</v>
      </c>
      <c r="K78" s="38">
        <f t="shared" ca="1" si="12"/>
        <v>110.05967949463648</v>
      </c>
      <c r="L78" s="38">
        <f t="shared" ca="1" si="7"/>
        <v>121.19232260688058</v>
      </c>
      <c r="M78" s="38">
        <f t="shared" ca="1" si="8"/>
        <v>0</v>
      </c>
      <c r="N78" s="38">
        <f t="shared" ca="1" si="9"/>
        <v>0</v>
      </c>
      <c r="O78" s="38">
        <f t="shared" ca="1" si="10"/>
        <v>0</v>
      </c>
      <c r="P78" s="42">
        <f ca="1">B78-MATCH(D78,$H$22:H78,1)</f>
        <v>0</v>
      </c>
      <c r="S78" s="44"/>
      <c r="T78" s="23"/>
      <c r="U78" s="33"/>
      <c r="V78" s="33"/>
    </row>
    <row r="79" spans="2:22" x14ac:dyDescent="0.3">
      <c r="B79" s="37">
        <v>58</v>
      </c>
      <c r="C79" s="38">
        <f t="shared" ca="1" si="3"/>
        <v>0.31737355660940236</v>
      </c>
      <c r="D79" s="38">
        <f t="shared" ca="1" si="13"/>
        <v>116.29121629540008</v>
      </c>
      <c r="E79" s="38">
        <f t="shared" ca="1" si="4"/>
        <v>566.29121629540009</v>
      </c>
      <c r="F79" s="39" t="str">
        <f t="shared" ca="1" si="5"/>
        <v>9:26:17</v>
      </c>
      <c r="G79" s="40">
        <v>2</v>
      </c>
      <c r="H79" s="74">
        <f t="shared" ca="1" si="6"/>
        <v>116.29121629540008</v>
      </c>
      <c r="I79" s="38">
        <f t="shared" ca="1" si="2"/>
        <v>4.6616808807306764</v>
      </c>
      <c r="J79" s="38">
        <f t="shared" ca="1" si="14"/>
        <v>332.82923348039401</v>
      </c>
      <c r="K79" s="38">
        <f t="shared" ca="1" si="12"/>
        <v>120.95289717613075</v>
      </c>
      <c r="L79" s="38">
        <f t="shared" ca="1" si="7"/>
        <v>121.19232260688058</v>
      </c>
      <c r="M79" s="38">
        <f t="shared" ca="1" si="8"/>
        <v>0</v>
      </c>
      <c r="N79" s="38">
        <f t="shared" ca="1" si="9"/>
        <v>0</v>
      </c>
      <c r="O79" s="38">
        <f t="shared" ca="1" si="10"/>
        <v>0</v>
      </c>
      <c r="P79" s="42">
        <f ca="1">B79-MATCH(D79,$H$22:H79,1)</f>
        <v>0</v>
      </c>
      <c r="S79" s="44"/>
      <c r="T79" s="23"/>
      <c r="U79" s="33"/>
      <c r="V79" s="33"/>
    </row>
    <row r="80" spans="2:22" x14ac:dyDescent="0.3">
      <c r="B80" s="37">
        <v>59</v>
      </c>
      <c r="C80" s="38">
        <f t="shared" ca="1" si="3"/>
        <v>7.1222846133582485E-2</v>
      </c>
      <c r="D80" s="38">
        <f t="shared" ca="1" si="13"/>
        <v>116.36243914153366</v>
      </c>
      <c r="E80" s="38">
        <f t="shared" ca="1" si="4"/>
        <v>566.36243914153363</v>
      </c>
      <c r="F80" s="39" t="str">
        <f t="shared" ca="1" si="5"/>
        <v>9:26:22</v>
      </c>
      <c r="G80" s="40">
        <v>3</v>
      </c>
      <c r="H80" s="74">
        <f t="shared" ca="1" si="6"/>
        <v>120.95289717613075</v>
      </c>
      <c r="I80" s="38">
        <f t="shared" ca="1" si="2"/>
        <v>5.5693486766608462</v>
      </c>
      <c r="J80" s="38">
        <f t="shared" ca="1" si="14"/>
        <v>338.39858215705488</v>
      </c>
      <c r="K80" s="38">
        <f t="shared" ca="1" si="12"/>
        <v>120.95289717613075</v>
      </c>
      <c r="L80" s="38">
        <f t="shared" ca="1" si="7"/>
        <v>121.93178781819451</v>
      </c>
      <c r="M80" s="38">
        <f t="shared" ca="1" si="8"/>
        <v>0</v>
      </c>
      <c r="N80" s="38">
        <f t="shared" ca="1" si="9"/>
        <v>0</v>
      </c>
      <c r="O80" s="38">
        <f t="shared" ca="1" si="10"/>
        <v>4.5904580345970913</v>
      </c>
      <c r="P80" s="42">
        <f ca="1">B80-MATCH(D80,$H$22:H80,1)</f>
        <v>1</v>
      </c>
      <c r="S80" s="44"/>
      <c r="T80" s="23"/>
      <c r="U80" s="33"/>
      <c r="V80" s="33"/>
    </row>
    <row r="81" spans="2:22" x14ac:dyDescent="0.3">
      <c r="B81" s="37">
        <v>60</v>
      </c>
      <c r="C81" s="38">
        <f t="shared" ca="1" si="3"/>
        <v>6.3074112025498508E-3</v>
      </c>
      <c r="D81" s="38">
        <f t="shared" ca="1" si="13"/>
        <v>116.36874655273621</v>
      </c>
      <c r="E81" s="38">
        <f t="shared" ca="1" si="4"/>
        <v>566.36874655273618</v>
      </c>
      <c r="F81" s="39" t="str">
        <f t="shared" ca="1" si="5"/>
        <v>9:26:22</v>
      </c>
      <c r="G81" s="40">
        <v>3</v>
      </c>
      <c r="H81" s="74">
        <f t="shared" ca="1" si="6"/>
        <v>120.95289717613075</v>
      </c>
      <c r="I81" s="38">
        <f t="shared" ca="1" si="2"/>
        <v>5.9380794114136997</v>
      </c>
      <c r="J81" s="38">
        <f t="shared" ca="1" si="14"/>
        <v>344.33666156846857</v>
      </c>
      <c r="K81" s="38">
        <f t="shared" ca="1" si="12"/>
        <v>120.95289717613075</v>
      </c>
      <c r="L81" s="38">
        <f t="shared" ca="1" si="7"/>
        <v>122.30682596414991</v>
      </c>
      <c r="M81" s="38">
        <f t="shared" ca="1" si="8"/>
        <v>0</v>
      </c>
      <c r="N81" s="38">
        <f t="shared" ca="1" si="9"/>
        <v>0</v>
      </c>
      <c r="O81" s="38">
        <f t="shared" ca="1" si="10"/>
        <v>4.5841506233945353</v>
      </c>
      <c r="P81" s="42">
        <f ca="1">B81-MATCH(D81,$H$22:H81,1)</f>
        <v>2</v>
      </c>
      <c r="S81" s="44"/>
      <c r="T81" s="23"/>
      <c r="U81" s="33"/>
      <c r="V81" s="33"/>
    </row>
    <row r="82" spans="2:22" x14ac:dyDescent="0.3">
      <c r="B82" s="37">
        <v>61</v>
      </c>
      <c r="C82" s="38">
        <f t="shared" ca="1" si="3"/>
        <v>8.4588668938948647E-2</v>
      </c>
      <c r="D82" s="38">
        <f t="shared" ca="1" si="13"/>
        <v>116.45333522167516</v>
      </c>
      <c r="E82" s="38">
        <f t="shared" ca="1" si="4"/>
        <v>566.45333522167516</v>
      </c>
      <c r="F82" s="39" t="str">
        <f t="shared" ca="1" si="5"/>
        <v>9:26:27</v>
      </c>
      <c r="G82" s="40">
        <v>3</v>
      </c>
      <c r="H82" s="74">
        <f t="shared" ca="1" si="6"/>
        <v>120.95289717613075</v>
      </c>
      <c r="I82" s="38">
        <f t="shared" ca="1" si="2"/>
        <v>0.81760012945268157</v>
      </c>
      <c r="J82" s="38">
        <f t="shared" ca="1" si="14"/>
        <v>345.15426169792124</v>
      </c>
      <c r="K82" s="38">
        <f t="shared" ca="1" si="12"/>
        <v>120.95289717613075</v>
      </c>
      <c r="L82" s="38">
        <f t="shared" ca="1" si="7"/>
        <v>117.27093535112785</v>
      </c>
      <c r="M82" s="38">
        <f t="shared" ca="1" si="8"/>
        <v>0</v>
      </c>
      <c r="N82" s="38">
        <f t="shared" ca="1" si="9"/>
        <v>0</v>
      </c>
      <c r="O82" s="38">
        <f t="shared" ca="1" si="10"/>
        <v>4.4995619544555865</v>
      </c>
      <c r="P82" s="42">
        <f ca="1">B82-MATCH(D82,$H$22:H82,1)</f>
        <v>3</v>
      </c>
      <c r="S82" s="44"/>
      <c r="T82" s="23"/>
      <c r="U82" s="33"/>
      <c r="V82" s="33"/>
    </row>
    <row r="83" spans="2:22" x14ac:dyDescent="0.3">
      <c r="B83" s="37">
        <v>62</v>
      </c>
      <c r="C83" s="38">
        <f t="shared" ca="1" si="3"/>
        <v>0.74032882913107911</v>
      </c>
      <c r="D83" s="38">
        <f t="shared" ca="1" si="13"/>
        <v>117.19366405080623</v>
      </c>
      <c r="E83" s="38">
        <f t="shared" ca="1" si="4"/>
        <v>567.19366405080621</v>
      </c>
      <c r="F83" s="39" t="str">
        <f t="shared" ca="1" si="5"/>
        <v>9:27:12</v>
      </c>
      <c r="G83" s="40">
        <v>3</v>
      </c>
      <c r="H83" s="74">
        <f t="shared" ca="1" si="6"/>
        <v>117.27093535112785</v>
      </c>
      <c r="I83" s="38">
        <f t="shared" ca="1" si="2"/>
        <v>0.3385539245328632</v>
      </c>
      <c r="J83" s="38">
        <f t="shared" ca="1" si="14"/>
        <v>345.49281562245409</v>
      </c>
      <c r="K83" s="38">
        <f t="shared" ca="1" si="12"/>
        <v>120.95289717613075</v>
      </c>
      <c r="L83" s="38">
        <f t="shared" ca="1" si="7"/>
        <v>117.53221797533909</v>
      </c>
      <c r="M83" s="38">
        <f t="shared" ca="1" si="8"/>
        <v>0</v>
      </c>
      <c r="N83" s="38">
        <f t="shared" ca="1" si="9"/>
        <v>0</v>
      </c>
      <c r="O83" s="38">
        <f t="shared" ca="1" si="10"/>
        <v>7.7271300321612557E-2</v>
      </c>
      <c r="P83" s="42">
        <f ca="1">B83-MATCH(D83,$H$22:H83,1)</f>
        <v>4</v>
      </c>
      <c r="S83" s="44"/>
      <c r="T83" s="23"/>
      <c r="U83" s="33"/>
      <c r="V83" s="33"/>
    </row>
    <row r="84" spans="2:22" x14ac:dyDescent="0.3">
      <c r="B84" s="37">
        <v>63</v>
      </c>
      <c r="C84" s="38">
        <f t="shared" ca="1" si="3"/>
        <v>0.36441432734943707</v>
      </c>
      <c r="D84" s="38">
        <f t="shared" ca="1" si="13"/>
        <v>117.55807837815567</v>
      </c>
      <c r="E84" s="38">
        <f t="shared" ca="1" si="4"/>
        <v>567.55807837815564</v>
      </c>
      <c r="F84" s="39" t="str">
        <f t="shared" ca="1" si="5"/>
        <v>9:27:33</v>
      </c>
      <c r="G84" s="40">
        <v>2</v>
      </c>
      <c r="H84" s="74">
        <f t="shared" ca="1" si="6"/>
        <v>117.55807837815567</v>
      </c>
      <c r="I84" s="38">
        <f t="shared" ca="1" si="2"/>
        <v>1.0419295342562382</v>
      </c>
      <c r="J84" s="38">
        <f t="shared" ca="1" si="14"/>
        <v>346.5347451567103</v>
      </c>
      <c r="K84" s="38">
        <f t="shared" ca="1" si="12"/>
        <v>118.60000791241191</v>
      </c>
      <c r="L84" s="38">
        <f t="shared" ca="1" si="7"/>
        <v>117.53221797533909</v>
      </c>
      <c r="M84" s="38">
        <f t="shared" ca="1" si="8"/>
        <v>0</v>
      </c>
      <c r="N84" s="38">
        <f t="shared" ca="1" si="9"/>
        <v>0</v>
      </c>
      <c r="O84" s="38">
        <f t="shared" ca="1" si="10"/>
        <v>0</v>
      </c>
      <c r="P84" s="42">
        <f ca="1">B84-MATCH(D84,$H$22:H84,1)</f>
        <v>5</v>
      </c>
      <c r="S84" s="44"/>
      <c r="T84" s="23"/>
      <c r="U84" s="33"/>
      <c r="V84" s="33"/>
    </row>
    <row r="85" spans="2:22" x14ac:dyDescent="0.3">
      <c r="B85" s="37">
        <v>64</v>
      </c>
      <c r="C85" s="38">
        <f t="shared" ca="1" si="3"/>
        <v>0.46498013249342907</v>
      </c>
      <c r="D85" s="38">
        <f t="shared" ca="1" si="13"/>
        <v>118.02305851064909</v>
      </c>
      <c r="E85" s="38">
        <f t="shared" ca="1" si="4"/>
        <v>568.02305851064909</v>
      </c>
      <c r="F85" s="39" t="str">
        <f t="shared" ca="1" si="5"/>
        <v>9:28:01</v>
      </c>
      <c r="G85" s="40">
        <v>3</v>
      </c>
      <c r="H85" s="74">
        <f t="shared" ca="1" si="6"/>
        <v>118.02305851064909</v>
      </c>
      <c r="I85" s="38">
        <f t="shared" ca="1" si="2"/>
        <v>0.82009196177534849</v>
      </c>
      <c r="J85" s="38">
        <f t="shared" ca="1" si="14"/>
        <v>347.35483711848565</v>
      </c>
      <c r="K85" s="38">
        <f t="shared" ca="1" si="12"/>
        <v>118.60000791241191</v>
      </c>
      <c r="L85" s="38">
        <f t="shared" ca="1" si="7"/>
        <v>118.84315047242444</v>
      </c>
      <c r="M85" s="38">
        <f t="shared" ca="1" si="8"/>
        <v>0</v>
      </c>
      <c r="N85" s="38">
        <f t="shared" ca="1" si="9"/>
        <v>0</v>
      </c>
      <c r="O85" s="38">
        <f t="shared" ca="1" si="10"/>
        <v>0</v>
      </c>
      <c r="P85" s="42">
        <f ca="1">B85-MATCH(D85,$H$22:H85,1)</f>
        <v>6</v>
      </c>
      <c r="S85" s="44"/>
      <c r="T85" s="23"/>
      <c r="U85" s="33"/>
      <c r="V85" s="33"/>
    </row>
    <row r="86" spans="2:22" x14ac:dyDescent="0.3">
      <c r="B86" s="37">
        <v>65</v>
      </c>
      <c r="C86" s="38">
        <f t="shared" ca="1" si="3"/>
        <v>1.2991265867698263</v>
      </c>
      <c r="D86" s="38">
        <f t="shared" ca="1" si="13"/>
        <v>119.32218509741892</v>
      </c>
      <c r="E86" s="38">
        <f t="shared" ca="1" si="4"/>
        <v>569.32218509741892</v>
      </c>
      <c r="F86" s="39" t="str">
        <f t="shared" ca="1" si="5"/>
        <v>9:29:19</v>
      </c>
      <c r="G86" s="40">
        <v>3</v>
      </c>
      <c r="H86" s="74">
        <f t="shared" ca="1" si="6"/>
        <v>119.32218509741892</v>
      </c>
      <c r="I86" s="38">
        <f t="shared" ref="I86:I149" ca="1" si="15">-(LN(1-RAND()))/mu</f>
        <v>8.2146524848598297</v>
      </c>
      <c r="J86" s="38">
        <f t="shared" ca="1" si="14"/>
        <v>355.56948960334546</v>
      </c>
      <c r="K86" s="38">
        <f t="shared" ca="1" si="12"/>
        <v>118.60000791241191</v>
      </c>
      <c r="L86" s="38">
        <f t="shared" ca="1" si="7"/>
        <v>127.53683758227875</v>
      </c>
      <c r="M86" s="38">
        <f t="shared" ca="1" si="8"/>
        <v>0</v>
      </c>
      <c r="N86" s="38">
        <f t="shared" ca="1" si="9"/>
        <v>0</v>
      </c>
      <c r="O86" s="38">
        <f t="shared" ca="1" si="10"/>
        <v>0</v>
      </c>
      <c r="P86" s="42">
        <f ca="1">B86-MATCH(D86,$H$22:H86,1)</f>
        <v>7</v>
      </c>
      <c r="S86" s="44"/>
      <c r="T86" s="23"/>
      <c r="U86" s="33"/>
      <c r="V86" s="33"/>
    </row>
    <row r="87" spans="2:22" x14ac:dyDescent="0.3">
      <c r="B87" s="37">
        <v>66</v>
      </c>
      <c r="C87" s="38">
        <f t="shared" ref="C87:C150" ca="1" si="16">IF(E86&lt;=480,-(LN(1-RAND()))/lambda,
IF(AND(E86&gt;480,E86&lt;=540),-(LN(1-RAND()))/lambda2,
IF(AND(E86&gt;540,E86&lt;=600),-(LN(1-RAND()))/lambda3,
IF(AND(E86&gt;600,E86&lt;=660),-(LN(1-RAND()))/lambda4,
IF(AND(E86&gt;660,E86&lt;=720),-(LN(1-RAND()))/lambda5,
IF(AND(E86&gt;720,E86&lt;=780),-(LN(1-RAND()))/lambda6,
IF(AND(E86&gt;780,E86&lt;=840),-(LN(1-RAND()))/lambda7,
IF(AND(E86&gt;840,E86&lt;=900),-(LN(1-RAND()))/lambda8,
IF(AND(E86&gt;900,E86&lt;=960),-(LN(1-RAND()))/lambda9,
IF(AND(E86&gt;960,E86&lt;=1020),-(LN(1-RAND()))/lambda10,
IF(AND(E86&gt;1020,E86&lt;=1080),-(LN(1-RAND()))/lambda11,
IF(AND(E86&gt;1080,E86&lt;=1140),-(LN(1-RAND()))/lambda12,
IF(E86&gt;1140,-(LN(1-RAND()))/lambda13)))))))))))))</f>
        <v>0.21109428998407531</v>
      </c>
      <c r="D87" s="38">
        <f t="shared" ref="D87:D150" ca="1" si="17">D86+C87</f>
        <v>119.533279387403</v>
      </c>
      <c r="E87" s="38">
        <f t="shared" ref="E87:E150" ca="1" si="18">450+D87</f>
        <v>569.53327938740301</v>
      </c>
      <c r="F87" s="39" t="str">
        <f t="shared" ref="F87:F150" ca="1" si="19">TEXT(E87/60/24,"h:mm:ss")</f>
        <v>9:29:32</v>
      </c>
      <c r="G87" s="40">
        <v>3</v>
      </c>
      <c r="H87" s="74">
        <f t="shared" ref="H87:H150" ca="1" si="20">MAX(D87,SMALL(J86:N86,COUNTIF(J86:N86,0)+1))</f>
        <v>119.533279387403</v>
      </c>
      <c r="I87" s="38">
        <f t="shared" ca="1" si="15"/>
        <v>3.8550591961979044</v>
      </c>
      <c r="J87" s="38">
        <f t="shared" ca="1" si="14"/>
        <v>359.42454879954335</v>
      </c>
      <c r="K87" s="38">
        <f t="shared" ca="1" si="12"/>
        <v>118.60000791241191</v>
      </c>
      <c r="L87" s="38">
        <f t="shared" ref="L87:L150" ca="1" si="21">IF(G87=3,D87+I87,L86)</f>
        <v>123.3883385836009</v>
      </c>
      <c r="M87" s="38">
        <f t="shared" ref="M87:M150" ca="1" si="22">IF(G87=4,D87+I87,M86)</f>
        <v>0</v>
      </c>
      <c r="N87" s="38">
        <f t="shared" ref="N87:N150" ca="1" si="23">IF(G87=5,D87+I87,N86)</f>
        <v>0</v>
      </c>
      <c r="O87" s="38">
        <f t="shared" ref="O87:O150" ca="1" si="24">H87-D87</f>
        <v>0</v>
      </c>
      <c r="P87" s="42">
        <f ca="1">B87-MATCH(D87,$H$22:H87,1)</f>
        <v>0</v>
      </c>
      <c r="S87" s="44"/>
      <c r="T87" s="23"/>
      <c r="U87" s="33"/>
      <c r="V87" s="33"/>
    </row>
    <row r="88" spans="2:22" x14ac:dyDescent="0.3">
      <c r="B88" s="37">
        <v>67</v>
      </c>
      <c r="C88" s="38">
        <f t="shared" ca="1" si="16"/>
        <v>2.4281035705986302</v>
      </c>
      <c r="D88" s="38">
        <f t="shared" ca="1" si="17"/>
        <v>121.96138295800164</v>
      </c>
      <c r="E88" s="38">
        <f t="shared" ca="1" si="18"/>
        <v>571.96138295800165</v>
      </c>
      <c r="F88" s="39" t="str">
        <f t="shared" ca="1" si="19"/>
        <v>9:31:58</v>
      </c>
      <c r="G88" s="40">
        <v>3</v>
      </c>
      <c r="H88" s="74">
        <f t="shared" ca="1" si="20"/>
        <v>121.96138295800164</v>
      </c>
      <c r="I88" s="38">
        <f t="shared" ca="1" si="15"/>
        <v>3.4432695788357468</v>
      </c>
      <c r="J88" s="38">
        <f t="shared" ca="1" si="14"/>
        <v>362.86781837837907</v>
      </c>
      <c r="K88" s="38">
        <f t="shared" ref="K88:K151" ca="1" si="25">IF(G88=2,H88+I88,K87)</f>
        <v>118.60000791241191</v>
      </c>
      <c r="L88" s="38">
        <f t="shared" ca="1" si="21"/>
        <v>125.40465253683739</v>
      </c>
      <c r="M88" s="38">
        <f t="shared" ca="1" si="22"/>
        <v>0</v>
      </c>
      <c r="N88" s="38">
        <f t="shared" ca="1" si="23"/>
        <v>0</v>
      </c>
      <c r="O88" s="38">
        <f t="shared" ca="1" si="24"/>
        <v>0</v>
      </c>
      <c r="P88" s="42">
        <f ca="1">B88-MATCH(D88,$H$22:H88,1)</f>
        <v>0</v>
      </c>
      <c r="S88" s="44"/>
      <c r="T88" s="23"/>
      <c r="U88" s="33"/>
      <c r="V88" s="33"/>
    </row>
    <row r="89" spans="2:22" x14ac:dyDescent="0.3">
      <c r="B89" s="37">
        <v>68</v>
      </c>
      <c r="C89" s="38">
        <f t="shared" ca="1" si="16"/>
        <v>1.6717382591855874</v>
      </c>
      <c r="D89" s="38">
        <f t="shared" ca="1" si="17"/>
        <v>123.63312121718722</v>
      </c>
      <c r="E89" s="38">
        <f t="shared" ca="1" si="18"/>
        <v>573.63312121718718</v>
      </c>
      <c r="F89" s="39" t="str">
        <f t="shared" ca="1" si="19"/>
        <v>9:33:38</v>
      </c>
      <c r="G89" s="40">
        <v>2</v>
      </c>
      <c r="H89" s="74">
        <f t="shared" ca="1" si="20"/>
        <v>123.63312121718722</v>
      </c>
      <c r="I89" s="38">
        <f t="shared" ca="1" si="15"/>
        <v>16.679955826698528</v>
      </c>
      <c r="J89" s="38">
        <f t="shared" ca="1" si="14"/>
        <v>379.54777420507759</v>
      </c>
      <c r="K89" s="38">
        <f t="shared" ca="1" si="25"/>
        <v>140.31307704388576</v>
      </c>
      <c r="L89" s="38">
        <f t="shared" ca="1" si="21"/>
        <v>125.40465253683739</v>
      </c>
      <c r="M89" s="38">
        <f t="shared" ca="1" si="22"/>
        <v>0</v>
      </c>
      <c r="N89" s="38">
        <f t="shared" ca="1" si="23"/>
        <v>0</v>
      </c>
      <c r="O89" s="38">
        <f t="shared" ca="1" si="24"/>
        <v>0</v>
      </c>
      <c r="P89" s="42">
        <f ca="1">B89-MATCH(D89,$H$22:H89,1)</f>
        <v>0</v>
      </c>
      <c r="S89" s="44"/>
      <c r="T89" s="23"/>
      <c r="U89" s="33"/>
      <c r="V89" s="33"/>
    </row>
    <row r="90" spans="2:22" x14ac:dyDescent="0.3">
      <c r="B90" s="37">
        <v>69</v>
      </c>
      <c r="C90" s="38">
        <f t="shared" ca="1" si="16"/>
        <v>0.32721211907430264</v>
      </c>
      <c r="D90" s="38">
        <f t="shared" ca="1" si="17"/>
        <v>123.96033333626153</v>
      </c>
      <c r="E90" s="38">
        <f t="shared" ca="1" si="18"/>
        <v>573.96033333626156</v>
      </c>
      <c r="F90" s="39" t="str">
        <f t="shared" ca="1" si="19"/>
        <v>9:33:58</v>
      </c>
      <c r="G90" s="40">
        <v>3</v>
      </c>
      <c r="H90" s="74">
        <f t="shared" ca="1" si="20"/>
        <v>125.40465253683739</v>
      </c>
      <c r="I90" s="38">
        <f t="shared" ca="1" si="15"/>
        <v>1.3308831006052519</v>
      </c>
      <c r="J90" s="38">
        <f t="shared" ca="1" si="14"/>
        <v>380.87865730568285</v>
      </c>
      <c r="K90" s="38">
        <f t="shared" ca="1" si="25"/>
        <v>140.31307704388576</v>
      </c>
      <c r="L90" s="38">
        <f t="shared" ca="1" si="21"/>
        <v>125.29121643686678</v>
      </c>
      <c r="M90" s="38">
        <f t="shared" ca="1" si="22"/>
        <v>0</v>
      </c>
      <c r="N90" s="38">
        <f t="shared" ca="1" si="23"/>
        <v>0</v>
      </c>
      <c r="O90" s="38">
        <f t="shared" ca="1" si="24"/>
        <v>1.4443192005758618</v>
      </c>
      <c r="P90" s="42">
        <f ca="1">B90-MATCH(D90,$H$22:H90,1)</f>
        <v>1</v>
      </c>
      <c r="S90" s="44"/>
      <c r="T90" s="23"/>
      <c r="U90" s="33"/>
      <c r="V90" s="33"/>
    </row>
    <row r="91" spans="2:22" x14ac:dyDescent="0.3">
      <c r="B91" s="37">
        <v>70</v>
      </c>
      <c r="C91" s="38">
        <f t="shared" ca="1" si="16"/>
        <v>6.2730835181826539E-2</v>
      </c>
      <c r="D91" s="38">
        <f t="shared" ca="1" si="17"/>
        <v>124.02306417144335</v>
      </c>
      <c r="E91" s="38">
        <f t="shared" ca="1" si="18"/>
        <v>574.02306417144337</v>
      </c>
      <c r="F91" s="39" t="str">
        <f t="shared" ca="1" si="19"/>
        <v>9:34:01</v>
      </c>
      <c r="G91" s="40">
        <v>3</v>
      </c>
      <c r="H91" s="74">
        <f t="shared" ca="1" si="20"/>
        <v>125.29121643686678</v>
      </c>
      <c r="I91" s="38">
        <f t="shared" ca="1" si="15"/>
        <v>3.2982986865934505</v>
      </c>
      <c r="J91" s="38">
        <f t="shared" ca="1" si="14"/>
        <v>384.17695599227631</v>
      </c>
      <c r="K91" s="38">
        <f t="shared" ca="1" si="25"/>
        <v>140.31307704388576</v>
      </c>
      <c r="L91" s="38">
        <f t="shared" ca="1" si="21"/>
        <v>127.32136285803681</v>
      </c>
      <c r="M91" s="38">
        <f t="shared" ca="1" si="22"/>
        <v>0</v>
      </c>
      <c r="N91" s="38">
        <f t="shared" ca="1" si="23"/>
        <v>0</v>
      </c>
      <c r="O91" s="38">
        <f t="shared" ca="1" si="24"/>
        <v>1.2681522654234243</v>
      </c>
      <c r="P91" s="42">
        <f ca="1">B91-MATCH(D91,$H$22:H91,1)</f>
        <v>2</v>
      </c>
      <c r="S91" s="44"/>
      <c r="T91" s="23"/>
      <c r="U91" s="33"/>
      <c r="V91" s="33"/>
    </row>
    <row r="92" spans="2:22" x14ac:dyDescent="0.3">
      <c r="B92" s="37">
        <v>71</v>
      </c>
      <c r="C92" s="38">
        <f t="shared" ca="1" si="16"/>
        <v>0.12858848347955076</v>
      </c>
      <c r="D92" s="38">
        <f t="shared" ca="1" si="17"/>
        <v>124.1516526549229</v>
      </c>
      <c r="E92" s="38">
        <f t="shared" ca="1" si="18"/>
        <v>574.15165265492294</v>
      </c>
      <c r="F92" s="39" t="str">
        <f t="shared" ca="1" si="19"/>
        <v>9:34:09</v>
      </c>
      <c r="G92" s="40">
        <v>3</v>
      </c>
      <c r="H92" s="74">
        <f t="shared" ca="1" si="20"/>
        <v>127.32136285803681</v>
      </c>
      <c r="I92" s="38">
        <f t="shared" ca="1" si="15"/>
        <v>1.9028997802834073</v>
      </c>
      <c r="J92" s="38">
        <f t="shared" ca="1" si="14"/>
        <v>386.07985577255971</v>
      </c>
      <c r="K92" s="38">
        <f t="shared" ca="1" si="25"/>
        <v>140.31307704388576</v>
      </c>
      <c r="L92" s="38">
        <f t="shared" ca="1" si="21"/>
        <v>126.0545524352063</v>
      </c>
      <c r="M92" s="38">
        <f t="shared" ca="1" si="22"/>
        <v>0</v>
      </c>
      <c r="N92" s="38">
        <f t="shared" ca="1" si="23"/>
        <v>0</v>
      </c>
      <c r="O92" s="38">
        <f t="shared" ca="1" si="24"/>
        <v>3.1697102031139082</v>
      </c>
      <c r="P92" s="42">
        <f ca="1">B92-MATCH(D92,$H$22:H92,1)</f>
        <v>3</v>
      </c>
      <c r="S92" s="44"/>
      <c r="T92" s="23"/>
      <c r="U92" s="33"/>
      <c r="V92" s="33"/>
    </row>
    <row r="93" spans="2:22" x14ac:dyDescent="0.3">
      <c r="B93" s="37">
        <v>72</v>
      </c>
      <c r="C93" s="38">
        <f t="shared" ca="1" si="16"/>
        <v>0.19602623593351651</v>
      </c>
      <c r="D93" s="38">
        <f t="shared" ca="1" si="17"/>
        <v>124.34767889085641</v>
      </c>
      <c r="E93" s="38">
        <f t="shared" ca="1" si="18"/>
        <v>574.3476788908564</v>
      </c>
      <c r="F93" s="39" t="str">
        <f t="shared" ca="1" si="19"/>
        <v>9:34:21</v>
      </c>
      <c r="G93" s="40">
        <v>3</v>
      </c>
      <c r="H93" s="74">
        <f t="shared" ca="1" si="20"/>
        <v>126.0545524352063</v>
      </c>
      <c r="I93" s="38">
        <f t="shared" ca="1" si="15"/>
        <v>5.0910412140030488</v>
      </c>
      <c r="J93" s="38">
        <f t="shared" ca="1" si="14"/>
        <v>391.17089698656275</v>
      </c>
      <c r="K93" s="38">
        <f t="shared" ca="1" si="25"/>
        <v>140.31307704388576</v>
      </c>
      <c r="L93" s="38">
        <f t="shared" ca="1" si="21"/>
        <v>129.43872010485947</v>
      </c>
      <c r="M93" s="38">
        <f t="shared" ca="1" si="22"/>
        <v>0</v>
      </c>
      <c r="N93" s="38">
        <f t="shared" ca="1" si="23"/>
        <v>0</v>
      </c>
      <c r="O93" s="38">
        <f t="shared" ca="1" si="24"/>
        <v>1.7068735443498895</v>
      </c>
      <c r="P93" s="42">
        <f ca="1">B93-MATCH(D93,$H$22:H93,1)</f>
        <v>4</v>
      </c>
      <c r="S93" s="44"/>
      <c r="T93" s="23"/>
      <c r="U93" s="33"/>
      <c r="V93" s="33"/>
    </row>
    <row r="94" spans="2:22" x14ac:dyDescent="0.3">
      <c r="B94" s="37">
        <v>73</v>
      </c>
      <c r="C94" s="38">
        <f t="shared" ca="1" si="16"/>
        <v>0.51825231953460071</v>
      </c>
      <c r="D94" s="38">
        <f t="shared" ca="1" si="17"/>
        <v>124.86593121039101</v>
      </c>
      <c r="E94" s="38">
        <f t="shared" ca="1" si="18"/>
        <v>574.86593121039095</v>
      </c>
      <c r="F94" s="39" t="str">
        <f t="shared" ca="1" si="19"/>
        <v>9:34:52</v>
      </c>
      <c r="G94" s="40">
        <v>2</v>
      </c>
      <c r="H94" s="74">
        <f t="shared" ca="1" si="20"/>
        <v>129.43872010485947</v>
      </c>
      <c r="I94" s="38">
        <f t="shared" ca="1" si="15"/>
        <v>0.35672977711032855</v>
      </c>
      <c r="J94" s="38">
        <f t="shared" ca="1" si="14"/>
        <v>391.52762676367308</v>
      </c>
      <c r="K94" s="38">
        <f t="shared" ca="1" si="25"/>
        <v>129.7954498819698</v>
      </c>
      <c r="L94" s="38">
        <f t="shared" ca="1" si="21"/>
        <v>129.43872010485947</v>
      </c>
      <c r="M94" s="38">
        <f t="shared" ca="1" si="22"/>
        <v>0</v>
      </c>
      <c r="N94" s="38">
        <f t="shared" ca="1" si="23"/>
        <v>0</v>
      </c>
      <c r="O94" s="38">
        <f t="shared" ca="1" si="24"/>
        <v>4.5727888944684594</v>
      </c>
      <c r="P94" s="42">
        <f ca="1">B94-MATCH(D94,$H$22:H94,1)</f>
        <v>5</v>
      </c>
      <c r="S94" s="44"/>
      <c r="T94" s="23"/>
      <c r="U94" s="33"/>
      <c r="V94" s="33"/>
    </row>
    <row r="95" spans="2:22" x14ac:dyDescent="0.3">
      <c r="B95" s="37">
        <v>74</v>
      </c>
      <c r="C95" s="38">
        <f t="shared" ca="1" si="16"/>
        <v>5.6734884095928702E-2</v>
      </c>
      <c r="D95" s="38">
        <f t="shared" ca="1" si="17"/>
        <v>124.92266609448694</v>
      </c>
      <c r="E95" s="38">
        <f t="shared" ca="1" si="18"/>
        <v>574.92266609448689</v>
      </c>
      <c r="F95" s="39" t="str">
        <f t="shared" ca="1" si="19"/>
        <v>9:34:55</v>
      </c>
      <c r="G95" s="40">
        <v>3</v>
      </c>
      <c r="H95" s="74">
        <f t="shared" ca="1" si="20"/>
        <v>129.43872010485947</v>
      </c>
      <c r="I95" s="38">
        <f t="shared" ca="1" si="15"/>
        <v>6.5083390745155512E-2</v>
      </c>
      <c r="J95" s="38">
        <f t="shared" ca="1" si="14"/>
        <v>391.59271015441823</v>
      </c>
      <c r="K95" s="38">
        <f t="shared" ca="1" si="25"/>
        <v>129.7954498819698</v>
      </c>
      <c r="L95" s="38">
        <f t="shared" ca="1" si="21"/>
        <v>124.9877494852321</v>
      </c>
      <c r="M95" s="38">
        <f t="shared" ca="1" si="22"/>
        <v>0</v>
      </c>
      <c r="N95" s="38">
        <f t="shared" ca="1" si="23"/>
        <v>0</v>
      </c>
      <c r="O95" s="38">
        <f t="shared" ca="1" si="24"/>
        <v>4.5160540103725282</v>
      </c>
      <c r="P95" s="42">
        <f ca="1">B95-MATCH(D95,$H$22:H95,1)</f>
        <v>6</v>
      </c>
      <c r="S95" s="44"/>
      <c r="T95" s="23"/>
      <c r="U95" s="33"/>
      <c r="V95" s="33"/>
    </row>
    <row r="96" spans="2:22" x14ac:dyDescent="0.3">
      <c r="B96" s="37">
        <v>75</v>
      </c>
      <c r="C96" s="38">
        <f t="shared" ca="1" si="16"/>
        <v>0.24285300199424448</v>
      </c>
      <c r="D96" s="38">
        <f t="shared" ca="1" si="17"/>
        <v>125.16551909648119</v>
      </c>
      <c r="E96" s="38">
        <f t="shared" ca="1" si="18"/>
        <v>575.16551909648115</v>
      </c>
      <c r="F96" s="39" t="str">
        <f t="shared" ca="1" si="19"/>
        <v>9:35:10</v>
      </c>
      <c r="G96" s="40">
        <v>3</v>
      </c>
      <c r="H96" s="74">
        <f t="shared" ca="1" si="20"/>
        <v>125.16551909648119</v>
      </c>
      <c r="I96" s="38">
        <f t="shared" ca="1" si="15"/>
        <v>6.9633588958721404</v>
      </c>
      <c r="J96" s="38">
        <f t="shared" ca="1" si="14"/>
        <v>398.55606905029038</v>
      </c>
      <c r="K96" s="38">
        <f t="shared" ca="1" si="25"/>
        <v>129.7954498819698</v>
      </c>
      <c r="L96" s="38">
        <f t="shared" ca="1" si="21"/>
        <v>132.12887799235332</v>
      </c>
      <c r="M96" s="38">
        <f t="shared" ca="1" si="22"/>
        <v>0</v>
      </c>
      <c r="N96" s="38">
        <f t="shared" ca="1" si="23"/>
        <v>0</v>
      </c>
      <c r="O96" s="38">
        <f t="shared" ca="1" si="24"/>
        <v>0</v>
      </c>
      <c r="P96" s="42">
        <f ca="1">B96-MATCH(D96,$H$22:H96,1)</f>
        <v>7</v>
      </c>
      <c r="S96" s="44"/>
      <c r="T96" s="23"/>
      <c r="U96" s="33"/>
      <c r="V96" s="33"/>
    </row>
    <row r="97" spans="2:22" x14ac:dyDescent="0.3">
      <c r="B97" s="37">
        <v>76</v>
      </c>
      <c r="C97" s="38">
        <f t="shared" ca="1" si="16"/>
        <v>1.3049233676608143</v>
      </c>
      <c r="D97" s="38">
        <f t="shared" ca="1" si="17"/>
        <v>126.47044246414201</v>
      </c>
      <c r="E97" s="38">
        <f t="shared" ca="1" si="18"/>
        <v>576.47044246414202</v>
      </c>
      <c r="F97" s="39" t="str">
        <f t="shared" ca="1" si="19"/>
        <v>9:36:28</v>
      </c>
      <c r="G97" s="40">
        <v>3</v>
      </c>
      <c r="H97" s="74">
        <f t="shared" ca="1" si="20"/>
        <v>129.7954498819698</v>
      </c>
      <c r="I97" s="38">
        <f t="shared" ca="1" si="15"/>
        <v>1.3725752104513189</v>
      </c>
      <c r="J97" s="38">
        <f t="shared" ca="1" si="14"/>
        <v>399.92864426074169</v>
      </c>
      <c r="K97" s="38">
        <f t="shared" ca="1" si="25"/>
        <v>129.7954498819698</v>
      </c>
      <c r="L97" s="38">
        <f t="shared" ca="1" si="21"/>
        <v>127.84301767459333</v>
      </c>
      <c r="M97" s="38">
        <f t="shared" ca="1" si="22"/>
        <v>0</v>
      </c>
      <c r="N97" s="38">
        <f t="shared" ca="1" si="23"/>
        <v>0</v>
      </c>
      <c r="O97" s="38">
        <f t="shared" ca="1" si="24"/>
        <v>3.3250074178277913</v>
      </c>
      <c r="P97" s="42">
        <f ca="1">B97-MATCH(D97,$H$22:H97,1)</f>
        <v>4</v>
      </c>
      <c r="S97" s="44"/>
      <c r="T97" s="23"/>
      <c r="U97" s="33"/>
      <c r="V97" s="33"/>
    </row>
    <row r="98" spans="2:22" x14ac:dyDescent="0.3">
      <c r="B98" s="37">
        <v>77</v>
      </c>
      <c r="C98" s="38">
        <f t="shared" ca="1" si="16"/>
        <v>0.67737165445261871</v>
      </c>
      <c r="D98" s="38">
        <f t="shared" ca="1" si="17"/>
        <v>127.14781411859462</v>
      </c>
      <c r="E98" s="38">
        <f t="shared" ca="1" si="18"/>
        <v>577.14781411859462</v>
      </c>
      <c r="F98" s="39" t="str">
        <f t="shared" ca="1" si="19"/>
        <v>9:37:09</v>
      </c>
      <c r="G98" s="40">
        <v>3</v>
      </c>
      <c r="H98" s="74">
        <f t="shared" ca="1" si="20"/>
        <v>127.84301767459333</v>
      </c>
      <c r="I98" s="38">
        <f t="shared" ca="1" si="15"/>
        <v>0.49451497964315949</v>
      </c>
      <c r="J98" s="38">
        <f t="shared" ca="1" si="14"/>
        <v>400.42315924038485</v>
      </c>
      <c r="K98" s="38">
        <f t="shared" ca="1" si="25"/>
        <v>129.7954498819698</v>
      </c>
      <c r="L98" s="38">
        <f t="shared" ca="1" si="21"/>
        <v>127.64232909823778</v>
      </c>
      <c r="M98" s="38">
        <f t="shared" ca="1" si="22"/>
        <v>0</v>
      </c>
      <c r="N98" s="38">
        <f t="shared" ca="1" si="23"/>
        <v>0</v>
      </c>
      <c r="O98" s="38">
        <f t="shared" ca="1" si="24"/>
        <v>0.69520355599870243</v>
      </c>
      <c r="P98" s="42">
        <f ca="1">B98-MATCH(D98,$H$22:H98,1)</f>
        <v>7</v>
      </c>
      <c r="S98" s="44"/>
      <c r="T98" s="23"/>
      <c r="U98" s="33"/>
      <c r="V98" s="33"/>
    </row>
    <row r="99" spans="2:22" x14ac:dyDescent="0.3">
      <c r="B99" s="37">
        <v>78</v>
      </c>
      <c r="C99" s="38">
        <f t="shared" ca="1" si="16"/>
        <v>0.57530242266388698</v>
      </c>
      <c r="D99" s="38">
        <f t="shared" ca="1" si="17"/>
        <v>127.72311654125851</v>
      </c>
      <c r="E99" s="38">
        <f t="shared" ca="1" si="18"/>
        <v>577.72311654125849</v>
      </c>
      <c r="F99" s="39" t="str">
        <f t="shared" ca="1" si="19"/>
        <v>9:37:43</v>
      </c>
      <c r="G99" s="40">
        <v>2</v>
      </c>
      <c r="H99" s="74">
        <f t="shared" ca="1" si="20"/>
        <v>127.72311654125851</v>
      </c>
      <c r="I99" s="38">
        <f t="shared" ca="1" si="15"/>
        <v>7.5858088072495677</v>
      </c>
      <c r="J99" s="38">
        <f t="shared" ca="1" si="14"/>
        <v>408.00896804763443</v>
      </c>
      <c r="K99" s="38">
        <f t="shared" ca="1" si="25"/>
        <v>135.30892534850807</v>
      </c>
      <c r="L99" s="38">
        <f t="shared" ca="1" si="21"/>
        <v>127.64232909823778</v>
      </c>
      <c r="M99" s="38">
        <f t="shared" ca="1" si="22"/>
        <v>0</v>
      </c>
      <c r="N99" s="38">
        <f t="shared" ca="1" si="23"/>
        <v>0</v>
      </c>
      <c r="O99" s="38">
        <f t="shared" ca="1" si="24"/>
        <v>0</v>
      </c>
      <c r="P99" s="42">
        <f ca="1">B99-MATCH(D99,$H$22:H99,1)</f>
        <v>6</v>
      </c>
      <c r="S99" s="44"/>
      <c r="T99" s="23"/>
      <c r="U99" s="33"/>
      <c r="V99" s="33"/>
    </row>
    <row r="100" spans="2:22" x14ac:dyDescent="0.3">
      <c r="B100" s="37">
        <v>79</v>
      </c>
      <c r="C100" s="38">
        <f t="shared" ca="1" si="16"/>
        <v>0.16398254248621394</v>
      </c>
      <c r="D100" s="38">
        <f t="shared" ca="1" si="17"/>
        <v>127.88709908374472</v>
      </c>
      <c r="E100" s="38">
        <f t="shared" ca="1" si="18"/>
        <v>577.88709908374472</v>
      </c>
      <c r="F100" s="39" t="str">
        <f t="shared" ca="1" si="19"/>
        <v>9:37:53</v>
      </c>
      <c r="G100" s="40">
        <v>3</v>
      </c>
      <c r="H100" s="74">
        <f t="shared" ca="1" si="20"/>
        <v>127.88709908374472</v>
      </c>
      <c r="I100" s="38">
        <f t="shared" ca="1" si="15"/>
        <v>2.4326357015761277</v>
      </c>
      <c r="J100" s="38">
        <f t="shared" ref="J100:J163" ca="1" si="26">MAX(D100,J99)+I100</f>
        <v>410.44160374921057</v>
      </c>
      <c r="K100" s="38">
        <f t="shared" ca="1" si="25"/>
        <v>135.30892534850807</v>
      </c>
      <c r="L100" s="38">
        <f t="shared" ca="1" si="21"/>
        <v>130.31973478532083</v>
      </c>
      <c r="M100" s="38">
        <f t="shared" ca="1" si="22"/>
        <v>0</v>
      </c>
      <c r="N100" s="38">
        <f t="shared" ca="1" si="23"/>
        <v>0</v>
      </c>
      <c r="O100" s="38">
        <f t="shared" ca="1" si="24"/>
        <v>0</v>
      </c>
      <c r="P100" s="42">
        <f ca="1">B100-MATCH(D100,$H$22:H100,1)</f>
        <v>0</v>
      </c>
      <c r="S100" s="44"/>
      <c r="T100" s="23"/>
      <c r="U100" s="33"/>
      <c r="V100" s="33"/>
    </row>
    <row r="101" spans="2:22" x14ac:dyDescent="0.3">
      <c r="B101" s="37">
        <v>80</v>
      </c>
      <c r="C101" s="38">
        <f t="shared" ca="1" si="16"/>
        <v>0.87787026856038186</v>
      </c>
      <c r="D101" s="38">
        <f t="shared" ca="1" si="17"/>
        <v>128.76496935230509</v>
      </c>
      <c r="E101" s="38">
        <f t="shared" ca="1" si="18"/>
        <v>578.76496935230512</v>
      </c>
      <c r="F101" s="39" t="str">
        <f t="shared" ca="1" si="19"/>
        <v>9:38:46</v>
      </c>
      <c r="G101" s="40">
        <v>3</v>
      </c>
      <c r="H101" s="74">
        <f t="shared" ca="1" si="20"/>
        <v>130.31973478532083</v>
      </c>
      <c r="I101" s="38">
        <f t="shared" ca="1" si="15"/>
        <v>10.26135095741818</v>
      </c>
      <c r="J101" s="38">
        <f t="shared" ca="1" si="26"/>
        <v>420.70295470662876</v>
      </c>
      <c r="K101" s="38">
        <f t="shared" ca="1" si="25"/>
        <v>135.30892534850807</v>
      </c>
      <c r="L101" s="38">
        <f t="shared" ca="1" si="21"/>
        <v>139.02632030972327</v>
      </c>
      <c r="M101" s="38">
        <f t="shared" ca="1" si="22"/>
        <v>0</v>
      </c>
      <c r="N101" s="38">
        <f t="shared" ca="1" si="23"/>
        <v>0</v>
      </c>
      <c r="O101" s="38">
        <f t="shared" ca="1" si="24"/>
        <v>1.5547654330157457</v>
      </c>
      <c r="P101" s="42">
        <f ca="1">B101-MATCH(D101,$H$22:H101,1)</f>
        <v>1</v>
      </c>
      <c r="S101" s="44"/>
      <c r="T101" s="23"/>
      <c r="U101" s="33"/>
      <c r="V101" s="33"/>
    </row>
    <row r="102" spans="2:22" x14ac:dyDescent="0.3">
      <c r="B102" s="37">
        <v>81</v>
      </c>
      <c r="C102" s="38">
        <f t="shared" ca="1" si="16"/>
        <v>0.56149884705774367</v>
      </c>
      <c r="D102" s="38">
        <f t="shared" ca="1" si="17"/>
        <v>129.32646819936284</v>
      </c>
      <c r="E102" s="38">
        <f t="shared" ca="1" si="18"/>
        <v>579.32646819936281</v>
      </c>
      <c r="F102" s="39" t="str">
        <f t="shared" ca="1" si="19"/>
        <v>9:39:20</v>
      </c>
      <c r="G102" s="40">
        <v>2</v>
      </c>
      <c r="H102" s="74">
        <f t="shared" ca="1" si="20"/>
        <v>135.30892534850807</v>
      </c>
      <c r="I102" s="38">
        <f t="shared" ca="1" si="15"/>
        <v>20.042252573904651</v>
      </c>
      <c r="J102" s="38">
        <f t="shared" ca="1" si="26"/>
        <v>440.74520728053341</v>
      </c>
      <c r="K102" s="38">
        <f t="shared" ca="1" si="25"/>
        <v>155.35117792241272</v>
      </c>
      <c r="L102" s="38">
        <f t="shared" ca="1" si="21"/>
        <v>139.02632030972327</v>
      </c>
      <c r="M102" s="38">
        <f t="shared" ca="1" si="22"/>
        <v>0</v>
      </c>
      <c r="N102" s="38">
        <f t="shared" ca="1" si="23"/>
        <v>0</v>
      </c>
      <c r="O102" s="38">
        <f t="shared" ca="1" si="24"/>
        <v>5.9824571491452332</v>
      </c>
      <c r="P102" s="42">
        <f ca="1">B102-MATCH(D102,$H$22:H102,1)</f>
        <v>9</v>
      </c>
      <c r="S102" s="23"/>
      <c r="T102" s="23"/>
      <c r="U102" s="33"/>
      <c r="V102" s="33"/>
    </row>
    <row r="103" spans="2:22" x14ac:dyDescent="0.3">
      <c r="B103" s="37">
        <v>82</v>
      </c>
      <c r="C103" s="38">
        <f t="shared" ca="1" si="16"/>
        <v>0.70286438629725123</v>
      </c>
      <c r="D103" s="38">
        <f t="shared" ca="1" si="17"/>
        <v>130.02933258566009</v>
      </c>
      <c r="E103" s="38">
        <f t="shared" ca="1" si="18"/>
        <v>580.02933258566009</v>
      </c>
      <c r="F103" s="39" t="str">
        <f t="shared" ca="1" si="19"/>
        <v>9:40:02</v>
      </c>
      <c r="G103" s="40">
        <v>3</v>
      </c>
      <c r="H103" s="74">
        <f t="shared" ca="1" si="20"/>
        <v>139.02632030972327</v>
      </c>
      <c r="I103" s="38">
        <f t="shared" ca="1" si="15"/>
        <v>9.6244497621259857</v>
      </c>
      <c r="J103" s="38">
        <f t="shared" ca="1" si="26"/>
        <v>450.36965704265941</v>
      </c>
      <c r="K103" s="38">
        <f t="shared" ca="1" si="25"/>
        <v>155.35117792241272</v>
      </c>
      <c r="L103" s="38">
        <f t="shared" ca="1" si="21"/>
        <v>139.65378234778606</v>
      </c>
      <c r="M103" s="38">
        <f t="shared" ca="1" si="22"/>
        <v>0</v>
      </c>
      <c r="N103" s="38">
        <f t="shared" ca="1" si="23"/>
        <v>0</v>
      </c>
      <c r="O103" s="38">
        <f t="shared" ca="1" si="24"/>
        <v>8.9969877240631888</v>
      </c>
      <c r="P103" s="42">
        <f ca="1">B103-MATCH(D103,$H$22:H103,1)</f>
        <v>3</v>
      </c>
      <c r="S103" s="23"/>
      <c r="T103" s="23"/>
      <c r="U103" s="33"/>
      <c r="V103" s="33"/>
    </row>
    <row r="104" spans="2:22" x14ac:dyDescent="0.3">
      <c r="B104" s="37">
        <v>83</v>
      </c>
      <c r="C104" s="38">
        <f t="shared" ca="1" si="16"/>
        <v>0.74817687795001941</v>
      </c>
      <c r="D104" s="38">
        <f t="shared" ca="1" si="17"/>
        <v>130.7775094636101</v>
      </c>
      <c r="E104" s="38">
        <f t="shared" ca="1" si="18"/>
        <v>580.77750946361016</v>
      </c>
      <c r="F104" s="39" t="str">
        <f t="shared" ca="1" si="19"/>
        <v>9:40:47</v>
      </c>
      <c r="G104" s="40">
        <v>2</v>
      </c>
      <c r="H104" s="74">
        <f t="shared" ca="1" si="20"/>
        <v>139.65378234778606</v>
      </c>
      <c r="I104" s="38">
        <f t="shared" ca="1" si="15"/>
        <v>2.2339724744439216</v>
      </c>
      <c r="J104" s="38">
        <f t="shared" ca="1" si="26"/>
        <v>452.60362951710334</v>
      </c>
      <c r="K104" s="38">
        <f t="shared" ca="1" si="25"/>
        <v>141.88775482222999</v>
      </c>
      <c r="L104" s="38">
        <f t="shared" ca="1" si="21"/>
        <v>139.65378234778606</v>
      </c>
      <c r="M104" s="38">
        <f t="shared" ca="1" si="22"/>
        <v>0</v>
      </c>
      <c r="N104" s="38">
        <f t="shared" ca="1" si="23"/>
        <v>0</v>
      </c>
      <c r="O104" s="38">
        <f t="shared" ca="1" si="24"/>
        <v>8.8762728841759611</v>
      </c>
      <c r="P104" s="42">
        <f ca="1">B104-MATCH(D104,$H$22:H104,1)</f>
        <v>3</v>
      </c>
      <c r="S104" s="23"/>
      <c r="T104" s="23"/>
      <c r="U104" s="33"/>
      <c r="V104" s="33"/>
    </row>
    <row r="105" spans="2:22" x14ac:dyDescent="0.3">
      <c r="B105" s="37">
        <v>84</v>
      </c>
      <c r="C105" s="38">
        <f t="shared" ca="1" si="16"/>
        <v>4.366341664984684E-2</v>
      </c>
      <c r="D105" s="38">
        <f t="shared" ca="1" si="17"/>
        <v>130.82117288025995</v>
      </c>
      <c r="E105" s="38">
        <f t="shared" ca="1" si="18"/>
        <v>580.82117288025995</v>
      </c>
      <c r="F105" s="39" t="str">
        <f t="shared" ca="1" si="19"/>
        <v>9:40:49</v>
      </c>
      <c r="G105" s="40">
        <v>2</v>
      </c>
      <c r="H105" s="74">
        <f t="shared" ca="1" si="20"/>
        <v>139.65378234778606</v>
      </c>
      <c r="I105" s="38">
        <f t="shared" ca="1" si="15"/>
        <v>0.40713124084630525</v>
      </c>
      <c r="J105" s="38">
        <f t="shared" ca="1" si="26"/>
        <v>453.01076075794964</v>
      </c>
      <c r="K105" s="38">
        <f t="shared" ca="1" si="25"/>
        <v>140.06091358863236</v>
      </c>
      <c r="L105" s="38">
        <f t="shared" ca="1" si="21"/>
        <v>139.65378234778606</v>
      </c>
      <c r="M105" s="38">
        <f t="shared" ca="1" si="22"/>
        <v>0</v>
      </c>
      <c r="N105" s="38">
        <f t="shared" ca="1" si="23"/>
        <v>0</v>
      </c>
      <c r="O105" s="38">
        <f t="shared" ca="1" si="24"/>
        <v>8.8326094675261118</v>
      </c>
      <c r="P105" s="42">
        <f ca="1">B105-MATCH(D105,$H$22:H105,1)</f>
        <v>4</v>
      </c>
      <c r="S105" s="23"/>
      <c r="T105" s="23"/>
      <c r="U105" s="33"/>
      <c r="V105" s="33"/>
    </row>
    <row r="106" spans="2:22" x14ac:dyDescent="0.3">
      <c r="B106" s="37">
        <v>85</v>
      </c>
      <c r="C106" s="38">
        <f t="shared" ca="1" si="16"/>
        <v>1.0035041810886147</v>
      </c>
      <c r="D106" s="38">
        <f t="shared" ca="1" si="17"/>
        <v>131.82467706134855</v>
      </c>
      <c r="E106" s="38">
        <f t="shared" ca="1" si="18"/>
        <v>581.82467706134855</v>
      </c>
      <c r="F106" s="39" t="str">
        <f t="shared" ca="1" si="19"/>
        <v>9:41:49</v>
      </c>
      <c r="G106" s="40">
        <v>3</v>
      </c>
      <c r="H106" s="74">
        <f t="shared" ca="1" si="20"/>
        <v>139.65378234778606</v>
      </c>
      <c r="I106" s="38">
        <f t="shared" ca="1" si="15"/>
        <v>0.8283028294678455</v>
      </c>
      <c r="J106" s="38">
        <f t="shared" ca="1" si="26"/>
        <v>453.83906358741751</v>
      </c>
      <c r="K106" s="38">
        <f t="shared" ca="1" si="25"/>
        <v>140.06091358863236</v>
      </c>
      <c r="L106" s="38">
        <f t="shared" ca="1" si="21"/>
        <v>132.6529798908164</v>
      </c>
      <c r="M106" s="38">
        <f t="shared" ca="1" si="22"/>
        <v>0</v>
      </c>
      <c r="N106" s="38">
        <f t="shared" ca="1" si="23"/>
        <v>0</v>
      </c>
      <c r="O106" s="38">
        <f t="shared" ca="1" si="24"/>
        <v>7.8291052864375104</v>
      </c>
      <c r="P106" s="42">
        <f ca="1">B106-MATCH(D106,$H$22:H106,1)</f>
        <v>5</v>
      </c>
      <c r="S106" s="23"/>
      <c r="T106" s="23"/>
      <c r="U106" s="33"/>
      <c r="V106" s="33"/>
    </row>
    <row r="107" spans="2:22" x14ac:dyDescent="0.3">
      <c r="B107" s="37">
        <v>86</v>
      </c>
      <c r="C107" s="38">
        <f t="shared" ca="1" si="16"/>
        <v>0.12723599277757069</v>
      </c>
      <c r="D107" s="38">
        <f t="shared" ca="1" si="17"/>
        <v>131.95191305412612</v>
      </c>
      <c r="E107" s="38">
        <f t="shared" ca="1" si="18"/>
        <v>581.95191305412618</v>
      </c>
      <c r="F107" s="39" t="str">
        <f t="shared" ca="1" si="19"/>
        <v>9:41:57</v>
      </c>
      <c r="G107" s="40">
        <v>2</v>
      </c>
      <c r="H107" s="74">
        <f t="shared" ca="1" si="20"/>
        <v>132.6529798908164</v>
      </c>
      <c r="I107" s="38">
        <f t="shared" ca="1" si="15"/>
        <v>4.2356537273318144</v>
      </c>
      <c r="J107" s="38">
        <f t="shared" ca="1" si="26"/>
        <v>458.07471731474931</v>
      </c>
      <c r="K107" s="38">
        <f t="shared" ca="1" si="25"/>
        <v>136.88863361814822</v>
      </c>
      <c r="L107" s="38">
        <f t="shared" ca="1" si="21"/>
        <v>132.6529798908164</v>
      </c>
      <c r="M107" s="38">
        <f t="shared" ca="1" si="22"/>
        <v>0</v>
      </c>
      <c r="N107" s="38">
        <f t="shared" ca="1" si="23"/>
        <v>0</v>
      </c>
      <c r="O107" s="38">
        <f t="shared" ca="1" si="24"/>
        <v>0.70106683669027348</v>
      </c>
      <c r="P107" s="42">
        <f ca="1">B107-MATCH(D107,$H$22:H107,1)</f>
        <v>6</v>
      </c>
      <c r="S107" s="23"/>
      <c r="T107" s="23"/>
      <c r="U107" s="33"/>
      <c r="V107" s="33"/>
    </row>
    <row r="108" spans="2:22" x14ac:dyDescent="0.3">
      <c r="B108" s="37">
        <v>87</v>
      </c>
      <c r="C108" s="38">
        <f t="shared" ca="1" si="16"/>
        <v>3.1692163428783893</v>
      </c>
      <c r="D108" s="38">
        <f t="shared" ca="1" si="17"/>
        <v>135.12112939700452</v>
      </c>
      <c r="E108" s="38">
        <f t="shared" ca="1" si="18"/>
        <v>585.12112939700455</v>
      </c>
      <c r="F108" s="39" t="str">
        <f t="shared" ca="1" si="19"/>
        <v>9:45:07</v>
      </c>
      <c r="G108" s="40">
        <v>4</v>
      </c>
      <c r="H108" s="74">
        <f t="shared" ca="1" si="20"/>
        <v>135.12112939700452</v>
      </c>
      <c r="I108" s="38">
        <f t="shared" ca="1" si="15"/>
        <v>0.81660889977143192</v>
      </c>
      <c r="J108" s="38">
        <f t="shared" ca="1" si="26"/>
        <v>458.89132621452075</v>
      </c>
      <c r="K108" s="38">
        <f t="shared" ca="1" si="25"/>
        <v>136.88863361814822</v>
      </c>
      <c r="L108" s="38">
        <f t="shared" ca="1" si="21"/>
        <v>132.6529798908164</v>
      </c>
      <c r="M108" s="38">
        <f t="shared" ca="1" si="22"/>
        <v>135.93773829677596</v>
      </c>
      <c r="N108" s="38">
        <f t="shared" ca="1" si="23"/>
        <v>0</v>
      </c>
      <c r="O108" s="38">
        <f t="shared" ca="1" si="24"/>
        <v>0</v>
      </c>
      <c r="P108" s="42">
        <f ca="1">B108-MATCH(D108,$H$22:H108,1)</f>
        <v>7</v>
      </c>
      <c r="S108" s="23"/>
      <c r="T108" s="23"/>
      <c r="U108" s="33"/>
      <c r="V108" s="33"/>
    </row>
    <row r="109" spans="2:22" x14ac:dyDescent="0.3">
      <c r="B109" s="37">
        <v>88</v>
      </c>
      <c r="C109" s="38">
        <f t="shared" ca="1" si="16"/>
        <v>0.46329347824735062</v>
      </c>
      <c r="D109" s="38">
        <f t="shared" ca="1" si="17"/>
        <v>135.58442287525187</v>
      </c>
      <c r="E109" s="38">
        <f t="shared" ca="1" si="18"/>
        <v>585.5844228752519</v>
      </c>
      <c r="F109" s="39" t="str">
        <f t="shared" ca="1" si="19"/>
        <v>9:45:35</v>
      </c>
      <c r="G109" s="40">
        <v>3</v>
      </c>
      <c r="H109" s="74">
        <f t="shared" ca="1" si="20"/>
        <v>135.58442287525187</v>
      </c>
      <c r="I109" s="38">
        <f t="shared" ca="1" si="15"/>
        <v>5.9168720823181182</v>
      </c>
      <c r="J109" s="38">
        <f t="shared" ca="1" si="26"/>
        <v>464.80819829683884</v>
      </c>
      <c r="K109" s="38">
        <f t="shared" ca="1" si="25"/>
        <v>136.88863361814822</v>
      </c>
      <c r="L109" s="38">
        <f t="shared" ca="1" si="21"/>
        <v>141.50129495757</v>
      </c>
      <c r="M109" s="38">
        <f t="shared" ca="1" si="22"/>
        <v>135.93773829677596</v>
      </c>
      <c r="N109" s="38">
        <f t="shared" ca="1" si="23"/>
        <v>0</v>
      </c>
      <c r="O109" s="38">
        <f t="shared" ca="1" si="24"/>
        <v>0</v>
      </c>
      <c r="P109" s="42">
        <f ca="1">B109-MATCH(D109,$H$22:H109,1)</f>
        <v>7</v>
      </c>
      <c r="S109" s="23"/>
      <c r="T109" s="23"/>
      <c r="U109" s="33"/>
      <c r="V109" s="33"/>
    </row>
    <row r="110" spans="2:22" x14ac:dyDescent="0.3">
      <c r="B110" s="37">
        <v>89</v>
      </c>
      <c r="C110" s="38">
        <f t="shared" ca="1" si="16"/>
        <v>0.29712413122222636</v>
      </c>
      <c r="D110" s="38">
        <f t="shared" ca="1" si="17"/>
        <v>135.88154700647411</v>
      </c>
      <c r="E110" s="38">
        <f t="shared" ca="1" si="18"/>
        <v>585.88154700647408</v>
      </c>
      <c r="F110" s="39" t="str">
        <f t="shared" ca="1" si="19"/>
        <v>9:45:53</v>
      </c>
      <c r="G110" s="40">
        <v>3</v>
      </c>
      <c r="H110" s="74">
        <f t="shared" ca="1" si="20"/>
        <v>135.93773829677596</v>
      </c>
      <c r="I110" s="38">
        <f t="shared" ca="1" si="15"/>
        <v>8.9398760439513527</v>
      </c>
      <c r="J110" s="38">
        <f t="shared" ca="1" si="26"/>
        <v>473.7480743407902</v>
      </c>
      <c r="K110" s="38">
        <f t="shared" ca="1" si="25"/>
        <v>136.88863361814822</v>
      </c>
      <c r="L110" s="38">
        <f t="shared" ca="1" si="21"/>
        <v>144.82142305042547</v>
      </c>
      <c r="M110" s="38">
        <f t="shared" ca="1" si="22"/>
        <v>135.93773829677596</v>
      </c>
      <c r="N110" s="38">
        <f t="shared" ca="1" si="23"/>
        <v>0</v>
      </c>
      <c r="O110" s="38">
        <f t="shared" ca="1" si="24"/>
        <v>5.6191290301853769E-2</v>
      </c>
      <c r="P110" s="42">
        <f ca="1">B110-MATCH(D110,$H$22:H110,1)</f>
        <v>8</v>
      </c>
      <c r="S110" s="23"/>
      <c r="T110" s="23"/>
      <c r="U110" s="33"/>
      <c r="V110" s="33"/>
    </row>
    <row r="111" spans="2:22" x14ac:dyDescent="0.3">
      <c r="B111" s="37">
        <v>90</v>
      </c>
      <c r="C111" s="38">
        <f t="shared" ca="1" si="16"/>
        <v>0.29292211757535758</v>
      </c>
      <c r="D111" s="38">
        <f t="shared" ca="1" si="17"/>
        <v>136.17446912404947</v>
      </c>
      <c r="E111" s="38">
        <f t="shared" ca="1" si="18"/>
        <v>586.17446912404944</v>
      </c>
      <c r="F111" s="39" t="str">
        <f t="shared" ca="1" si="19"/>
        <v>9:46:10</v>
      </c>
      <c r="G111" s="40">
        <v>3</v>
      </c>
      <c r="H111" s="74">
        <f t="shared" ca="1" si="20"/>
        <v>136.17446912404947</v>
      </c>
      <c r="I111" s="38">
        <f t="shared" ca="1" si="15"/>
        <v>4.2247664949180033</v>
      </c>
      <c r="J111" s="38">
        <f t="shared" ca="1" si="26"/>
        <v>477.97284083570821</v>
      </c>
      <c r="K111" s="38">
        <f t="shared" ca="1" si="25"/>
        <v>136.88863361814822</v>
      </c>
      <c r="L111" s="38">
        <f t="shared" ca="1" si="21"/>
        <v>140.39923561896748</v>
      </c>
      <c r="M111" s="38">
        <f t="shared" ca="1" si="22"/>
        <v>135.93773829677596</v>
      </c>
      <c r="N111" s="38">
        <f t="shared" ca="1" si="23"/>
        <v>0</v>
      </c>
      <c r="O111" s="38">
        <f t="shared" ca="1" si="24"/>
        <v>0</v>
      </c>
      <c r="P111" s="42">
        <f ca="1">B111-MATCH(D111,$H$22:H111,1)</f>
        <v>9</v>
      </c>
      <c r="S111" s="23"/>
      <c r="T111" s="23"/>
      <c r="U111" s="33"/>
      <c r="V111" s="33"/>
    </row>
    <row r="112" spans="2:22" x14ac:dyDescent="0.3">
      <c r="B112" s="37">
        <v>91</v>
      </c>
      <c r="C112" s="38">
        <f t="shared" ca="1" si="16"/>
        <v>0.99816823715597647</v>
      </c>
      <c r="D112" s="38">
        <f t="shared" ca="1" si="17"/>
        <v>137.17263736120543</v>
      </c>
      <c r="E112" s="38">
        <f t="shared" ca="1" si="18"/>
        <v>587.17263736120549</v>
      </c>
      <c r="F112" s="39" t="str">
        <f t="shared" ca="1" si="19"/>
        <v>9:47:10</v>
      </c>
      <c r="G112" s="40">
        <v>2</v>
      </c>
      <c r="H112" s="74">
        <f t="shared" ca="1" si="20"/>
        <v>137.17263736120543</v>
      </c>
      <c r="I112" s="38">
        <f t="shared" ca="1" si="15"/>
        <v>2.0994666050303343</v>
      </c>
      <c r="J112" s="38">
        <f t="shared" ca="1" si="26"/>
        <v>480.07230744073854</v>
      </c>
      <c r="K112" s="38">
        <f t="shared" ca="1" si="25"/>
        <v>139.27210396623576</v>
      </c>
      <c r="L112" s="38">
        <f t="shared" ca="1" si="21"/>
        <v>140.39923561896748</v>
      </c>
      <c r="M112" s="38">
        <f t="shared" ca="1" si="22"/>
        <v>135.93773829677596</v>
      </c>
      <c r="N112" s="38">
        <f t="shared" ca="1" si="23"/>
        <v>0</v>
      </c>
      <c r="O112" s="38">
        <f t="shared" ca="1" si="24"/>
        <v>0</v>
      </c>
      <c r="P112" s="42">
        <f ca="1">B112-MATCH(D112,$H$22:H112,1)</f>
        <v>0</v>
      </c>
      <c r="S112" s="23"/>
      <c r="T112" s="23"/>
      <c r="U112" s="33"/>
      <c r="V112" s="33"/>
    </row>
    <row r="113" spans="2:22" x14ac:dyDescent="0.3">
      <c r="B113" s="37">
        <v>92</v>
      </c>
      <c r="C113" s="38">
        <f t="shared" ca="1" si="16"/>
        <v>9.6711490587062299E-2</v>
      </c>
      <c r="D113" s="38">
        <f t="shared" ca="1" si="17"/>
        <v>137.2693488517925</v>
      </c>
      <c r="E113" s="38">
        <f t="shared" ca="1" si="18"/>
        <v>587.26934885179253</v>
      </c>
      <c r="F113" s="39" t="str">
        <f t="shared" ca="1" si="19"/>
        <v>9:47:16</v>
      </c>
      <c r="G113" s="40">
        <v>2</v>
      </c>
      <c r="H113" s="74">
        <f t="shared" ca="1" si="20"/>
        <v>137.2693488517925</v>
      </c>
      <c r="I113" s="38">
        <f t="shared" ca="1" si="15"/>
        <v>3.1113833192554057</v>
      </c>
      <c r="J113" s="38">
        <f t="shared" ca="1" si="26"/>
        <v>483.18369075999397</v>
      </c>
      <c r="K113" s="38">
        <f t="shared" ca="1" si="25"/>
        <v>140.3807321710479</v>
      </c>
      <c r="L113" s="38">
        <f t="shared" ca="1" si="21"/>
        <v>140.39923561896748</v>
      </c>
      <c r="M113" s="38">
        <f t="shared" ca="1" si="22"/>
        <v>135.93773829677596</v>
      </c>
      <c r="N113" s="38">
        <f t="shared" ca="1" si="23"/>
        <v>0</v>
      </c>
      <c r="O113" s="38">
        <f t="shared" ca="1" si="24"/>
        <v>0</v>
      </c>
      <c r="P113" s="42">
        <f ca="1">B113-MATCH(D113,$H$22:H113,1)</f>
        <v>0</v>
      </c>
      <c r="S113" s="23"/>
      <c r="T113" s="23"/>
      <c r="U113" s="33"/>
      <c r="V113" s="33"/>
    </row>
    <row r="114" spans="2:22" x14ac:dyDescent="0.3">
      <c r="B114" s="37">
        <v>93</v>
      </c>
      <c r="C114" s="38">
        <f t="shared" ca="1" si="16"/>
        <v>0.60173730767233302</v>
      </c>
      <c r="D114" s="38">
        <f t="shared" ca="1" si="17"/>
        <v>137.87108615946482</v>
      </c>
      <c r="E114" s="38">
        <f t="shared" ca="1" si="18"/>
        <v>587.87108615946477</v>
      </c>
      <c r="F114" s="39" t="str">
        <f t="shared" ca="1" si="19"/>
        <v>9:47:52</v>
      </c>
      <c r="G114" s="40">
        <v>2</v>
      </c>
      <c r="H114" s="74">
        <f t="shared" ca="1" si="20"/>
        <v>137.87108615946482</v>
      </c>
      <c r="I114" s="38">
        <f t="shared" ca="1" si="15"/>
        <v>1.7912989655073699</v>
      </c>
      <c r="J114" s="38">
        <f t="shared" ca="1" si="26"/>
        <v>484.97498972550136</v>
      </c>
      <c r="K114" s="38">
        <f t="shared" ca="1" si="25"/>
        <v>139.66238512497219</v>
      </c>
      <c r="L114" s="38">
        <f t="shared" ca="1" si="21"/>
        <v>140.39923561896748</v>
      </c>
      <c r="M114" s="38">
        <f t="shared" ca="1" si="22"/>
        <v>135.93773829677596</v>
      </c>
      <c r="N114" s="38">
        <f t="shared" ca="1" si="23"/>
        <v>0</v>
      </c>
      <c r="O114" s="38">
        <f t="shared" ca="1" si="24"/>
        <v>0</v>
      </c>
      <c r="P114" s="42">
        <f ca="1">B114-MATCH(D114,$H$22:H114,1)</f>
        <v>12</v>
      </c>
      <c r="S114" s="23"/>
      <c r="T114" s="23"/>
      <c r="U114" s="33"/>
      <c r="V114" s="33"/>
    </row>
    <row r="115" spans="2:22" x14ac:dyDescent="0.3">
      <c r="B115" s="37">
        <v>94</v>
      </c>
      <c r="C115" s="38">
        <f t="shared" ca="1" si="16"/>
        <v>6.5801192163295963E-3</v>
      </c>
      <c r="D115" s="38">
        <f t="shared" ca="1" si="17"/>
        <v>137.87766627868115</v>
      </c>
      <c r="E115" s="38">
        <f t="shared" ca="1" si="18"/>
        <v>587.87766627868109</v>
      </c>
      <c r="F115" s="39" t="str">
        <f t="shared" ca="1" si="19"/>
        <v>9:47:53</v>
      </c>
      <c r="G115" s="40">
        <v>2</v>
      </c>
      <c r="H115" s="74">
        <f t="shared" ca="1" si="20"/>
        <v>137.87766627868115</v>
      </c>
      <c r="I115" s="38">
        <f t="shared" ca="1" si="15"/>
        <v>15.394558306220304</v>
      </c>
      <c r="J115" s="38">
        <f t="shared" ca="1" si="26"/>
        <v>500.36954803172165</v>
      </c>
      <c r="K115" s="38">
        <f t="shared" ca="1" si="25"/>
        <v>153.27222458490144</v>
      </c>
      <c r="L115" s="38">
        <f t="shared" ca="1" si="21"/>
        <v>140.39923561896748</v>
      </c>
      <c r="M115" s="38">
        <f t="shared" ca="1" si="22"/>
        <v>135.93773829677596</v>
      </c>
      <c r="N115" s="38">
        <f t="shared" ca="1" si="23"/>
        <v>0</v>
      </c>
      <c r="O115" s="38">
        <f t="shared" ca="1" si="24"/>
        <v>0</v>
      </c>
      <c r="P115" s="42">
        <f ca="1">B115-MATCH(D115,$H$22:H115,1)</f>
        <v>13</v>
      </c>
      <c r="S115" s="23"/>
      <c r="T115" s="23"/>
      <c r="U115" s="33"/>
      <c r="V115" s="33"/>
    </row>
    <row r="116" spans="2:22" x14ac:dyDescent="0.3">
      <c r="B116" s="37">
        <v>95</v>
      </c>
      <c r="C116" s="38">
        <f t="shared" ca="1" si="16"/>
        <v>0.28327478865632011</v>
      </c>
      <c r="D116" s="38">
        <f t="shared" ca="1" si="17"/>
        <v>138.16094106733746</v>
      </c>
      <c r="E116" s="38">
        <f t="shared" ca="1" si="18"/>
        <v>588.16094106733749</v>
      </c>
      <c r="F116" s="39" t="str">
        <f t="shared" ca="1" si="19"/>
        <v>9:48:10</v>
      </c>
      <c r="G116" s="40">
        <v>5</v>
      </c>
      <c r="H116" s="74">
        <f t="shared" ca="1" si="20"/>
        <v>138.16094106733746</v>
      </c>
      <c r="I116" s="38">
        <f t="shared" ca="1" si="15"/>
        <v>1.5020543008742862</v>
      </c>
      <c r="J116" s="38">
        <f t="shared" ca="1" si="26"/>
        <v>501.87160233259596</v>
      </c>
      <c r="K116" s="38">
        <f t="shared" ca="1" si="25"/>
        <v>153.27222458490144</v>
      </c>
      <c r="L116" s="38">
        <f t="shared" ca="1" si="21"/>
        <v>140.39923561896748</v>
      </c>
      <c r="M116" s="38">
        <f t="shared" ca="1" si="22"/>
        <v>135.93773829677596</v>
      </c>
      <c r="N116" s="38">
        <f t="shared" ca="1" si="23"/>
        <v>139.66299536821174</v>
      </c>
      <c r="O116" s="38">
        <f t="shared" ca="1" si="24"/>
        <v>0</v>
      </c>
      <c r="P116" s="42">
        <f ca="1">B116-MATCH(D116,$H$22:H116,1)</f>
        <v>14</v>
      </c>
      <c r="S116" s="23"/>
      <c r="T116" s="23"/>
      <c r="U116" s="33"/>
      <c r="V116" s="33"/>
    </row>
    <row r="117" spans="2:22" x14ac:dyDescent="0.3">
      <c r="B117" s="37">
        <v>96</v>
      </c>
      <c r="C117" s="38">
        <f t="shared" ca="1" si="16"/>
        <v>0.40686851757316517</v>
      </c>
      <c r="D117" s="38">
        <f t="shared" ca="1" si="17"/>
        <v>138.56780958491063</v>
      </c>
      <c r="E117" s="38">
        <f t="shared" ca="1" si="18"/>
        <v>588.56780958491061</v>
      </c>
      <c r="F117" s="39" t="str">
        <f t="shared" ca="1" si="19"/>
        <v>9:48:34</v>
      </c>
      <c r="G117" s="40">
        <v>4</v>
      </c>
      <c r="H117" s="74">
        <f t="shared" ca="1" si="20"/>
        <v>138.56780958491063</v>
      </c>
      <c r="I117" s="38">
        <f t="shared" ca="1" si="15"/>
        <v>7.9662650602535008</v>
      </c>
      <c r="J117" s="38">
        <f t="shared" ca="1" si="26"/>
        <v>509.83786739284943</v>
      </c>
      <c r="K117" s="38">
        <f t="shared" ca="1" si="25"/>
        <v>153.27222458490144</v>
      </c>
      <c r="L117" s="38">
        <f t="shared" ca="1" si="21"/>
        <v>140.39923561896748</v>
      </c>
      <c r="M117" s="38">
        <f t="shared" ca="1" si="22"/>
        <v>146.53407464516414</v>
      </c>
      <c r="N117" s="38">
        <f t="shared" ca="1" si="23"/>
        <v>139.66299536821174</v>
      </c>
      <c r="O117" s="38">
        <f t="shared" ca="1" si="24"/>
        <v>0</v>
      </c>
      <c r="P117" s="42">
        <f ca="1">B117-MATCH(D117,$H$22:H117,1)</f>
        <v>15</v>
      </c>
      <c r="S117" s="23"/>
      <c r="T117" s="23"/>
      <c r="U117" s="33"/>
      <c r="V117" s="33"/>
    </row>
    <row r="118" spans="2:22" x14ac:dyDescent="0.3">
      <c r="B118" s="37">
        <v>97</v>
      </c>
      <c r="C118" s="38">
        <f t="shared" ca="1" si="16"/>
        <v>0.54980948571624011</v>
      </c>
      <c r="D118" s="38">
        <f t="shared" ca="1" si="17"/>
        <v>139.11761907062689</v>
      </c>
      <c r="E118" s="38">
        <f t="shared" ca="1" si="18"/>
        <v>589.11761907062692</v>
      </c>
      <c r="F118" s="39" t="str">
        <f t="shared" ca="1" si="19"/>
        <v>9:49:07</v>
      </c>
      <c r="G118" s="40">
        <v>3</v>
      </c>
      <c r="H118" s="74">
        <f t="shared" ca="1" si="20"/>
        <v>139.66299536821174</v>
      </c>
      <c r="I118" s="38">
        <f t="shared" ca="1" si="15"/>
        <v>8.2259846575489934</v>
      </c>
      <c r="J118" s="38">
        <f t="shared" ca="1" si="26"/>
        <v>518.0638520503984</v>
      </c>
      <c r="K118" s="38">
        <f t="shared" ca="1" si="25"/>
        <v>153.27222458490144</v>
      </c>
      <c r="L118" s="38">
        <f t="shared" ca="1" si="21"/>
        <v>147.34360372817588</v>
      </c>
      <c r="M118" s="38">
        <f t="shared" ca="1" si="22"/>
        <v>146.53407464516414</v>
      </c>
      <c r="N118" s="38">
        <f t="shared" ca="1" si="23"/>
        <v>139.66299536821174</v>
      </c>
      <c r="O118" s="38">
        <f t="shared" ca="1" si="24"/>
        <v>0.54537629758485195</v>
      </c>
      <c r="P118" s="42">
        <f ca="1">B118-MATCH(D118,$H$22:H118,1)</f>
        <v>15</v>
      </c>
      <c r="S118" s="23"/>
      <c r="T118" s="23"/>
      <c r="U118" s="33"/>
      <c r="V118" s="33"/>
    </row>
    <row r="119" spans="2:22" x14ac:dyDescent="0.3">
      <c r="B119" s="37">
        <v>98</v>
      </c>
      <c r="C119" s="38">
        <f t="shared" ca="1" si="16"/>
        <v>0.15239324186020289</v>
      </c>
      <c r="D119" s="38">
        <f t="shared" ca="1" si="17"/>
        <v>139.2700123124871</v>
      </c>
      <c r="E119" s="38">
        <f t="shared" ca="1" si="18"/>
        <v>589.2700123124871</v>
      </c>
      <c r="F119" s="39" t="str">
        <f t="shared" ca="1" si="19"/>
        <v>9:49:16</v>
      </c>
      <c r="G119" s="40">
        <v>2</v>
      </c>
      <c r="H119" s="74">
        <f t="shared" ca="1" si="20"/>
        <v>139.66299536821174</v>
      </c>
      <c r="I119" s="38">
        <f t="shared" ca="1" si="15"/>
        <v>0.71522923909734815</v>
      </c>
      <c r="J119" s="38">
        <f t="shared" ca="1" si="26"/>
        <v>518.77908128949571</v>
      </c>
      <c r="K119" s="38">
        <f t="shared" ca="1" si="25"/>
        <v>140.37822460730908</v>
      </c>
      <c r="L119" s="38">
        <f t="shared" ca="1" si="21"/>
        <v>147.34360372817588</v>
      </c>
      <c r="M119" s="38">
        <f t="shared" ca="1" si="22"/>
        <v>146.53407464516414</v>
      </c>
      <c r="N119" s="38">
        <f t="shared" ca="1" si="23"/>
        <v>139.66299536821174</v>
      </c>
      <c r="O119" s="38">
        <f t="shared" ca="1" si="24"/>
        <v>0.39298305572464187</v>
      </c>
      <c r="P119" s="42">
        <f ca="1">B119-MATCH(D119,$H$22:H119,1)</f>
        <v>2</v>
      </c>
      <c r="S119" s="23"/>
      <c r="T119" s="23"/>
      <c r="U119" s="33"/>
      <c r="V119" s="33"/>
    </row>
    <row r="120" spans="2:22" x14ac:dyDescent="0.3">
      <c r="B120" s="37">
        <v>99</v>
      </c>
      <c r="C120" s="38">
        <f t="shared" ca="1" si="16"/>
        <v>1.1477641439830557</v>
      </c>
      <c r="D120" s="38">
        <f t="shared" ca="1" si="17"/>
        <v>140.41777645647016</v>
      </c>
      <c r="E120" s="38">
        <f t="shared" ca="1" si="18"/>
        <v>590.41777645647016</v>
      </c>
      <c r="F120" s="39" t="str">
        <f t="shared" ca="1" si="19"/>
        <v>9:50:25</v>
      </c>
      <c r="G120" s="40">
        <v>3</v>
      </c>
      <c r="H120" s="74">
        <f t="shared" ca="1" si="20"/>
        <v>140.41777645647016</v>
      </c>
      <c r="I120" s="38">
        <f t="shared" ca="1" si="15"/>
        <v>4.5822799091228754</v>
      </c>
      <c r="J120" s="38">
        <f t="shared" ca="1" si="26"/>
        <v>523.36136119861862</v>
      </c>
      <c r="K120" s="38">
        <f t="shared" ca="1" si="25"/>
        <v>140.37822460730908</v>
      </c>
      <c r="L120" s="38">
        <f t="shared" ca="1" si="21"/>
        <v>145.00005636559305</v>
      </c>
      <c r="M120" s="38">
        <f t="shared" ca="1" si="22"/>
        <v>146.53407464516414</v>
      </c>
      <c r="N120" s="38">
        <f t="shared" ca="1" si="23"/>
        <v>139.66299536821174</v>
      </c>
      <c r="O120" s="38">
        <f t="shared" ca="1" si="24"/>
        <v>0</v>
      </c>
      <c r="P120" s="42">
        <f ca="1">B120-MATCH(D120,$H$22:H120,1)</f>
        <v>0</v>
      </c>
      <c r="S120" s="23"/>
      <c r="T120" s="23"/>
      <c r="U120" s="33"/>
      <c r="V120" s="33"/>
    </row>
    <row r="121" spans="2:22" x14ac:dyDescent="0.3">
      <c r="B121" s="37">
        <v>100</v>
      </c>
      <c r="C121" s="38">
        <f t="shared" ca="1" si="16"/>
        <v>0.4875717126785552</v>
      </c>
      <c r="D121" s="38">
        <f t="shared" ca="1" si="17"/>
        <v>140.90534816914871</v>
      </c>
      <c r="E121" s="38">
        <f t="shared" ca="1" si="18"/>
        <v>590.90534816914874</v>
      </c>
      <c r="F121" s="39" t="str">
        <f t="shared" ca="1" si="19"/>
        <v>9:50:54</v>
      </c>
      <c r="G121" s="40">
        <v>2</v>
      </c>
      <c r="H121" s="74">
        <f t="shared" ca="1" si="20"/>
        <v>140.90534816914871</v>
      </c>
      <c r="I121" s="38">
        <f t="shared" ca="1" si="15"/>
        <v>0.30101306197668132</v>
      </c>
      <c r="J121" s="38">
        <f t="shared" ca="1" si="26"/>
        <v>523.66237426059536</v>
      </c>
      <c r="K121" s="38">
        <f t="shared" ca="1" si="25"/>
        <v>141.20636123112538</v>
      </c>
      <c r="L121" s="38">
        <f t="shared" ca="1" si="21"/>
        <v>145.00005636559305</v>
      </c>
      <c r="M121" s="38">
        <f t="shared" ca="1" si="22"/>
        <v>146.53407464516414</v>
      </c>
      <c r="N121" s="38">
        <f t="shared" ca="1" si="23"/>
        <v>139.66299536821174</v>
      </c>
      <c r="O121" s="38">
        <f t="shared" ca="1" si="24"/>
        <v>0</v>
      </c>
      <c r="P121" s="42">
        <f ca="1">B121-MATCH(D121,$H$22:H121,1)</f>
        <v>0</v>
      </c>
      <c r="S121" s="23"/>
      <c r="T121" s="23"/>
      <c r="U121" s="33"/>
      <c r="V121" s="33"/>
    </row>
    <row r="122" spans="2:22" x14ac:dyDescent="0.3">
      <c r="B122" s="37">
        <v>101</v>
      </c>
      <c r="C122" s="38">
        <f t="shared" ca="1" si="16"/>
        <v>0.19777914338279093</v>
      </c>
      <c r="D122" s="38">
        <f t="shared" ca="1" si="17"/>
        <v>141.10312731253151</v>
      </c>
      <c r="E122" s="38">
        <f t="shared" ca="1" si="18"/>
        <v>591.10312731253157</v>
      </c>
      <c r="F122" s="39" t="str">
        <f t="shared" ca="1" si="19"/>
        <v>9:51:06</v>
      </c>
      <c r="G122" s="40">
        <v>3</v>
      </c>
      <c r="H122" s="74">
        <f t="shared" ca="1" si="20"/>
        <v>141.10312731253151</v>
      </c>
      <c r="I122" s="38">
        <f t="shared" ca="1" si="15"/>
        <v>0.55211689600762892</v>
      </c>
      <c r="J122" s="38">
        <f t="shared" ca="1" si="26"/>
        <v>524.214491156603</v>
      </c>
      <c r="K122" s="38">
        <f t="shared" ca="1" si="25"/>
        <v>141.20636123112538</v>
      </c>
      <c r="L122" s="38">
        <f t="shared" ca="1" si="21"/>
        <v>141.65524420853913</v>
      </c>
      <c r="M122" s="38">
        <f t="shared" ca="1" si="22"/>
        <v>146.53407464516414</v>
      </c>
      <c r="N122" s="38">
        <f t="shared" ca="1" si="23"/>
        <v>139.66299536821174</v>
      </c>
      <c r="O122" s="38">
        <f t="shared" ca="1" si="24"/>
        <v>0</v>
      </c>
      <c r="P122" s="42">
        <f ca="1">B122-MATCH(D122,$H$22:H122,1)</f>
        <v>0</v>
      </c>
      <c r="S122" s="23"/>
      <c r="T122" s="23"/>
      <c r="U122" s="33"/>
      <c r="V122" s="33"/>
    </row>
    <row r="123" spans="2:22" x14ac:dyDescent="0.3">
      <c r="B123" s="37">
        <v>102</v>
      </c>
      <c r="C123" s="38">
        <f t="shared" ca="1" si="16"/>
        <v>1.228447028866841</v>
      </c>
      <c r="D123" s="38">
        <f t="shared" ca="1" si="17"/>
        <v>142.33157434139835</v>
      </c>
      <c r="E123" s="38">
        <f t="shared" ca="1" si="18"/>
        <v>592.33157434139832</v>
      </c>
      <c r="F123" s="39" t="str">
        <f t="shared" ca="1" si="19"/>
        <v>9:52:20</v>
      </c>
      <c r="G123" s="40">
        <v>5</v>
      </c>
      <c r="H123" s="74">
        <f t="shared" ca="1" si="20"/>
        <v>142.33157434139835</v>
      </c>
      <c r="I123" s="38">
        <f t="shared" ca="1" si="15"/>
        <v>9.6932825196226204</v>
      </c>
      <c r="J123" s="38">
        <f t="shared" ca="1" si="26"/>
        <v>533.90777367622559</v>
      </c>
      <c r="K123" s="38">
        <f t="shared" ca="1" si="25"/>
        <v>141.20636123112538</v>
      </c>
      <c r="L123" s="38">
        <f t="shared" ca="1" si="21"/>
        <v>141.65524420853913</v>
      </c>
      <c r="M123" s="38">
        <f t="shared" ca="1" si="22"/>
        <v>146.53407464516414</v>
      </c>
      <c r="N123" s="38">
        <f t="shared" ca="1" si="23"/>
        <v>152.02485686102096</v>
      </c>
      <c r="O123" s="38">
        <f t="shared" ca="1" si="24"/>
        <v>0</v>
      </c>
      <c r="P123" s="42">
        <f ca="1">B123-MATCH(D123,$H$22:H123,1)</f>
        <v>0</v>
      </c>
      <c r="S123" s="23"/>
      <c r="T123" s="23"/>
      <c r="U123" s="33"/>
      <c r="V123" s="33"/>
    </row>
    <row r="124" spans="2:22" x14ac:dyDescent="0.3">
      <c r="B124" s="37">
        <v>103</v>
      </c>
      <c r="C124" s="38">
        <f t="shared" ca="1" si="16"/>
        <v>0.47940532383192536</v>
      </c>
      <c r="D124" s="38">
        <f t="shared" ca="1" si="17"/>
        <v>142.81097966523026</v>
      </c>
      <c r="E124" s="38">
        <f t="shared" ca="1" si="18"/>
        <v>592.81097966523021</v>
      </c>
      <c r="F124" s="39" t="str">
        <f t="shared" ca="1" si="19"/>
        <v>9:52:49</v>
      </c>
      <c r="G124" s="40">
        <v>3</v>
      </c>
      <c r="H124" s="74">
        <f t="shared" ca="1" si="20"/>
        <v>142.81097966523026</v>
      </c>
      <c r="I124" s="38">
        <f t="shared" ca="1" si="15"/>
        <v>0.43864381646200268</v>
      </c>
      <c r="J124" s="38">
        <f t="shared" ca="1" si="26"/>
        <v>534.34641749268758</v>
      </c>
      <c r="K124" s="38">
        <f t="shared" ca="1" si="25"/>
        <v>141.20636123112538</v>
      </c>
      <c r="L124" s="38">
        <f t="shared" ca="1" si="21"/>
        <v>143.24962348169225</v>
      </c>
      <c r="M124" s="38">
        <f t="shared" ca="1" si="22"/>
        <v>146.53407464516414</v>
      </c>
      <c r="N124" s="38">
        <f t="shared" ca="1" si="23"/>
        <v>152.02485686102096</v>
      </c>
      <c r="O124" s="38">
        <f t="shared" ca="1" si="24"/>
        <v>0</v>
      </c>
      <c r="P124" s="42">
        <f ca="1">B124-MATCH(D124,$H$22:H124,1)</f>
        <v>0</v>
      </c>
      <c r="S124" s="23"/>
      <c r="T124" s="23"/>
      <c r="U124" s="33"/>
      <c r="V124" s="33"/>
    </row>
    <row r="125" spans="2:22" x14ac:dyDescent="0.3">
      <c r="B125" s="37">
        <v>104</v>
      </c>
      <c r="C125" s="38">
        <f t="shared" ca="1" si="16"/>
        <v>0.59395383158897697</v>
      </c>
      <c r="D125" s="38">
        <f t="shared" ca="1" si="17"/>
        <v>143.40493349681924</v>
      </c>
      <c r="E125" s="38">
        <f t="shared" ca="1" si="18"/>
        <v>593.40493349681924</v>
      </c>
      <c r="F125" s="39" t="str">
        <f t="shared" ca="1" si="19"/>
        <v>9:53:24</v>
      </c>
      <c r="G125" s="40">
        <v>4</v>
      </c>
      <c r="H125" s="74">
        <f t="shared" ca="1" si="20"/>
        <v>143.40493349681924</v>
      </c>
      <c r="I125" s="38">
        <f t="shared" ca="1" si="15"/>
        <v>7.6485075391128738</v>
      </c>
      <c r="J125" s="38">
        <f t="shared" ca="1" si="26"/>
        <v>541.99492503180045</v>
      </c>
      <c r="K125" s="38">
        <f t="shared" ca="1" si="25"/>
        <v>141.20636123112538</v>
      </c>
      <c r="L125" s="38">
        <f t="shared" ca="1" si="21"/>
        <v>143.24962348169225</v>
      </c>
      <c r="M125" s="38">
        <f t="shared" ca="1" si="22"/>
        <v>151.05344103593211</v>
      </c>
      <c r="N125" s="38">
        <f t="shared" ca="1" si="23"/>
        <v>152.02485686102096</v>
      </c>
      <c r="O125" s="38">
        <f t="shared" ca="1" si="24"/>
        <v>0</v>
      </c>
      <c r="P125" s="42">
        <f ca="1">B125-MATCH(D125,$H$22:H125,1)</f>
        <v>0</v>
      </c>
      <c r="S125" s="23"/>
      <c r="T125" s="23"/>
      <c r="U125" s="33"/>
      <c r="V125" s="33"/>
    </row>
    <row r="126" spans="2:22" x14ac:dyDescent="0.3">
      <c r="B126" s="37">
        <v>105</v>
      </c>
      <c r="C126" s="38">
        <f t="shared" ca="1" si="16"/>
        <v>1.31094712201916</v>
      </c>
      <c r="D126" s="38">
        <f t="shared" ca="1" si="17"/>
        <v>144.71588061883841</v>
      </c>
      <c r="E126" s="38">
        <f t="shared" ca="1" si="18"/>
        <v>594.71588061883836</v>
      </c>
      <c r="F126" s="39" t="str">
        <f t="shared" ca="1" si="19"/>
        <v>9:54:43</v>
      </c>
      <c r="G126" s="40">
        <v>5</v>
      </c>
      <c r="H126" s="74">
        <f t="shared" ca="1" si="20"/>
        <v>144.71588061883841</v>
      </c>
      <c r="I126" s="38">
        <f t="shared" ca="1" si="15"/>
        <v>3.2345478211048708</v>
      </c>
      <c r="J126" s="38">
        <f t="shared" ca="1" si="26"/>
        <v>545.22947285290536</v>
      </c>
      <c r="K126" s="38">
        <f t="shared" ca="1" si="25"/>
        <v>141.20636123112538</v>
      </c>
      <c r="L126" s="38">
        <f t="shared" ca="1" si="21"/>
        <v>143.24962348169225</v>
      </c>
      <c r="M126" s="38">
        <f t="shared" ca="1" si="22"/>
        <v>151.05344103593211</v>
      </c>
      <c r="N126" s="38">
        <f t="shared" ca="1" si="23"/>
        <v>147.95042843994329</v>
      </c>
      <c r="O126" s="38">
        <f t="shared" ca="1" si="24"/>
        <v>0</v>
      </c>
      <c r="P126" s="42">
        <f ca="1">B126-MATCH(D126,$H$22:H126,1)</f>
        <v>0</v>
      </c>
      <c r="S126" s="23"/>
      <c r="T126" s="23"/>
      <c r="U126" s="33"/>
      <c r="V126" s="33"/>
    </row>
    <row r="127" spans="2:22" x14ac:dyDescent="0.3">
      <c r="B127" s="37">
        <v>106</v>
      </c>
      <c r="C127" s="38">
        <f t="shared" ca="1" si="16"/>
        <v>3.927871086941271E-2</v>
      </c>
      <c r="D127" s="38">
        <f t="shared" ca="1" si="17"/>
        <v>144.75515932970782</v>
      </c>
      <c r="E127" s="38">
        <f t="shared" ca="1" si="18"/>
        <v>594.75515932970779</v>
      </c>
      <c r="F127" s="39" t="str">
        <f t="shared" ca="1" si="19"/>
        <v>9:54:45</v>
      </c>
      <c r="G127" s="40">
        <v>2</v>
      </c>
      <c r="H127" s="74">
        <f t="shared" ca="1" si="20"/>
        <v>144.75515932970782</v>
      </c>
      <c r="I127" s="38">
        <f t="shared" ca="1" si="15"/>
        <v>5.9755171654022332</v>
      </c>
      <c r="J127" s="38">
        <f t="shared" ca="1" si="26"/>
        <v>551.20499001830763</v>
      </c>
      <c r="K127" s="38">
        <f t="shared" ca="1" si="25"/>
        <v>150.73067649511006</v>
      </c>
      <c r="L127" s="38">
        <f t="shared" ca="1" si="21"/>
        <v>143.24962348169225</v>
      </c>
      <c r="M127" s="38">
        <f t="shared" ca="1" si="22"/>
        <v>151.05344103593211</v>
      </c>
      <c r="N127" s="38">
        <f t="shared" ca="1" si="23"/>
        <v>147.95042843994329</v>
      </c>
      <c r="O127" s="38">
        <f t="shared" ca="1" si="24"/>
        <v>0</v>
      </c>
      <c r="P127" s="42">
        <f ca="1">B127-MATCH(D127,$H$22:H127,1)</f>
        <v>0</v>
      </c>
      <c r="S127" s="23"/>
      <c r="T127" s="23"/>
      <c r="U127" s="33"/>
      <c r="V127" s="33"/>
    </row>
    <row r="128" spans="2:22" x14ac:dyDescent="0.3">
      <c r="B128" s="37">
        <v>107</v>
      </c>
      <c r="C128" s="38">
        <f t="shared" ca="1" si="16"/>
        <v>2.3443565015080835E-2</v>
      </c>
      <c r="D128" s="38">
        <f t="shared" ca="1" si="17"/>
        <v>144.77860289472289</v>
      </c>
      <c r="E128" s="38">
        <f t="shared" ca="1" si="18"/>
        <v>594.77860289472289</v>
      </c>
      <c r="F128" s="39" t="str">
        <f t="shared" ca="1" si="19"/>
        <v>9:54:47</v>
      </c>
      <c r="G128" s="40">
        <v>4</v>
      </c>
      <c r="H128" s="74">
        <f t="shared" ca="1" si="20"/>
        <v>144.77860289472289</v>
      </c>
      <c r="I128" s="38">
        <f t="shared" ca="1" si="15"/>
        <v>25.975321385945911</v>
      </c>
      <c r="J128" s="38">
        <f t="shared" ca="1" si="26"/>
        <v>577.18031140425353</v>
      </c>
      <c r="K128" s="38">
        <f t="shared" ca="1" si="25"/>
        <v>150.73067649511006</v>
      </c>
      <c r="L128" s="38">
        <f t="shared" ca="1" si="21"/>
        <v>143.24962348169225</v>
      </c>
      <c r="M128" s="38">
        <f t="shared" ca="1" si="22"/>
        <v>170.7539242806688</v>
      </c>
      <c r="N128" s="38">
        <f t="shared" ca="1" si="23"/>
        <v>147.95042843994329</v>
      </c>
      <c r="O128" s="38">
        <f t="shared" ca="1" si="24"/>
        <v>0</v>
      </c>
      <c r="P128" s="42">
        <f ca="1">B128-MATCH(D128,$H$22:H128,1)</f>
        <v>0</v>
      </c>
      <c r="S128" s="23"/>
      <c r="T128" s="23"/>
      <c r="U128" s="33"/>
      <c r="V128" s="33"/>
    </row>
    <row r="129" spans="2:22" x14ac:dyDescent="0.3">
      <c r="B129" s="37">
        <v>108</v>
      </c>
      <c r="C129" s="38">
        <f t="shared" ca="1" si="16"/>
        <v>0.12835657198476558</v>
      </c>
      <c r="D129" s="38">
        <f t="shared" ca="1" si="17"/>
        <v>144.90695946670766</v>
      </c>
      <c r="E129" s="38">
        <f t="shared" ca="1" si="18"/>
        <v>594.90695946670769</v>
      </c>
      <c r="F129" s="39" t="str">
        <f t="shared" ca="1" si="19"/>
        <v>9:54:54</v>
      </c>
      <c r="G129" s="40">
        <v>3</v>
      </c>
      <c r="H129" s="74">
        <f t="shared" ca="1" si="20"/>
        <v>144.90695946670766</v>
      </c>
      <c r="I129" s="38">
        <f t="shared" ca="1" si="15"/>
        <v>3.5529146428775418</v>
      </c>
      <c r="J129" s="38">
        <f t="shared" ca="1" si="26"/>
        <v>580.7332260471311</v>
      </c>
      <c r="K129" s="38">
        <f t="shared" ca="1" si="25"/>
        <v>150.73067649511006</v>
      </c>
      <c r="L129" s="38">
        <f t="shared" ca="1" si="21"/>
        <v>148.4598741095852</v>
      </c>
      <c r="M129" s="38">
        <f t="shared" ca="1" si="22"/>
        <v>170.7539242806688</v>
      </c>
      <c r="N129" s="38">
        <f t="shared" ca="1" si="23"/>
        <v>147.95042843994329</v>
      </c>
      <c r="O129" s="38">
        <f t="shared" ca="1" si="24"/>
        <v>0</v>
      </c>
      <c r="P129" s="42">
        <f ca="1">B129-MATCH(D129,$H$22:H129,1)</f>
        <v>0</v>
      </c>
      <c r="S129" s="23"/>
      <c r="T129" s="23"/>
      <c r="U129" s="33"/>
      <c r="V129" s="33"/>
    </row>
    <row r="130" spans="2:22" x14ac:dyDescent="0.3">
      <c r="B130" s="37">
        <v>109</v>
      </c>
      <c r="C130" s="38">
        <f t="shared" ca="1" si="16"/>
        <v>0.1667920328018338</v>
      </c>
      <c r="D130" s="38">
        <f t="shared" ca="1" si="17"/>
        <v>145.07375149950948</v>
      </c>
      <c r="E130" s="38">
        <f t="shared" ca="1" si="18"/>
        <v>595.07375149950951</v>
      </c>
      <c r="F130" s="39" t="str">
        <f t="shared" ca="1" si="19"/>
        <v>9:55:04</v>
      </c>
      <c r="G130" s="40">
        <v>5</v>
      </c>
      <c r="H130" s="74">
        <f t="shared" ca="1" si="20"/>
        <v>147.95042843994329</v>
      </c>
      <c r="I130" s="38">
        <f t="shared" ca="1" si="15"/>
        <v>2.5414347151626093</v>
      </c>
      <c r="J130" s="38">
        <f t="shared" ca="1" si="26"/>
        <v>583.27466076229371</v>
      </c>
      <c r="K130" s="38">
        <f t="shared" ca="1" si="25"/>
        <v>150.73067649511006</v>
      </c>
      <c r="L130" s="38">
        <f t="shared" ca="1" si="21"/>
        <v>148.4598741095852</v>
      </c>
      <c r="M130" s="38">
        <f t="shared" ca="1" si="22"/>
        <v>170.7539242806688</v>
      </c>
      <c r="N130" s="38">
        <f t="shared" ca="1" si="23"/>
        <v>147.61518621467209</v>
      </c>
      <c r="O130" s="38">
        <f t="shared" ca="1" si="24"/>
        <v>2.8766769404338106</v>
      </c>
      <c r="P130" s="42">
        <f ca="1">B130-MATCH(D130,$H$22:H130,1)</f>
        <v>1</v>
      </c>
      <c r="S130" s="23"/>
      <c r="T130" s="23"/>
      <c r="U130" s="33"/>
      <c r="V130" s="33"/>
    </row>
    <row r="131" spans="2:22" x14ac:dyDescent="0.3">
      <c r="B131" s="37">
        <v>110</v>
      </c>
      <c r="C131" s="38">
        <f t="shared" ca="1" si="16"/>
        <v>0.88438812092184926</v>
      </c>
      <c r="D131" s="38">
        <f t="shared" ca="1" si="17"/>
        <v>145.95813962043133</v>
      </c>
      <c r="E131" s="38">
        <f t="shared" ca="1" si="18"/>
        <v>595.95813962043133</v>
      </c>
      <c r="F131" s="39" t="str">
        <f t="shared" ca="1" si="19"/>
        <v>9:55:57</v>
      </c>
      <c r="G131" s="40">
        <v>2</v>
      </c>
      <c r="H131" s="74">
        <f t="shared" ca="1" si="20"/>
        <v>147.61518621467209</v>
      </c>
      <c r="I131" s="38">
        <f t="shared" ca="1" si="15"/>
        <v>7.1494896323673034</v>
      </c>
      <c r="J131" s="38">
        <f t="shared" ca="1" si="26"/>
        <v>590.42415039466096</v>
      </c>
      <c r="K131" s="38">
        <f t="shared" ca="1" si="25"/>
        <v>154.7646758470394</v>
      </c>
      <c r="L131" s="38">
        <f t="shared" ca="1" si="21"/>
        <v>148.4598741095852</v>
      </c>
      <c r="M131" s="38">
        <f t="shared" ca="1" si="22"/>
        <v>170.7539242806688</v>
      </c>
      <c r="N131" s="38">
        <f t="shared" ca="1" si="23"/>
        <v>147.61518621467209</v>
      </c>
      <c r="O131" s="38">
        <f t="shared" ca="1" si="24"/>
        <v>1.6570465942407679</v>
      </c>
      <c r="P131" s="42">
        <f ca="1">B131-MATCH(D131,$H$22:H131,1)</f>
        <v>2</v>
      </c>
      <c r="S131" s="23"/>
      <c r="T131" s="23"/>
      <c r="U131" s="33"/>
      <c r="V131" s="33"/>
    </row>
    <row r="132" spans="2:22" x14ac:dyDescent="0.3">
      <c r="B132" s="37">
        <v>111</v>
      </c>
      <c r="C132" s="38">
        <f t="shared" ca="1" si="16"/>
        <v>1.3006610906274418</v>
      </c>
      <c r="D132" s="38">
        <f t="shared" ca="1" si="17"/>
        <v>147.25880071105877</v>
      </c>
      <c r="E132" s="38">
        <f t="shared" ca="1" si="18"/>
        <v>597.25880071105871</v>
      </c>
      <c r="F132" s="39" t="str">
        <f t="shared" ca="1" si="19"/>
        <v>9:57:16</v>
      </c>
      <c r="G132" s="40">
        <v>5</v>
      </c>
      <c r="H132" s="74">
        <f t="shared" ca="1" si="20"/>
        <v>147.61518621467209</v>
      </c>
      <c r="I132" s="38">
        <f t="shared" ca="1" si="15"/>
        <v>7.2277478322866857</v>
      </c>
      <c r="J132" s="38">
        <f t="shared" ca="1" si="26"/>
        <v>597.65189822694765</v>
      </c>
      <c r="K132" s="38">
        <f t="shared" ca="1" si="25"/>
        <v>154.7646758470394</v>
      </c>
      <c r="L132" s="38">
        <f t="shared" ca="1" si="21"/>
        <v>148.4598741095852</v>
      </c>
      <c r="M132" s="38">
        <f t="shared" ca="1" si="22"/>
        <v>170.7539242806688</v>
      </c>
      <c r="N132" s="38">
        <f t="shared" ca="1" si="23"/>
        <v>154.48654854334546</v>
      </c>
      <c r="O132" s="38">
        <f t="shared" ca="1" si="24"/>
        <v>0.35638550361332477</v>
      </c>
      <c r="P132" s="42">
        <f ca="1">B132-MATCH(D132,$H$22:H132,1)</f>
        <v>3</v>
      </c>
      <c r="S132" s="23"/>
      <c r="T132" s="23"/>
      <c r="U132" s="33"/>
      <c r="V132" s="33"/>
    </row>
    <row r="133" spans="2:22" x14ac:dyDescent="0.3">
      <c r="B133" s="37">
        <v>112</v>
      </c>
      <c r="C133" s="38">
        <f t="shared" ca="1" si="16"/>
        <v>0.67266982643755724</v>
      </c>
      <c r="D133" s="38">
        <f t="shared" ca="1" si="17"/>
        <v>147.93147053749632</v>
      </c>
      <c r="E133" s="38">
        <f t="shared" ca="1" si="18"/>
        <v>597.93147053749635</v>
      </c>
      <c r="F133" s="39" t="str">
        <f t="shared" ca="1" si="19"/>
        <v>9:57:56</v>
      </c>
      <c r="G133" s="40">
        <v>5</v>
      </c>
      <c r="H133" s="74">
        <f t="shared" ca="1" si="20"/>
        <v>148.4598741095852</v>
      </c>
      <c r="I133" s="38">
        <f t="shared" ca="1" si="15"/>
        <v>10.698806687523518</v>
      </c>
      <c r="J133" s="38">
        <f t="shared" ca="1" si="26"/>
        <v>608.35070491447118</v>
      </c>
      <c r="K133" s="38">
        <f t="shared" ca="1" si="25"/>
        <v>154.7646758470394</v>
      </c>
      <c r="L133" s="38">
        <f t="shared" ca="1" si="21"/>
        <v>148.4598741095852</v>
      </c>
      <c r="M133" s="38">
        <f t="shared" ca="1" si="22"/>
        <v>170.7539242806688</v>
      </c>
      <c r="N133" s="38">
        <f t="shared" ca="1" si="23"/>
        <v>158.63027722501985</v>
      </c>
      <c r="O133" s="38">
        <f t="shared" ca="1" si="24"/>
        <v>0.52840357208887667</v>
      </c>
      <c r="P133" s="42">
        <f ca="1">B133-MATCH(D133,$H$22:H133,1)</f>
        <v>4</v>
      </c>
      <c r="S133" s="23"/>
      <c r="T133" s="23"/>
      <c r="U133" s="33"/>
      <c r="V133" s="33"/>
    </row>
    <row r="134" spans="2:22" x14ac:dyDescent="0.3">
      <c r="B134" s="37">
        <v>113</v>
      </c>
      <c r="C134" s="38">
        <f t="shared" ca="1" si="16"/>
        <v>2.1454342076528927E-2</v>
      </c>
      <c r="D134" s="38">
        <f t="shared" ca="1" si="17"/>
        <v>147.95292487957286</v>
      </c>
      <c r="E134" s="38">
        <f t="shared" ca="1" si="18"/>
        <v>597.95292487957283</v>
      </c>
      <c r="F134" s="39" t="str">
        <f t="shared" ca="1" si="19"/>
        <v>9:57:57</v>
      </c>
      <c r="G134" s="40">
        <v>4</v>
      </c>
      <c r="H134" s="74">
        <f t="shared" ca="1" si="20"/>
        <v>148.4598741095852</v>
      </c>
      <c r="I134" s="38">
        <f t="shared" ca="1" si="15"/>
        <v>0.99442095708717437</v>
      </c>
      <c r="J134" s="38">
        <f t="shared" ca="1" si="26"/>
        <v>609.34512587155837</v>
      </c>
      <c r="K134" s="38">
        <f t="shared" ca="1" si="25"/>
        <v>154.7646758470394</v>
      </c>
      <c r="L134" s="38">
        <f t="shared" ca="1" si="21"/>
        <v>148.4598741095852</v>
      </c>
      <c r="M134" s="38">
        <f t="shared" ca="1" si="22"/>
        <v>148.94734583666005</v>
      </c>
      <c r="N134" s="38">
        <f t="shared" ca="1" si="23"/>
        <v>158.63027722501985</v>
      </c>
      <c r="O134" s="38">
        <f t="shared" ca="1" si="24"/>
        <v>0.5069492300123386</v>
      </c>
      <c r="P134" s="42">
        <f ca="1">B134-MATCH(D134,$H$22:H134,1)</f>
        <v>2</v>
      </c>
      <c r="S134" s="23"/>
      <c r="T134" s="23"/>
      <c r="U134" s="33"/>
      <c r="V134" s="33"/>
    </row>
    <row r="135" spans="2:22" x14ac:dyDescent="0.3">
      <c r="B135" s="37">
        <v>114</v>
      </c>
      <c r="C135" s="38">
        <f t="shared" ca="1" si="16"/>
        <v>0.76859145839683685</v>
      </c>
      <c r="D135" s="38">
        <f t="shared" ca="1" si="17"/>
        <v>148.72151633796969</v>
      </c>
      <c r="E135" s="38">
        <f t="shared" ca="1" si="18"/>
        <v>598.72151633796966</v>
      </c>
      <c r="F135" s="39" t="str">
        <f t="shared" ca="1" si="19"/>
        <v>9:58:43</v>
      </c>
      <c r="G135" s="40">
        <v>3</v>
      </c>
      <c r="H135" s="74">
        <f t="shared" ca="1" si="20"/>
        <v>148.72151633796969</v>
      </c>
      <c r="I135" s="38">
        <f t="shared" ca="1" si="15"/>
        <v>2.9666532090954858</v>
      </c>
      <c r="J135" s="38">
        <f t="shared" ca="1" si="26"/>
        <v>612.31177908065388</v>
      </c>
      <c r="K135" s="38">
        <f t="shared" ca="1" si="25"/>
        <v>154.7646758470394</v>
      </c>
      <c r="L135" s="38">
        <f t="shared" ca="1" si="21"/>
        <v>151.68816954706517</v>
      </c>
      <c r="M135" s="38">
        <f t="shared" ca="1" si="22"/>
        <v>148.94734583666005</v>
      </c>
      <c r="N135" s="38">
        <f t="shared" ca="1" si="23"/>
        <v>158.63027722501985</v>
      </c>
      <c r="O135" s="38">
        <f t="shared" ca="1" si="24"/>
        <v>0</v>
      </c>
      <c r="P135" s="42">
        <f ca="1">B135-MATCH(D135,$H$22:H135,1)</f>
        <v>0</v>
      </c>
      <c r="S135" s="23"/>
      <c r="T135" s="23"/>
      <c r="U135" s="33"/>
      <c r="V135" s="33"/>
    </row>
    <row r="136" spans="2:22" x14ac:dyDescent="0.3">
      <c r="B136" s="37">
        <v>115</v>
      </c>
      <c r="C136" s="38">
        <f t="shared" ca="1" si="16"/>
        <v>2.9112163966731313</v>
      </c>
      <c r="D136" s="38">
        <f t="shared" ca="1" si="17"/>
        <v>151.63273273464281</v>
      </c>
      <c r="E136" s="38">
        <f t="shared" ca="1" si="18"/>
        <v>601.63273273464279</v>
      </c>
      <c r="F136" s="39" t="str">
        <f t="shared" ca="1" si="19"/>
        <v>10:01:38</v>
      </c>
      <c r="G136" s="40">
        <v>2</v>
      </c>
      <c r="H136" s="74">
        <f t="shared" ca="1" si="20"/>
        <v>151.63273273464281</v>
      </c>
      <c r="I136" s="38">
        <f t="shared" ca="1" si="15"/>
        <v>2.8884125466816233</v>
      </c>
      <c r="J136" s="38">
        <f t="shared" ca="1" si="26"/>
        <v>615.20019162733547</v>
      </c>
      <c r="K136" s="38">
        <f t="shared" ca="1" si="25"/>
        <v>154.52114528132444</v>
      </c>
      <c r="L136" s="38">
        <f t="shared" ca="1" si="21"/>
        <v>151.68816954706517</v>
      </c>
      <c r="M136" s="38">
        <f t="shared" ca="1" si="22"/>
        <v>148.94734583666005</v>
      </c>
      <c r="N136" s="38">
        <f t="shared" ca="1" si="23"/>
        <v>158.63027722501985</v>
      </c>
      <c r="O136" s="38">
        <f t="shared" ca="1" si="24"/>
        <v>0</v>
      </c>
      <c r="P136" s="42">
        <f ca="1">B136-MATCH(D136,$H$22:H136,1)</f>
        <v>0</v>
      </c>
      <c r="S136" s="23"/>
      <c r="T136" s="23"/>
      <c r="U136" s="33"/>
      <c r="V136" s="33"/>
    </row>
    <row r="137" spans="2:22" x14ac:dyDescent="0.3">
      <c r="B137" s="37">
        <v>116</v>
      </c>
      <c r="C137" s="38">
        <f t="shared" ca="1" si="16"/>
        <v>1.9408498536466097</v>
      </c>
      <c r="D137" s="38">
        <f t="shared" ca="1" si="17"/>
        <v>153.57358258828941</v>
      </c>
      <c r="E137" s="38">
        <f t="shared" ca="1" si="18"/>
        <v>603.57358258828936</v>
      </c>
      <c r="F137" s="39" t="str">
        <f t="shared" ca="1" si="19"/>
        <v>10:03:34</v>
      </c>
      <c r="G137" s="40">
        <v>5</v>
      </c>
      <c r="H137" s="74">
        <f t="shared" ca="1" si="20"/>
        <v>153.57358258828941</v>
      </c>
      <c r="I137" s="38">
        <f t="shared" ca="1" si="15"/>
        <v>1.6465839823137665</v>
      </c>
      <c r="J137" s="38">
        <f t="shared" ca="1" si="26"/>
        <v>616.84677560964928</v>
      </c>
      <c r="K137" s="38">
        <f t="shared" ca="1" si="25"/>
        <v>154.52114528132444</v>
      </c>
      <c r="L137" s="38">
        <f t="shared" ca="1" si="21"/>
        <v>151.68816954706517</v>
      </c>
      <c r="M137" s="38">
        <f t="shared" ca="1" si="22"/>
        <v>148.94734583666005</v>
      </c>
      <c r="N137" s="38">
        <f t="shared" ca="1" si="23"/>
        <v>155.22016657060317</v>
      </c>
      <c r="O137" s="38">
        <f t="shared" ca="1" si="24"/>
        <v>0</v>
      </c>
      <c r="P137" s="42">
        <f ca="1">B137-MATCH(D137,$H$22:H137,1)</f>
        <v>0</v>
      </c>
      <c r="S137" s="23"/>
      <c r="T137" s="23"/>
      <c r="U137" s="33"/>
      <c r="V137" s="33"/>
    </row>
    <row r="138" spans="2:22" x14ac:dyDescent="0.3">
      <c r="B138" s="37">
        <v>117</v>
      </c>
      <c r="C138" s="38">
        <f t="shared" ca="1" si="16"/>
        <v>0.42657038291586907</v>
      </c>
      <c r="D138" s="38">
        <f t="shared" ca="1" si="17"/>
        <v>154.00015297120527</v>
      </c>
      <c r="E138" s="38">
        <f t="shared" ca="1" si="18"/>
        <v>604.00015297120524</v>
      </c>
      <c r="F138" s="39" t="str">
        <f t="shared" ca="1" si="19"/>
        <v>10:04:00</v>
      </c>
      <c r="G138" s="40">
        <v>4</v>
      </c>
      <c r="H138" s="74">
        <f t="shared" ca="1" si="20"/>
        <v>154.00015297120527</v>
      </c>
      <c r="I138" s="38">
        <f t="shared" ca="1" si="15"/>
        <v>2.4683064164020592</v>
      </c>
      <c r="J138" s="38">
        <f t="shared" ca="1" si="26"/>
        <v>619.3150820260513</v>
      </c>
      <c r="K138" s="38">
        <f t="shared" ca="1" si="25"/>
        <v>154.52114528132444</v>
      </c>
      <c r="L138" s="38">
        <f t="shared" ca="1" si="21"/>
        <v>151.68816954706517</v>
      </c>
      <c r="M138" s="38">
        <f t="shared" ca="1" si="22"/>
        <v>156.46845938760734</v>
      </c>
      <c r="N138" s="38">
        <f t="shared" ca="1" si="23"/>
        <v>155.22016657060317</v>
      </c>
      <c r="O138" s="38">
        <f t="shared" ca="1" si="24"/>
        <v>0</v>
      </c>
      <c r="P138" s="42">
        <f ca="1">B138-MATCH(D138,$H$22:H138,1)</f>
        <v>0</v>
      </c>
      <c r="S138" s="23"/>
      <c r="T138" s="23"/>
      <c r="U138" s="33"/>
      <c r="V138" s="33"/>
    </row>
    <row r="139" spans="2:22" x14ac:dyDescent="0.3">
      <c r="B139" s="37">
        <v>118</v>
      </c>
      <c r="C139" s="38">
        <f t="shared" ca="1" si="16"/>
        <v>1.2887765934286168</v>
      </c>
      <c r="D139" s="38">
        <f t="shared" ca="1" si="17"/>
        <v>155.28892956463389</v>
      </c>
      <c r="E139" s="38">
        <f t="shared" ca="1" si="18"/>
        <v>605.28892956463392</v>
      </c>
      <c r="F139" s="39" t="str">
        <f t="shared" ca="1" si="19"/>
        <v>10:05:17</v>
      </c>
      <c r="G139" s="40">
        <v>5</v>
      </c>
      <c r="H139" s="74">
        <f t="shared" ca="1" si="20"/>
        <v>155.28892956463389</v>
      </c>
      <c r="I139" s="38">
        <f t="shared" ca="1" si="15"/>
        <v>0.39003611533774252</v>
      </c>
      <c r="J139" s="38">
        <f t="shared" ca="1" si="26"/>
        <v>619.70511814138899</v>
      </c>
      <c r="K139" s="38">
        <f t="shared" ca="1" si="25"/>
        <v>154.52114528132444</v>
      </c>
      <c r="L139" s="38">
        <f t="shared" ca="1" si="21"/>
        <v>151.68816954706517</v>
      </c>
      <c r="M139" s="38">
        <f t="shared" ca="1" si="22"/>
        <v>156.46845938760734</v>
      </c>
      <c r="N139" s="38">
        <f t="shared" ca="1" si="23"/>
        <v>155.67896567997164</v>
      </c>
      <c r="O139" s="38">
        <f t="shared" ca="1" si="24"/>
        <v>0</v>
      </c>
      <c r="P139" s="42">
        <f ca="1">B139-MATCH(D139,$H$22:H139,1)</f>
        <v>0</v>
      </c>
      <c r="S139" s="23"/>
      <c r="T139" s="23"/>
      <c r="U139" s="33"/>
      <c r="V139" s="33"/>
    </row>
    <row r="140" spans="2:22" x14ac:dyDescent="0.3">
      <c r="B140" s="37">
        <v>119</v>
      </c>
      <c r="C140" s="38">
        <f t="shared" ca="1" si="16"/>
        <v>0.23592640808042792</v>
      </c>
      <c r="D140" s="38">
        <f t="shared" ca="1" si="17"/>
        <v>155.52485597271431</v>
      </c>
      <c r="E140" s="38">
        <f t="shared" ca="1" si="18"/>
        <v>605.52485597271425</v>
      </c>
      <c r="F140" s="39" t="str">
        <f t="shared" ca="1" si="19"/>
        <v>10:05:31</v>
      </c>
      <c r="G140" s="40">
        <v>5</v>
      </c>
      <c r="H140" s="74">
        <f t="shared" ca="1" si="20"/>
        <v>155.52485597271431</v>
      </c>
      <c r="I140" s="38">
        <f t="shared" ca="1" si="15"/>
        <v>3.0993608822488188</v>
      </c>
      <c r="J140" s="38">
        <f t="shared" ca="1" si="26"/>
        <v>622.80447902363778</v>
      </c>
      <c r="K140" s="38">
        <f t="shared" ca="1" si="25"/>
        <v>154.52114528132444</v>
      </c>
      <c r="L140" s="38">
        <f t="shared" ca="1" si="21"/>
        <v>151.68816954706517</v>
      </c>
      <c r="M140" s="38">
        <f t="shared" ca="1" si="22"/>
        <v>156.46845938760734</v>
      </c>
      <c r="N140" s="38">
        <f t="shared" ca="1" si="23"/>
        <v>158.62421685496312</v>
      </c>
      <c r="O140" s="38">
        <f t="shared" ca="1" si="24"/>
        <v>0</v>
      </c>
      <c r="P140" s="42">
        <f ca="1">B140-MATCH(D140,$H$22:H140,1)</f>
        <v>0</v>
      </c>
      <c r="S140" s="23"/>
      <c r="T140" s="23"/>
      <c r="U140" s="33"/>
      <c r="V140" s="33"/>
    </row>
    <row r="141" spans="2:22" x14ac:dyDescent="0.3">
      <c r="B141" s="37">
        <v>120</v>
      </c>
      <c r="C141" s="38">
        <f t="shared" ca="1" si="16"/>
        <v>1.1392747752305945</v>
      </c>
      <c r="D141" s="38">
        <f t="shared" ca="1" si="17"/>
        <v>156.66413074794491</v>
      </c>
      <c r="E141" s="38">
        <f t="shared" ca="1" si="18"/>
        <v>606.66413074794491</v>
      </c>
      <c r="F141" s="39" t="str">
        <f t="shared" ca="1" si="19"/>
        <v>10:06:40</v>
      </c>
      <c r="G141" s="40">
        <v>3</v>
      </c>
      <c r="H141" s="74">
        <f t="shared" ca="1" si="20"/>
        <v>156.66413074794491</v>
      </c>
      <c r="I141" s="38">
        <f t="shared" ca="1" si="15"/>
        <v>10.006888797868633</v>
      </c>
      <c r="J141" s="38">
        <f t="shared" ca="1" si="26"/>
        <v>632.81136782150645</v>
      </c>
      <c r="K141" s="38">
        <f t="shared" ca="1" si="25"/>
        <v>154.52114528132444</v>
      </c>
      <c r="L141" s="38">
        <f t="shared" ca="1" si="21"/>
        <v>166.67101954581355</v>
      </c>
      <c r="M141" s="38">
        <f t="shared" ca="1" si="22"/>
        <v>156.46845938760734</v>
      </c>
      <c r="N141" s="38">
        <f t="shared" ca="1" si="23"/>
        <v>158.62421685496312</v>
      </c>
      <c r="O141" s="38">
        <f t="shared" ca="1" si="24"/>
        <v>0</v>
      </c>
      <c r="P141" s="42">
        <f ca="1">B141-MATCH(D141,$H$22:H141,1)</f>
        <v>0</v>
      </c>
      <c r="S141" s="23"/>
      <c r="T141" s="23"/>
      <c r="U141" s="33"/>
      <c r="V141" s="33"/>
    </row>
    <row r="142" spans="2:22" x14ac:dyDescent="0.3">
      <c r="B142" s="37">
        <v>121</v>
      </c>
      <c r="C142" s="38">
        <f t="shared" ca="1" si="16"/>
        <v>3.3529961229456808</v>
      </c>
      <c r="D142" s="38">
        <f t="shared" ca="1" si="17"/>
        <v>160.01712687089059</v>
      </c>
      <c r="E142" s="38">
        <f t="shared" ca="1" si="18"/>
        <v>610.01712687089059</v>
      </c>
      <c r="F142" s="39" t="str">
        <f t="shared" ca="1" si="19"/>
        <v>10:10:01</v>
      </c>
      <c r="G142" s="40">
        <v>5</v>
      </c>
      <c r="H142" s="74">
        <f t="shared" ca="1" si="20"/>
        <v>160.01712687089059</v>
      </c>
      <c r="I142" s="38">
        <f t="shared" ca="1" si="15"/>
        <v>10.4113845697269</v>
      </c>
      <c r="J142" s="38">
        <f t="shared" ca="1" si="26"/>
        <v>643.22275239123337</v>
      </c>
      <c r="K142" s="38">
        <f t="shared" ca="1" si="25"/>
        <v>154.52114528132444</v>
      </c>
      <c r="L142" s="38">
        <f t="shared" ca="1" si="21"/>
        <v>166.67101954581355</v>
      </c>
      <c r="M142" s="38">
        <f t="shared" ca="1" si="22"/>
        <v>156.46845938760734</v>
      </c>
      <c r="N142" s="38">
        <f t="shared" ca="1" si="23"/>
        <v>170.42851144061748</v>
      </c>
      <c r="O142" s="38">
        <f t="shared" ca="1" si="24"/>
        <v>0</v>
      </c>
      <c r="P142" s="42">
        <f ca="1">B142-MATCH(D142,$H$22:H142,1)</f>
        <v>0</v>
      </c>
      <c r="S142" s="23"/>
      <c r="T142" s="23"/>
      <c r="U142" s="33"/>
      <c r="V142" s="33"/>
    </row>
    <row r="143" spans="2:22" x14ac:dyDescent="0.3">
      <c r="B143" s="37">
        <v>122</v>
      </c>
      <c r="C143" s="38">
        <f t="shared" ca="1" si="16"/>
        <v>0.12886098288060691</v>
      </c>
      <c r="D143" s="38">
        <f t="shared" ca="1" si="17"/>
        <v>160.1459878537712</v>
      </c>
      <c r="E143" s="38">
        <f t="shared" ca="1" si="18"/>
        <v>610.1459878537712</v>
      </c>
      <c r="F143" s="39" t="str">
        <f t="shared" ca="1" si="19"/>
        <v>10:10:09</v>
      </c>
      <c r="G143" s="40">
        <v>3</v>
      </c>
      <c r="H143" s="74">
        <f t="shared" ca="1" si="20"/>
        <v>160.1459878537712</v>
      </c>
      <c r="I143" s="38">
        <f t="shared" ca="1" si="15"/>
        <v>12.431599513714186</v>
      </c>
      <c r="J143" s="38">
        <f t="shared" ca="1" si="26"/>
        <v>655.65435190494759</v>
      </c>
      <c r="K143" s="38">
        <f t="shared" ca="1" si="25"/>
        <v>154.52114528132444</v>
      </c>
      <c r="L143" s="38">
        <f t="shared" ca="1" si="21"/>
        <v>172.57758736748539</v>
      </c>
      <c r="M143" s="38">
        <f t="shared" ca="1" si="22"/>
        <v>156.46845938760734</v>
      </c>
      <c r="N143" s="38">
        <f t="shared" ca="1" si="23"/>
        <v>170.42851144061748</v>
      </c>
      <c r="O143" s="38">
        <f t="shared" ca="1" si="24"/>
        <v>0</v>
      </c>
      <c r="P143" s="42">
        <f ca="1">B143-MATCH(D143,$H$22:H143,1)</f>
        <v>0</v>
      </c>
      <c r="S143" s="23"/>
      <c r="T143" s="23"/>
      <c r="U143" s="33"/>
      <c r="V143" s="33"/>
    </row>
    <row r="144" spans="2:22" x14ac:dyDescent="0.3">
      <c r="B144" s="37">
        <v>123</v>
      </c>
      <c r="C144" s="38">
        <f t="shared" ca="1" si="16"/>
        <v>0.7304393786449227</v>
      </c>
      <c r="D144" s="38">
        <f t="shared" ca="1" si="17"/>
        <v>160.87642723241612</v>
      </c>
      <c r="E144" s="38">
        <f t="shared" ca="1" si="18"/>
        <v>610.87642723241606</v>
      </c>
      <c r="F144" s="39" t="str">
        <f t="shared" ca="1" si="19"/>
        <v>10:10:53</v>
      </c>
      <c r="G144" s="40">
        <v>3</v>
      </c>
      <c r="H144" s="74">
        <f t="shared" ca="1" si="20"/>
        <v>160.87642723241612</v>
      </c>
      <c r="I144" s="38">
        <f t="shared" ca="1" si="15"/>
        <v>18.144651317822088</v>
      </c>
      <c r="J144" s="38">
        <f t="shared" ca="1" si="26"/>
        <v>673.79900322276967</v>
      </c>
      <c r="K144" s="38">
        <f t="shared" ca="1" si="25"/>
        <v>154.52114528132444</v>
      </c>
      <c r="L144" s="38">
        <f t="shared" ca="1" si="21"/>
        <v>179.0210785502382</v>
      </c>
      <c r="M144" s="38">
        <f t="shared" ca="1" si="22"/>
        <v>156.46845938760734</v>
      </c>
      <c r="N144" s="38">
        <f t="shared" ca="1" si="23"/>
        <v>170.42851144061748</v>
      </c>
      <c r="O144" s="38">
        <f t="shared" ca="1" si="24"/>
        <v>0</v>
      </c>
      <c r="P144" s="42">
        <f ca="1">B144-MATCH(D144,$H$22:H144,1)</f>
        <v>0</v>
      </c>
      <c r="S144" s="23"/>
      <c r="T144" s="23"/>
      <c r="U144" s="33"/>
      <c r="V144" s="33"/>
    </row>
    <row r="145" spans="2:22" x14ac:dyDescent="0.3">
      <c r="B145" s="37">
        <v>124</v>
      </c>
      <c r="C145" s="38">
        <f t="shared" ca="1" si="16"/>
        <v>1.0091501908786478</v>
      </c>
      <c r="D145" s="38">
        <f t="shared" ca="1" si="17"/>
        <v>161.88557742329476</v>
      </c>
      <c r="E145" s="38">
        <f t="shared" ca="1" si="18"/>
        <v>611.88557742329476</v>
      </c>
      <c r="F145" s="39" t="str">
        <f t="shared" ca="1" si="19"/>
        <v>10:11:53</v>
      </c>
      <c r="G145" s="40">
        <v>2</v>
      </c>
      <c r="H145" s="74">
        <f t="shared" ca="1" si="20"/>
        <v>161.88557742329476</v>
      </c>
      <c r="I145" s="38">
        <f t="shared" ca="1" si="15"/>
        <v>1.7224015959929644</v>
      </c>
      <c r="J145" s="38">
        <f t="shared" ca="1" si="26"/>
        <v>675.52140481876268</v>
      </c>
      <c r="K145" s="38">
        <f t="shared" ca="1" si="25"/>
        <v>163.60797901928774</v>
      </c>
      <c r="L145" s="38">
        <f t="shared" ca="1" si="21"/>
        <v>179.0210785502382</v>
      </c>
      <c r="M145" s="38">
        <f t="shared" ca="1" si="22"/>
        <v>156.46845938760734</v>
      </c>
      <c r="N145" s="38">
        <f t="shared" ca="1" si="23"/>
        <v>170.42851144061748</v>
      </c>
      <c r="O145" s="38">
        <f t="shared" ca="1" si="24"/>
        <v>0</v>
      </c>
      <c r="P145" s="42">
        <f ca="1">B145-MATCH(D145,$H$22:H145,1)</f>
        <v>0</v>
      </c>
      <c r="S145" s="23"/>
      <c r="T145" s="23"/>
      <c r="U145" s="33"/>
      <c r="V145" s="33"/>
    </row>
    <row r="146" spans="2:22" x14ac:dyDescent="0.3">
      <c r="B146" s="37">
        <v>125</v>
      </c>
      <c r="C146" s="38">
        <f t="shared" ca="1" si="16"/>
        <v>0.82966346839578575</v>
      </c>
      <c r="D146" s="38">
        <f t="shared" ca="1" si="17"/>
        <v>162.71524089169054</v>
      </c>
      <c r="E146" s="38">
        <f t="shared" ca="1" si="18"/>
        <v>612.71524089169054</v>
      </c>
      <c r="F146" s="39" t="str">
        <f t="shared" ca="1" si="19"/>
        <v>10:12:43</v>
      </c>
      <c r="G146" s="40">
        <v>4</v>
      </c>
      <c r="H146" s="74">
        <f t="shared" ca="1" si="20"/>
        <v>162.71524089169054</v>
      </c>
      <c r="I146" s="38">
        <f t="shared" ca="1" si="15"/>
        <v>2.2198910442901854</v>
      </c>
      <c r="J146" s="38">
        <f t="shared" ca="1" si="26"/>
        <v>677.74129586305287</v>
      </c>
      <c r="K146" s="38">
        <f t="shared" ca="1" si="25"/>
        <v>163.60797901928774</v>
      </c>
      <c r="L146" s="38">
        <f t="shared" ca="1" si="21"/>
        <v>179.0210785502382</v>
      </c>
      <c r="M146" s="38">
        <f t="shared" ca="1" si="22"/>
        <v>164.93513193598073</v>
      </c>
      <c r="N146" s="38">
        <f t="shared" ca="1" si="23"/>
        <v>170.42851144061748</v>
      </c>
      <c r="O146" s="38">
        <f t="shared" ca="1" si="24"/>
        <v>0</v>
      </c>
      <c r="P146" s="42">
        <f ca="1">B146-MATCH(D146,$H$22:H146,1)</f>
        <v>0</v>
      </c>
      <c r="S146" s="23"/>
      <c r="T146" s="23"/>
      <c r="U146" s="33"/>
      <c r="V146" s="33"/>
    </row>
    <row r="147" spans="2:22" x14ac:dyDescent="0.3">
      <c r="B147" s="37">
        <v>126</v>
      </c>
      <c r="C147" s="38">
        <f t="shared" ca="1" si="16"/>
        <v>1.6250860131883831</v>
      </c>
      <c r="D147" s="38">
        <f t="shared" ca="1" si="17"/>
        <v>164.34032690487894</v>
      </c>
      <c r="E147" s="38">
        <f t="shared" ca="1" si="18"/>
        <v>614.34032690487891</v>
      </c>
      <c r="F147" s="39" t="str">
        <f t="shared" ca="1" si="19"/>
        <v>10:14:20</v>
      </c>
      <c r="G147" s="40">
        <v>5</v>
      </c>
      <c r="H147" s="74">
        <f t="shared" ca="1" si="20"/>
        <v>164.34032690487894</v>
      </c>
      <c r="I147" s="38">
        <f t="shared" ca="1" si="15"/>
        <v>2.4507231599645651</v>
      </c>
      <c r="J147" s="38">
        <f t="shared" ca="1" si="26"/>
        <v>680.19201902301745</v>
      </c>
      <c r="K147" s="38">
        <f t="shared" ca="1" si="25"/>
        <v>163.60797901928774</v>
      </c>
      <c r="L147" s="38">
        <f t="shared" ca="1" si="21"/>
        <v>179.0210785502382</v>
      </c>
      <c r="M147" s="38">
        <f t="shared" ca="1" si="22"/>
        <v>164.93513193598073</v>
      </c>
      <c r="N147" s="38">
        <f t="shared" ca="1" si="23"/>
        <v>166.79105006484349</v>
      </c>
      <c r="O147" s="38">
        <f t="shared" ca="1" si="24"/>
        <v>0</v>
      </c>
      <c r="P147" s="42">
        <f ca="1">B147-MATCH(D147,$H$22:H147,1)</f>
        <v>0</v>
      </c>
      <c r="S147" s="23"/>
      <c r="T147" s="23"/>
      <c r="U147" s="33"/>
      <c r="V147" s="33"/>
    </row>
    <row r="148" spans="2:22" x14ac:dyDescent="0.3">
      <c r="B148" s="37">
        <v>127</v>
      </c>
      <c r="C148" s="38">
        <f t="shared" ca="1" si="16"/>
        <v>0.28839851620448359</v>
      </c>
      <c r="D148" s="38">
        <f t="shared" ca="1" si="17"/>
        <v>164.62872542108343</v>
      </c>
      <c r="E148" s="38">
        <f t="shared" ca="1" si="18"/>
        <v>614.62872542108346</v>
      </c>
      <c r="F148" s="39" t="str">
        <f t="shared" ca="1" si="19"/>
        <v>10:14:38</v>
      </c>
      <c r="G148" s="40">
        <v>2</v>
      </c>
      <c r="H148" s="74">
        <f t="shared" ca="1" si="20"/>
        <v>164.62872542108343</v>
      </c>
      <c r="I148" s="38">
        <f t="shared" ca="1" si="15"/>
        <v>1.2640610098317313</v>
      </c>
      <c r="J148" s="38">
        <f t="shared" ca="1" si="26"/>
        <v>681.45608003284917</v>
      </c>
      <c r="K148" s="38">
        <f t="shared" ca="1" si="25"/>
        <v>165.89278643091515</v>
      </c>
      <c r="L148" s="38">
        <f t="shared" ca="1" si="21"/>
        <v>179.0210785502382</v>
      </c>
      <c r="M148" s="38">
        <f t="shared" ca="1" si="22"/>
        <v>164.93513193598073</v>
      </c>
      <c r="N148" s="38">
        <f t="shared" ca="1" si="23"/>
        <v>166.79105006484349</v>
      </c>
      <c r="O148" s="38">
        <f t="shared" ca="1" si="24"/>
        <v>0</v>
      </c>
      <c r="P148" s="42">
        <f ca="1">B148-MATCH(D148,$H$22:H148,1)</f>
        <v>0</v>
      </c>
      <c r="S148" s="23"/>
      <c r="T148" s="23"/>
      <c r="U148" s="33"/>
      <c r="V148" s="33"/>
    </row>
    <row r="149" spans="2:22" x14ac:dyDescent="0.3">
      <c r="B149" s="37">
        <v>128</v>
      </c>
      <c r="C149" s="38">
        <f t="shared" ca="1" si="16"/>
        <v>1.1908273801494158</v>
      </c>
      <c r="D149" s="38">
        <f t="shared" ca="1" si="17"/>
        <v>165.81955280123285</v>
      </c>
      <c r="E149" s="38">
        <f t="shared" ca="1" si="18"/>
        <v>615.81955280123282</v>
      </c>
      <c r="F149" s="39" t="str">
        <f t="shared" ca="1" si="19"/>
        <v>10:15:49</v>
      </c>
      <c r="G149" s="40">
        <v>3</v>
      </c>
      <c r="H149" s="74">
        <f t="shared" ca="1" si="20"/>
        <v>165.81955280123285</v>
      </c>
      <c r="I149" s="38">
        <f t="shared" ca="1" si="15"/>
        <v>0.51623006371435343</v>
      </c>
      <c r="J149" s="38">
        <f t="shared" ca="1" si="26"/>
        <v>681.97231009656355</v>
      </c>
      <c r="K149" s="38">
        <f t="shared" ca="1" si="25"/>
        <v>165.89278643091515</v>
      </c>
      <c r="L149" s="38">
        <f t="shared" ca="1" si="21"/>
        <v>166.33578286494719</v>
      </c>
      <c r="M149" s="38">
        <f t="shared" ca="1" si="22"/>
        <v>164.93513193598073</v>
      </c>
      <c r="N149" s="38">
        <f t="shared" ca="1" si="23"/>
        <v>166.79105006484349</v>
      </c>
      <c r="O149" s="38">
        <f t="shared" ca="1" si="24"/>
        <v>0</v>
      </c>
      <c r="P149" s="42">
        <f ca="1">B149-MATCH(D149,$H$22:H149,1)</f>
        <v>0</v>
      </c>
      <c r="S149" s="23"/>
      <c r="T149" s="23"/>
      <c r="U149" s="33"/>
      <c r="V149" s="33"/>
    </row>
    <row r="150" spans="2:22" x14ac:dyDescent="0.3">
      <c r="B150" s="37">
        <v>129</v>
      </c>
      <c r="C150" s="38">
        <f t="shared" ca="1" si="16"/>
        <v>0.97540053361762669</v>
      </c>
      <c r="D150" s="38">
        <f t="shared" ca="1" si="17"/>
        <v>166.79495333485048</v>
      </c>
      <c r="E150" s="38">
        <f t="shared" ca="1" si="18"/>
        <v>616.79495333485045</v>
      </c>
      <c r="F150" s="39" t="str">
        <f t="shared" ca="1" si="19"/>
        <v>10:16:48</v>
      </c>
      <c r="G150" s="40">
        <v>4</v>
      </c>
      <c r="H150" s="74">
        <f t="shared" ca="1" si="20"/>
        <v>166.79495333485048</v>
      </c>
      <c r="I150" s="38">
        <f t="shared" ref="I150:I213" ca="1" si="27">-(LN(1-RAND()))/mu</f>
        <v>12.693203353231468</v>
      </c>
      <c r="J150" s="38">
        <f t="shared" ca="1" si="26"/>
        <v>694.66551344979507</v>
      </c>
      <c r="K150" s="38">
        <f t="shared" ca="1" si="25"/>
        <v>165.89278643091515</v>
      </c>
      <c r="L150" s="38">
        <f t="shared" ca="1" si="21"/>
        <v>166.33578286494719</v>
      </c>
      <c r="M150" s="38">
        <f t="shared" ca="1" si="22"/>
        <v>179.48815668808194</v>
      </c>
      <c r="N150" s="38">
        <f t="shared" ca="1" si="23"/>
        <v>166.79105006484349</v>
      </c>
      <c r="O150" s="38">
        <f t="shared" ca="1" si="24"/>
        <v>0</v>
      </c>
      <c r="P150" s="42">
        <f ca="1">B150-MATCH(D150,$H$22:H150,1)</f>
        <v>0</v>
      </c>
      <c r="S150" s="23"/>
      <c r="T150" s="23"/>
      <c r="U150" s="33"/>
      <c r="V150" s="33"/>
    </row>
    <row r="151" spans="2:22" x14ac:dyDescent="0.3">
      <c r="B151" s="37">
        <v>130</v>
      </c>
      <c r="C151" s="38">
        <f t="shared" ref="C151:C214" ca="1" si="28">IF(E150&lt;=480,-(LN(1-RAND()))/lambda,
IF(AND(E150&gt;480,E150&lt;=540),-(LN(1-RAND()))/lambda2,
IF(AND(E150&gt;540,E150&lt;=600),-(LN(1-RAND()))/lambda3,
IF(AND(E150&gt;600,E150&lt;=660),-(LN(1-RAND()))/lambda4,
IF(AND(E150&gt;660,E150&lt;=720),-(LN(1-RAND()))/lambda5,
IF(AND(E150&gt;720,E150&lt;=780),-(LN(1-RAND()))/lambda6,
IF(AND(E150&gt;780,E150&lt;=840),-(LN(1-RAND()))/lambda7,
IF(AND(E150&gt;840,E150&lt;=900),-(LN(1-RAND()))/lambda8,
IF(AND(E150&gt;900,E150&lt;=960),-(LN(1-RAND()))/lambda9,
IF(AND(E150&gt;960,E150&lt;=1020),-(LN(1-RAND()))/lambda10,
IF(AND(E150&gt;1020,E150&lt;=1080),-(LN(1-RAND()))/lambda11,
IF(AND(E150&gt;1080,E150&lt;=1140),-(LN(1-RAND()))/lambda12,
IF(E150&gt;1140,-(LN(1-RAND()))/lambda13)))))))))))))</f>
        <v>0.76187600589512228</v>
      </c>
      <c r="D151" s="38">
        <f t="shared" ref="D151:D214" ca="1" si="29">D150+C151</f>
        <v>167.55682934074559</v>
      </c>
      <c r="E151" s="38">
        <f t="shared" ref="E151:E214" ca="1" si="30">450+D151</f>
        <v>617.55682934074559</v>
      </c>
      <c r="F151" s="39" t="str">
        <f t="shared" ref="F151:F214" ca="1" si="31">TEXT(E151/60/24,"h:mm:ss")</f>
        <v>10:17:33</v>
      </c>
      <c r="G151" s="40">
        <v>5</v>
      </c>
      <c r="H151" s="74">
        <f t="shared" ref="H151:H214" ca="1" si="32">MAX(D151,SMALL(J150:N150,COUNTIF(J150:N150,0)+1))</f>
        <v>167.55682934074559</v>
      </c>
      <c r="I151" s="38">
        <f t="shared" ca="1" si="27"/>
        <v>6.4971159209304323</v>
      </c>
      <c r="J151" s="38">
        <f t="shared" ca="1" si="26"/>
        <v>701.16262937072554</v>
      </c>
      <c r="K151" s="38">
        <f t="shared" ca="1" si="25"/>
        <v>165.89278643091515</v>
      </c>
      <c r="L151" s="38">
        <f t="shared" ref="L151:L214" ca="1" si="33">IF(G151=3,D151+I151,L150)</f>
        <v>166.33578286494719</v>
      </c>
      <c r="M151" s="38">
        <f t="shared" ref="M151:M214" ca="1" si="34">IF(G151=4,D151+I151,M150)</f>
        <v>179.48815668808194</v>
      </c>
      <c r="N151" s="38">
        <f t="shared" ref="N151:N214" ca="1" si="35">IF(G151=5,D151+I151,N150)</f>
        <v>174.05394526167603</v>
      </c>
      <c r="O151" s="38">
        <f t="shared" ref="O151:O214" ca="1" si="36">H151-D151</f>
        <v>0</v>
      </c>
      <c r="P151" s="42">
        <f ca="1">B151-MATCH(D151,$H$22:H151,1)</f>
        <v>0</v>
      </c>
      <c r="S151" s="23"/>
      <c r="T151" s="23"/>
      <c r="U151" s="33"/>
      <c r="V151" s="33"/>
    </row>
    <row r="152" spans="2:22" x14ac:dyDescent="0.3">
      <c r="B152" s="37">
        <v>131</v>
      </c>
      <c r="C152" s="38">
        <f t="shared" ca="1" si="28"/>
        <v>0.94317223739906042</v>
      </c>
      <c r="D152" s="38">
        <f t="shared" ca="1" si="29"/>
        <v>168.50000157814466</v>
      </c>
      <c r="E152" s="38">
        <f t="shared" ca="1" si="30"/>
        <v>618.50000157814463</v>
      </c>
      <c r="F152" s="39" t="str">
        <f t="shared" ca="1" si="31"/>
        <v>10:18:30</v>
      </c>
      <c r="G152" s="40">
        <v>3</v>
      </c>
      <c r="H152" s="74">
        <f t="shared" ca="1" si="32"/>
        <v>168.50000157814466</v>
      </c>
      <c r="I152" s="38">
        <f t="shared" ca="1" si="27"/>
        <v>18.424841473573494</v>
      </c>
      <c r="J152" s="38">
        <f t="shared" ca="1" si="26"/>
        <v>719.58747084429899</v>
      </c>
      <c r="K152" s="38">
        <f t="shared" ref="K152:K215" ca="1" si="37">IF(G152=2,H152+I152,K151)</f>
        <v>165.89278643091515</v>
      </c>
      <c r="L152" s="38">
        <f t="shared" ca="1" si="33"/>
        <v>186.92484305171814</v>
      </c>
      <c r="M152" s="38">
        <f t="shared" ca="1" si="34"/>
        <v>179.48815668808194</v>
      </c>
      <c r="N152" s="38">
        <f t="shared" ca="1" si="35"/>
        <v>174.05394526167603</v>
      </c>
      <c r="O152" s="38">
        <f t="shared" ca="1" si="36"/>
        <v>0</v>
      </c>
      <c r="P152" s="42">
        <f ca="1">B152-MATCH(D152,$H$22:H152,1)</f>
        <v>0</v>
      </c>
      <c r="S152" s="23"/>
      <c r="T152" s="23"/>
      <c r="U152" s="33"/>
      <c r="V152" s="33"/>
    </row>
    <row r="153" spans="2:22" x14ac:dyDescent="0.3">
      <c r="B153" s="37">
        <v>132</v>
      </c>
      <c r="C153" s="38">
        <f t="shared" ca="1" si="28"/>
        <v>0.38156849431981871</v>
      </c>
      <c r="D153" s="38">
        <f t="shared" ca="1" si="29"/>
        <v>168.88157007246448</v>
      </c>
      <c r="E153" s="38">
        <f t="shared" ca="1" si="30"/>
        <v>618.88157007246446</v>
      </c>
      <c r="F153" s="39" t="str">
        <f t="shared" ca="1" si="31"/>
        <v>10:18:53</v>
      </c>
      <c r="G153" s="40">
        <v>4</v>
      </c>
      <c r="H153" s="74">
        <f t="shared" ca="1" si="32"/>
        <v>168.88157007246448</v>
      </c>
      <c r="I153" s="38">
        <f t="shared" ca="1" si="27"/>
        <v>0.60566007202818928</v>
      </c>
      <c r="J153" s="38">
        <f t="shared" ca="1" si="26"/>
        <v>720.19313091632716</v>
      </c>
      <c r="K153" s="38">
        <f t="shared" ca="1" si="37"/>
        <v>165.89278643091515</v>
      </c>
      <c r="L153" s="38">
        <f t="shared" ca="1" si="33"/>
        <v>186.92484305171814</v>
      </c>
      <c r="M153" s="38">
        <f t="shared" ca="1" si="34"/>
        <v>169.48723014449268</v>
      </c>
      <c r="N153" s="38">
        <f t="shared" ca="1" si="35"/>
        <v>174.05394526167603</v>
      </c>
      <c r="O153" s="38">
        <f t="shared" ca="1" si="36"/>
        <v>0</v>
      </c>
      <c r="P153" s="42">
        <f ca="1">B153-MATCH(D153,$H$22:H153,1)</f>
        <v>0</v>
      </c>
      <c r="S153" s="23"/>
      <c r="T153" s="23"/>
      <c r="U153" s="33"/>
      <c r="V153" s="33"/>
    </row>
    <row r="154" spans="2:22" x14ac:dyDescent="0.3">
      <c r="B154" s="37">
        <v>133</v>
      </c>
      <c r="C154" s="38">
        <f t="shared" ca="1" si="28"/>
        <v>0.43254524141520606</v>
      </c>
      <c r="D154" s="38">
        <f t="shared" ca="1" si="29"/>
        <v>169.31411531387968</v>
      </c>
      <c r="E154" s="38">
        <f t="shared" ca="1" si="30"/>
        <v>619.31411531387971</v>
      </c>
      <c r="F154" s="39" t="str">
        <f t="shared" ca="1" si="31"/>
        <v>10:19:19</v>
      </c>
      <c r="G154" s="40">
        <v>2</v>
      </c>
      <c r="H154" s="74">
        <f t="shared" ca="1" si="32"/>
        <v>169.31411531387968</v>
      </c>
      <c r="I154" s="38">
        <f t="shared" ca="1" si="27"/>
        <v>9.0428428081976922</v>
      </c>
      <c r="J154" s="38">
        <f t="shared" ca="1" si="26"/>
        <v>729.23597372452491</v>
      </c>
      <c r="K154" s="38">
        <f t="shared" ca="1" si="37"/>
        <v>178.35695812207737</v>
      </c>
      <c r="L154" s="38">
        <f t="shared" ca="1" si="33"/>
        <v>186.92484305171814</v>
      </c>
      <c r="M154" s="38">
        <f t="shared" ca="1" si="34"/>
        <v>169.48723014449268</v>
      </c>
      <c r="N154" s="38">
        <f t="shared" ca="1" si="35"/>
        <v>174.05394526167603</v>
      </c>
      <c r="O154" s="38">
        <f t="shared" ca="1" si="36"/>
        <v>0</v>
      </c>
      <c r="P154" s="42">
        <f ca="1">B154-MATCH(D154,$H$22:H154,1)</f>
        <v>0</v>
      </c>
      <c r="S154" s="23"/>
      <c r="T154" s="23"/>
      <c r="U154" s="33"/>
      <c r="V154" s="33"/>
    </row>
    <row r="155" spans="2:22" x14ac:dyDescent="0.3">
      <c r="B155" s="37">
        <v>134</v>
      </c>
      <c r="C155" s="38">
        <f t="shared" ca="1" si="28"/>
        <v>0.84896482355028557</v>
      </c>
      <c r="D155" s="38">
        <f t="shared" ca="1" si="29"/>
        <v>170.16308013742997</v>
      </c>
      <c r="E155" s="38">
        <f t="shared" ca="1" si="30"/>
        <v>620.16308013742992</v>
      </c>
      <c r="F155" s="39" t="str">
        <f t="shared" ca="1" si="31"/>
        <v>10:20:10</v>
      </c>
      <c r="G155" s="40">
        <v>5</v>
      </c>
      <c r="H155" s="74">
        <f t="shared" ca="1" si="32"/>
        <v>170.16308013742997</v>
      </c>
      <c r="I155" s="38">
        <f t="shared" ca="1" si="27"/>
        <v>6.7894561181404676</v>
      </c>
      <c r="J155" s="38">
        <f t="shared" ca="1" si="26"/>
        <v>736.0254298426654</v>
      </c>
      <c r="K155" s="38">
        <f t="shared" ca="1" si="37"/>
        <v>178.35695812207737</v>
      </c>
      <c r="L155" s="38">
        <f t="shared" ca="1" si="33"/>
        <v>186.92484305171814</v>
      </c>
      <c r="M155" s="38">
        <f t="shared" ca="1" si="34"/>
        <v>169.48723014449268</v>
      </c>
      <c r="N155" s="38">
        <f t="shared" ca="1" si="35"/>
        <v>176.95253625557044</v>
      </c>
      <c r="O155" s="38">
        <f t="shared" ca="1" si="36"/>
        <v>0</v>
      </c>
      <c r="P155" s="42">
        <f ca="1">B155-MATCH(D155,$H$22:H155,1)</f>
        <v>0</v>
      </c>
      <c r="S155" s="23"/>
      <c r="T155" s="23"/>
      <c r="U155" s="33"/>
      <c r="V155" s="33"/>
    </row>
    <row r="156" spans="2:22" x14ac:dyDescent="0.3">
      <c r="B156" s="37">
        <v>135</v>
      </c>
      <c r="C156" s="38">
        <f t="shared" ca="1" si="28"/>
        <v>3.7109580324848575E-2</v>
      </c>
      <c r="D156" s="38">
        <f t="shared" ca="1" si="29"/>
        <v>170.20018971775482</v>
      </c>
      <c r="E156" s="38">
        <f t="shared" ca="1" si="30"/>
        <v>620.20018971775482</v>
      </c>
      <c r="F156" s="39" t="str">
        <f t="shared" ca="1" si="31"/>
        <v>10:20:12</v>
      </c>
      <c r="G156" s="40">
        <v>3</v>
      </c>
      <c r="H156" s="74">
        <f t="shared" ca="1" si="32"/>
        <v>170.20018971775482</v>
      </c>
      <c r="I156" s="38">
        <f t="shared" ca="1" si="27"/>
        <v>5.7792439998722456</v>
      </c>
      <c r="J156" s="38">
        <f t="shared" ca="1" si="26"/>
        <v>741.80467384253768</v>
      </c>
      <c r="K156" s="38">
        <f t="shared" ca="1" si="37"/>
        <v>178.35695812207737</v>
      </c>
      <c r="L156" s="38">
        <f t="shared" ca="1" si="33"/>
        <v>175.97943371762707</v>
      </c>
      <c r="M156" s="38">
        <f t="shared" ca="1" si="34"/>
        <v>169.48723014449268</v>
      </c>
      <c r="N156" s="38">
        <f t="shared" ca="1" si="35"/>
        <v>176.95253625557044</v>
      </c>
      <c r="O156" s="38">
        <f t="shared" ca="1" si="36"/>
        <v>0</v>
      </c>
      <c r="P156" s="42">
        <f ca="1">B156-MATCH(D156,$H$22:H156,1)</f>
        <v>0</v>
      </c>
      <c r="S156" s="23"/>
      <c r="T156" s="23"/>
      <c r="U156" s="33"/>
      <c r="V156" s="33"/>
    </row>
    <row r="157" spans="2:22" x14ac:dyDescent="0.3">
      <c r="B157" s="37">
        <v>136</v>
      </c>
      <c r="C157" s="38">
        <f t="shared" ca="1" si="28"/>
        <v>0.20117606147935199</v>
      </c>
      <c r="D157" s="38">
        <f t="shared" ca="1" si="29"/>
        <v>170.40136577923417</v>
      </c>
      <c r="E157" s="38">
        <f t="shared" ca="1" si="30"/>
        <v>620.4013657792342</v>
      </c>
      <c r="F157" s="39" t="str">
        <f t="shared" ca="1" si="31"/>
        <v>10:20:24</v>
      </c>
      <c r="G157" s="40">
        <v>2</v>
      </c>
      <c r="H157" s="74">
        <f t="shared" ca="1" si="32"/>
        <v>170.40136577923417</v>
      </c>
      <c r="I157" s="38">
        <f t="shared" ca="1" si="27"/>
        <v>4.6933869945766151</v>
      </c>
      <c r="J157" s="38">
        <f t="shared" ca="1" si="26"/>
        <v>746.49806083711428</v>
      </c>
      <c r="K157" s="38">
        <f t="shared" ca="1" si="37"/>
        <v>175.0947527738108</v>
      </c>
      <c r="L157" s="38">
        <f t="shared" ca="1" si="33"/>
        <v>175.97943371762707</v>
      </c>
      <c r="M157" s="38">
        <f t="shared" ca="1" si="34"/>
        <v>169.48723014449268</v>
      </c>
      <c r="N157" s="38">
        <f t="shared" ca="1" si="35"/>
        <v>176.95253625557044</v>
      </c>
      <c r="O157" s="38">
        <f t="shared" ca="1" si="36"/>
        <v>0</v>
      </c>
      <c r="P157" s="42">
        <f ca="1">B157-MATCH(D157,$H$22:H157,1)</f>
        <v>0</v>
      </c>
      <c r="S157" s="23"/>
      <c r="T157" s="23"/>
      <c r="U157" s="33"/>
      <c r="V157" s="33"/>
    </row>
    <row r="158" spans="2:22" x14ac:dyDescent="0.3">
      <c r="B158" s="37">
        <v>137</v>
      </c>
      <c r="C158" s="38">
        <f t="shared" ca="1" si="28"/>
        <v>0.47627519091820686</v>
      </c>
      <c r="D158" s="38">
        <f t="shared" ca="1" si="29"/>
        <v>170.87764097015238</v>
      </c>
      <c r="E158" s="38">
        <f t="shared" ca="1" si="30"/>
        <v>620.87764097015236</v>
      </c>
      <c r="F158" s="39" t="str">
        <f t="shared" ca="1" si="31"/>
        <v>10:20:53</v>
      </c>
      <c r="G158" s="40">
        <v>2</v>
      </c>
      <c r="H158" s="74">
        <f t="shared" ca="1" si="32"/>
        <v>170.87764097015238</v>
      </c>
      <c r="I158" s="38">
        <f t="shared" ca="1" si="27"/>
        <v>2.8585951803848872</v>
      </c>
      <c r="J158" s="38">
        <f t="shared" ca="1" si="26"/>
        <v>749.35665601749918</v>
      </c>
      <c r="K158" s="38">
        <f t="shared" ca="1" si="37"/>
        <v>173.73623615053728</v>
      </c>
      <c r="L158" s="38">
        <f t="shared" ca="1" si="33"/>
        <v>175.97943371762707</v>
      </c>
      <c r="M158" s="38">
        <f t="shared" ca="1" si="34"/>
        <v>169.48723014449268</v>
      </c>
      <c r="N158" s="38">
        <f t="shared" ca="1" si="35"/>
        <v>176.95253625557044</v>
      </c>
      <c r="O158" s="38">
        <f t="shared" ca="1" si="36"/>
        <v>0</v>
      </c>
      <c r="P158" s="42">
        <f ca="1">B158-MATCH(D158,$H$22:H158,1)</f>
        <v>0</v>
      </c>
      <c r="S158" s="23"/>
      <c r="T158" s="23"/>
      <c r="U158" s="33"/>
      <c r="V158" s="33"/>
    </row>
    <row r="159" spans="2:22" x14ac:dyDescent="0.3">
      <c r="B159" s="37">
        <v>138</v>
      </c>
      <c r="C159" s="38">
        <f t="shared" ca="1" si="28"/>
        <v>7.4253594601646045E-2</v>
      </c>
      <c r="D159" s="38">
        <f t="shared" ca="1" si="29"/>
        <v>170.95189456475404</v>
      </c>
      <c r="E159" s="38">
        <f t="shared" ca="1" si="30"/>
        <v>620.95189456475407</v>
      </c>
      <c r="F159" s="39" t="str">
        <f t="shared" ca="1" si="31"/>
        <v>10:20:57</v>
      </c>
      <c r="G159" s="40">
        <v>3</v>
      </c>
      <c r="H159" s="74">
        <f t="shared" ca="1" si="32"/>
        <v>170.95189456475404</v>
      </c>
      <c r="I159" s="38">
        <f t="shared" ca="1" si="27"/>
        <v>1.2267058970562028</v>
      </c>
      <c r="J159" s="38">
        <f t="shared" ca="1" si="26"/>
        <v>750.58336191455533</v>
      </c>
      <c r="K159" s="38">
        <f t="shared" ca="1" si="37"/>
        <v>173.73623615053728</v>
      </c>
      <c r="L159" s="38">
        <f t="shared" ca="1" si="33"/>
        <v>172.17860046181025</v>
      </c>
      <c r="M159" s="38">
        <f t="shared" ca="1" si="34"/>
        <v>169.48723014449268</v>
      </c>
      <c r="N159" s="38">
        <f t="shared" ca="1" si="35"/>
        <v>176.95253625557044</v>
      </c>
      <c r="O159" s="38">
        <f t="shared" ca="1" si="36"/>
        <v>0</v>
      </c>
      <c r="P159" s="42">
        <f ca="1">B159-MATCH(D159,$H$22:H159,1)</f>
        <v>0</v>
      </c>
      <c r="S159" s="23"/>
      <c r="T159" s="23"/>
      <c r="U159" s="33"/>
      <c r="V159" s="33"/>
    </row>
    <row r="160" spans="2:22" x14ac:dyDescent="0.3">
      <c r="B160" s="37">
        <v>139</v>
      </c>
      <c r="C160" s="38">
        <f t="shared" ca="1" si="28"/>
        <v>4.6144350756849563E-2</v>
      </c>
      <c r="D160" s="38">
        <f t="shared" ca="1" si="29"/>
        <v>170.9980389155109</v>
      </c>
      <c r="E160" s="38">
        <f t="shared" ca="1" si="30"/>
        <v>620.99803891551096</v>
      </c>
      <c r="F160" s="39" t="str">
        <f t="shared" ca="1" si="31"/>
        <v>10:21:00</v>
      </c>
      <c r="G160" s="40">
        <v>4</v>
      </c>
      <c r="H160" s="74">
        <f t="shared" ca="1" si="32"/>
        <v>170.9980389155109</v>
      </c>
      <c r="I160" s="38">
        <f t="shared" ca="1" si="27"/>
        <v>5.8704743733420601</v>
      </c>
      <c r="J160" s="38">
        <f t="shared" ca="1" si="26"/>
        <v>756.45383628789739</v>
      </c>
      <c r="K160" s="38">
        <f t="shared" ca="1" si="37"/>
        <v>173.73623615053728</v>
      </c>
      <c r="L160" s="38">
        <f t="shared" ca="1" si="33"/>
        <v>172.17860046181025</v>
      </c>
      <c r="M160" s="38">
        <f t="shared" ca="1" si="34"/>
        <v>176.86851328885297</v>
      </c>
      <c r="N160" s="38">
        <f t="shared" ca="1" si="35"/>
        <v>176.95253625557044</v>
      </c>
      <c r="O160" s="38">
        <f t="shared" ca="1" si="36"/>
        <v>0</v>
      </c>
      <c r="P160" s="42">
        <f ca="1">B160-MATCH(D160,$H$22:H160,1)</f>
        <v>0</v>
      </c>
      <c r="S160" s="23"/>
      <c r="T160" s="23"/>
      <c r="U160" s="33"/>
      <c r="V160" s="33"/>
    </row>
    <row r="161" spans="2:22" x14ac:dyDescent="0.3">
      <c r="B161" s="37">
        <v>140</v>
      </c>
      <c r="C161" s="38">
        <f t="shared" ca="1" si="28"/>
        <v>0.71827931143366142</v>
      </c>
      <c r="D161" s="38">
        <f t="shared" ca="1" si="29"/>
        <v>171.71631822694457</v>
      </c>
      <c r="E161" s="38">
        <f t="shared" ca="1" si="30"/>
        <v>621.71631822694462</v>
      </c>
      <c r="F161" s="39" t="str">
        <f t="shared" ca="1" si="31"/>
        <v>10:21:43</v>
      </c>
      <c r="G161" s="40">
        <v>5</v>
      </c>
      <c r="H161" s="74">
        <f t="shared" ca="1" si="32"/>
        <v>172.17860046181025</v>
      </c>
      <c r="I161" s="38">
        <f t="shared" ca="1" si="27"/>
        <v>5.9600862782532511</v>
      </c>
      <c r="J161" s="38">
        <f t="shared" ca="1" si="26"/>
        <v>762.41392256615063</v>
      </c>
      <c r="K161" s="38">
        <f t="shared" ca="1" si="37"/>
        <v>173.73623615053728</v>
      </c>
      <c r="L161" s="38">
        <f t="shared" ca="1" si="33"/>
        <v>172.17860046181025</v>
      </c>
      <c r="M161" s="38">
        <f t="shared" ca="1" si="34"/>
        <v>176.86851328885297</v>
      </c>
      <c r="N161" s="38">
        <f t="shared" ca="1" si="35"/>
        <v>177.67640450519781</v>
      </c>
      <c r="O161" s="38">
        <f t="shared" ca="1" si="36"/>
        <v>0.46228223486568254</v>
      </c>
      <c r="P161" s="42">
        <f ca="1">B161-MATCH(D161,$H$22:H161,1)</f>
        <v>1</v>
      </c>
      <c r="S161" s="23"/>
      <c r="T161" s="23"/>
      <c r="U161" s="33"/>
      <c r="V161" s="33"/>
    </row>
    <row r="162" spans="2:22" x14ac:dyDescent="0.3">
      <c r="B162" s="37">
        <v>141</v>
      </c>
      <c r="C162" s="38">
        <f t="shared" ca="1" si="28"/>
        <v>2.9698229299487826</v>
      </c>
      <c r="D162" s="38">
        <f t="shared" ca="1" si="29"/>
        <v>174.68614115689334</v>
      </c>
      <c r="E162" s="38">
        <f t="shared" ca="1" si="30"/>
        <v>624.68614115689331</v>
      </c>
      <c r="F162" s="39" t="str">
        <f t="shared" ca="1" si="31"/>
        <v>10:24:41</v>
      </c>
      <c r="G162" s="40">
        <v>2</v>
      </c>
      <c r="H162" s="74">
        <f t="shared" ca="1" si="32"/>
        <v>174.68614115689334</v>
      </c>
      <c r="I162" s="38">
        <f t="shared" ca="1" si="27"/>
        <v>0.15778822348281624</v>
      </c>
      <c r="J162" s="38">
        <f t="shared" ca="1" si="26"/>
        <v>762.57171078963347</v>
      </c>
      <c r="K162" s="38">
        <f t="shared" ca="1" si="37"/>
        <v>174.84392938037615</v>
      </c>
      <c r="L162" s="38">
        <f t="shared" ca="1" si="33"/>
        <v>172.17860046181025</v>
      </c>
      <c r="M162" s="38">
        <f t="shared" ca="1" si="34"/>
        <v>176.86851328885297</v>
      </c>
      <c r="N162" s="38">
        <f t="shared" ca="1" si="35"/>
        <v>177.67640450519781</v>
      </c>
      <c r="O162" s="38">
        <f t="shared" ca="1" si="36"/>
        <v>0</v>
      </c>
      <c r="P162" s="42">
        <f ca="1">B162-MATCH(D162,$H$22:H162,1)</f>
        <v>0</v>
      </c>
      <c r="S162" s="23"/>
      <c r="T162" s="23"/>
      <c r="U162" s="33"/>
      <c r="V162" s="33"/>
    </row>
    <row r="163" spans="2:22" x14ac:dyDescent="0.3">
      <c r="B163" s="37">
        <v>142</v>
      </c>
      <c r="C163" s="38">
        <f t="shared" ca="1" si="28"/>
        <v>0.5129101089729694</v>
      </c>
      <c r="D163" s="38">
        <f t="shared" ca="1" si="29"/>
        <v>175.1990512658663</v>
      </c>
      <c r="E163" s="38">
        <f t="shared" ca="1" si="30"/>
        <v>625.19905126586627</v>
      </c>
      <c r="F163" s="39" t="str">
        <f t="shared" ca="1" si="31"/>
        <v>10:25:12</v>
      </c>
      <c r="G163" s="40">
        <v>4</v>
      </c>
      <c r="H163" s="74">
        <f t="shared" ca="1" si="32"/>
        <v>175.1990512658663</v>
      </c>
      <c r="I163" s="38">
        <f t="shared" ca="1" si="27"/>
        <v>5.0011321975032192</v>
      </c>
      <c r="J163" s="38">
        <f t="shared" ca="1" si="26"/>
        <v>767.57284298713671</v>
      </c>
      <c r="K163" s="38">
        <f t="shared" ca="1" si="37"/>
        <v>174.84392938037615</v>
      </c>
      <c r="L163" s="38">
        <f t="shared" ca="1" si="33"/>
        <v>172.17860046181025</v>
      </c>
      <c r="M163" s="38">
        <f t="shared" ca="1" si="34"/>
        <v>180.20018346336951</v>
      </c>
      <c r="N163" s="38">
        <f t="shared" ca="1" si="35"/>
        <v>177.67640450519781</v>
      </c>
      <c r="O163" s="38">
        <f t="shared" ca="1" si="36"/>
        <v>0</v>
      </c>
      <c r="P163" s="42">
        <f ca="1">B163-MATCH(D163,$H$22:H163,1)</f>
        <v>0</v>
      </c>
      <c r="S163" s="23"/>
      <c r="T163" s="23"/>
      <c r="U163" s="33"/>
      <c r="V163" s="33"/>
    </row>
    <row r="164" spans="2:22" x14ac:dyDescent="0.3">
      <c r="B164" s="37">
        <v>143</v>
      </c>
      <c r="C164" s="38">
        <f t="shared" ca="1" si="28"/>
        <v>0.62906986901179729</v>
      </c>
      <c r="D164" s="38">
        <f t="shared" ca="1" si="29"/>
        <v>175.8281211348781</v>
      </c>
      <c r="E164" s="38">
        <f t="shared" ca="1" si="30"/>
        <v>625.82812113487807</v>
      </c>
      <c r="F164" s="39" t="str">
        <f t="shared" ca="1" si="31"/>
        <v>10:25:50</v>
      </c>
      <c r="G164" s="40">
        <v>3</v>
      </c>
      <c r="H164" s="74">
        <f t="shared" ca="1" si="32"/>
        <v>175.8281211348781</v>
      </c>
      <c r="I164" s="38">
        <f t="shared" ca="1" si="27"/>
        <v>5.6921151923996902</v>
      </c>
      <c r="J164" s="38">
        <f t="shared" ref="J164:J227" ca="1" si="38">MAX(D164,J163)+I164</f>
        <v>773.26495817953639</v>
      </c>
      <c r="K164" s="38">
        <f t="shared" ca="1" si="37"/>
        <v>174.84392938037615</v>
      </c>
      <c r="L164" s="38">
        <f t="shared" ca="1" si="33"/>
        <v>181.52023632727779</v>
      </c>
      <c r="M164" s="38">
        <f t="shared" ca="1" si="34"/>
        <v>180.20018346336951</v>
      </c>
      <c r="N164" s="38">
        <f t="shared" ca="1" si="35"/>
        <v>177.67640450519781</v>
      </c>
      <c r="O164" s="38">
        <f t="shared" ca="1" si="36"/>
        <v>0</v>
      </c>
      <c r="P164" s="42">
        <f ca="1">B164-MATCH(D164,$H$22:H164,1)</f>
        <v>0</v>
      </c>
      <c r="S164" s="23"/>
      <c r="T164" s="23"/>
      <c r="U164" s="33"/>
      <c r="V164" s="33"/>
    </row>
    <row r="165" spans="2:22" x14ac:dyDescent="0.3">
      <c r="B165" s="37">
        <v>144</v>
      </c>
      <c r="C165" s="38">
        <f t="shared" ca="1" si="28"/>
        <v>0.30749361482075072</v>
      </c>
      <c r="D165" s="38">
        <f t="shared" ca="1" si="29"/>
        <v>176.13561474969885</v>
      </c>
      <c r="E165" s="38">
        <f t="shared" ca="1" si="30"/>
        <v>626.13561474969879</v>
      </c>
      <c r="F165" s="39" t="str">
        <f t="shared" ca="1" si="31"/>
        <v>10:26:08</v>
      </c>
      <c r="G165" s="40">
        <v>5</v>
      </c>
      <c r="H165" s="74">
        <f t="shared" ca="1" si="32"/>
        <v>176.13561474969885</v>
      </c>
      <c r="I165" s="38">
        <f t="shared" ca="1" si="27"/>
        <v>12.74882677160846</v>
      </c>
      <c r="J165" s="38">
        <f t="shared" ca="1" si="38"/>
        <v>786.01378495114488</v>
      </c>
      <c r="K165" s="38">
        <f t="shared" ca="1" si="37"/>
        <v>174.84392938037615</v>
      </c>
      <c r="L165" s="38">
        <f t="shared" ca="1" si="33"/>
        <v>181.52023632727779</v>
      </c>
      <c r="M165" s="38">
        <f t="shared" ca="1" si="34"/>
        <v>180.20018346336951</v>
      </c>
      <c r="N165" s="38">
        <f t="shared" ca="1" si="35"/>
        <v>188.88444152130731</v>
      </c>
      <c r="O165" s="38">
        <f t="shared" ca="1" si="36"/>
        <v>0</v>
      </c>
      <c r="P165" s="42">
        <f ca="1">B165-MATCH(D165,$H$22:H165,1)</f>
        <v>0</v>
      </c>
      <c r="S165" s="23"/>
      <c r="T165" s="23"/>
      <c r="U165" s="33"/>
      <c r="V165" s="33"/>
    </row>
    <row r="166" spans="2:22" x14ac:dyDescent="0.3">
      <c r="B166" s="37">
        <v>145</v>
      </c>
      <c r="C166" s="38">
        <f t="shared" ca="1" si="28"/>
        <v>2.7242190940105582</v>
      </c>
      <c r="D166" s="38">
        <f t="shared" ca="1" si="29"/>
        <v>178.8598338437094</v>
      </c>
      <c r="E166" s="38">
        <f t="shared" ca="1" si="30"/>
        <v>628.85983384370934</v>
      </c>
      <c r="F166" s="39" t="str">
        <f t="shared" ca="1" si="31"/>
        <v>10:28:52</v>
      </c>
      <c r="G166" s="40">
        <v>2</v>
      </c>
      <c r="H166" s="74">
        <f t="shared" ca="1" si="32"/>
        <v>178.8598338437094</v>
      </c>
      <c r="I166" s="38">
        <f t="shared" ca="1" si="27"/>
        <v>8.1164507217028632</v>
      </c>
      <c r="J166" s="38">
        <f t="shared" ca="1" si="38"/>
        <v>794.13023567284779</v>
      </c>
      <c r="K166" s="38">
        <f t="shared" ca="1" si="37"/>
        <v>186.97628456541227</v>
      </c>
      <c r="L166" s="38">
        <f t="shared" ca="1" si="33"/>
        <v>181.52023632727779</v>
      </c>
      <c r="M166" s="38">
        <f t="shared" ca="1" si="34"/>
        <v>180.20018346336951</v>
      </c>
      <c r="N166" s="38">
        <f t="shared" ca="1" si="35"/>
        <v>188.88444152130731</v>
      </c>
      <c r="O166" s="38">
        <f t="shared" ca="1" si="36"/>
        <v>0</v>
      </c>
      <c r="P166" s="42">
        <f ca="1">B166-MATCH(D166,$H$22:H166,1)</f>
        <v>0</v>
      </c>
      <c r="S166" s="23"/>
      <c r="T166" s="23"/>
      <c r="U166" s="33"/>
      <c r="V166" s="33"/>
    </row>
    <row r="167" spans="2:22" x14ac:dyDescent="0.3">
      <c r="B167" s="37">
        <v>146</v>
      </c>
      <c r="C167" s="38">
        <f t="shared" ca="1" si="28"/>
        <v>0.29371935373461128</v>
      </c>
      <c r="D167" s="38">
        <f t="shared" ca="1" si="29"/>
        <v>179.15355319744401</v>
      </c>
      <c r="E167" s="38">
        <f t="shared" ca="1" si="30"/>
        <v>629.15355319744401</v>
      </c>
      <c r="F167" s="39" t="str">
        <f t="shared" ca="1" si="31"/>
        <v>10:29:09</v>
      </c>
      <c r="G167" s="40">
        <v>3</v>
      </c>
      <c r="H167" s="74">
        <f t="shared" ca="1" si="32"/>
        <v>180.20018346336951</v>
      </c>
      <c r="I167" s="38">
        <f t="shared" ca="1" si="27"/>
        <v>2.3970714157273165</v>
      </c>
      <c r="J167" s="38">
        <f t="shared" ca="1" si="38"/>
        <v>796.52730708857507</v>
      </c>
      <c r="K167" s="38">
        <f t="shared" ca="1" si="37"/>
        <v>186.97628456541227</v>
      </c>
      <c r="L167" s="38">
        <f t="shared" ca="1" si="33"/>
        <v>181.55062461317132</v>
      </c>
      <c r="M167" s="38">
        <f t="shared" ca="1" si="34"/>
        <v>180.20018346336951</v>
      </c>
      <c r="N167" s="38">
        <f t="shared" ca="1" si="35"/>
        <v>188.88444152130731</v>
      </c>
      <c r="O167" s="38">
        <f t="shared" ca="1" si="36"/>
        <v>1.0466302659255007</v>
      </c>
      <c r="P167" s="42">
        <f ca="1">B167-MATCH(D167,$H$22:H167,1)</f>
        <v>1</v>
      </c>
      <c r="S167" s="23"/>
      <c r="T167" s="23"/>
      <c r="U167" s="33"/>
      <c r="V167" s="33"/>
    </row>
    <row r="168" spans="2:22" x14ac:dyDescent="0.3">
      <c r="B168" s="37">
        <v>147</v>
      </c>
      <c r="C168" s="38">
        <f t="shared" ca="1" si="28"/>
        <v>0.53386500351549171</v>
      </c>
      <c r="D168" s="38">
        <f t="shared" ca="1" si="29"/>
        <v>179.68741820095951</v>
      </c>
      <c r="E168" s="38">
        <f t="shared" ca="1" si="30"/>
        <v>629.68741820095954</v>
      </c>
      <c r="F168" s="39" t="str">
        <f t="shared" ca="1" si="31"/>
        <v>10:29:41</v>
      </c>
      <c r="G168" s="40">
        <v>5</v>
      </c>
      <c r="H168" s="74">
        <f t="shared" ca="1" si="32"/>
        <v>180.20018346336951</v>
      </c>
      <c r="I168" s="38">
        <f t="shared" ca="1" si="27"/>
        <v>6.51936371064469</v>
      </c>
      <c r="J168" s="38">
        <f t="shared" ca="1" si="38"/>
        <v>803.04667079921978</v>
      </c>
      <c r="K168" s="38">
        <f t="shared" ca="1" si="37"/>
        <v>186.97628456541227</v>
      </c>
      <c r="L168" s="38">
        <f t="shared" ca="1" si="33"/>
        <v>181.55062461317132</v>
      </c>
      <c r="M168" s="38">
        <f t="shared" ca="1" si="34"/>
        <v>180.20018346336951</v>
      </c>
      <c r="N168" s="38">
        <f t="shared" ca="1" si="35"/>
        <v>186.2067819116042</v>
      </c>
      <c r="O168" s="38">
        <f t="shared" ca="1" si="36"/>
        <v>0.51276526240999942</v>
      </c>
      <c r="P168" s="42">
        <f ca="1">B168-MATCH(D168,$H$22:H168,1)</f>
        <v>2</v>
      </c>
      <c r="S168" s="23"/>
      <c r="T168" s="23"/>
      <c r="U168" s="33"/>
      <c r="V168" s="33"/>
    </row>
    <row r="169" spans="2:22" x14ac:dyDescent="0.3">
      <c r="B169" s="37">
        <v>148</v>
      </c>
      <c r="C169" s="38">
        <f t="shared" ca="1" si="28"/>
        <v>1.8871946988512578</v>
      </c>
      <c r="D169" s="38">
        <f t="shared" ca="1" si="29"/>
        <v>181.57461289981077</v>
      </c>
      <c r="E169" s="38">
        <f t="shared" ca="1" si="30"/>
        <v>631.57461289981075</v>
      </c>
      <c r="F169" s="39" t="str">
        <f t="shared" ca="1" si="31"/>
        <v>10:31:34</v>
      </c>
      <c r="G169" s="40">
        <v>5</v>
      </c>
      <c r="H169" s="74">
        <f t="shared" ca="1" si="32"/>
        <v>181.57461289981077</v>
      </c>
      <c r="I169" s="38">
        <f t="shared" ca="1" si="27"/>
        <v>12.100463143217334</v>
      </c>
      <c r="J169" s="38">
        <f t="shared" ca="1" si="38"/>
        <v>815.14713394243711</v>
      </c>
      <c r="K169" s="38">
        <f t="shared" ca="1" si="37"/>
        <v>186.97628456541227</v>
      </c>
      <c r="L169" s="38">
        <f t="shared" ca="1" si="33"/>
        <v>181.55062461317132</v>
      </c>
      <c r="M169" s="38">
        <f t="shared" ca="1" si="34"/>
        <v>180.20018346336951</v>
      </c>
      <c r="N169" s="38">
        <f t="shared" ca="1" si="35"/>
        <v>193.6750760430281</v>
      </c>
      <c r="O169" s="38">
        <f t="shared" ca="1" si="36"/>
        <v>0</v>
      </c>
      <c r="P169" s="42">
        <f ca="1">B169-MATCH(D169,$H$22:H169,1)</f>
        <v>0</v>
      </c>
      <c r="S169" s="23"/>
      <c r="T169" s="23"/>
      <c r="U169" s="33"/>
      <c r="V169" s="33"/>
    </row>
    <row r="170" spans="2:22" x14ac:dyDescent="0.3">
      <c r="B170" s="37">
        <v>149</v>
      </c>
      <c r="C170" s="38">
        <f t="shared" ca="1" si="28"/>
        <v>1.204002360044069</v>
      </c>
      <c r="D170" s="38">
        <f t="shared" ca="1" si="29"/>
        <v>182.77861525985483</v>
      </c>
      <c r="E170" s="38">
        <f t="shared" ca="1" si="30"/>
        <v>632.77861525985486</v>
      </c>
      <c r="F170" s="39" t="str">
        <f t="shared" ca="1" si="31"/>
        <v>10:32:47</v>
      </c>
      <c r="G170" s="40">
        <v>5</v>
      </c>
      <c r="H170" s="74">
        <f t="shared" ca="1" si="32"/>
        <v>182.77861525985483</v>
      </c>
      <c r="I170" s="38">
        <f t="shared" ca="1" si="27"/>
        <v>2.4562745565109152</v>
      </c>
      <c r="J170" s="38">
        <f t="shared" ca="1" si="38"/>
        <v>817.60340849894806</v>
      </c>
      <c r="K170" s="38">
        <f t="shared" ca="1" si="37"/>
        <v>186.97628456541227</v>
      </c>
      <c r="L170" s="38">
        <f t="shared" ca="1" si="33"/>
        <v>181.55062461317132</v>
      </c>
      <c r="M170" s="38">
        <f t="shared" ca="1" si="34"/>
        <v>180.20018346336951</v>
      </c>
      <c r="N170" s="38">
        <f t="shared" ca="1" si="35"/>
        <v>185.23488981636575</v>
      </c>
      <c r="O170" s="38">
        <f t="shared" ca="1" si="36"/>
        <v>0</v>
      </c>
      <c r="P170" s="42">
        <f ca="1">B170-MATCH(D170,$H$22:H170,1)</f>
        <v>0</v>
      </c>
      <c r="S170" s="23"/>
      <c r="T170" s="23"/>
      <c r="U170" s="33"/>
      <c r="V170" s="33"/>
    </row>
    <row r="171" spans="2:22" x14ac:dyDescent="0.3">
      <c r="B171" s="37">
        <v>150</v>
      </c>
      <c r="C171" s="38">
        <f t="shared" ca="1" si="28"/>
        <v>1.5415396668821983</v>
      </c>
      <c r="D171" s="38">
        <f t="shared" ca="1" si="29"/>
        <v>184.32015492673702</v>
      </c>
      <c r="E171" s="38">
        <f t="shared" ca="1" si="30"/>
        <v>634.32015492673702</v>
      </c>
      <c r="F171" s="39" t="str">
        <f t="shared" ca="1" si="31"/>
        <v>10:34:19</v>
      </c>
      <c r="G171" s="40">
        <v>4</v>
      </c>
      <c r="H171" s="74">
        <f t="shared" ca="1" si="32"/>
        <v>184.32015492673702</v>
      </c>
      <c r="I171" s="38">
        <f t="shared" ca="1" si="27"/>
        <v>6.0789274939831577</v>
      </c>
      <c r="J171" s="38">
        <f t="shared" ca="1" si="38"/>
        <v>823.68233599293126</v>
      </c>
      <c r="K171" s="38">
        <f t="shared" ca="1" si="37"/>
        <v>186.97628456541227</v>
      </c>
      <c r="L171" s="38">
        <f t="shared" ca="1" si="33"/>
        <v>181.55062461317132</v>
      </c>
      <c r="M171" s="38">
        <f t="shared" ca="1" si="34"/>
        <v>190.39908242072016</v>
      </c>
      <c r="N171" s="38">
        <f t="shared" ca="1" si="35"/>
        <v>185.23488981636575</v>
      </c>
      <c r="O171" s="38">
        <f t="shared" ca="1" si="36"/>
        <v>0</v>
      </c>
      <c r="P171" s="42">
        <f ca="1">B171-MATCH(D171,$H$22:H171,1)</f>
        <v>0</v>
      </c>
      <c r="S171" s="23"/>
      <c r="T171" s="23"/>
      <c r="U171" s="33"/>
      <c r="V171" s="33"/>
    </row>
    <row r="172" spans="2:22" x14ac:dyDescent="0.3">
      <c r="B172" s="37">
        <v>151</v>
      </c>
      <c r="C172" s="38">
        <f t="shared" ca="1" si="28"/>
        <v>1.3776361381080868</v>
      </c>
      <c r="D172" s="38">
        <f t="shared" ca="1" si="29"/>
        <v>185.69779106484509</v>
      </c>
      <c r="E172" s="38">
        <f t="shared" ca="1" si="30"/>
        <v>635.69779106484509</v>
      </c>
      <c r="F172" s="39" t="str">
        <f t="shared" ca="1" si="31"/>
        <v>10:35:42</v>
      </c>
      <c r="G172" s="40">
        <v>2</v>
      </c>
      <c r="H172" s="74">
        <f t="shared" ca="1" si="32"/>
        <v>185.69779106484509</v>
      </c>
      <c r="I172" s="38">
        <f t="shared" ca="1" si="27"/>
        <v>18.680152325635092</v>
      </c>
      <c r="J172" s="38">
        <f t="shared" ca="1" si="38"/>
        <v>842.36248831856631</v>
      </c>
      <c r="K172" s="38">
        <f t="shared" ca="1" si="37"/>
        <v>204.3779433904802</v>
      </c>
      <c r="L172" s="38">
        <f t="shared" ca="1" si="33"/>
        <v>181.55062461317132</v>
      </c>
      <c r="M172" s="38">
        <f t="shared" ca="1" si="34"/>
        <v>190.39908242072016</v>
      </c>
      <c r="N172" s="38">
        <f t="shared" ca="1" si="35"/>
        <v>185.23488981636575</v>
      </c>
      <c r="O172" s="38">
        <f t="shared" ca="1" si="36"/>
        <v>0</v>
      </c>
      <c r="P172" s="42">
        <f ca="1">B172-MATCH(D172,$H$22:H172,1)</f>
        <v>0</v>
      </c>
      <c r="S172" s="23"/>
      <c r="T172" s="23"/>
      <c r="U172" s="33"/>
      <c r="V172" s="33"/>
    </row>
    <row r="173" spans="2:22" x14ac:dyDescent="0.3">
      <c r="B173" s="37">
        <v>152</v>
      </c>
      <c r="C173" s="38">
        <f t="shared" ca="1" si="28"/>
        <v>1.122314108005956</v>
      </c>
      <c r="D173" s="38">
        <f t="shared" ca="1" si="29"/>
        <v>186.82010517285104</v>
      </c>
      <c r="E173" s="38">
        <f t="shared" ca="1" si="30"/>
        <v>636.82010517285107</v>
      </c>
      <c r="F173" s="39" t="str">
        <f t="shared" ca="1" si="31"/>
        <v>10:36:49</v>
      </c>
      <c r="G173" s="40">
        <v>3</v>
      </c>
      <c r="H173" s="74">
        <f t="shared" ca="1" si="32"/>
        <v>186.82010517285104</v>
      </c>
      <c r="I173" s="38">
        <f t="shared" ca="1" si="27"/>
        <v>3.4833313085706683</v>
      </c>
      <c r="J173" s="38">
        <f t="shared" ca="1" si="38"/>
        <v>845.84581962713696</v>
      </c>
      <c r="K173" s="38">
        <f t="shared" ca="1" si="37"/>
        <v>204.3779433904802</v>
      </c>
      <c r="L173" s="38">
        <f t="shared" ca="1" si="33"/>
        <v>190.3034364814217</v>
      </c>
      <c r="M173" s="38">
        <f t="shared" ca="1" si="34"/>
        <v>190.39908242072016</v>
      </c>
      <c r="N173" s="38">
        <f t="shared" ca="1" si="35"/>
        <v>185.23488981636575</v>
      </c>
      <c r="O173" s="38">
        <f t="shared" ca="1" si="36"/>
        <v>0</v>
      </c>
      <c r="P173" s="42">
        <f ca="1">B173-MATCH(D173,$H$22:H173,1)</f>
        <v>0</v>
      </c>
      <c r="S173" s="23"/>
      <c r="T173" s="23"/>
      <c r="U173" s="33"/>
      <c r="V173" s="33"/>
    </row>
    <row r="174" spans="2:22" x14ac:dyDescent="0.3">
      <c r="B174" s="37">
        <v>153</v>
      </c>
      <c r="C174" s="38">
        <f t="shared" ca="1" si="28"/>
        <v>1.0670449507854851</v>
      </c>
      <c r="D174" s="38">
        <f t="shared" ca="1" si="29"/>
        <v>187.88715012363653</v>
      </c>
      <c r="E174" s="38">
        <f t="shared" ca="1" si="30"/>
        <v>637.8871501236365</v>
      </c>
      <c r="F174" s="39" t="str">
        <f t="shared" ca="1" si="31"/>
        <v>10:37:53</v>
      </c>
      <c r="G174" s="40">
        <v>2</v>
      </c>
      <c r="H174" s="74">
        <f t="shared" ca="1" si="32"/>
        <v>187.88715012363653</v>
      </c>
      <c r="I174" s="38">
        <f t="shared" ca="1" si="27"/>
        <v>7.0206538209987919</v>
      </c>
      <c r="J174" s="38">
        <f t="shared" ca="1" si="38"/>
        <v>852.86647344813571</v>
      </c>
      <c r="K174" s="38">
        <f t="shared" ca="1" si="37"/>
        <v>194.90780394463533</v>
      </c>
      <c r="L174" s="38">
        <f t="shared" ca="1" si="33"/>
        <v>190.3034364814217</v>
      </c>
      <c r="M174" s="38">
        <f t="shared" ca="1" si="34"/>
        <v>190.39908242072016</v>
      </c>
      <c r="N174" s="38">
        <f t="shared" ca="1" si="35"/>
        <v>185.23488981636575</v>
      </c>
      <c r="O174" s="38">
        <f t="shared" ca="1" si="36"/>
        <v>0</v>
      </c>
      <c r="P174" s="42">
        <f ca="1">B174-MATCH(D174,$H$22:H174,1)</f>
        <v>0</v>
      </c>
      <c r="S174" s="23"/>
      <c r="T174" s="23"/>
      <c r="U174" s="33"/>
      <c r="V174" s="33"/>
    </row>
    <row r="175" spans="2:22" x14ac:dyDescent="0.3">
      <c r="B175" s="37">
        <v>154</v>
      </c>
      <c r="C175" s="38">
        <f t="shared" ca="1" si="28"/>
        <v>0.2829396210927394</v>
      </c>
      <c r="D175" s="38">
        <f t="shared" ca="1" si="29"/>
        <v>188.17008974472927</v>
      </c>
      <c r="E175" s="38">
        <f t="shared" ca="1" si="30"/>
        <v>638.17008974472924</v>
      </c>
      <c r="F175" s="39" t="str">
        <f t="shared" ca="1" si="31"/>
        <v>10:38:10</v>
      </c>
      <c r="G175" s="40">
        <v>4</v>
      </c>
      <c r="H175" s="74">
        <f t="shared" ca="1" si="32"/>
        <v>188.17008974472927</v>
      </c>
      <c r="I175" s="38">
        <f t="shared" ca="1" si="27"/>
        <v>3.4505751627125822</v>
      </c>
      <c r="J175" s="38">
        <f t="shared" ca="1" si="38"/>
        <v>856.31704861084825</v>
      </c>
      <c r="K175" s="38">
        <f t="shared" ca="1" si="37"/>
        <v>194.90780394463533</v>
      </c>
      <c r="L175" s="38">
        <f t="shared" ca="1" si="33"/>
        <v>190.3034364814217</v>
      </c>
      <c r="M175" s="38">
        <f t="shared" ca="1" si="34"/>
        <v>191.62066490744186</v>
      </c>
      <c r="N175" s="38">
        <f t="shared" ca="1" si="35"/>
        <v>185.23488981636575</v>
      </c>
      <c r="O175" s="38">
        <f t="shared" ca="1" si="36"/>
        <v>0</v>
      </c>
      <c r="P175" s="42">
        <f ca="1">B175-MATCH(D175,$H$22:H175,1)</f>
        <v>0</v>
      </c>
      <c r="S175" s="23"/>
      <c r="T175" s="23"/>
      <c r="U175" s="33"/>
      <c r="V175" s="33"/>
    </row>
    <row r="176" spans="2:22" x14ac:dyDescent="0.3">
      <c r="B176" s="37">
        <v>155</v>
      </c>
      <c r="C176" s="38">
        <f t="shared" ca="1" si="28"/>
        <v>3.4404641772712239</v>
      </c>
      <c r="D176" s="38">
        <f t="shared" ca="1" si="29"/>
        <v>191.61055392200049</v>
      </c>
      <c r="E176" s="38">
        <f t="shared" ca="1" si="30"/>
        <v>641.61055392200046</v>
      </c>
      <c r="F176" s="39" t="str">
        <f t="shared" ca="1" si="31"/>
        <v>10:41:37</v>
      </c>
      <c r="G176" s="40">
        <v>4</v>
      </c>
      <c r="H176" s="74">
        <f t="shared" ca="1" si="32"/>
        <v>191.61055392200049</v>
      </c>
      <c r="I176" s="38">
        <f t="shared" ca="1" si="27"/>
        <v>1.3606848348484923</v>
      </c>
      <c r="J176" s="38">
        <f t="shared" ca="1" si="38"/>
        <v>857.67773344569673</v>
      </c>
      <c r="K176" s="38">
        <f t="shared" ca="1" si="37"/>
        <v>194.90780394463533</v>
      </c>
      <c r="L176" s="38">
        <f t="shared" ca="1" si="33"/>
        <v>190.3034364814217</v>
      </c>
      <c r="M176" s="38">
        <f t="shared" ca="1" si="34"/>
        <v>192.97123875684898</v>
      </c>
      <c r="N176" s="38">
        <f t="shared" ca="1" si="35"/>
        <v>185.23488981636575</v>
      </c>
      <c r="O176" s="38">
        <f t="shared" ca="1" si="36"/>
        <v>0</v>
      </c>
      <c r="P176" s="42">
        <f ca="1">B176-MATCH(D176,$H$22:H176,1)</f>
        <v>0</v>
      </c>
      <c r="S176" s="23"/>
      <c r="T176" s="23"/>
      <c r="U176" s="33"/>
      <c r="V176" s="33"/>
    </row>
    <row r="177" spans="2:22" x14ac:dyDescent="0.3">
      <c r="B177" s="37">
        <v>156</v>
      </c>
      <c r="C177" s="38">
        <f t="shared" ca="1" si="28"/>
        <v>2.3893086732361413</v>
      </c>
      <c r="D177" s="38">
        <f t="shared" ca="1" si="29"/>
        <v>193.99986259523664</v>
      </c>
      <c r="E177" s="38">
        <f t="shared" ca="1" si="30"/>
        <v>643.99986259523666</v>
      </c>
      <c r="F177" s="39" t="str">
        <f t="shared" ca="1" si="31"/>
        <v>10:44:00</v>
      </c>
      <c r="G177" s="40">
        <v>2</v>
      </c>
      <c r="H177" s="74">
        <f t="shared" ca="1" si="32"/>
        <v>193.99986259523664</v>
      </c>
      <c r="I177" s="38">
        <f t="shared" ca="1" si="27"/>
        <v>0.97216904073361254</v>
      </c>
      <c r="J177" s="38">
        <f t="shared" ca="1" si="38"/>
        <v>858.64990248643039</v>
      </c>
      <c r="K177" s="38">
        <f t="shared" ca="1" si="37"/>
        <v>194.97203163597024</v>
      </c>
      <c r="L177" s="38">
        <f t="shared" ca="1" si="33"/>
        <v>190.3034364814217</v>
      </c>
      <c r="M177" s="38">
        <f t="shared" ca="1" si="34"/>
        <v>192.97123875684898</v>
      </c>
      <c r="N177" s="38">
        <f t="shared" ca="1" si="35"/>
        <v>185.23488981636575</v>
      </c>
      <c r="O177" s="38">
        <f t="shared" ca="1" si="36"/>
        <v>0</v>
      </c>
      <c r="P177" s="42">
        <f ca="1">B177-MATCH(D177,$H$22:H177,1)</f>
        <v>0</v>
      </c>
      <c r="S177" s="23"/>
      <c r="T177" s="23"/>
      <c r="U177" s="33"/>
      <c r="V177" s="33"/>
    </row>
    <row r="178" spans="2:22" x14ac:dyDescent="0.3">
      <c r="B178" s="37">
        <v>157</v>
      </c>
      <c r="C178" s="38">
        <f t="shared" ca="1" si="28"/>
        <v>1.6303466222120033</v>
      </c>
      <c r="D178" s="38">
        <f t="shared" ca="1" si="29"/>
        <v>195.63020921744865</v>
      </c>
      <c r="E178" s="38">
        <f t="shared" ca="1" si="30"/>
        <v>645.63020921744862</v>
      </c>
      <c r="F178" s="39" t="str">
        <f t="shared" ca="1" si="31"/>
        <v>10:45:38</v>
      </c>
      <c r="G178" s="40">
        <v>4</v>
      </c>
      <c r="H178" s="74">
        <f t="shared" ca="1" si="32"/>
        <v>195.63020921744865</v>
      </c>
      <c r="I178" s="38">
        <f t="shared" ca="1" si="27"/>
        <v>0.14217152586433371</v>
      </c>
      <c r="J178" s="38">
        <f t="shared" ca="1" si="38"/>
        <v>858.79207401229473</v>
      </c>
      <c r="K178" s="38">
        <f t="shared" ca="1" si="37"/>
        <v>194.97203163597024</v>
      </c>
      <c r="L178" s="38">
        <f t="shared" ca="1" si="33"/>
        <v>190.3034364814217</v>
      </c>
      <c r="M178" s="38">
        <f t="shared" ca="1" si="34"/>
        <v>195.77238074331299</v>
      </c>
      <c r="N178" s="38">
        <f t="shared" ca="1" si="35"/>
        <v>185.23488981636575</v>
      </c>
      <c r="O178" s="38">
        <f t="shared" ca="1" si="36"/>
        <v>0</v>
      </c>
      <c r="P178" s="42">
        <f ca="1">B178-MATCH(D178,$H$22:H178,1)</f>
        <v>0</v>
      </c>
      <c r="S178" s="23"/>
      <c r="T178" s="23"/>
      <c r="U178" s="33"/>
      <c r="V178" s="33"/>
    </row>
    <row r="179" spans="2:22" x14ac:dyDescent="0.3">
      <c r="B179" s="37">
        <v>158</v>
      </c>
      <c r="C179" s="38">
        <f t="shared" ca="1" si="28"/>
        <v>0.51523286102893495</v>
      </c>
      <c r="D179" s="38">
        <f t="shared" ca="1" si="29"/>
        <v>196.1454420784776</v>
      </c>
      <c r="E179" s="38">
        <f t="shared" ca="1" si="30"/>
        <v>646.14544207847757</v>
      </c>
      <c r="F179" s="39" t="str">
        <f t="shared" ca="1" si="31"/>
        <v>10:46:09</v>
      </c>
      <c r="G179" s="40">
        <v>5</v>
      </c>
      <c r="H179" s="74">
        <f t="shared" ca="1" si="32"/>
        <v>196.1454420784776</v>
      </c>
      <c r="I179" s="38">
        <f t="shared" ca="1" si="27"/>
        <v>2.9827414018311273</v>
      </c>
      <c r="J179" s="38">
        <f t="shared" ca="1" si="38"/>
        <v>861.7748154141259</v>
      </c>
      <c r="K179" s="38">
        <f t="shared" ca="1" si="37"/>
        <v>194.97203163597024</v>
      </c>
      <c r="L179" s="38">
        <f t="shared" ca="1" si="33"/>
        <v>190.3034364814217</v>
      </c>
      <c r="M179" s="38">
        <f t="shared" ca="1" si="34"/>
        <v>195.77238074331299</v>
      </c>
      <c r="N179" s="38">
        <f t="shared" ca="1" si="35"/>
        <v>199.12818348030873</v>
      </c>
      <c r="O179" s="38">
        <f t="shared" ca="1" si="36"/>
        <v>0</v>
      </c>
      <c r="P179" s="42">
        <f ca="1">B179-MATCH(D179,$H$22:H179,1)</f>
        <v>0</v>
      </c>
      <c r="S179" s="23"/>
      <c r="T179" s="23"/>
      <c r="U179" s="33"/>
      <c r="V179" s="33"/>
    </row>
    <row r="180" spans="2:22" x14ac:dyDescent="0.3">
      <c r="B180" s="37">
        <v>159</v>
      </c>
      <c r="C180" s="38">
        <f t="shared" ca="1" si="28"/>
        <v>0.18391999337990758</v>
      </c>
      <c r="D180" s="38">
        <f t="shared" ca="1" si="29"/>
        <v>196.3293620718575</v>
      </c>
      <c r="E180" s="38">
        <f t="shared" ca="1" si="30"/>
        <v>646.32936207185753</v>
      </c>
      <c r="F180" s="39" t="str">
        <f t="shared" ca="1" si="31"/>
        <v>10:46:20</v>
      </c>
      <c r="G180" s="40">
        <v>4</v>
      </c>
      <c r="H180" s="74">
        <f t="shared" ca="1" si="32"/>
        <v>196.3293620718575</v>
      </c>
      <c r="I180" s="38">
        <f t="shared" ca="1" si="27"/>
        <v>0.39202911866234674</v>
      </c>
      <c r="J180" s="38">
        <f t="shared" ca="1" si="38"/>
        <v>862.16684453278822</v>
      </c>
      <c r="K180" s="38">
        <f t="shared" ca="1" si="37"/>
        <v>194.97203163597024</v>
      </c>
      <c r="L180" s="38">
        <f t="shared" ca="1" si="33"/>
        <v>190.3034364814217</v>
      </c>
      <c r="M180" s="38">
        <f t="shared" ca="1" si="34"/>
        <v>196.72139119051985</v>
      </c>
      <c r="N180" s="38">
        <f t="shared" ca="1" si="35"/>
        <v>199.12818348030873</v>
      </c>
      <c r="O180" s="38">
        <f t="shared" ca="1" si="36"/>
        <v>0</v>
      </c>
      <c r="P180" s="42">
        <f ca="1">B180-MATCH(D180,$H$22:H180,1)</f>
        <v>0</v>
      </c>
      <c r="S180" s="23"/>
      <c r="T180" s="23"/>
      <c r="U180" s="33"/>
      <c r="V180" s="33"/>
    </row>
    <row r="181" spans="2:22" x14ac:dyDescent="0.3">
      <c r="B181" s="37">
        <v>160</v>
      </c>
      <c r="C181" s="38">
        <f t="shared" ca="1" si="28"/>
        <v>0.13776372732819547</v>
      </c>
      <c r="D181" s="38">
        <f t="shared" ca="1" si="29"/>
        <v>196.46712579918571</v>
      </c>
      <c r="E181" s="38">
        <f t="shared" ca="1" si="30"/>
        <v>646.46712579918574</v>
      </c>
      <c r="F181" s="39" t="str">
        <f t="shared" ca="1" si="31"/>
        <v>10:46:28</v>
      </c>
      <c r="G181" s="40">
        <v>3</v>
      </c>
      <c r="H181" s="74">
        <f t="shared" ca="1" si="32"/>
        <v>196.46712579918571</v>
      </c>
      <c r="I181" s="38">
        <f t="shared" ca="1" si="27"/>
        <v>8.1999146666042666</v>
      </c>
      <c r="J181" s="38">
        <f t="shared" ca="1" si="38"/>
        <v>870.3667591993925</v>
      </c>
      <c r="K181" s="38">
        <f t="shared" ca="1" si="37"/>
        <v>194.97203163597024</v>
      </c>
      <c r="L181" s="38">
        <f t="shared" ca="1" si="33"/>
        <v>204.66704046578997</v>
      </c>
      <c r="M181" s="38">
        <f t="shared" ca="1" si="34"/>
        <v>196.72139119051985</v>
      </c>
      <c r="N181" s="38">
        <f t="shared" ca="1" si="35"/>
        <v>199.12818348030873</v>
      </c>
      <c r="O181" s="38">
        <f t="shared" ca="1" si="36"/>
        <v>0</v>
      </c>
      <c r="P181" s="42">
        <f ca="1">B181-MATCH(D181,$H$22:H181,1)</f>
        <v>0</v>
      </c>
      <c r="S181" s="23"/>
      <c r="T181" s="23"/>
      <c r="U181" s="33"/>
      <c r="V181" s="33"/>
    </row>
    <row r="182" spans="2:22" x14ac:dyDescent="0.3">
      <c r="B182" s="37">
        <v>161</v>
      </c>
      <c r="C182" s="38">
        <f t="shared" ca="1" si="28"/>
        <v>0.27471024494332652</v>
      </c>
      <c r="D182" s="38">
        <f t="shared" ca="1" si="29"/>
        <v>196.74183604412903</v>
      </c>
      <c r="E182" s="38">
        <f t="shared" ca="1" si="30"/>
        <v>646.74183604412906</v>
      </c>
      <c r="F182" s="39" t="str">
        <f t="shared" ca="1" si="31"/>
        <v>10:46:45</v>
      </c>
      <c r="G182" s="40">
        <v>4</v>
      </c>
      <c r="H182" s="74">
        <f t="shared" ca="1" si="32"/>
        <v>196.74183604412903</v>
      </c>
      <c r="I182" s="38">
        <f t="shared" ca="1" si="27"/>
        <v>0.89272233464023631</v>
      </c>
      <c r="J182" s="38">
        <f t="shared" ca="1" si="38"/>
        <v>871.25948153403272</v>
      </c>
      <c r="K182" s="38">
        <f t="shared" ca="1" si="37"/>
        <v>194.97203163597024</v>
      </c>
      <c r="L182" s="38">
        <f t="shared" ca="1" si="33"/>
        <v>204.66704046578997</v>
      </c>
      <c r="M182" s="38">
        <f t="shared" ca="1" si="34"/>
        <v>197.63455837876927</v>
      </c>
      <c r="N182" s="38">
        <f t="shared" ca="1" si="35"/>
        <v>199.12818348030873</v>
      </c>
      <c r="O182" s="38">
        <f t="shared" ca="1" si="36"/>
        <v>0</v>
      </c>
      <c r="P182" s="42">
        <f ca="1">B182-MATCH(D182,$H$22:H182,1)</f>
        <v>0</v>
      </c>
      <c r="S182" s="23"/>
      <c r="T182" s="23"/>
      <c r="U182" s="33"/>
      <c r="V182" s="33"/>
    </row>
    <row r="183" spans="2:22" x14ac:dyDescent="0.3">
      <c r="B183" s="37">
        <v>162</v>
      </c>
      <c r="C183" s="38">
        <f t="shared" ca="1" si="28"/>
        <v>1.1009365774529606E-2</v>
      </c>
      <c r="D183" s="38">
        <f t="shared" ca="1" si="29"/>
        <v>196.75284540990356</v>
      </c>
      <c r="E183" s="38">
        <f t="shared" ca="1" si="30"/>
        <v>646.75284540990356</v>
      </c>
      <c r="F183" s="39" t="str">
        <f t="shared" ca="1" si="31"/>
        <v>10:46:45</v>
      </c>
      <c r="G183" s="40">
        <v>2</v>
      </c>
      <c r="H183" s="74">
        <f t="shared" ca="1" si="32"/>
        <v>196.75284540990356</v>
      </c>
      <c r="I183" s="38">
        <f t="shared" ca="1" si="27"/>
        <v>3.8567289420874462</v>
      </c>
      <c r="J183" s="38">
        <f t="shared" ca="1" si="38"/>
        <v>875.11621047612016</v>
      </c>
      <c r="K183" s="38">
        <f t="shared" ca="1" si="37"/>
        <v>200.609574351991</v>
      </c>
      <c r="L183" s="38">
        <f t="shared" ca="1" si="33"/>
        <v>204.66704046578997</v>
      </c>
      <c r="M183" s="38">
        <f t="shared" ca="1" si="34"/>
        <v>197.63455837876927</v>
      </c>
      <c r="N183" s="38">
        <f t="shared" ca="1" si="35"/>
        <v>199.12818348030873</v>
      </c>
      <c r="O183" s="38">
        <f t="shared" ca="1" si="36"/>
        <v>0</v>
      </c>
      <c r="P183" s="42">
        <f ca="1">B183-MATCH(D183,$H$22:H183,1)</f>
        <v>0</v>
      </c>
      <c r="S183" s="23"/>
      <c r="T183" s="23"/>
      <c r="U183" s="33"/>
      <c r="V183" s="33"/>
    </row>
    <row r="184" spans="2:22" x14ac:dyDescent="0.3">
      <c r="B184" s="37">
        <v>163</v>
      </c>
      <c r="C184" s="38">
        <f t="shared" ca="1" si="28"/>
        <v>2.115294729034142</v>
      </c>
      <c r="D184" s="38">
        <f t="shared" ca="1" si="29"/>
        <v>198.86814013893769</v>
      </c>
      <c r="E184" s="38">
        <f t="shared" ca="1" si="30"/>
        <v>648.86814013893763</v>
      </c>
      <c r="F184" s="39" t="str">
        <f t="shared" ca="1" si="31"/>
        <v>10:48:52</v>
      </c>
      <c r="G184" s="40">
        <v>3</v>
      </c>
      <c r="H184" s="74">
        <f t="shared" ca="1" si="32"/>
        <v>198.86814013893769</v>
      </c>
      <c r="I184" s="38">
        <f t="shared" ca="1" si="27"/>
        <v>1.2851514800097188</v>
      </c>
      <c r="J184" s="38">
        <f t="shared" ca="1" si="38"/>
        <v>876.4013619561299</v>
      </c>
      <c r="K184" s="38">
        <f t="shared" ca="1" si="37"/>
        <v>200.609574351991</v>
      </c>
      <c r="L184" s="38">
        <f t="shared" ca="1" si="33"/>
        <v>200.15329161894741</v>
      </c>
      <c r="M184" s="38">
        <f t="shared" ca="1" si="34"/>
        <v>197.63455837876927</v>
      </c>
      <c r="N184" s="38">
        <f t="shared" ca="1" si="35"/>
        <v>199.12818348030873</v>
      </c>
      <c r="O184" s="38">
        <f t="shared" ca="1" si="36"/>
        <v>0</v>
      </c>
      <c r="P184" s="42">
        <f ca="1">B184-MATCH(D184,$H$22:H184,1)</f>
        <v>0</v>
      </c>
      <c r="S184" s="23"/>
      <c r="T184" s="23"/>
      <c r="U184" s="33"/>
      <c r="V184" s="33"/>
    </row>
    <row r="185" spans="2:22" x14ac:dyDescent="0.3">
      <c r="B185" s="37">
        <v>164</v>
      </c>
      <c r="C185" s="38">
        <f t="shared" ca="1" si="28"/>
        <v>0.85928067694329247</v>
      </c>
      <c r="D185" s="38">
        <f t="shared" ca="1" si="29"/>
        <v>199.72742081588098</v>
      </c>
      <c r="E185" s="38">
        <f t="shared" ca="1" si="30"/>
        <v>649.72742081588103</v>
      </c>
      <c r="F185" s="39" t="str">
        <f t="shared" ca="1" si="31"/>
        <v>10:49:44</v>
      </c>
      <c r="G185" s="40">
        <v>4</v>
      </c>
      <c r="H185" s="74">
        <f t="shared" ca="1" si="32"/>
        <v>199.72742081588098</v>
      </c>
      <c r="I185" s="38">
        <f t="shared" ca="1" si="27"/>
        <v>9.8290959231720549</v>
      </c>
      <c r="J185" s="38">
        <f t="shared" ca="1" si="38"/>
        <v>886.23045787930198</v>
      </c>
      <c r="K185" s="38">
        <f t="shared" ca="1" si="37"/>
        <v>200.609574351991</v>
      </c>
      <c r="L185" s="38">
        <f t="shared" ca="1" si="33"/>
        <v>200.15329161894741</v>
      </c>
      <c r="M185" s="38">
        <f t="shared" ca="1" si="34"/>
        <v>209.55651673905302</v>
      </c>
      <c r="N185" s="38">
        <f t="shared" ca="1" si="35"/>
        <v>199.12818348030873</v>
      </c>
      <c r="O185" s="38">
        <f t="shared" ca="1" si="36"/>
        <v>0</v>
      </c>
      <c r="P185" s="42">
        <f ca="1">B185-MATCH(D185,$H$22:H185,1)</f>
        <v>0</v>
      </c>
      <c r="S185" s="23"/>
      <c r="T185" s="23"/>
      <c r="U185" s="33"/>
      <c r="V185" s="33"/>
    </row>
    <row r="186" spans="2:22" x14ac:dyDescent="0.3">
      <c r="B186" s="37">
        <v>165</v>
      </c>
      <c r="C186" s="38">
        <f t="shared" ca="1" si="28"/>
        <v>0.28495499137271918</v>
      </c>
      <c r="D186" s="38">
        <f t="shared" ca="1" si="29"/>
        <v>200.0123758072537</v>
      </c>
      <c r="E186" s="38">
        <f t="shared" ca="1" si="30"/>
        <v>650.01237580725365</v>
      </c>
      <c r="F186" s="39" t="str">
        <f t="shared" ca="1" si="31"/>
        <v>10:50:01</v>
      </c>
      <c r="G186" s="40">
        <v>2</v>
      </c>
      <c r="H186" s="74">
        <f t="shared" ca="1" si="32"/>
        <v>200.0123758072537</v>
      </c>
      <c r="I186" s="38">
        <f t="shared" ca="1" si="27"/>
        <v>1.4832995916621261</v>
      </c>
      <c r="J186" s="38">
        <f t="shared" ca="1" si="38"/>
        <v>887.71375747096408</v>
      </c>
      <c r="K186" s="38">
        <f t="shared" ca="1" si="37"/>
        <v>201.49567539891584</v>
      </c>
      <c r="L186" s="38">
        <f t="shared" ca="1" si="33"/>
        <v>200.15329161894741</v>
      </c>
      <c r="M186" s="38">
        <f t="shared" ca="1" si="34"/>
        <v>209.55651673905302</v>
      </c>
      <c r="N186" s="38">
        <f t="shared" ca="1" si="35"/>
        <v>199.12818348030873</v>
      </c>
      <c r="O186" s="38">
        <f t="shared" ca="1" si="36"/>
        <v>0</v>
      </c>
      <c r="P186" s="42">
        <f ca="1">B186-MATCH(D186,$H$22:H186,1)</f>
        <v>0</v>
      </c>
      <c r="S186" s="23"/>
      <c r="T186" s="23"/>
      <c r="U186" s="33"/>
      <c r="V186" s="33"/>
    </row>
    <row r="187" spans="2:22" x14ac:dyDescent="0.3">
      <c r="B187" s="37">
        <v>166</v>
      </c>
      <c r="C187" s="38">
        <f t="shared" ca="1" si="28"/>
        <v>0.7491229956060933</v>
      </c>
      <c r="D187" s="38">
        <f t="shared" ca="1" si="29"/>
        <v>200.76149880285979</v>
      </c>
      <c r="E187" s="38">
        <f t="shared" ca="1" si="30"/>
        <v>650.76149880285982</v>
      </c>
      <c r="F187" s="39" t="str">
        <f t="shared" ca="1" si="31"/>
        <v>10:50:46</v>
      </c>
      <c r="G187" s="40">
        <v>5</v>
      </c>
      <c r="H187" s="74">
        <f t="shared" ca="1" si="32"/>
        <v>200.76149880285979</v>
      </c>
      <c r="I187" s="38">
        <f t="shared" ca="1" si="27"/>
        <v>1.0101122084995244</v>
      </c>
      <c r="J187" s="38">
        <f t="shared" ca="1" si="38"/>
        <v>888.72386967946363</v>
      </c>
      <c r="K187" s="38">
        <f t="shared" ca="1" si="37"/>
        <v>201.49567539891584</v>
      </c>
      <c r="L187" s="38">
        <f t="shared" ca="1" si="33"/>
        <v>200.15329161894741</v>
      </c>
      <c r="M187" s="38">
        <f t="shared" ca="1" si="34"/>
        <v>209.55651673905302</v>
      </c>
      <c r="N187" s="38">
        <f t="shared" ca="1" si="35"/>
        <v>201.77161101135931</v>
      </c>
      <c r="O187" s="38">
        <f t="shared" ca="1" si="36"/>
        <v>0</v>
      </c>
      <c r="P187" s="42">
        <f ca="1">B187-MATCH(D187,$H$22:H187,1)</f>
        <v>0</v>
      </c>
      <c r="S187" s="23"/>
      <c r="T187" s="23"/>
      <c r="U187" s="33"/>
      <c r="V187" s="33"/>
    </row>
    <row r="188" spans="2:22" x14ac:dyDescent="0.3">
      <c r="B188" s="37">
        <v>167</v>
      </c>
      <c r="C188" s="38">
        <f t="shared" ca="1" si="28"/>
        <v>0.23727828227567885</v>
      </c>
      <c r="D188" s="38">
        <f t="shared" ca="1" si="29"/>
        <v>200.99877708513546</v>
      </c>
      <c r="E188" s="38">
        <f t="shared" ca="1" si="30"/>
        <v>650.99877708513543</v>
      </c>
      <c r="F188" s="39" t="str">
        <f t="shared" ca="1" si="31"/>
        <v>10:51:00</v>
      </c>
      <c r="G188" s="40">
        <v>5</v>
      </c>
      <c r="H188" s="74">
        <f t="shared" ca="1" si="32"/>
        <v>200.99877708513546</v>
      </c>
      <c r="I188" s="38">
        <f t="shared" ca="1" si="27"/>
        <v>9.5723323590586897</v>
      </c>
      <c r="J188" s="38">
        <f t="shared" ca="1" si="38"/>
        <v>898.29620203852232</v>
      </c>
      <c r="K188" s="38">
        <f t="shared" ca="1" si="37"/>
        <v>201.49567539891584</v>
      </c>
      <c r="L188" s="38">
        <f t="shared" ca="1" si="33"/>
        <v>200.15329161894741</v>
      </c>
      <c r="M188" s="38">
        <f t="shared" ca="1" si="34"/>
        <v>209.55651673905302</v>
      </c>
      <c r="N188" s="38">
        <f t="shared" ca="1" si="35"/>
        <v>210.57110944419415</v>
      </c>
      <c r="O188" s="38">
        <f t="shared" ca="1" si="36"/>
        <v>0</v>
      </c>
      <c r="P188" s="42">
        <f ca="1">B188-MATCH(D188,$H$22:H188,1)</f>
        <v>0</v>
      </c>
      <c r="S188" s="23"/>
      <c r="T188" s="23"/>
      <c r="U188" s="33"/>
      <c r="V188" s="33"/>
    </row>
    <row r="189" spans="2:22" x14ac:dyDescent="0.3">
      <c r="B189" s="37">
        <v>168</v>
      </c>
      <c r="C189" s="38">
        <f t="shared" ca="1" si="28"/>
        <v>5.8017720212332216E-2</v>
      </c>
      <c r="D189" s="38">
        <f t="shared" ca="1" si="29"/>
        <v>201.05679480534778</v>
      </c>
      <c r="E189" s="38">
        <f t="shared" ca="1" si="30"/>
        <v>651.05679480534775</v>
      </c>
      <c r="F189" s="39" t="str">
        <f t="shared" ca="1" si="31"/>
        <v>10:51:03</v>
      </c>
      <c r="G189" s="40">
        <v>3</v>
      </c>
      <c r="H189" s="74">
        <f t="shared" ca="1" si="32"/>
        <v>201.05679480534778</v>
      </c>
      <c r="I189" s="38">
        <f t="shared" ca="1" si="27"/>
        <v>5.3096644484496736</v>
      </c>
      <c r="J189" s="38">
        <f t="shared" ca="1" si="38"/>
        <v>903.60586648697199</v>
      </c>
      <c r="K189" s="38">
        <f t="shared" ca="1" si="37"/>
        <v>201.49567539891584</v>
      </c>
      <c r="L189" s="38">
        <f t="shared" ca="1" si="33"/>
        <v>206.36645925379744</v>
      </c>
      <c r="M189" s="38">
        <f t="shared" ca="1" si="34"/>
        <v>209.55651673905302</v>
      </c>
      <c r="N189" s="38">
        <f t="shared" ca="1" si="35"/>
        <v>210.57110944419415</v>
      </c>
      <c r="O189" s="38">
        <f t="shared" ca="1" si="36"/>
        <v>0</v>
      </c>
      <c r="P189" s="42">
        <f ca="1">B189-MATCH(D189,$H$22:H189,1)</f>
        <v>0</v>
      </c>
      <c r="S189" s="23"/>
      <c r="T189" s="23"/>
      <c r="U189" s="33"/>
      <c r="V189" s="33"/>
    </row>
    <row r="190" spans="2:22" x14ac:dyDescent="0.3">
      <c r="B190" s="37">
        <v>169</v>
      </c>
      <c r="C190" s="38">
        <f t="shared" ca="1" si="28"/>
        <v>0.15995577969913954</v>
      </c>
      <c r="D190" s="38">
        <f t="shared" ca="1" si="29"/>
        <v>201.21675058504692</v>
      </c>
      <c r="E190" s="38">
        <f t="shared" ca="1" si="30"/>
        <v>651.21675058504695</v>
      </c>
      <c r="F190" s="39" t="str">
        <f t="shared" ca="1" si="31"/>
        <v>10:51:13</v>
      </c>
      <c r="G190" s="40">
        <v>4</v>
      </c>
      <c r="H190" s="74">
        <f t="shared" ca="1" si="32"/>
        <v>201.49567539891584</v>
      </c>
      <c r="I190" s="38">
        <f t="shared" ca="1" si="27"/>
        <v>0.56875915308956226</v>
      </c>
      <c r="J190" s="38">
        <f t="shared" ca="1" si="38"/>
        <v>904.17462564006155</v>
      </c>
      <c r="K190" s="38">
        <f t="shared" ca="1" si="37"/>
        <v>201.49567539891584</v>
      </c>
      <c r="L190" s="38">
        <f t="shared" ca="1" si="33"/>
        <v>206.36645925379744</v>
      </c>
      <c r="M190" s="38">
        <f t="shared" ca="1" si="34"/>
        <v>201.78550973813648</v>
      </c>
      <c r="N190" s="38">
        <f t="shared" ca="1" si="35"/>
        <v>210.57110944419415</v>
      </c>
      <c r="O190" s="38">
        <f t="shared" ca="1" si="36"/>
        <v>0.27892481386891177</v>
      </c>
      <c r="P190" s="42">
        <f ca="1">B190-MATCH(D190,$H$22:H190,1)</f>
        <v>1</v>
      </c>
      <c r="S190" s="23"/>
      <c r="T190" s="23"/>
      <c r="U190" s="33"/>
      <c r="V190" s="33"/>
    </row>
    <row r="191" spans="2:22" x14ac:dyDescent="0.3">
      <c r="B191" s="37">
        <v>170</v>
      </c>
      <c r="C191" s="38">
        <f t="shared" ca="1" si="28"/>
        <v>0.3902316935753099</v>
      </c>
      <c r="D191" s="38">
        <f t="shared" ca="1" si="29"/>
        <v>201.60698227862224</v>
      </c>
      <c r="E191" s="38">
        <f t="shared" ca="1" si="30"/>
        <v>651.60698227862224</v>
      </c>
      <c r="F191" s="39" t="str">
        <f t="shared" ca="1" si="31"/>
        <v>10:51:36</v>
      </c>
      <c r="G191" s="40">
        <v>3</v>
      </c>
      <c r="H191" s="74">
        <f t="shared" ca="1" si="32"/>
        <v>201.60698227862224</v>
      </c>
      <c r="I191" s="38">
        <f t="shared" ca="1" si="27"/>
        <v>5.1178374840173184</v>
      </c>
      <c r="J191" s="38">
        <f t="shared" ca="1" si="38"/>
        <v>909.29246312407884</v>
      </c>
      <c r="K191" s="38">
        <f t="shared" ca="1" si="37"/>
        <v>201.49567539891584</v>
      </c>
      <c r="L191" s="38">
        <f t="shared" ca="1" si="33"/>
        <v>206.72481976263956</v>
      </c>
      <c r="M191" s="38">
        <f t="shared" ca="1" si="34"/>
        <v>201.78550973813648</v>
      </c>
      <c r="N191" s="38">
        <f t="shared" ca="1" si="35"/>
        <v>210.57110944419415</v>
      </c>
      <c r="O191" s="38">
        <f t="shared" ca="1" si="36"/>
        <v>0</v>
      </c>
      <c r="P191" s="42">
        <f ca="1">B191-MATCH(D191,$H$22:H191,1)</f>
        <v>0</v>
      </c>
      <c r="S191" s="23"/>
      <c r="T191" s="23"/>
      <c r="U191" s="33"/>
      <c r="V191" s="33"/>
    </row>
    <row r="192" spans="2:22" x14ac:dyDescent="0.3">
      <c r="B192" s="37">
        <v>171</v>
      </c>
      <c r="C192" s="38">
        <f t="shared" ca="1" si="28"/>
        <v>0.2706261739502373</v>
      </c>
      <c r="D192" s="38">
        <f t="shared" ca="1" si="29"/>
        <v>201.87760845257247</v>
      </c>
      <c r="E192" s="38">
        <f t="shared" ca="1" si="30"/>
        <v>651.87760845257253</v>
      </c>
      <c r="F192" s="39" t="str">
        <f t="shared" ca="1" si="31"/>
        <v>10:51:53</v>
      </c>
      <c r="G192" s="40">
        <v>4</v>
      </c>
      <c r="H192" s="74">
        <f t="shared" ca="1" si="32"/>
        <v>201.87760845257247</v>
      </c>
      <c r="I192" s="38">
        <f t="shared" ca="1" si="27"/>
        <v>5.3419522803777042E-3</v>
      </c>
      <c r="J192" s="38">
        <f t="shared" ca="1" si="38"/>
        <v>909.29780507635917</v>
      </c>
      <c r="K192" s="38">
        <f t="shared" ca="1" si="37"/>
        <v>201.49567539891584</v>
      </c>
      <c r="L192" s="38">
        <f t="shared" ca="1" si="33"/>
        <v>206.72481976263956</v>
      </c>
      <c r="M192" s="38">
        <f t="shared" ca="1" si="34"/>
        <v>201.88295040485286</v>
      </c>
      <c r="N192" s="38">
        <f t="shared" ca="1" si="35"/>
        <v>210.57110944419415</v>
      </c>
      <c r="O192" s="38">
        <f t="shared" ca="1" si="36"/>
        <v>0</v>
      </c>
      <c r="P192" s="42">
        <f ca="1">B192-MATCH(D192,$H$22:H192,1)</f>
        <v>0</v>
      </c>
      <c r="S192" s="23"/>
      <c r="T192" s="23"/>
      <c r="U192" s="33"/>
      <c r="V192" s="33"/>
    </row>
    <row r="193" spans="2:22" x14ac:dyDescent="0.3">
      <c r="B193" s="37">
        <v>172</v>
      </c>
      <c r="C193" s="38">
        <f t="shared" ca="1" si="28"/>
        <v>0.14774422102021992</v>
      </c>
      <c r="D193" s="38">
        <f t="shared" ca="1" si="29"/>
        <v>202.02535267359269</v>
      </c>
      <c r="E193" s="38">
        <f t="shared" ca="1" si="30"/>
        <v>652.02535267359269</v>
      </c>
      <c r="F193" s="39" t="str">
        <f t="shared" ca="1" si="31"/>
        <v>10:52:02</v>
      </c>
      <c r="G193" s="40">
        <v>2</v>
      </c>
      <c r="H193" s="74">
        <f t="shared" ca="1" si="32"/>
        <v>202.02535267359269</v>
      </c>
      <c r="I193" s="38">
        <f t="shared" ca="1" si="27"/>
        <v>2.5145416483511873</v>
      </c>
      <c r="J193" s="38">
        <f t="shared" ca="1" si="38"/>
        <v>911.81234672471032</v>
      </c>
      <c r="K193" s="38">
        <f t="shared" ca="1" si="37"/>
        <v>204.53989432194388</v>
      </c>
      <c r="L193" s="38">
        <f t="shared" ca="1" si="33"/>
        <v>206.72481976263956</v>
      </c>
      <c r="M193" s="38">
        <f t="shared" ca="1" si="34"/>
        <v>201.88295040485286</v>
      </c>
      <c r="N193" s="38">
        <f t="shared" ca="1" si="35"/>
        <v>210.57110944419415</v>
      </c>
      <c r="O193" s="38">
        <f t="shared" ca="1" si="36"/>
        <v>0</v>
      </c>
      <c r="P193" s="42">
        <f ca="1">B193-MATCH(D193,$H$22:H193,1)</f>
        <v>0</v>
      </c>
      <c r="S193" s="23"/>
      <c r="T193" s="23"/>
      <c r="U193" s="33"/>
      <c r="V193" s="33"/>
    </row>
    <row r="194" spans="2:22" x14ac:dyDescent="0.3">
      <c r="B194" s="37">
        <v>173</v>
      </c>
      <c r="C194" s="38">
        <f t="shared" ca="1" si="28"/>
        <v>1.4943044886251216</v>
      </c>
      <c r="D194" s="38">
        <f t="shared" ca="1" si="29"/>
        <v>203.51965716221781</v>
      </c>
      <c r="E194" s="38">
        <f t="shared" ca="1" si="30"/>
        <v>653.51965716221775</v>
      </c>
      <c r="F194" s="39" t="str">
        <f t="shared" ca="1" si="31"/>
        <v>10:53:31</v>
      </c>
      <c r="G194" s="40">
        <v>3</v>
      </c>
      <c r="H194" s="74">
        <f t="shared" ca="1" si="32"/>
        <v>203.51965716221781</v>
      </c>
      <c r="I194" s="38">
        <f t="shared" ca="1" si="27"/>
        <v>6.4568706213994158</v>
      </c>
      <c r="J194" s="38">
        <f t="shared" ca="1" si="38"/>
        <v>918.26921734610971</v>
      </c>
      <c r="K194" s="38">
        <f t="shared" ca="1" si="37"/>
        <v>204.53989432194388</v>
      </c>
      <c r="L194" s="38">
        <f t="shared" ca="1" si="33"/>
        <v>209.97652778361723</v>
      </c>
      <c r="M194" s="38">
        <f t="shared" ca="1" si="34"/>
        <v>201.88295040485286</v>
      </c>
      <c r="N194" s="38">
        <f t="shared" ca="1" si="35"/>
        <v>210.57110944419415</v>
      </c>
      <c r="O194" s="38">
        <f t="shared" ca="1" si="36"/>
        <v>0</v>
      </c>
      <c r="P194" s="42">
        <f ca="1">B194-MATCH(D194,$H$22:H194,1)</f>
        <v>0</v>
      </c>
      <c r="S194" s="23"/>
      <c r="T194" s="23"/>
      <c r="U194" s="33"/>
      <c r="V194" s="33"/>
    </row>
    <row r="195" spans="2:22" x14ac:dyDescent="0.3">
      <c r="B195" s="37">
        <v>174</v>
      </c>
      <c r="C195" s="38">
        <f t="shared" ca="1" si="28"/>
        <v>0.12265599935032635</v>
      </c>
      <c r="D195" s="38">
        <f t="shared" ca="1" si="29"/>
        <v>203.64231316156813</v>
      </c>
      <c r="E195" s="38">
        <f t="shared" ca="1" si="30"/>
        <v>653.64231316156815</v>
      </c>
      <c r="F195" s="39" t="str">
        <f t="shared" ca="1" si="31"/>
        <v>10:53:39</v>
      </c>
      <c r="G195" s="40">
        <v>3</v>
      </c>
      <c r="H195" s="74">
        <f t="shared" ca="1" si="32"/>
        <v>203.64231316156813</v>
      </c>
      <c r="I195" s="38">
        <f t="shared" ca="1" si="27"/>
        <v>12.543120926121331</v>
      </c>
      <c r="J195" s="38">
        <f t="shared" ca="1" si="38"/>
        <v>930.81233827223105</v>
      </c>
      <c r="K195" s="38">
        <f t="shared" ca="1" si="37"/>
        <v>204.53989432194388</v>
      </c>
      <c r="L195" s="38">
        <f t="shared" ca="1" si="33"/>
        <v>216.18543408768946</v>
      </c>
      <c r="M195" s="38">
        <f t="shared" ca="1" si="34"/>
        <v>201.88295040485286</v>
      </c>
      <c r="N195" s="38">
        <f t="shared" ca="1" si="35"/>
        <v>210.57110944419415</v>
      </c>
      <c r="O195" s="38">
        <f t="shared" ca="1" si="36"/>
        <v>0</v>
      </c>
      <c r="P195" s="42">
        <f ca="1">B195-MATCH(D195,$H$22:H195,1)</f>
        <v>0</v>
      </c>
      <c r="S195" s="23"/>
      <c r="T195" s="23"/>
      <c r="U195" s="33"/>
      <c r="V195" s="33"/>
    </row>
    <row r="196" spans="2:22" x14ac:dyDescent="0.3">
      <c r="B196" s="37">
        <v>175</v>
      </c>
      <c r="C196" s="38">
        <f t="shared" ca="1" si="28"/>
        <v>0.2053508236343293</v>
      </c>
      <c r="D196" s="38">
        <f t="shared" ca="1" si="29"/>
        <v>203.84766398520244</v>
      </c>
      <c r="E196" s="38">
        <f t="shared" ca="1" si="30"/>
        <v>653.84766398520242</v>
      </c>
      <c r="F196" s="39" t="str">
        <f t="shared" ca="1" si="31"/>
        <v>10:53:51</v>
      </c>
      <c r="G196" s="40">
        <v>4</v>
      </c>
      <c r="H196" s="74">
        <f t="shared" ca="1" si="32"/>
        <v>203.84766398520244</v>
      </c>
      <c r="I196" s="38">
        <f t="shared" ca="1" si="27"/>
        <v>12.802374948899574</v>
      </c>
      <c r="J196" s="38">
        <f t="shared" ca="1" si="38"/>
        <v>943.61471322113061</v>
      </c>
      <c r="K196" s="38">
        <f t="shared" ca="1" si="37"/>
        <v>204.53989432194388</v>
      </c>
      <c r="L196" s="38">
        <f t="shared" ca="1" si="33"/>
        <v>216.18543408768946</v>
      </c>
      <c r="M196" s="38">
        <f t="shared" ca="1" si="34"/>
        <v>216.65003893410201</v>
      </c>
      <c r="N196" s="38">
        <f t="shared" ca="1" si="35"/>
        <v>210.57110944419415</v>
      </c>
      <c r="O196" s="38">
        <f t="shared" ca="1" si="36"/>
        <v>0</v>
      </c>
      <c r="P196" s="42">
        <f ca="1">B196-MATCH(D196,$H$22:H196,1)</f>
        <v>0</v>
      </c>
      <c r="S196" s="23"/>
      <c r="T196" s="23"/>
      <c r="U196" s="33"/>
      <c r="V196" s="33"/>
    </row>
    <row r="197" spans="2:22" x14ac:dyDescent="0.3">
      <c r="B197" s="37">
        <v>176</v>
      </c>
      <c r="C197" s="38">
        <f t="shared" ca="1" si="28"/>
        <v>2.253462039851729E-2</v>
      </c>
      <c r="D197" s="38">
        <f t="shared" ca="1" si="29"/>
        <v>203.87019860560096</v>
      </c>
      <c r="E197" s="38">
        <f t="shared" ca="1" si="30"/>
        <v>653.87019860560099</v>
      </c>
      <c r="F197" s="39" t="str">
        <f t="shared" ca="1" si="31"/>
        <v>10:53:52</v>
      </c>
      <c r="G197" s="40">
        <v>5</v>
      </c>
      <c r="H197" s="74">
        <f t="shared" ca="1" si="32"/>
        <v>204.53989432194388</v>
      </c>
      <c r="I197" s="38">
        <f t="shared" ca="1" si="27"/>
        <v>5.967086213802447</v>
      </c>
      <c r="J197" s="38">
        <f t="shared" ca="1" si="38"/>
        <v>949.58179943493303</v>
      </c>
      <c r="K197" s="38">
        <f t="shared" ca="1" si="37"/>
        <v>204.53989432194388</v>
      </c>
      <c r="L197" s="38">
        <f t="shared" ca="1" si="33"/>
        <v>216.18543408768946</v>
      </c>
      <c r="M197" s="38">
        <f t="shared" ca="1" si="34"/>
        <v>216.65003893410201</v>
      </c>
      <c r="N197" s="38">
        <f t="shared" ca="1" si="35"/>
        <v>209.83728481940341</v>
      </c>
      <c r="O197" s="38">
        <f t="shared" ca="1" si="36"/>
        <v>0.66969571634291469</v>
      </c>
      <c r="P197" s="42">
        <f ca="1">B197-MATCH(D197,$H$22:H197,1)</f>
        <v>1</v>
      </c>
      <c r="S197" s="23"/>
      <c r="T197" s="23"/>
      <c r="U197" s="33"/>
      <c r="V197" s="33"/>
    </row>
    <row r="198" spans="2:22" x14ac:dyDescent="0.3">
      <c r="B198" s="37">
        <v>177</v>
      </c>
      <c r="C198" s="38">
        <f t="shared" ca="1" si="28"/>
        <v>0.23788756817508888</v>
      </c>
      <c r="D198" s="38">
        <f t="shared" ca="1" si="29"/>
        <v>204.10808617377606</v>
      </c>
      <c r="E198" s="38">
        <f t="shared" ca="1" si="30"/>
        <v>654.10808617377609</v>
      </c>
      <c r="F198" s="39" t="str">
        <f t="shared" ca="1" si="31"/>
        <v>10:54:06</v>
      </c>
      <c r="G198" s="40">
        <v>2</v>
      </c>
      <c r="H198" s="74">
        <f t="shared" ca="1" si="32"/>
        <v>204.53989432194388</v>
      </c>
      <c r="I198" s="38">
        <f t="shared" ca="1" si="27"/>
        <v>13.079012918109775</v>
      </c>
      <c r="J198" s="38">
        <f t="shared" ca="1" si="38"/>
        <v>962.66081235304284</v>
      </c>
      <c r="K198" s="38">
        <f t="shared" ca="1" si="37"/>
        <v>217.61890724005366</v>
      </c>
      <c r="L198" s="38">
        <f t="shared" ca="1" si="33"/>
        <v>216.18543408768946</v>
      </c>
      <c r="M198" s="38">
        <f t="shared" ca="1" si="34"/>
        <v>216.65003893410201</v>
      </c>
      <c r="N198" s="38">
        <f t="shared" ca="1" si="35"/>
        <v>209.83728481940341</v>
      </c>
      <c r="O198" s="38">
        <f t="shared" ca="1" si="36"/>
        <v>0.43180814816781776</v>
      </c>
      <c r="P198" s="42">
        <f ca="1">B198-MATCH(D198,$H$22:H198,1)</f>
        <v>2</v>
      </c>
      <c r="S198" s="23"/>
      <c r="T198" s="23"/>
      <c r="U198" s="33"/>
      <c r="V198" s="33"/>
    </row>
    <row r="199" spans="2:22" x14ac:dyDescent="0.3">
      <c r="B199" s="37">
        <v>178</v>
      </c>
      <c r="C199" s="38">
        <f t="shared" ca="1" si="28"/>
        <v>0.41755088710198285</v>
      </c>
      <c r="D199" s="38">
        <f t="shared" ca="1" si="29"/>
        <v>204.52563706087804</v>
      </c>
      <c r="E199" s="38">
        <f t="shared" ca="1" si="30"/>
        <v>654.52563706087801</v>
      </c>
      <c r="F199" s="39" t="str">
        <f t="shared" ca="1" si="31"/>
        <v>10:54:32</v>
      </c>
      <c r="G199" s="40">
        <v>2</v>
      </c>
      <c r="H199" s="74">
        <f t="shared" ca="1" si="32"/>
        <v>209.83728481940341</v>
      </c>
      <c r="I199" s="38">
        <f t="shared" ca="1" si="27"/>
        <v>2.6132539762045015</v>
      </c>
      <c r="J199" s="38">
        <f t="shared" ca="1" si="38"/>
        <v>965.27406632924738</v>
      </c>
      <c r="K199" s="38">
        <f t="shared" ca="1" si="37"/>
        <v>212.45053879560791</v>
      </c>
      <c r="L199" s="38">
        <f t="shared" ca="1" si="33"/>
        <v>216.18543408768946</v>
      </c>
      <c r="M199" s="38">
        <f t="shared" ca="1" si="34"/>
        <v>216.65003893410201</v>
      </c>
      <c r="N199" s="38">
        <f t="shared" ca="1" si="35"/>
        <v>209.83728481940341</v>
      </c>
      <c r="O199" s="38">
        <f t="shared" ca="1" si="36"/>
        <v>5.3116477585253676</v>
      </c>
      <c r="P199" s="42">
        <f ca="1">B199-MATCH(D199,$H$22:H199,1)</f>
        <v>3</v>
      </c>
      <c r="S199" s="23"/>
      <c r="T199" s="23"/>
      <c r="U199" s="33"/>
      <c r="V199" s="33"/>
    </row>
    <row r="200" spans="2:22" x14ac:dyDescent="0.3">
      <c r="B200" s="37">
        <v>179</v>
      </c>
      <c r="C200" s="38">
        <f t="shared" ca="1" si="28"/>
        <v>4.1271939489088187E-2</v>
      </c>
      <c r="D200" s="38">
        <f t="shared" ca="1" si="29"/>
        <v>204.56690900036713</v>
      </c>
      <c r="E200" s="38">
        <f t="shared" ca="1" si="30"/>
        <v>654.5669090003671</v>
      </c>
      <c r="F200" s="39" t="str">
        <f t="shared" ca="1" si="31"/>
        <v>10:54:34</v>
      </c>
      <c r="G200" s="40">
        <v>2</v>
      </c>
      <c r="H200" s="74">
        <f t="shared" ca="1" si="32"/>
        <v>209.83728481940341</v>
      </c>
      <c r="I200" s="38">
        <f t="shared" ca="1" si="27"/>
        <v>9.7631870084245023</v>
      </c>
      <c r="J200" s="38">
        <f t="shared" ca="1" si="38"/>
        <v>975.03725333767193</v>
      </c>
      <c r="K200" s="38">
        <f t="shared" ca="1" si="37"/>
        <v>219.6004718278279</v>
      </c>
      <c r="L200" s="38">
        <f t="shared" ca="1" si="33"/>
        <v>216.18543408768946</v>
      </c>
      <c r="M200" s="38">
        <f t="shared" ca="1" si="34"/>
        <v>216.65003893410201</v>
      </c>
      <c r="N200" s="38">
        <f t="shared" ca="1" si="35"/>
        <v>209.83728481940341</v>
      </c>
      <c r="O200" s="38">
        <f t="shared" ca="1" si="36"/>
        <v>5.2703758190362748</v>
      </c>
      <c r="P200" s="42">
        <f ca="1">B200-MATCH(D200,$H$22:H200,1)</f>
        <v>2</v>
      </c>
      <c r="S200" s="23"/>
      <c r="T200" s="23"/>
      <c r="U200" s="33"/>
      <c r="V200" s="33"/>
    </row>
    <row r="201" spans="2:22" x14ac:dyDescent="0.3">
      <c r="B201" s="37">
        <v>180</v>
      </c>
      <c r="C201" s="38">
        <f t="shared" ca="1" si="28"/>
        <v>1.7548985065825093</v>
      </c>
      <c r="D201" s="38">
        <f t="shared" ca="1" si="29"/>
        <v>206.32180750694965</v>
      </c>
      <c r="E201" s="38">
        <f t="shared" ca="1" si="30"/>
        <v>656.32180750694965</v>
      </c>
      <c r="F201" s="39" t="str">
        <f t="shared" ca="1" si="31"/>
        <v>10:56:19</v>
      </c>
      <c r="G201" s="40">
        <v>4</v>
      </c>
      <c r="H201" s="74">
        <f t="shared" ca="1" si="32"/>
        <v>209.83728481940341</v>
      </c>
      <c r="I201" s="38">
        <f t="shared" ca="1" si="27"/>
        <v>1.5476963007893498</v>
      </c>
      <c r="J201" s="38">
        <f t="shared" ca="1" si="38"/>
        <v>976.58494963846124</v>
      </c>
      <c r="K201" s="38">
        <f t="shared" ca="1" si="37"/>
        <v>219.6004718278279</v>
      </c>
      <c r="L201" s="38">
        <f t="shared" ca="1" si="33"/>
        <v>216.18543408768946</v>
      </c>
      <c r="M201" s="38">
        <f t="shared" ca="1" si="34"/>
        <v>207.86950380773899</v>
      </c>
      <c r="N201" s="38">
        <f t="shared" ca="1" si="35"/>
        <v>209.83728481940341</v>
      </c>
      <c r="O201" s="38">
        <f t="shared" ca="1" si="36"/>
        <v>3.5154773124537542</v>
      </c>
      <c r="P201" s="42">
        <f ca="1">B201-MATCH(D201,$H$22:H201,1)</f>
        <v>3</v>
      </c>
      <c r="S201" s="23"/>
      <c r="T201" s="23"/>
      <c r="U201" s="33"/>
      <c r="V201" s="33"/>
    </row>
    <row r="202" spans="2:22" x14ac:dyDescent="0.3">
      <c r="B202" s="37">
        <v>181</v>
      </c>
      <c r="C202" s="38">
        <f t="shared" ca="1" si="28"/>
        <v>0.32745067886980611</v>
      </c>
      <c r="D202" s="38">
        <f t="shared" ca="1" si="29"/>
        <v>206.64925818581946</v>
      </c>
      <c r="E202" s="38">
        <f t="shared" ca="1" si="30"/>
        <v>656.64925818581946</v>
      </c>
      <c r="F202" s="39" t="str">
        <f t="shared" ca="1" si="31"/>
        <v>10:56:39</v>
      </c>
      <c r="G202" s="40">
        <v>3</v>
      </c>
      <c r="H202" s="74">
        <f t="shared" ca="1" si="32"/>
        <v>207.86950380773899</v>
      </c>
      <c r="I202" s="38">
        <f t="shared" ca="1" si="27"/>
        <v>0.37973605542149974</v>
      </c>
      <c r="J202" s="38">
        <f t="shared" ca="1" si="38"/>
        <v>976.96468569388276</v>
      </c>
      <c r="K202" s="38">
        <f t="shared" ca="1" si="37"/>
        <v>219.6004718278279</v>
      </c>
      <c r="L202" s="38">
        <f t="shared" ca="1" si="33"/>
        <v>207.02899424124095</v>
      </c>
      <c r="M202" s="38">
        <f t="shared" ca="1" si="34"/>
        <v>207.86950380773899</v>
      </c>
      <c r="N202" s="38">
        <f t="shared" ca="1" si="35"/>
        <v>209.83728481940341</v>
      </c>
      <c r="O202" s="38">
        <f t="shared" ca="1" si="36"/>
        <v>1.2202456219195312</v>
      </c>
      <c r="P202" s="42">
        <f ca="1">B202-MATCH(D202,$H$22:H202,1)</f>
        <v>4</v>
      </c>
      <c r="S202" s="23"/>
      <c r="T202" s="23"/>
      <c r="U202" s="33"/>
      <c r="V202" s="33"/>
    </row>
    <row r="203" spans="2:22" x14ac:dyDescent="0.3">
      <c r="B203" s="37">
        <v>182</v>
      </c>
      <c r="C203" s="38">
        <f t="shared" ca="1" si="28"/>
        <v>0.97093179672102603</v>
      </c>
      <c r="D203" s="38">
        <f t="shared" ca="1" si="29"/>
        <v>207.6201899825405</v>
      </c>
      <c r="E203" s="38">
        <f t="shared" ca="1" si="30"/>
        <v>657.62018998254052</v>
      </c>
      <c r="F203" s="39" t="str">
        <f t="shared" ca="1" si="31"/>
        <v>10:57:37</v>
      </c>
      <c r="G203" s="40">
        <v>5</v>
      </c>
      <c r="H203" s="74">
        <f t="shared" ca="1" si="32"/>
        <v>207.6201899825405</v>
      </c>
      <c r="I203" s="38">
        <f t="shared" ca="1" si="27"/>
        <v>11.054977908437241</v>
      </c>
      <c r="J203" s="38">
        <f t="shared" ca="1" si="38"/>
        <v>988.01966360231995</v>
      </c>
      <c r="K203" s="38">
        <f t="shared" ca="1" si="37"/>
        <v>219.6004718278279</v>
      </c>
      <c r="L203" s="38">
        <f t="shared" ca="1" si="33"/>
        <v>207.02899424124095</v>
      </c>
      <c r="M203" s="38">
        <f t="shared" ca="1" si="34"/>
        <v>207.86950380773899</v>
      </c>
      <c r="N203" s="38">
        <f t="shared" ca="1" si="35"/>
        <v>218.67516789097775</v>
      </c>
      <c r="O203" s="38">
        <f t="shared" ca="1" si="36"/>
        <v>0</v>
      </c>
      <c r="P203" s="42">
        <f ca="1">B203-MATCH(D203,$H$22:H203,1)</f>
        <v>5</v>
      </c>
      <c r="S203" s="23"/>
      <c r="T203" s="23"/>
      <c r="U203" s="33"/>
      <c r="V203" s="33"/>
    </row>
    <row r="204" spans="2:22" x14ac:dyDescent="0.3">
      <c r="B204" s="37">
        <v>183</v>
      </c>
      <c r="C204" s="38">
        <f t="shared" ca="1" si="28"/>
        <v>0.57747980250302611</v>
      </c>
      <c r="D204" s="38">
        <f t="shared" ca="1" si="29"/>
        <v>208.19766978504353</v>
      </c>
      <c r="E204" s="38">
        <f t="shared" ca="1" si="30"/>
        <v>658.19766978504356</v>
      </c>
      <c r="F204" s="39" t="str">
        <f t="shared" ca="1" si="31"/>
        <v>10:58:12</v>
      </c>
      <c r="G204" s="40">
        <v>5</v>
      </c>
      <c r="H204" s="74">
        <f t="shared" ca="1" si="32"/>
        <v>208.19766978504353</v>
      </c>
      <c r="I204" s="38">
        <f t="shared" ca="1" si="27"/>
        <v>0.36829626897436701</v>
      </c>
      <c r="J204" s="38">
        <f t="shared" ca="1" si="38"/>
        <v>988.38795987129436</v>
      </c>
      <c r="K204" s="38">
        <f t="shared" ca="1" si="37"/>
        <v>219.6004718278279</v>
      </c>
      <c r="L204" s="38">
        <f t="shared" ca="1" si="33"/>
        <v>207.02899424124095</v>
      </c>
      <c r="M204" s="38">
        <f t="shared" ca="1" si="34"/>
        <v>207.86950380773899</v>
      </c>
      <c r="N204" s="38">
        <f t="shared" ca="1" si="35"/>
        <v>208.56596605401791</v>
      </c>
      <c r="O204" s="38">
        <f t="shared" ca="1" si="36"/>
        <v>0</v>
      </c>
      <c r="P204" s="42">
        <f ca="1">B204-MATCH(D204,$H$22:H204,1)</f>
        <v>6</v>
      </c>
      <c r="S204" s="23"/>
      <c r="T204" s="23"/>
      <c r="U204" s="33"/>
      <c r="V204" s="33"/>
    </row>
    <row r="205" spans="2:22" x14ac:dyDescent="0.3">
      <c r="B205" s="37">
        <v>184</v>
      </c>
      <c r="C205" s="38">
        <f t="shared" ca="1" si="28"/>
        <v>0.34875233637392355</v>
      </c>
      <c r="D205" s="38">
        <f t="shared" ca="1" si="29"/>
        <v>208.54642212141746</v>
      </c>
      <c r="E205" s="38">
        <f t="shared" ca="1" si="30"/>
        <v>658.54642212141744</v>
      </c>
      <c r="F205" s="39" t="str">
        <f t="shared" ca="1" si="31"/>
        <v>10:58:33</v>
      </c>
      <c r="G205" s="40">
        <v>3</v>
      </c>
      <c r="H205" s="74">
        <f t="shared" ca="1" si="32"/>
        <v>208.54642212141746</v>
      </c>
      <c r="I205" s="38">
        <f t="shared" ca="1" si="27"/>
        <v>2.9247641356042391</v>
      </c>
      <c r="J205" s="38">
        <f t="shared" ca="1" si="38"/>
        <v>991.31272400689863</v>
      </c>
      <c r="K205" s="38">
        <f t="shared" ca="1" si="37"/>
        <v>219.6004718278279</v>
      </c>
      <c r="L205" s="38">
        <f t="shared" ca="1" si="33"/>
        <v>211.47118625702171</v>
      </c>
      <c r="M205" s="38">
        <f t="shared" ca="1" si="34"/>
        <v>207.86950380773899</v>
      </c>
      <c r="N205" s="38">
        <f t="shared" ca="1" si="35"/>
        <v>208.56596605401791</v>
      </c>
      <c r="O205" s="38">
        <f t="shared" ca="1" si="36"/>
        <v>0</v>
      </c>
      <c r="P205" s="42">
        <f ca="1">B205-MATCH(D205,$H$22:H205,1)</f>
        <v>7</v>
      </c>
      <c r="S205" s="23"/>
      <c r="T205" s="23"/>
      <c r="U205" s="33"/>
      <c r="V205" s="33"/>
    </row>
    <row r="206" spans="2:22" x14ac:dyDescent="0.3">
      <c r="B206" s="37">
        <v>185</v>
      </c>
      <c r="C206" s="38">
        <f t="shared" ca="1" si="28"/>
        <v>1.3290194204437169</v>
      </c>
      <c r="D206" s="38">
        <f t="shared" ca="1" si="29"/>
        <v>209.87544154186119</v>
      </c>
      <c r="E206" s="38">
        <f t="shared" ca="1" si="30"/>
        <v>659.87544154186116</v>
      </c>
      <c r="F206" s="39" t="str">
        <f t="shared" ca="1" si="31"/>
        <v>10:59:53</v>
      </c>
      <c r="G206" s="40">
        <v>5</v>
      </c>
      <c r="H206" s="74">
        <f t="shared" ca="1" si="32"/>
        <v>209.87544154186119</v>
      </c>
      <c r="I206" s="38">
        <f t="shared" ca="1" si="27"/>
        <v>4.380713928387526</v>
      </c>
      <c r="J206" s="38">
        <f t="shared" ca="1" si="38"/>
        <v>995.69343793528617</v>
      </c>
      <c r="K206" s="38">
        <f t="shared" ca="1" si="37"/>
        <v>219.6004718278279</v>
      </c>
      <c r="L206" s="38">
        <f t="shared" ca="1" si="33"/>
        <v>211.47118625702171</v>
      </c>
      <c r="M206" s="38">
        <f t="shared" ca="1" si="34"/>
        <v>207.86950380773899</v>
      </c>
      <c r="N206" s="38">
        <f t="shared" ca="1" si="35"/>
        <v>214.25615547024873</v>
      </c>
      <c r="O206" s="38">
        <f t="shared" ca="1" si="36"/>
        <v>0</v>
      </c>
      <c r="P206" s="42">
        <f ca="1">B206-MATCH(D206,$H$22:H206,1)</f>
        <v>0</v>
      </c>
      <c r="S206" s="23"/>
      <c r="T206" s="23"/>
      <c r="U206" s="33"/>
      <c r="V206" s="33"/>
    </row>
    <row r="207" spans="2:22" x14ac:dyDescent="0.3">
      <c r="B207" s="37">
        <v>186</v>
      </c>
      <c r="C207" s="38">
        <f t="shared" ca="1" si="28"/>
        <v>0.53158413345023792</v>
      </c>
      <c r="D207" s="38">
        <f t="shared" ca="1" si="29"/>
        <v>210.40702567531142</v>
      </c>
      <c r="E207" s="38">
        <f t="shared" ca="1" si="30"/>
        <v>660.40702567531139</v>
      </c>
      <c r="F207" s="39" t="str">
        <f t="shared" ca="1" si="31"/>
        <v>11:00:24</v>
      </c>
      <c r="G207" s="40">
        <v>4</v>
      </c>
      <c r="H207" s="74">
        <f t="shared" ca="1" si="32"/>
        <v>210.40702567531142</v>
      </c>
      <c r="I207" s="38">
        <f t="shared" ca="1" si="27"/>
        <v>12.788028288387029</v>
      </c>
      <c r="J207" s="38">
        <f t="shared" ca="1" si="38"/>
        <v>1008.4814662236732</v>
      </c>
      <c r="K207" s="38">
        <f t="shared" ca="1" si="37"/>
        <v>219.6004718278279</v>
      </c>
      <c r="L207" s="38">
        <f t="shared" ca="1" si="33"/>
        <v>211.47118625702171</v>
      </c>
      <c r="M207" s="38">
        <f t="shared" ca="1" si="34"/>
        <v>223.19505396369846</v>
      </c>
      <c r="N207" s="38">
        <f t="shared" ca="1" si="35"/>
        <v>214.25615547024873</v>
      </c>
      <c r="O207" s="38">
        <f t="shared" ca="1" si="36"/>
        <v>0</v>
      </c>
      <c r="P207" s="42">
        <f ca="1">B207-MATCH(D207,$H$22:H207,1)</f>
        <v>0</v>
      </c>
      <c r="S207" s="23"/>
      <c r="T207" s="23"/>
      <c r="U207" s="33"/>
      <c r="V207" s="33"/>
    </row>
    <row r="208" spans="2:22" x14ac:dyDescent="0.3">
      <c r="B208" s="37">
        <v>187</v>
      </c>
      <c r="C208" s="38">
        <f t="shared" ca="1" si="28"/>
        <v>8.6074516660394812E-2</v>
      </c>
      <c r="D208" s="38">
        <f t="shared" ca="1" si="29"/>
        <v>210.49310019197182</v>
      </c>
      <c r="E208" s="38">
        <f t="shared" ca="1" si="30"/>
        <v>660.49310019197185</v>
      </c>
      <c r="F208" s="39" t="str">
        <f t="shared" ca="1" si="31"/>
        <v>11:00:30</v>
      </c>
      <c r="G208" s="40">
        <v>3</v>
      </c>
      <c r="H208" s="74">
        <f t="shared" ca="1" si="32"/>
        <v>211.47118625702171</v>
      </c>
      <c r="I208" s="38">
        <f t="shared" ca="1" si="27"/>
        <v>0.69952572281065128</v>
      </c>
      <c r="J208" s="38">
        <f t="shared" ca="1" si="38"/>
        <v>1009.1809919464839</v>
      </c>
      <c r="K208" s="38">
        <f t="shared" ca="1" si="37"/>
        <v>219.6004718278279</v>
      </c>
      <c r="L208" s="38">
        <f t="shared" ca="1" si="33"/>
        <v>211.19262591478247</v>
      </c>
      <c r="M208" s="38">
        <f t="shared" ca="1" si="34"/>
        <v>223.19505396369846</v>
      </c>
      <c r="N208" s="38">
        <f t="shared" ca="1" si="35"/>
        <v>214.25615547024873</v>
      </c>
      <c r="O208" s="38">
        <f t="shared" ca="1" si="36"/>
        <v>0.9780860650498937</v>
      </c>
      <c r="P208" s="42">
        <f ca="1">B208-MATCH(D208,$H$22:H208,1)</f>
        <v>1</v>
      </c>
      <c r="S208" s="23"/>
      <c r="T208" s="23"/>
      <c r="U208" s="33"/>
      <c r="V208" s="33"/>
    </row>
    <row r="209" spans="2:22" x14ac:dyDescent="0.3">
      <c r="B209" s="37">
        <v>188</v>
      </c>
      <c r="C209" s="38">
        <f t="shared" ca="1" si="28"/>
        <v>1.629909998382099</v>
      </c>
      <c r="D209" s="38">
        <f t="shared" ca="1" si="29"/>
        <v>212.12301019035391</v>
      </c>
      <c r="E209" s="38">
        <f t="shared" ca="1" si="30"/>
        <v>662.12301019035385</v>
      </c>
      <c r="F209" s="39" t="str">
        <f t="shared" ca="1" si="31"/>
        <v>11:02:07</v>
      </c>
      <c r="G209" s="40">
        <v>2</v>
      </c>
      <c r="H209" s="74">
        <f t="shared" ca="1" si="32"/>
        <v>212.12301019035391</v>
      </c>
      <c r="I209" s="38">
        <f t="shared" ca="1" si="27"/>
        <v>2.9663355957579007</v>
      </c>
      <c r="J209" s="38">
        <f t="shared" ca="1" si="38"/>
        <v>1012.1473275422418</v>
      </c>
      <c r="K209" s="38">
        <f t="shared" ca="1" si="37"/>
        <v>215.08934578611181</v>
      </c>
      <c r="L209" s="38">
        <f t="shared" ca="1" si="33"/>
        <v>211.19262591478247</v>
      </c>
      <c r="M209" s="38">
        <f t="shared" ca="1" si="34"/>
        <v>223.19505396369846</v>
      </c>
      <c r="N209" s="38">
        <f t="shared" ca="1" si="35"/>
        <v>214.25615547024873</v>
      </c>
      <c r="O209" s="38">
        <f t="shared" ca="1" si="36"/>
        <v>0</v>
      </c>
      <c r="P209" s="42">
        <f ca="1">B209-MATCH(D209,$H$22:H209,1)</f>
        <v>0</v>
      </c>
      <c r="S209" s="23"/>
      <c r="T209" s="23"/>
      <c r="U209" s="33"/>
      <c r="V209" s="33"/>
    </row>
    <row r="210" spans="2:22" x14ac:dyDescent="0.3">
      <c r="B210" s="37">
        <v>189</v>
      </c>
      <c r="C210" s="38">
        <f t="shared" ca="1" si="28"/>
        <v>0.14432207442596454</v>
      </c>
      <c r="D210" s="38">
        <f t="shared" ca="1" si="29"/>
        <v>212.26733226477987</v>
      </c>
      <c r="E210" s="38">
        <f t="shared" ca="1" si="30"/>
        <v>662.26733226477984</v>
      </c>
      <c r="F210" s="39" t="str">
        <f t="shared" ca="1" si="31"/>
        <v>11:02:16</v>
      </c>
      <c r="G210" s="40">
        <v>2</v>
      </c>
      <c r="H210" s="74">
        <f t="shared" ca="1" si="32"/>
        <v>212.26733226477987</v>
      </c>
      <c r="I210" s="38">
        <f t="shared" ca="1" si="27"/>
        <v>1.4365723466776317</v>
      </c>
      <c r="J210" s="38">
        <f t="shared" ca="1" si="38"/>
        <v>1013.5838998889194</v>
      </c>
      <c r="K210" s="38">
        <f t="shared" ca="1" si="37"/>
        <v>213.70390461145749</v>
      </c>
      <c r="L210" s="38">
        <f t="shared" ca="1" si="33"/>
        <v>211.19262591478247</v>
      </c>
      <c r="M210" s="38">
        <f t="shared" ca="1" si="34"/>
        <v>223.19505396369846</v>
      </c>
      <c r="N210" s="38">
        <f t="shared" ca="1" si="35"/>
        <v>214.25615547024873</v>
      </c>
      <c r="O210" s="38">
        <f t="shared" ca="1" si="36"/>
        <v>0</v>
      </c>
      <c r="P210" s="42">
        <f ca="1">B210-MATCH(D210,$H$22:H210,1)</f>
        <v>0</v>
      </c>
      <c r="S210" s="23"/>
      <c r="T210" s="23"/>
      <c r="U210" s="33"/>
      <c r="V210" s="33"/>
    </row>
    <row r="211" spans="2:22" x14ac:dyDescent="0.3">
      <c r="B211" s="37">
        <v>190</v>
      </c>
      <c r="C211" s="38">
        <f t="shared" ca="1" si="28"/>
        <v>2.0441412493286184</v>
      </c>
      <c r="D211" s="38">
        <f t="shared" ca="1" si="29"/>
        <v>214.31147351410849</v>
      </c>
      <c r="E211" s="38">
        <f t="shared" ca="1" si="30"/>
        <v>664.31147351410846</v>
      </c>
      <c r="F211" s="39" t="str">
        <f t="shared" ca="1" si="31"/>
        <v>11:04:19</v>
      </c>
      <c r="G211" s="40">
        <v>4</v>
      </c>
      <c r="H211" s="74">
        <f t="shared" ca="1" si="32"/>
        <v>214.31147351410849</v>
      </c>
      <c r="I211" s="38">
        <f t="shared" ca="1" si="27"/>
        <v>9.1998711215563134</v>
      </c>
      <c r="J211" s="38">
        <f t="shared" ca="1" si="38"/>
        <v>1022.7837710104757</v>
      </c>
      <c r="K211" s="38">
        <f t="shared" ca="1" si="37"/>
        <v>213.70390461145749</v>
      </c>
      <c r="L211" s="38">
        <f t="shared" ca="1" si="33"/>
        <v>211.19262591478247</v>
      </c>
      <c r="M211" s="38">
        <f t="shared" ca="1" si="34"/>
        <v>223.51134463566478</v>
      </c>
      <c r="N211" s="38">
        <f t="shared" ca="1" si="35"/>
        <v>214.25615547024873</v>
      </c>
      <c r="O211" s="38">
        <f t="shared" ca="1" si="36"/>
        <v>0</v>
      </c>
      <c r="P211" s="42">
        <f ca="1">B211-MATCH(D211,$H$22:H211,1)</f>
        <v>0</v>
      </c>
      <c r="S211" s="23"/>
      <c r="T211" s="23"/>
      <c r="U211" s="33"/>
      <c r="V211" s="33"/>
    </row>
    <row r="212" spans="2:22" x14ac:dyDescent="0.3">
      <c r="B212" s="37">
        <v>191</v>
      </c>
      <c r="C212" s="38">
        <f t="shared" ca="1" si="28"/>
        <v>2.1341701445523156</v>
      </c>
      <c r="D212" s="38">
        <f t="shared" ca="1" si="29"/>
        <v>216.4456436586608</v>
      </c>
      <c r="E212" s="38">
        <f t="shared" ca="1" si="30"/>
        <v>666.44564365866086</v>
      </c>
      <c r="F212" s="39" t="str">
        <f t="shared" ca="1" si="31"/>
        <v>11:06:27</v>
      </c>
      <c r="G212" s="40">
        <v>3</v>
      </c>
      <c r="H212" s="74">
        <f t="shared" ca="1" si="32"/>
        <v>216.4456436586608</v>
      </c>
      <c r="I212" s="38">
        <f t="shared" ca="1" si="27"/>
        <v>5.586656339706237</v>
      </c>
      <c r="J212" s="38">
        <f t="shared" ca="1" si="38"/>
        <v>1028.3704273501819</v>
      </c>
      <c r="K212" s="38">
        <f t="shared" ca="1" si="37"/>
        <v>213.70390461145749</v>
      </c>
      <c r="L212" s="38">
        <f t="shared" ca="1" si="33"/>
        <v>222.03229999836702</v>
      </c>
      <c r="M212" s="38">
        <f t="shared" ca="1" si="34"/>
        <v>223.51134463566478</v>
      </c>
      <c r="N212" s="38">
        <f t="shared" ca="1" si="35"/>
        <v>214.25615547024873</v>
      </c>
      <c r="O212" s="38">
        <f t="shared" ca="1" si="36"/>
        <v>0</v>
      </c>
      <c r="P212" s="42">
        <f ca="1">B212-MATCH(D212,$H$22:H212,1)</f>
        <v>0</v>
      </c>
      <c r="S212" s="23"/>
      <c r="T212" s="23"/>
      <c r="U212" s="33"/>
      <c r="V212" s="33"/>
    </row>
    <row r="213" spans="2:22" x14ac:dyDescent="0.3">
      <c r="B213" s="37">
        <v>192</v>
      </c>
      <c r="C213" s="38">
        <f t="shared" ca="1" si="28"/>
        <v>2.0079478633518156E-2</v>
      </c>
      <c r="D213" s="38">
        <f t="shared" ca="1" si="29"/>
        <v>216.4657231372943</v>
      </c>
      <c r="E213" s="38">
        <f t="shared" ca="1" si="30"/>
        <v>666.46572313729428</v>
      </c>
      <c r="F213" s="39" t="str">
        <f t="shared" ca="1" si="31"/>
        <v>11:06:28</v>
      </c>
      <c r="G213" s="40">
        <v>5</v>
      </c>
      <c r="H213" s="74">
        <f t="shared" ca="1" si="32"/>
        <v>216.4657231372943</v>
      </c>
      <c r="I213" s="38">
        <f t="shared" ca="1" si="27"/>
        <v>1.6220682280716274</v>
      </c>
      <c r="J213" s="38">
        <f t="shared" ca="1" si="38"/>
        <v>1029.9924955782535</v>
      </c>
      <c r="K213" s="38">
        <f t="shared" ca="1" si="37"/>
        <v>213.70390461145749</v>
      </c>
      <c r="L213" s="38">
        <f t="shared" ca="1" si="33"/>
        <v>222.03229999836702</v>
      </c>
      <c r="M213" s="38">
        <f t="shared" ca="1" si="34"/>
        <v>223.51134463566478</v>
      </c>
      <c r="N213" s="38">
        <f t="shared" ca="1" si="35"/>
        <v>218.08779136536594</v>
      </c>
      <c r="O213" s="38">
        <f t="shared" ca="1" si="36"/>
        <v>0</v>
      </c>
      <c r="P213" s="42">
        <f ca="1">B213-MATCH(D213,$H$22:H213,1)</f>
        <v>0</v>
      </c>
      <c r="S213" s="23"/>
      <c r="T213" s="23"/>
      <c r="U213" s="33"/>
      <c r="V213" s="33"/>
    </row>
    <row r="214" spans="2:22" x14ac:dyDescent="0.3">
      <c r="B214" s="37">
        <v>193</v>
      </c>
      <c r="C214" s="38">
        <f t="shared" ca="1" si="28"/>
        <v>0.77425721247386181</v>
      </c>
      <c r="D214" s="38">
        <f t="shared" ca="1" si="29"/>
        <v>217.23998034976816</v>
      </c>
      <c r="E214" s="38">
        <f t="shared" ca="1" si="30"/>
        <v>667.23998034976819</v>
      </c>
      <c r="F214" s="39" t="str">
        <f t="shared" ca="1" si="31"/>
        <v>11:07:14</v>
      </c>
      <c r="G214" s="40">
        <v>4</v>
      </c>
      <c r="H214" s="74">
        <f t="shared" ca="1" si="32"/>
        <v>217.23998034976816</v>
      </c>
      <c r="I214" s="38">
        <f t="shared" ref="I214:I277" ca="1" si="39">-(LN(1-RAND()))/mu</f>
        <v>6.6040146056035853</v>
      </c>
      <c r="J214" s="38">
        <f t="shared" ca="1" si="38"/>
        <v>1036.5965101838572</v>
      </c>
      <c r="K214" s="38">
        <f t="shared" ca="1" si="37"/>
        <v>213.70390461145749</v>
      </c>
      <c r="L214" s="38">
        <f t="shared" ca="1" si="33"/>
        <v>222.03229999836702</v>
      </c>
      <c r="M214" s="38">
        <f t="shared" ca="1" si="34"/>
        <v>223.84399495537176</v>
      </c>
      <c r="N214" s="38">
        <f t="shared" ca="1" si="35"/>
        <v>218.08779136536594</v>
      </c>
      <c r="O214" s="38">
        <f t="shared" ca="1" si="36"/>
        <v>0</v>
      </c>
      <c r="P214" s="42">
        <f ca="1">B214-MATCH(D214,$H$22:H214,1)</f>
        <v>0</v>
      </c>
      <c r="S214" s="23"/>
      <c r="T214" s="23"/>
      <c r="U214" s="33"/>
      <c r="V214" s="33"/>
    </row>
    <row r="215" spans="2:22" x14ac:dyDescent="0.3">
      <c r="B215" s="37">
        <v>194</v>
      </c>
      <c r="C215" s="38">
        <f t="shared" ref="C215:C278" ca="1" si="40">IF(E214&lt;=480,-(LN(1-RAND()))/lambda,
IF(AND(E214&gt;480,E214&lt;=540),-(LN(1-RAND()))/lambda2,
IF(AND(E214&gt;540,E214&lt;=600),-(LN(1-RAND()))/lambda3,
IF(AND(E214&gt;600,E214&lt;=660),-(LN(1-RAND()))/lambda4,
IF(AND(E214&gt;660,E214&lt;=720),-(LN(1-RAND()))/lambda5,
IF(AND(E214&gt;720,E214&lt;=780),-(LN(1-RAND()))/lambda6,
IF(AND(E214&gt;780,E214&lt;=840),-(LN(1-RAND()))/lambda7,
IF(AND(E214&gt;840,E214&lt;=900),-(LN(1-RAND()))/lambda8,
IF(AND(E214&gt;900,E214&lt;=960),-(LN(1-RAND()))/lambda9,
IF(AND(E214&gt;960,E214&lt;=1020),-(LN(1-RAND()))/lambda10,
IF(AND(E214&gt;1020,E214&lt;=1080),-(LN(1-RAND()))/lambda11,
IF(AND(E214&gt;1080,E214&lt;=1140),-(LN(1-RAND()))/lambda12,
IF(E214&gt;1140,-(LN(1-RAND()))/lambda13)))))))))))))</f>
        <v>0.68610846649839086</v>
      </c>
      <c r="D215" s="38">
        <f t="shared" ref="D215:D278" ca="1" si="41">D214+C215</f>
        <v>217.92608881626654</v>
      </c>
      <c r="E215" s="38">
        <f t="shared" ref="E215:E278" ca="1" si="42">450+D215</f>
        <v>667.92608881626654</v>
      </c>
      <c r="F215" s="39" t="str">
        <f t="shared" ref="F215:F278" ca="1" si="43">TEXT(E215/60/24,"h:mm:ss")</f>
        <v>11:07:56</v>
      </c>
      <c r="G215" s="40">
        <v>3</v>
      </c>
      <c r="H215" s="74">
        <f t="shared" ref="H215:H278" ca="1" si="44">MAX(D215,SMALL(J214:N214,COUNTIF(J214:N214,0)+1))</f>
        <v>217.92608881626654</v>
      </c>
      <c r="I215" s="38">
        <f t="shared" ca="1" si="39"/>
        <v>2.1686205094072775</v>
      </c>
      <c r="J215" s="38">
        <f t="shared" ca="1" si="38"/>
        <v>1038.7651306932644</v>
      </c>
      <c r="K215" s="38">
        <f t="shared" ca="1" si="37"/>
        <v>213.70390461145749</v>
      </c>
      <c r="L215" s="38">
        <f t="shared" ref="L215:L278" ca="1" si="45">IF(G215=3,D215+I215,L214)</f>
        <v>220.09470932567382</v>
      </c>
      <c r="M215" s="38">
        <f t="shared" ref="M215:M278" ca="1" si="46">IF(G215=4,D215+I215,M214)</f>
        <v>223.84399495537176</v>
      </c>
      <c r="N215" s="38">
        <f t="shared" ref="N215:N278" ca="1" si="47">IF(G215=5,D215+I215,N214)</f>
        <v>218.08779136536594</v>
      </c>
      <c r="O215" s="38">
        <f t="shared" ref="O215:O278" ca="1" si="48">H215-D215</f>
        <v>0</v>
      </c>
      <c r="P215" s="42">
        <f ca="1">B215-MATCH(D215,$H$22:H215,1)</f>
        <v>0</v>
      </c>
      <c r="S215" s="23"/>
      <c r="T215" s="23"/>
      <c r="U215" s="33"/>
      <c r="V215" s="33"/>
    </row>
    <row r="216" spans="2:22" x14ac:dyDescent="0.3">
      <c r="B216" s="37">
        <v>195</v>
      </c>
      <c r="C216" s="38">
        <f t="shared" ca="1" si="40"/>
        <v>4.3348700306059129</v>
      </c>
      <c r="D216" s="38">
        <f t="shared" ca="1" si="41"/>
        <v>222.26095884687246</v>
      </c>
      <c r="E216" s="38">
        <f t="shared" ca="1" si="42"/>
        <v>672.26095884687243</v>
      </c>
      <c r="F216" s="39" t="str">
        <f t="shared" ca="1" si="43"/>
        <v>11:12:16</v>
      </c>
      <c r="G216" s="40">
        <v>2</v>
      </c>
      <c r="H216" s="74">
        <f t="shared" ca="1" si="44"/>
        <v>222.26095884687246</v>
      </c>
      <c r="I216" s="38">
        <f t="shared" ca="1" si="39"/>
        <v>0.80775486401845398</v>
      </c>
      <c r="J216" s="38">
        <f t="shared" ca="1" si="38"/>
        <v>1039.5728855572829</v>
      </c>
      <c r="K216" s="38">
        <f t="shared" ref="K216:K279" ca="1" si="49">IF(G216=2,H216+I216,K215)</f>
        <v>223.0687137108909</v>
      </c>
      <c r="L216" s="38">
        <f t="shared" ca="1" si="45"/>
        <v>220.09470932567382</v>
      </c>
      <c r="M216" s="38">
        <f t="shared" ca="1" si="46"/>
        <v>223.84399495537176</v>
      </c>
      <c r="N216" s="38">
        <f t="shared" ca="1" si="47"/>
        <v>218.08779136536594</v>
      </c>
      <c r="O216" s="38">
        <f t="shared" ca="1" si="48"/>
        <v>0</v>
      </c>
      <c r="P216" s="42">
        <f ca="1">B216-MATCH(D216,$H$22:H216,1)</f>
        <v>0</v>
      </c>
      <c r="S216" s="23"/>
      <c r="T216" s="23"/>
      <c r="U216" s="33"/>
      <c r="V216" s="33"/>
    </row>
    <row r="217" spans="2:22" x14ac:dyDescent="0.3">
      <c r="B217" s="37">
        <v>196</v>
      </c>
      <c r="C217" s="38">
        <f t="shared" ca="1" si="40"/>
        <v>1.4089091196172858</v>
      </c>
      <c r="D217" s="38">
        <f t="shared" ca="1" si="41"/>
        <v>223.66986796648973</v>
      </c>
      <c r="E217" s="38">
        <f t="shared" ca="1" si="42"/>
        <v>673.66986796648973</v>
      </c>
      <c r="F217" s="39" t="str">
        <f t="shared" ca="1" si="43"/>
        <v>11:13:40</v>
      </c>
      <c r="G217" s="40">
        <v>4</v>
      </c>
      <c r="H217" s="74">
        <f t="shared" ca="1" si="44"/>
        <v>223.66986796648973</v>
      </c>
      <c r="I217" s="38">
        <f t="shared" ca="1" si="39"/>
        <v>2.0082760512860856</v>
      </c>
      <c r="J217" s="38">
        <f t="shared" ca="1" si="38"/>
        <v>1041.5811616085689</v>
      </c>
      <c r="K217" s="38">
        <f t="shared" ca="1" si="49"/>
        <v>223.0687137108909</v>
      </c>
      <c r="L217" s="38">
        <f t="shared" ca="1" si="45"/>
        <v>220.09470932567382</v>
      </c>
      <c r="M217" s="38">
        <f t="shared" ca="1" si="46"/>
        <v>225.67814401777582</v>
      </c>
      <c r="N217" s="38">
        <f t="shared" ca="1" si="47"/>
        <v>218.08779136536594</v>
      </c>
      <c r="O217" s="38">
        <f t="shared" ca="1" si="48"/>
        <v>0</v>
      </c>
      <c r="P217" s="42">
        <f ca="1">B217-MATCH(D217,$H$22:H217,1)</f>
        <v>0</v>
      </c>
      <c r="S217" s="23"/>
      <c r="T217" s="23"/>
      <c r="U217" s="33"/>
      <c r="V217" s="33"/>
    </row>
    <row r="218" spans="2:22" x14ac:dyDescent="0.3">
      <c r="B218" s="37">
        <v>197</v>
      </c>
      <c r="C218" s="38">
        <f t="shared" ca="1" si="40"/>
        <v>1.1225887433382649</v>
      </c>
      <c r="D218" s="38">
        <f t="shared" ca="1" si="41"/>
        <v>224.792456709828</v>
      </c>
      <c r="E218" s="38">
        <f t="shared" ca="1" si="42"/>
        <v>674.792456709828</v>
      </c>
      <c r="F218" s="39" t="str">
        <f t="shared" ca="1" si="43"/>
        <v>11:14:48</v>
      </c>
      <c r="G218" s="40">
        <v>4</v>
      </c>
      <c r="H218" s="74">
        <f t="shared" ca="1" si="44"/>
        <v>224.792456709828</v>
      </c>
      <c r="I218" s="38">
        <f t="shared" ca="1" si="39"/>
        <v>2.6886029158785094</v>
      </c>
      <c r="J218" s="38">
        <f t="shared" ca="1" si="38"/>
        <v>1044.2697645244475</v>
      </c>
      <c r="K218" s="38">
        <f t="shared" ca="1" si="49"/>
        <v>223.0687137108909</v>
      </c>
      <c r="L218" s="38">
        <f t="shared" ca="1" si="45"/>
        <v>220.09470932567382</v>
      </c>
      <c r="M218" s="38">
        <f t="shared" ca="1" si="46"/>
        <v>227.48105962570651</v>
      </c>
      <c r="N218" s="38">
        <f t="shared" ca="1" si="47"/>
        <v>218.08779136536594</v>
      </c>
      <c r="O218" s="38">
        <f t="shared" ca="1" si="48"/>
        <v>0</v>
      </c>
      <c r="P218" s="42">
        <f ca="1">B218-MATCH(D218,$H$22:H218,1)</f>
        <v>0</v>
      </c>
      <c r="S218" s="23"/>
      <c r="T218" s="23"/>
      <c r="U218" s="33"/>
      <c r="V218" s="33"/>
    </row>
    <row r="219" spans="2:22" x14ac:dyDescent="0.3">
      <c r="B219" s="37">
        <v>198</v>
      </c>
      <c r="C219" s="38">
        <f t="shared" ca="1" si="40"/>
        <v>3.5079944960754852</v>
      </c>
      <c r="D219" s="38">
        <f t="shared" ca="1" si="41"/>
        <v>228.3004512059035</v>
      </c>
      <c r="E219" s="38">
        <f t="shared" ca="1" si="42"/>
        <v>678.30045120590353</v>
      </c>
      <c r="F219" s="39" t="str">
        <f t="shared" ca="1" si="43"/>
        <v>11:18:18</v>
      </c>
      <c r="G219" s="40">
        <v>5</v>
      </c>
      <c r="H219" s="74">
        <f t="shared" ca="1" si="44"/>
        <v>228.3004512059035</v>
      </c>
      <c r="I219" s="38">
        <f t="shared" ca="1" si="39"/>
        <v>5.1834647975782007</v>
      </c>
      <c r="J219" s="38">
        <f t="shared" ca="1" si="38"/>
        <v>1049.4532293220257</v>
      </c>
      <c r="K219" s="38">
        <f t="shared" ca="1" si="49"/>
        <v>223.0687137108909</v>
      </c>
      <c r="L219" s="38">
        <f t="shared" ca="1" si="45"/>
        <v>220.09470932567382</v>
      </c>
      <c r="M219" s="38">
        <f t="shared" ca="1" si="46"/>
        <v>227.48105962570651</v>
      </c>
      <c r="N219" s="38">
        <f t="shared" ca="1" si="47"/>
        <v>233.48391600348171</v>
      </c>
      <c r="O219" s="38">
        <f t="shared" ca="1" si="48"/>
        <v>0</v>
      </c>
      <c r="P219" s="42">
        <f ca="1">B219-MATCH(D219,$H$22:H219,1)</f>
        <v>0</v>
      </c>
      <c r="S219" s="23"/>
      <c r="T219" s="23"/>
      <c r="U219" s="33"/>
      <c r="V219" s="33"/>
    </row>
    <row r="220" spans="2:22" x14ac:dyDescent="0.3">
      <c r="B220" s="37">
        <v>199</v>
      </c>
      <c r="C220" s="38">
        <f t="shared" ca="1" si="40"/>
        <v>1.0035255059729449</v>
      </c>
      <c r="D220" s="38">
        <f t="shared" ca="1" si="41"/>
        <v>229.30397671187643</v>
      </c>
      <c r="E220" s="38">
        <f t="shared" ca="1" si="42"/>
        <v>679.30397671187643</v>
      </c>
      <c r="F220" s="39" t="str">
        <f t="shared" ca="1" si="43"/>
        <v>11:19:18</v>
      </c>
      <c r="G220" s="40">
        <v>3</v>
      </c>
      <c r="H220" s="74">
        <f t="shared" ca="1" si="44"/>
        <v>229.30397671187643</v>
      </c>
      <c r="I220" s="38">
        <f t="shared" ca="1" si="39"/>
        <v>4.3520717303791052</v>
      </c>
      <c r="J220" s="38">
        <f t="shared" ca="1" si="38"/>
        <v>1053.8053010524047</v>
      </c>
      <c r="K220" s="38">
        <f t="shared" ca="1" si="49"/>
        <v>223.0687137108909</v>
      </c>
      <c r="L220" s="38">
        <f t="shared" ca="1" si="45"/>
        <v>233.65604844225552</v>
      </c>
      <c r="M220" s="38">
        <f t="shared" ca="1" si="46"/>
        <v>227.48105962570651</v>
      </c>
      <c r="N220" s="38">
        <f t="shared" ca="1" si="47"/>
        <v>233.48391600348171</v>
      </c>
      <c r="O220" s="38">
        <f t="shared" ca="1" si="48"/>
        <v>0</v>
      </c>
      <c r="P220" s="42">
        <f ca="1">B220-MATCH(D220,$H$22:H220,1)</f>
        <v>0</v>
      </c>
      <c r="S220" s="23"/>
      <c r="T220" s="23"/>
      <c r="U220" s="33"/>
      <c r="V220" s="33"/>
    </row>
    <row r="221" spans="2:22" x14ac:dyDescent="0.3">
      <c r="B221" s="37">
        <v>200</v>
      </c>
      <c r="C221" s="38">
        <f t="shared" ca="1" si="40"/>
        <v>1.2077454575261795</v>
      </c>
      <c r="D221" s="38">
        <f t="shared" ca="1" si="41"/>
        <v>230.51172216940262</v>
      </c>
      <c r="E221" s="38">
        <f t="shared" ca="1" si="42"/>
        <v>680.51172216940267</v>
      </c>
      <c r="F221" s="39" t="str">
        <f t="shared" ca="1" si="43"/>
        <v>11:20:31</v>
      </c>
      <c r="G221" s="40">
        <v>2</v>
      </c>
      <c r="H221" s="74">
        <f t="shared" ca="1" si="44"/>
        <v>230.51172216940262</v>
      </c>
      <c r="I221" s="38">
        <f t="shared" ca="1" si="39"/>
        <v>5.5674667959099766</v>
      </c>
      <c r="J221" s="38">
        <f t="shared" ca="1" si="38"/>
        <v>1059.3727678483147</v>
      </c>
      <c r="K221" s="38">
        <f t="shared" ca="1" si="49"/>
        <v>236.0791889653126</v>
      </c>
      <c r="L221" s="38">
        <f t="shared" ca="1" si="45"/>
        <v>233.65604844225552</v>
      </c>
      <c r="M221" s="38">
        <f t="shared" ca="1" si="46"/>
        <v>227.48105962570651</v>
      </c>
      <c r="N221" s="38">
        <f t="shared" ca="1" si="47"/>
        <v>233.48391600348171</v>
      </c>
      <c r="O221" s="38">
        <f t="shared" ca="1" si="48"/>
        <v>0</v>
      </c>
      <c r="P221" s="42">
        <f ca="1">B221-MATCH(D221,$H$22:H221,1)</f>
        <v>0</v>
      </c>
      <c r="S221" s="23"/>
      <c r="T221" s="23"/>
      <c r="U221" s="33"/>
      <c r="V221" s="33"/>
    </row>
    <row r="222" spans="2:22" x14ac:dyDescent="0.3">
      <c r="B222" s="37">
        <v>201</v>
      </c>
      <c r="C222" s="38">
        <f t="shared" ca="1" si="40"/>
        <v>0.9032899217930711</v>
      </c>
      <c r="D222" s="38">
        <f t="shared" ca="1" si="41"/>
        <v>231.41501209119568</v>
      </c>
      <c r="E222" s="38">
        <f t="shared" ca="1" si="42"/>
        <v>681.41501209119565</v>
      </c>
      <c r="F222" s="39" t="str">
        <f t="shared" ca="1" si="43"/>
        <v>11:21:25</v>
      </c>
      <c r="G222" s="40">
        <v>3</v>
      </c>
      <c r="H222" s="74">
        <f t="shared" ca="1" si="44"/>
        <v>231.41501209119568</v>
      </c>
      <c r="I222" s="38">
        <f t="shared" ca="1" si="39"/>
        <v>18.859244286742847</v>
      </c>
      <c r="J222" s="38">
        <f t="shared" ca="1" si="38"/>
        <v>1078.2320121350574</v>
      </c>
      <c r="K222" s="38">
        <f t="shared" ca="1" si="49"/>
        <v>236.0791889653126</v>
      </c>
      <c r="L222" s="38">
        <f t="shared" ca="1" si="45"/>
        <v>250.27425637793851</v>
      </c>
      <c r="M222" s="38">
        <f t="shared" ca="1" si="46"/>
        <v>227.48105962570651</v>
      </c>
      <c r="N222" s="38">
        <f t="shared" ca="1" si="47"/>
        <v>233.48391600348171</v>
      </c>
      <c r="O222" s="38">
        <f t="shared" ca="1" si="48"/>
        <v>0</v>
      </c>
      <c r="P222" s="42">
        <f ca="1">B222-MATCH(D222,$H$22:H222,1)</f>
        <v>0</v>
      </c>
      <c r="S222" s="23"/>
      <c r="T222" s="23"/>
      <c r="U222" s="33"/>
      <c r="V222" s="33"/>
    </row>
    <row r="223" spans="2:22" x14ac:dyDescent="0.3">
      <c r="B223" s="37">
        <v>202</v>
      </c>
      <c r="C223" s="38">
        <f t="shared" ca="1" si="40"/>
        <v>0.86552103507725142</v>
      </c>
      <c r="D223" s="38">
        <f t="shared" ca="1" si="41"/>
        <v>232.28053312627293</v>
      </c>
      <c r="E223" s="38">
        <f t="shared" ca="1" si="42"/>
        <v>682.28053312627299</v>
      </c>
      <c r="F223" s="39" t="str">
        <f t="shared" ca="1" si="43"/>
        <v>11:22:17</v>
      </c>
      <c r="G223" s="40">
        <v>5</v>
      </c>
      <c r="H223" s="74">
        <f t="shared" ca="1" si="44"/>
        <v>232.28053312627293</v>
      </c>
      <c r="I223" s="38">
        <f t="shared" ca="1" si="39"/>
        <v>1.5959834434844966</v>
      </c>
      <c r="J223" s="38">
        <f t="shared" ca="1" si="38"/>
        <v>1079.827995578542</v>
      </c>
      <c r="K223" s="38">
        <f t="shared" ca="1" si="49"/>
        <v>236.0791889653126</v>
      </c>
      <c r="L223" s="38">
        <f t="shared" ca="1" si="45"/>
        <v>250.27425637793851</v>
      </c>
      <c r="M223" s="38">
        <f t="shared" ca="1" si="46"/>
        <v>227.48105962570651</v>
      </c>
      <c r="N223" s="38">
        <f t="shared" ca="1" si="47"/>
        <v>233.87651656975743</v>
      </c>
      <c r="O223" s="38">
        <f t="shared" ca="1" si="48"/>
        <v>0</v>
      </c>
      <c r="P223" s="42">
        <f ca="1">B223-MATCH(D223,$H$22:H223,1)</f>
        <v>0</v>
      </c>
      <c r="S223" s="23"/>
      <c r="T223" s="23"/>
      <c r="U223" s="33"/>
      <c r="V223" s="33"/>
    </row>
    <row r="224" spans="2:22" x14ac:dyDescent="0.3">
      <c r="B224" s="37">
        <v>203</v>
      </c>
      <c r="C224" s="38">
        <f t="shared" ca="1" si="40"/>
        <v>1.1612392944633971</v>
      </c>
      <c r="D224" s="38">
        <f t="shared" ca="1" si="41"/>
        <v>233.44177242073633</v>
      </c>
      <c r="E224" s="38">
        <f t="shared" ca="1" si="42"/>
        <v>683.44177242073636</v>
      </c>
      <c r="F224" s="39" t="str">
        <f t="shared" ca="1" si="43"/>
        <v>11:23:27</v>
      </c>
      <c r="G224" s="40">
        <v>5</v>
      </c>
      <c r="H224" s="74">
        <f t="shared" ca="1" si="44"/>
        <v>233.44177242073633</v>
      </c>
      <c r="I224" s="38">
        <f t="shared" ca="1" si="39"/>
        <v>2.5098692841078556</v>
      </c>
      <c r="J224" s="38">
        <f t="shared" ca="1" si="38"/>
        <v>1082.3378648626499</v>
      </c>
      <c r="K224" s="38">
        <f t="shared" ca="1" si="49"/>
        <v>236.0791889653126</v>
      </c>
      <c r="L224" s="38">
        <f t="shared" ca="1" si="45"/>
        <v>250.27425637793851</v>
      </c>
      <c r="M224" s="38">
        <f t="shared" ca="1" si="46"/>
        <v>227.48105962570651</v>
      </c>
      <c r="N224" s="38">
        <f t="shared" ca="1" si="47"/>
        <v>235.95164170484418</v>
      </c>
      <c r="O224" s="38">
        <f t="shared" ca="1" si="48"/>
        <v>0</v>
      </c>
      <c r="P224" s="42">
        <f ca="1">B224-MATCH(D224,$H$22:H224,1)</f>
        <v>0</v>
      </c>
      <c r="S224" s="23"/>
      <c r="T224" s="23"/>
      <c r="U224" s="33"/>
      <c r="V224" s="33"/>
    </row>
    <row r="225" spans="2:22" x14ac:dyDescent="0.3">
      <c r="B225" s="37">
        <v>204</v>
      </c>
      <c r="C225" s="38">
        <f t="shared" ca="1" si="40"/>
        <v>0.68827664114953091</v>
      </c>
      <c r="D225" s="38">
        <f t="shared" ca="1" si="41"/>
        <v>234.13004906188587</v>
      </c>
      <c r="E225" s="38">
        <f t="shared" ca="1" si="42"/>
        <v>684.13004906188587</v>
      </c>
      <c r="F225" s="39" t="str">
        <f t="shared" ca="1" si="43"/>
        <v>11:24:08</v>
      </c>
      <c r="G225" s="40">
        <v>3</v>
      </c>
      <c r="H225" s="74">
        <f t="shared" ca="1" si="44"/>
        <v>234.13004906188587</v>
      </c>
      <c r="I225" s="38">
        <f t="shared" ca="1" si="39"/>
        <v>7.941831787917609</v>
      </c>
      <c r="J225" s="38">
        <f t="shared" ca="1" si="38"/>
        <v>1090.2796966505675</v>
      </c>
      <c r="K225" s="38">
        <f t="shared" ca="1" si="49"/>
        <v>236.0791889653126</v>
      </c>
      <c r="L225" s="38">
        <f t="shared" ca="1" si="45"/>
        <v>242.07188084980348</v>
      </c>
      <c r="M225" s="38">
        <f t="shared" ca="1" si="46"/>
        <v>227.48105962570651</v>
      </c>
      <c r="N225" s="38">
        <f t="shared" ca="1" si="47"/>
        <v>235.95164170484418</v>
      </c>
      <c r="O225" s="38">
        <f t="shared" ca="1" si="48"/>
        <v>0</v>
      </c>
      <c r="P225" s="42">
        <f ca="1">B225-MATCH(D225,$H$22:H225,1)</f>
        <v>0</v>
      </c>
      <c r="S225" s="23"/>
      <c r="T225" s="23"/>
      <c r="U225" s="33"/>
      <c r="V225" s="33"/>
    </row>
    <row r="226" spans="2:22" x14ac:dyDescent="0.3">
      <c r="B226" s="37">
        <v>205</v>
      </c>
      <c r="C226" s="38">
        <f t="shared" ca="1" si="40"/>
        <v>1.3518468490546556</v>
      </c>
      <c r="D226" s="38">
        <f t="shared" ca="1" si="41"/>
        <v>235.48189591094052</v>
      </c>
      <c r="E226" s="38">
        <f t="shared" ca="1" si="42"/>
        <v>685.48189591094047</v>
      </c>
      <c r="F226" s="39" t="str">
        <f t="shared" ca="1" si="43"/>
        <v>11:25:29</v>
      </c>
      <c r="G226" s="40">
        <v>3</v>
      </c>
      <c r="H226" s="74">
        <f t="shared" ca="1" si="44"/>
        <v>235.48189591094052</v>
      </c>
      <c r="I226" s="38">
        <f t="shared" ca="1" si="39"/>
        <v>5.9026866792971608</v>
      </c>
      <c r="J226" s="38">
        <f t="shared" ca="1" si="38"/>
        <v>1096.1823833298647</v>
      </c>
      <c r="K226" s="38">
        <f t="shared" ca="1" si="49"/>
        <v>236.0791889653126</v>
      </c>
      <c r="L226" s="38">
        <f t="shared" ca="1" si="45"/>
        <v>241.38458259023767</v>
      </c>
      <c r="M226" s="38">
        <f t="shared" ca="1" si="46"/>
        <v>227.48105962570651</v>
      </c>
      <c r="N226" s="38">
        <f t="shared" ca="1" si="47"/>
        <v>235.95164170484418</v>
      </c>
      <c r="O226" s="38">
        <f t="shared" ca="1" si="48"/>
        <v>0</v>
      </c>
      <c r="P226" s="42">
        <f ca="1">B226-MATCH(D226,$H$22:H226,1)</f>
        <v>0</v>
      </c>
      <c r="S226" s="23"/>
      <c r="T226" s="23"/>
      <c r="U226" s="33"/>
      <c r="V226" s="33"/>
    </row>
    <row r="227" spans="2:22" x14ac:dyDescent="0.3">
      <c r="B227" s="37">
        <v>206</v>
      </c>
      <c r="C227" s="38">
        <f t="shared" ca="1" si="40"/>
        <v>0.22727060857364884</v>
      </c>
      <c r="D227" s="38">
        <f t="shared" ca="1" si="41"/>
        <v>235.70916651951418</v>
      </c>
      <c r="E227" s="38">
        <f t="shared" ca="1" si="42"/>
        <v>685.70916651951416</v>
      </c>
      <c r="F227" s="39" t="str">
        <f t="shared" ca="1" si="43"/>
        <v>11:25:43</v>
      </c>
      <c r="G227" s="40">
        <v>2</v>
      </c>
      <c r="H227" s="74">
        <f t="shared" ca="1" si="44"/>
        <v>235.70916651951418</v>
      </c>
      <c r="I227" s="38">
        <f t="shared" ca="1" si="39"/>
        <v>0.48994533806646318</v>
      </c>
      <c r="J227" s="38">
        <f t="shared" ca="1" si="38"/>
        <v>1096.6723286679312</v>
      </c>
      <c r="K227" s="38">
        <f t="shared" ca="1" si="49"/>
        <v>236.19911185758065</v>
      </c>
      <c r="L227" s="38">
        <f t="shared" ca="1" si="45"/>
        <v>241.38458259023767</v>
      </c>
      <c r="M227" s="38">
        <f t="shared" ca="1" si="46"/>
        <v>227.48105962570651</v>
      </c>
      <c r="N227" s="38">
        <f t="shared" ca="1" si="47"/>
        <v>235.95164170484418</v>
      </c>
      <c r="O227" s="38">
        <f t="shared" ca="1" si="48"/>
        <v>0</v>
      </c>
      <c r="P227" s="42">
        <f ca="1">B227-MATCH(D227,$H$22:H227,1)</f>
        <v>0</v>
      </c>
      <c r="S227" s="23"/>
      <c r="T227" s="23"/>
      <c r="U227" s="33"/>
      <c r="V227" s="33"/>
    </row>
    <row r="228" spans="2:22" x14ac:dyDescent="0.3">
      <c r="B228" s="37">
        <v>207</v>
      </c>
      <c r="C228" s="38">
        <f t="shared" ca="1" si="40"/>
        <v>0.32205380876082457</v>
      </c>
      <c r="D228" s="38">
        <f t="shared" ca="1" si="41"/>
        <v>236.031220328275</v>
      </c>
      <c r="E228" s="38">
        <f t="shared" ca="1" si="42"/>
        <v>686.03122032827503</v>
      </c>
      <c r="F228" s="39" t="str">
        <f t="shared" ca="1" si="43"/>
        <v>11:26:02</v>
      </c>
      <c r="G228" s="40">
        <v>3</v>
      </c>
      <c r="H228" s="74">
        <f t="shared" ca="1" si="44"/>
        <v>236.031220328275</v>
      </c>
      <c r="I228" s="38">
        <f t="shared" ca="1" si="39"/>
        <v>2.7305860336614938</v>
      </c>
      <c r="J228" s="38">
        <f t="shared" ref="J228:J291" ca="1" si="50">MAX(D228,J227)+I228</f>
        <v>1099.4029147015926</v>
      </c>
      <c r="K228" s="38">
        <f t="shared" ca="1" si="49"/>
        <v>236.19911185758065</v>
      </c>
      <c r="L228" s="38">
        <f t="shared" ca="1" si="45"/>
        <v>238.76180636193649</v>
      </c>
      <c r="M228" s="38">
        <f t="shared" ca="1" si="46"/>
        <v>227.48105962570651</v>
      </c>
      <c r="N228" s="38">
        <f t="shared" ca="1" si="47"/>
        <v>235.95164170484418</v>
      </c>
      <c r="O228" s="38">
        <f t="shared" ca="1" si="48"/>
        <v>0</v>
      </c>
      <c r="P228" s="42">
        <f ca="1">B228-MATCH(D228,$H$22:H228,1)</f>
        <v>0</v>
      </c>
      <c r="S228" s="23"/>
      <c r="T228" s="23"/>
      <c r="U228" s="33"/>
      <c r="V228" s="33"/>
    </row>
    <row r="229" spans="2:22" x14ac:dyDescent="0.3">
      <c r="B229" s="37">
        <v>208</v>
      </c>
      <c r="C229" s="38">
        <f t="shared" ca="1" si="40"/>
        <v>0.50573871027857886</v>
      </c>
      <c r="D229" s="38">
        <f t="shared" ca="1" si="41"/>
        <v>236.53695903855359</v>
      </c>
      <c r="E229" s="38">
        <f t="shared" ca="1" si="42"/>
        <v>686.53695903855362</v>
      </c>
      <c r="F229" s="39" t="str">
        <f t="shared" ca="1" si="43"/>
        <v>11:26:32</v>
      </c>
      <c r="G229" s="40">
        <v>4</v>
      </c>
      <c r="H229" s="74">
        <f t="shared" ca="1" si="44"/>
        <v>236.53695903855359</v>
      </c>
      <c r="I229" s="38">
        <f t="shared" ca="1" si="39"/>
        <v>20.517177516777977</v>
      </c>
      <c r="J229" s="38">
        <f t="shared" ca="1" si="50"/>
        <v>1119.9200922183707</v>
      </c>
      <c r="K229" s="38">
        <f t="shared" ca="1" si="49"/>
        <v>236.19911185758065</v>
      </c>
      <c r="L229" s="38">
        <f t="shared" ca="1" si="45"/>
        <v>238.76180636193649</v>
      </c>
      <c r="M229" s="38">
        <f t="shared" ca="1" si="46"/>
        <v>257.05413655533158</v>
      </c>
      <c r="N229" s="38">
        <f t="shared" ca="1" si="47"/>
        <v>235.95164170484418</v>
      </c>
      <c r="O229" s="38">
        <f t="shared" ca="1" si="48"/>
        <v>0</v>
      </c>
      <c r="P229" s="42">
        <f ca="1">B229-MATCH(D229,$H$22:H229,1)</f>
        <v>0</v>
      </c>
      <c r="S229" s="23"/>
      <c r="T229" s="23"/>
      <c r="U229" s="33"/>
      <c r="V229" s="33"/>
    </row>
    <row r="230" spans="2:22" x14ac:dyDescent="0.3">
      <c r="B230" s="37">
        <v>209</v>
      </c>
      <c r="C230" s="38">
        <f t="shared" ca="1" si="40"/>
        <v>8.0864189141146056E-2</v>
      </c>
      <c r="D230" s="38">
        <f t="shared" ca="1" si="41"/>
        <v>236.61782322769474</v>
      </c>
      <c r="E230" s="38">
        <f t="shared" ca="1" si="42"/>
        <v>686.61782322769477</v>
      </c>
      <c r="F230" s="39" t="str">
        <f t="shared" ca="1" si="43"/>
        <v>11:26:37</v>
      </c>
      <c r="G230" s="40">
        <v>5</v>
      </c>
      <c r="H230" s="74">
        <f t="shared" ca="1" si="44"/>
        <v>236.61782322769474</v>
      </c>
      <c r="I230" s="38">
        <f t="shared" ca="1" si="39"/>
        <v>3.1346974530809151</v>
      </c>
      <c r="J230" s="38">
        <f t="shared" ca="1" si="50"/>
        <v>1123.0547896714515</v>
      </c>
      <c r="K230" s="38">
        <f t="shared" ca="1" si="49"/>
        <v>236.19911185758065</v>
      </c>
      <c r="L230" s="38">
        <f t="shared" ca="1" si="45"/>
        <v>238.76180636193649</v>
      </c>
      <c r="M230" s="38">
        <f t="shared" ca="1" si="46"/>
        <v>257.05413655533158</v>
      </c>
      <c r="N230" s="38">
        <f t="shared" ca="1" si="47"/>
        <v>239.75252068077566</v>
      </c>
      <c r="O230" s="38">
        <f t="shared" ca="1" si="48"/>
        <v>0</v>
      </c>
      <c r="P230" s="42">
        <f ca="1">B230-MATCH(D230,$H$22:H230,1)</f>
        <v>0</v>
      </c>
      <c r="S230" s="23"/>
      <c r="T230" s="23"/>
      <c r="U230" s="33"/>
      <c r="V230" s="33"/>
    </row>
    <row r="231" spans="2:22" x14ac:dyDescent="0.3">
      <c r="B231" s="37">
        <v>210</v>
      </c>
      <c r="C231" s="38">
        <f t="shared" ca="1" si="40"/>
        <v>0.99929418731296438</v>
      </c>
      <c r="D231" s="38">
        <f t="shared" ca="1" si="41"/>
        <v>237.6171174150077</v>
      </c>
      <c r="E231" s="38">
        <f t="shared" ca="1" si="42"/>
        <v>687.61711741500767</v>
      </c>
      <c r="F231" s="39" t="str">
        <f t="shared" ca="1" si="43"/>
        <v>11:27:37</v>
      </c>
      <c r="G231" s="40">
        <v>5</v>
      </c>
      <c r="H231" s="74">
        <f t="shared" ca="1" si="44"/>
        <v>237.6171174150077</v>
      </c>
      <c r="I231" s="38">
        <f t="shared" ca="1" si="39"/>
        <v>0.20623316898365976</v>
      </c>
      <c r="J231" s="38">
        <f t="shared" ca="1" si="50"/>
        <v>1123.2610228404353</v>
      </c>
      <c r="K231" s="38">
        <f t="shared" ca="1" si="49"/>
        <v>236.19911185758065</v>
      </c>
      <c r="L231" s="38">
        <f t="shared" ca="1" si="45"/>
        <v>238.76180636193649</v>
      </c>
      <c r="M231" s="38">
        <f t="shared" ca="1" si="46"/>
        <v>257.05413655533158</v>
      </c>
      <c r="N231" s="38">
        <f t="shared" ca="1" si="47"/>
        <v>237.82335058399136</v>
      </c>
      <c r="O231" s="38">
        <f t="shared" ca="1" si="48"/>
        <v>0</v>
      </c>
      <c r="P231" s="42">
        <f ca="1">B231-MATCH(D231,$H$22:H231,1)</f>
        <v>0</v>
      </c>
      <c r="S231" s="23"/>
      <c r="T231" s="23"/>
      <c r="U231" s="33"/>
      <c r="V231" s="33"/>
    </row>
    <row r="232" spans="2:22" x14ac:dyDescent="0.3">
      <c r="B232" s="37">
        <v>211</v>
      </c>
      <c r="C232" s="38">
        <f t="shared" ca="1" si="40"/>
        <v>3.637204888617152</v>
      </c>
      <c r="D232" s="38">
        <f t="shared" ca="1" si="41"/>
        <v>241.25432230362486</v>
      </c>
      <c r="E232" s="38">
        <f t="shared" ca="1" si="42"/>
        <v>691.2543223036248</v>
      </c>
      <c r="F232" s="39" t="str">
        <f t="shared" ca="1" si="43"/>
        <v>11:31:15</v>
      </c>
      <c r="G232" s="40">
        <v>4</v>
      </c>
      <c r="H232" s="74">
        <f t="shared" ca="1" si="44"/>
        <v>241.25432230362486</v>
      </c>
      <c r="I232" s="38">
        <f t="shared" ca="1" si="39"/>
        <v>17.281863435621403</v>
      </c>
      <c r="J232" s="38">
        <f t="shared" ca="1" si="50"/>
        <v>1140.5428862760568</v>
      </c>
      <c r="K232" s="38">
        <f t="shared" ca="1" si="49"/>
        <v>236.19911185758065</v>
      </c>
      <c r="L232" s="38">
        <f t="shared" ca="1" si="45"/>
        <v>238.76180636193649</v>
      </c>
      <c r="M232" s="38">
        <f t="shared" ca="1" si="46"/>
        <v>258.53618573924626</v>
      </c>
      <c r="N232" s="38">
        <f t="shared" ca="1" si="47"/>
        <v>237.82335058399136</v>
      </c>
      <c r="O232" s="38">
        <f t="shared" ca="1" si="48"/>
        <v>0</v>
      </c>
      <c r="P232" s="42">
        <f ca="1">B232-MATCH(D232,$H$22:H232,1)</f>
        <v>0</v>
      </c>
      <c r="S232" s="23"/>
      <c r="T232" s="23"/>
      <c r="U232" s="33"/>
      <c r="V232" s="33"/>
    </row>
    <row r="233" spans="2:22" x14ac:dyDescent="0.3">
      <c r="B233" s="37">
        <v>212</v>
      </c>
      <c r="C233" s="38">
        <f t="shared" ca="1" si="40"/>
        <v>0.43213878848021392</v>
      </c>
      <c r="D233" s="38">
        <f t="shared" ca="1" si="41"/>
        <v>241.68646109210508</v>
      </c>
      <c r="E233" s="38">
        <f t="shared" ca="1" si="42"/>
        <v>691.68646109210511</v>
      </c>
      <c r="F233" s="39" t="str">
        <f t="shared" ca="1" si="43"/>
        <v>11:31:41</v>
      </c>
      <c r="G233" s="40">
        <v>3</v>
      </c>
      <c r="H233" s="74">
        <f t="shared" ca="1" si="44"/>
        <v>241.68646109210508</v>
      </c>
      <c r="I233" s="38">
        <f t="shared" ca="1" si="39"/>
        <v>2.3678814861917052</v>
      </c>
      <c r="J233" s="38">
        <f t="shared" ca="1" si="50"/>
        <v>1142.9107677622485</v>
      </c>
      <c r="K233" s="38">
        <f t="shared" ca="1" si="49"/>
        <v>236.19911185758065</v>
      </c>
      <c r="L233" s="38">
        <f t="shared" ca="1" si="45"/>
        <v>244.05434257829677</v>
      </c>
      <c r="M233" s="38">
        <f t="shared" ca="1" si="46"/>
        <v>258.53618573924626</v>
      </c>
      <c r="N233" s="38">
        <f t="shared" ca="1" si="47"/>
        <v>237.82335058399136</v>
      </c>
      <c r="O233" s="38">
        <f t="shared" ca="1" si="48"/>
        <v>0</v>
      </c>
      <c r="P233" s="42">
        <f ca="1">B233-MATCH(D233,$H$22:H233,1)</f>
        <v>0</v>
      </c>
      <c r="S233" s="23"/>
      <c r="T233" s="23"/>
      <c r="U233" s="33"/>
      <c r="V233" s="33"/>
    </row>
    <row r="234" spans="2:22" x14ac:dyDescent="0.3">
      <c r="B234" s="37">
        <v>213</v>
      </c>
      <c r="C234" s="38">
        <f t="shared" ca="1" si="40"/>
        <v>0.80378055859537878</v>
      </c>
      <c r="D234" s="38">
        <f t="shared" ca="1" si="41"/>
        <v>242.49024165070045</v>
      </c>
      <c r="E234" s="38">
        <f t="shared" ca="1" si="42"/>
        <v>692.49024165070045</v>
      </c>
      <c r="F234" s="39" t="str">
        <f t="shared" ca="1" si="43"/>
        <v>11:32:29</v>
      </c>
      <c r="G234" s="40">
        <v>2</v>
      </c>
      <c r="H234" s="74">
        <f t="shared" ca="1" si="44"/>
        <v>242.49024165070045</v>
      </c>
      <c r="I234" s="38">
        <f t="shared" ca="1" si="39"/>
        <v>4.6865441563204406</v>
      </c>
      <c r="J234" s="38">
        <f t="shared" ca="1" si="50"/>
        <v>1147.5973119185689</v>
      </c>
      <c r="K234" s="38">
        <f t="shared" ca="1" si="49"/>
        <v>247.17678580702091</v>
      </c>
      <c r="L234" s="38">
        <f t="shared" ca="1" si="45"/>
        <v>244.05434257829677</v>
      </c>
      <c r="M234" s="38">
        <f t="shared" ca="1" si="46"/>
        <v>258.53618573924626</v>
      </c>
      <c r="N234" s="38">
        <f t="shared" ca="1" si="47"/>
        <v>237.82335058399136</v>
      </c>
      <c r="O234" s="38">
        <f t="shared" ca="1" si="48"/>
        <v>0</v>
      </c>
      <c r="P234" s="42">
        <f ca="1">B234-MATCH(D234,$H$22:H234,1)</f>
        <v>0</v>
      </c>
      <c r="S234" s="23"/>
      <c r="T234" s="23"/>
      <c r="U234" s="33"/>
      <c r="V234" s="33"/>
    </row>
    <row r="235" spans="2:22" x14ac:dyDescent="0.3">
      <c r="B235" s="37">
        <v>214</v>
      </c>
      <c r="C235" s="38">
        <f t="shared" ca="1" si="40"/>
        <v>1.3582666931789011</v>
      </c>
      <c r="D235" s="38">
        <f t="shared" ca="1" si="41"/>
        <v>243.84850834387936</v>
      </c>
      <c r="E235" s="38">
        <f t="shared" ca="1" si="42"/>
        <v>693.8485083438793</v>
      </c>
      <c r="F235" s="39" t="str">
        <f t="shared" ca="1" si="43"/>
        <v>11:33:51</v>
      </c>
      <c r="G235" s="40">
        <v>4</v>
      </c>
      <c r="H235" s="74">
        <f t="shared" ca="1" si="44"/>
        <v>243.84850834387936</v>
      </c>
      <c r="I235" s="38">
        <f t="shared" ca="1" si="39"/>
        <v>9.0206561049115894</v>
      </c>
      <c r="J235" s="38">
        <f t="shared" ca="1" si="50"/>
        <v>1156.6179680234804</v>
      </c>
      <c r="K235" s="38">
        <f t="shared" ca="1" si="49"/>
        <v>247.17678580702091</v>
      </c>
      <c r="L235" s="38">
        <f t="shared" ca="1" si="45"/>
        <v>244.05434257829677</v>
      </c>
      <c r="M235" s="38">
        <f t="shared" ca="1" si="46"/>
        <v>252.86916444879094</v>
      </c>
      <c r="N235" s="38">
        <f t="shared" ca="1" si="47"/>
        <v>237.82335058399136</v>
      </c>
      <c r="O235" s="38">
        <f t="shared" ca="1" si="48"/>
        <v>0</v>
      </c>
      <c r="P235" s="42">
        <f ca="1">B235-MATCH(D235,$H$22:H235,1)</f>
        <v>0</v>
      </c>
      <c r="S235" s="23"/>
      <c r="T235" s="23"/>
      <c r="U235" s="33"/>
      <c r="V235" s="33"/>
    </row>
    <row r="236" spans="2:22" x14ac:dyDescent="0.3">
      <c r="B236" s="37">
        <v>215</v>
      </c>
      <c r="C236" s="38">
        <f t="shared" ca="1" si="40"/>
        <v>0.59390631558083662</v>
      </c>
      <c r="D236" s="38">
        <f t="shared" ca="1" si="41"/>
        <v>244.44241465946018</v>
      </c>
      <c r="E236" s="38">
        <f t="shared" ca="1" si="42"/>
        <v>694.44241465946016</v>
      </c>
      <c r="F236" s="39" t="str">
        <f t="shared" ca="1" si="43"/>
        <v>11:34:27</v>
      </c>
      <c r="G236" s="40">
        <v>3</v>
      </c>
      <c r="H236" s="74">
        <f t="shared" ca="1" si="44"/>
        <v>244.44241465946018</v>
      </c>
      <c r="I236" s="38">
        <f t="shared" ca="1" si="39"/>
        <v>4.1275683923540534</v>
      </c>
      <c r="J236" s="38">
        <f t="shared" ca="1" si="50"/>
        <v>1160.7455364158345</v>
      </c>
      <c r="K236" s="38">
        <f t="shared" ca="1" si="49"/>
        <v>247.17678580702091</v>
      </c>
      <c r="L236" s="38">
        <f t="shared" ca="1" si="45"/>
        <v>248.56998305181423</v>
      </c>
      <c r="M236" s="38">
        <f t="shared" ca="1" si="46"/>
        <v>252.86916444879094</v>
      </c>
      <c r="N236" s="38">
        <f t="shared" ca="1" si="47"/>
        <v>237.82335058399136</v>
      </c>
      <c r="O236" s="38">
        <f t="shared" ca="1" si="48"/>
        <v>0</v>
      </c>
      <c r="P236" s="42">
        <f ca="1">B236-MATCH(D236,$H$22:H236,1)</f>
        <v>0</v>
      </c>
      <c r="S236" s="23"/>
      <c r="T236" s="23"/>
      <c r="U236" s="33"/>
      <c r="V236" s="33"/>
    </row>
    <row r="237" spans="2:22" x14ac:dyDescent="0.3">
      <c r="B237" s="37">
        <v>216</v>
      </c>
      <c r="C237" s="38">
        <f t="shared" ca="1" si="40"/>
        <v>0.45180830469104966</v>
      </c>
      <c r="D237" s="38">
        <f t="shared" ca="1" si="41"/>
        <v>244.89422296415123</v>
      </c>
      <c r="E237" s="38">
        <f t="shared" ca="1" si="42"/>
        <v>694.89422296415125</v>
      </c>
      <c r="F237" s="39" t="str">
        <f t="shared" ca="1" si="43"/>
        <v>11:34:54</v>
      </c>
      <c r="G237" s="40">
        <v>2</v>
      </c>
      <c r="H237" s="74">
        <f t="shared" ca="1" si="44"/>
        <v>244.89422296415123</v>
      </c>
      <c r="I237" s="38">
        <f t="shared" ca="1" si="39"/>
        <v>1.1927659960362953</v>
      </c>
      <c r="J237" s="38">
        <f t="shared" ca="1" si="50"/>
        <v>1161.9383024118708</v>
      </c>
      <c r="K237" s="38">
        <f t="shared" ca="1" si="49"/>
        <v>246.08698896018751</v>
      </c>
      <c r="L237" s="38">
        <f t="shared" ca="1" si="45"/>
        <v>248.56998305181423</v>
      </c>
      <c r="M237" s="38">
        <f t="shared" ca="1" si="46"/>
        <v>252.86916444879094</v>
      </c>
      <c r="N237" s="38">
        <f t="shared" ca="1" si="47"/>
        <v>237.82335058399136</v>
      </c>
      <c r="O237" s="38">
        <f t="shared" ca="1" si="48"/>
        <v>0</v>
      </c>
      <c r="P237" s="42">
        <f ca="1">B237-MATCH(D237,$H$22:H237,1)</f>
        <v>0</v>
      </c>
      <c r="S237" s="23"/>
      <c r="T237" s="23"/>
      <c r="U237" s="33"/>
      <c r="V237" s="33"/>
    </row>
    <row r="238" spans="2:22" x14ac:dyDescent="0.3">
      <c r="B238" s="37">
        <v>217</v>
      </c>
      <c r="C238" s="38">
        <f t="shared" ca="1" si="40"/>
        <v>1.9216291573218271E-2</v>
      </c>
      <c r="D238" s="38">
        <f t="shared" ca="1" si="41"/>
        <v>244.91343925572446</v>
      </c>
      <c r="E238" s="38">
        <f t="shared" ca="1" si="42"/>
        <v>694.91343925572448</v>
      </c>
      <c r="F238" s="39" t="str">
        <f t="shared" ca="1" si="43"/>
        <v>11:34:55</v>
      </c>
      <c r="G238" s="40">
        <v>5</v>
      </c>
      <c r="H238" s="74">
        <f t="shared" ca="1" si="44"/>
        <v>244.91343925572446</v>
      </c>
      <c r="I238" s="38">
        <f t="shared" ca="1" si="39"/>
        <v>2.6807344531760577</v>
      </c>
      <c r="J238" s="38">
        <f t="shared" ca="1" si="50"/>
        <v>1164.6190368650468</v>
      </c>
      <c r="K238" s="38">
        <f t="shared" ca="1" si="49"/>
        <v>246.08698896018751</v>
      </c>
      <c r="L238" s="38">
        <f t="shared" ca="1" si="45"/>
        <v>248.56998305181423</v>
      </c>
      <c r="M238" s="38">
        <f t="shared" ca="1" si="46"/>
        <v>252.86916444879094</v>
      </c>
      <c r="N238" s="38">
        <f t="shared" ca="1" si="47"/>
        <v>247.59417370890051</v>
      </c>
      <c r="O238" s="38">
        <f t="shared" ca="1" si="48"/>
        <v>0</v>
      </c>
      <c r="P238" s="42">
        <f ca="1">B238-MATCH(D238,$H$22:H238,1)</f>
        <v>0</v>
      </c>
      <c r="S238" s="23"/>
      <c r="T238" s="23"/>
      <c r="U238" s="33"/>
      <c r="V238" s="33"/>
    </row>
    <row r="239" spans="2:22" x14ac:dyDescent="0.3">
      <c r="B239" s="37">
        <v>218</v>
      </c>
      <c r="C239" s="38">
        <f t="shared" ca="1" si="40"/>
        <v>0.68404557531210253</v>
      </c>
      <c r="D239" s="38">
        <f t="shared" ca="1" si="41"/>
        <v>245.59748483103655</v>
      </c>
      <c r="E239" s="38">
        <f t="shared" ca="1" si="42"/>
        <v>695.59748483103658</v>
      </c>
      <c r="F239" s="39" t="str">
        <f t="shared" ca="1" si="43"/>
        <v>11:35:36</v>
      </c>
      <c r="G239" s="40">
        <v>5</v>
      </c>
      <c r="H239" s="74">
        <f t="shared" ca="1" si="44"/>
        <v>246.08698896018751</v>
      </c>
      <c r="I239" s="38">
        <f t="shared" ca="1" si="39"/>
        <v>0.22429416197597257</v>
      </c>
      <c r="J239" s="38">
        <f t="shared" ca="1" si="50"/>
        <v>1164.8433310270227</v>
      </c>
      <c r="K239" s="38">
        <f t="shared" ca="1" si="49"/>
        <v>246.08698896018751</v>
      </c>
      <c r="L239" s="38">
        <f t="shared" ca="1" si="45"/>
        <v>248.56998305181423</v>
      </c>
      <c r="M239" s="38">
        <f t="shared" ca="1" si="46"/>
        <v>252.86916444879094</v>
      </c>
      <c r="N239" s="38">
        <f t="shared" ca="1" si="47"/>
        <v>245.82177899301252</v>
      </c>
      <c r="O239" s="38">
        <f t="shared" ca="1" si="48"/>
        <v>0.48950412915095853</v>
      </c>
      <c r="P239" s="42">
        <f ca="1">B239-MATCH(D239,$H$22:H239,1)</f>
        <v>1</v>
      </c>
      <c r="S239" s="23"/>
      <c r="T239" s="23"/>
      <c r="U239" s="33"/>
      <c r="V239" s="33"/>
    </row>
    <row r="240" spans="2:22" x14ac:dyDescent="0.3">
      <c r="B240" s="37">
        <v>219</v>
      </c>
      <c r="C240" s="38">
        <f t="shared" ca="1" si="40"/>
        <v>7.6484775351059924E-3</v>
      </c>
      <c r="D240" s="38">
        <f t="shared" ca="1" si="41"/>
        <v>245.60513330857165</v>
      </c>
      <c r="E240" s="38">
        <f t="shared" ca="1" si="42"/>
        <v>695.60513330857168</v>
      </c>
      <c r="F240" s="39" t="str">
        <f t="shared" ca="1" si="43"/>
        <v>11:35:36</v>
      </c>
      <c r="G240" s="40">
        <v>4</v>
      </c>
      <c r="H240" s="74">
        <f t="shared" ca="1" si="44"/>
        <v>245.82177899301252</v>
      </c>
      <c r="I240" s="38">
        <f t="shared" ca="1" si="39"/>
        <v>11.10219186950655</v>
      </c>
      <c r="J240" s="38">
        <f t="shared" ca="1" si="50"/>
        <v>1175.9455228965292</v>
      </c>
      <c r="K240" s="38">
        <f t="shared" ca="1" si="49"/>
        <v>246.08698896018751</v>
      </c>
      <c r="L240" s="38">
        <f t="shared" ca="1" si="45"/>
        <v>248.56998305181423</v>
      </c>
      <c r="M240" s="38">
        <f t="shared" ca="1" si="46"/>
        <v>256.70732517807818</v>
      </c>
      <c r="N240" s="38">
        <f t="shared" ca="1" si="47"/>
        <v>245.82177899301252</v>
      </c>
      <c r="O240" s="38">
        <f t="shared" ca="1" si="48"/>
        <v>0.21664568444086285</v>
      </c>
      <c r="P240" s="42">
        <f ca="1">B240-MATCH(D240,$H$22:H240,1)</f>
        <v>2</v>
      </c>
      <c r="S240" s="23"/>
      <c r="T240" s="23"/>
      <c r="U240" s="33"/>
      <c r="V240" s="33"/>
    </row>
    <row r="241" spans="2:22" x14ac:dyDescent="0.3">
      <c r="B241" s="37">
        <v>220</v>
      </c>
      <c r="C241" s="38">
        <f t="shared" ca="1" si="40"/>
        <v>1.5942963980384692</v>
      </c>
      <c r="D241" s="38">
        <f t="shared" ca="1" si="41"/>
        <v>247.19942970661012</v>
      </c>
      <c r="E241" s="38">
        <f t="shared" ca="1" si="42"/>
        <v>697.19942970661009</v>
      </c>
      <c r="F241" s="39" t="str">
        <f t="shared" ca="1" si="43"/>
        <v>11:37:12</v>
      </c>
      <c r="G241" s="40">
        <v>4</v>
      </c>
      <c r="H241" s="74">
        <f t="shared" ca="1" si="44"/>
        <v>247.19942970661012</v>
      </c>
      <c r="I241" s="38">
        <f t="shared" ca="1" si="39"/>
        <v>1.4383459273218719</v>
      </c>
      <c r="J241" s="38">
        <f t="shared" ca="1" si="50"/>
        <v>1177.3838688238511</v>
      </c>
      <c r="K241" s="38">
        <f t="shared" ca="1" si="49"/>
        <v>246.08698896018751</v>
      </c>
      <c r="L241" s="38">
        <f t="shared" ca="1" si="45"/>
        <v>248.56998305181423</v>
      </c>
      <c r="M241" s="38">
        <f t="shared" ca="1" si="46"/>
        <v>248.63777563393199</v>
      </c>
      <c r="N241" s="38">
        <f t="shared" ca="1" si="47"/>
        <v>245.82177899301252</v>
      </c>
      <c r="O241" s="38">
        <f t="shared" ca="1" si="48"/>
        <v>0</v>
      </c>
      <c r="P241" s="42">
        <f ca="1">B241-MATCH(D241,$H$22:H241,1)</f>
        <v>0</v>
      </c>
      <c r="S241" s="23"/>
      <c r="T241" s="23"/>
      <c r="U241" s="33"/>
      <c r="V241" s="33"/>
    </row>
    <row r="242" spans="2:22" x14ac:dyDescent="0.3">
      <c r="B242" s="37">
        <v>221</v>
      </c>
      <c r="C242" s="38">
        <f t="shared" ca="1" si="40"/>
        <v>1.3021616542209671</v>
      </c>
      <c r="D242" s="38">
        <f t="shared" ca="1" si="41"/>
        <v>248.50159136083107</v>
      </c>
      <c r="E242" s="38">
        <f t="shared" ca="1" si="42"/>
        <v>698.50159136083107</v>
      </c>
      <c r="F242" s="39" t="str">
        <f t="shared" ca="1" si="43"/>
        <v>11:38:30</v>
      </c>
      <c r="G242" s="40">
        <v>4</v>
      </c>
      <c r="H242" s="74">
        <f t="shared" ca="1" si="44"/>
        <v>248.50159136083107</v>
      </c>
      <c r="I242" s="38">
        <f t="shared" ca="1" si="39"/>
        <v>2.5103304290305521</v>
      </c>
      <c r="J242" s="38">
        <f t="shared" ca="1" si="50"/>
        <v>1179.8941992528817</v>
      </c>
      <c r="K242" s="38">
        <f t="shared" ca="1" si="49"/>
        <v>246.08698896018751</v>
      </c>
      <c r="L242" s="38">
        <f t="shared" ca="1" si="45"/>
        <v>248.56998305181423</v>
      </c>
      <c r="M242" s="38">
        <f t="shared" ca="1" si="46"/>
        <v>251.01192178986162</v>
      </c>
      <c r="N242" s="38">
        <f t="shared" ca="1" si="47"/>
        <v>245.82177899301252</v>
      </c>
      <c r="O242" s="38">
        <f t="shared" ca="1" si="48"/>
        <v>0</v>
      </c>
      <c r="P242" s="42">
        <f ca="1">B242-MATCH(D242,$H$22:H242,1)</f>
        <v>0</v>
      </c>
      <c r="S242" s="23"/>
      <c r="T242" s="23"/>
      <c r="U242" s="33"/>
      <c r="V242" s="33"/>
    </row>
    <row r="243" spans="2:22" x14ac:dyDescent="0.3">
      <c r="B243" s="37">
        <v>222</v>
      </c>
      <c r="C243" s="38">
        <f t="shared" ca="1" si="40"/>
        <v>7.3550582588230495E-2</v>
      </c>
      <c r="D243" s="38">
        <f t="shared" ca="1" si="41"/>
        <v>248.57514194341931</v>
      </c>
      <c r="E243" s="38">
        <f t="shared" ca="1" si="42"/>
        <v>698.57514194341934</v>
      </c>
      <c r="F243" s="39" t="str">
        <f t="shared" ca="1" si="43"/>
        <v>11:38:35</v>
      </c>
      <c r="G243" s="40">
        <v>2</v>
      </c>
      <c r="H243" s="74">
        <f t="shared" ca="1" si="44"/>
        <v>248.57514194341931</v>
      </c>
      <c r="I243" s="38">
        <f t="shared" ca="1" si="39"/>
        <v>1.8676546007269701</v>
      </c>
      <c r="J243" s="38">
        <f t="shared" ca="1" si="50"/>
        <v>1181.7618538536087</v>
      </c>
      <c r="K243" s="38">
        <f t="shared" ca="1" si="49"/>
        <v>250.44279654414629</v>
      </c>
      <c r="L243" s="38">
        <f t="shared" ca="1" si="45"/>
        <v>248.56998305181423</v>
      </c>
      <c r="M243" s="38">
        <f t="shared" ca="1" si="46"/>
        <v>251.01192178986162</v>
      </c>
      <c r="N243" s="38">
        <f t="shared" ca="1" si="47"/>
        <v>245.82177899301252</v>
      </c>
      <c r="O243" s="38">
        <f t="shared" ca="1" si="48"/>
        <v>0</v>
      </c>
      <c r="P243" s="42">
        <f ca="1">B243-MATCH(D243,$H$22:H243,1)</f>
        <v>0</v>
      </c>
      <c r="S243" s="23"/>
      <c r="T243" s="23"/>
      <c r="U243" s="33"/>
      <c r="V243" s="33"/>
    </row>
    <row r="244" spans="2:22" x14ac:dyDescent="0.3">
      <c r="B244" s="37">
        <v>223</v>
      </c>
      <c r="C244" s="38">
        <f t="shared" ca="1" si="40"/>
        <v>0.13241657934308179</v>
      </c>
      <c r="D244" s="38">
        <f t="shared" ca="1" si="41"/>
        <v>248.70755852276238</v>
      </c>
      <c r="E244" s="38">
        <f t="shared" ca="1" si="42"/>
        <v>698.70755852276238</v>
      </c>
      <c r="F244" s="39" t="str">
        <f t="shared" ca="1" si="43"/>
        <v>11:38:42</v>
      </c>
      <c r="G244" s="40">
        <v>3</v>
      </c>
      <c r="H244" s="74">
        <f t="shared" ca="1" si="44"/>
        <v>248.70755852276238</v>
      </c>
      <c r="I244" s="38">
        <f t="shared" ca="1" si="39"/>
        <v>4.8143076684918507</v>
      </c>
      <c r="J244" s="38">
        <f t="shared" ca="1" si="50"/>
        <v>1186.5761615221006</v>
      </c>
      <c r="K244" s="38">
        <f t="shared" ca="1" si="49"/>
        <v>250.44279654414629</v>
      </c>
      <c r="L244" s="38">
        <f t="shared" ca="1" si="45"/>
        <v>253.52186619125425</v>
      </c>
      <c r="M244" s="38">
        <f t="shared" ca="1" si="46"/>
        <v>251.01192178986162</v>
      </c>
      <c r="N244" s="38">
        <f t="shared" ca="1" si="47"/>
        <v>245.82177899301252</v>
      </c>
      <c r="O244" s="38">
        <f t="shared" ca="1" si="48"/>
        <v>0</v>
      </c>
      <c r="P244" s="42">
        <f ca="1">B244-MATCH(D244,$H$22:H244,1)</f>
        <v>0</v>
      </c>
      <c r="S244" s="23"/>
      <c r="T244" s="23"/>
      <c r="U244" s="33"/>
      <c r="V244" s="33"/>
    </row>
    <row r="245" spans="2:22" x14ac:dyDescent="0.3">
      <c r="B245" s="37">
        <v>224</v>
      </c>
      <c r="C245" s="38">
        <f t="shared" ca="1" si="40"/>
        <v>0.2736152362849153</v>
      </c>
      <c r="D245" s="38">
        <f t="shared" ca="1" si="41"/>
        <v>248.98117375904729</v>
      </c>
      <c r="E245" s="38">
        <f t="shared" ca="1" si="42"/>
        <v>698.98117375904735</v>
      </c>
      <c r="F245" s="39" t="str">
        <f t="shared" ca="1" si="43"/>
        <v>11:38:59</v>
      </c>
      <c r="G245" s="40">
        <v>4</v>
      </c>
      <c r="H245" s="74">
        <f t="shared" ca="1" si="44"/>
        <v>248.98117375904729</v>
      </c>
      <c r="I245" s="38">
        <f t="shared" ca="1" si="39"/>
        <v>2.0545892427362622</v>
      </c>
      <c r="J245" s="38">
        <f t="shared" ca="1" si="50"/>
        <v>1188.6307507648369</v>
      </c>
      <c r="K245" s="38">
        <f t="shared" ca="1" si="49"/>
        <v>250.44279654414629</v>
      </c>
      <c r="L245" s="38">
        <f t="shared" ca="1" si="45"/>
        <v>253.52186619125425</v>
      </c>
      <c r="M245" s="38">
        <f t="shared" ca="1" si="46"/>
        <v>251.03576300178355</v>
      </c>
      <c r="N245" s="38">
        <f t="shared" ca="1" si="47"/>
        <v>245.82177899301252</v>
      </c>
      <c r="O245" s="38">
        <f t="shared" ca="1" si="48"/>
        <v>0</v>
      </c>
      <c r="P245" s="42">
        <f ca="1">B245-MATCH(D245,$H$22:H245,1)</f>
        <v>0</v>
      </c>
      <c r="S245" s="23"/>
      <c r="T245" s="23"/>
      <c r="U245" s="33"/>
      <c r="V245" s="33"/>
    </row>
    <row r="246" spans="2:22" x14ac:dyDescent="0.3">
      <c r="B246" s="37">
        <v>225</v>
      </c>
      <c r="C246" s="38">
        <f t="shared" ca="1" si="40"/>
        <v>0.24148758659376013</v>
      </c>
      <c r="D246" s="38">
        <f t="shared" ca="1" si="41"/>
        <v>249.22266134564106</v>
      </c>
      <c r="E246" s="38">
        <f t="shared" ca="1" si="42"/>
        <v>699.22266134564109</v>
      </c>
      <c r="F246" s="39" t="str">
        <f t="shared" ca="1" si="43"/>
        <v>11:39:13</v>
      </c>
      <c r="G246" s="40">
        <v>5</v>
      </c>
      <c r="H246" s="74">
        <f t="shared" ca="1" si="44"/>
        <v>249.22266134564106</v>
      </c>
      <c r="I246" s="38">
        <f t="shared" ca="1" si="39"/>
        <v>2.5743890487218462</v>
      </c>
      <c r="J246" s="38">
        <f t="shared" ca="1" si="50"/>
        <v>1191.2051398135586</v>
      </c>
      <c r="K246" s="38">
        <f t="shared" ca="1" si="49"/>
        <v>250.44279654414629</v>
      </c>
      <c r="L246" s="38">
        <f t="shared" ca="1" si="45"/>
        <v>253.52186619125425</v>
      </c>
      <c r="M246" s="38">
        <f t="shared" ca="1" si="46"/>
        <v>251.03576300178355</v>
      </c>
      <c r="N246" s="38">
        <f t="shared" ca="1" si="47"/>
        <v>251.79705039436291</v>
      </c>
      <c r="O246" s="38">
        <f t="shared" ca="1" si="48"/>
        <v>0</v>
      </c>
      <c r="P246" s="42">
        <f ca="1">B246-MATCH(D246,$H$22:H246,1)</f>
        <v>0</v>
      </c>
      <c r="S246" s="23"/>
      <c r="T246" s="23"/>
      <c r="U246" s="33"/>
      <c r="V246" s="33"/>
    </row>
    <row r="247" spans="2:22" x14ac:dyDescent="0.3">
      <c r="B247" s="37">
        <v>226</v>
      </c>
      <c r="C247" s="38">
        <f t="shared" ca="1" si="40"/>
        <v>0.55457131008278759</v>
      </c>
      <c r="D247" s="38">
        <f t="shared" ca="1" si="41"/>
        <v>249.77723265572385</v>
      </c>
      <c r="E247" s="38">
        <f t="shared" ca="1" si="42"/>
        <v>699.77723265572388</v>
      </c>
      <c r="F247" s="39" t="str">
        <f t="shared" ca="1" si="43"/>
        <v>11:39:47</v>
      </c>
      <c r="G247" s="40">
        <v>3</v>
      </c>
      <c r="H247" s="74">
        <f t="shared" ca="1" si="44"/>
        <v>250.44279654414629</v>
      </c>
      <c r="I247" s="38">
        <f t="shared" ca="1" si="39"/>
        <v>12.616475560319715</v>
      </c>
      <c r="J247" s="38">
        <f t="shared" ca="1" si="50"/>
        <v>1203.8216153738783</v>
      </c>
      <c r="K247" s="38">
        <f t="shared" ca="1" si="49"/>
        <v>250.44279654414629</v>
      </c>
      <c r="L247" s="38">
        <f t="shared" ca="1" si="45"/>
        <v>262.39370821604359</v>
      </c>
      <c r="M247" s="38">
        <f t="shared" ca="1" si="46"/>
        <v>251.03576300178355</v>
      </c>
      <c r="N247" s="38">
        <f t="shared" ca="1" si="47"/>
        <v>251.79705039436291</v>
      </c>
      <c r="O247" s="38">
        <f t="shared" ca="1" si="48"/>
        <v>0.66556388842244019</v>
      </c>
      <c r="P247" s="42">
        <f ca="1">B247-MATCH(D247,$H$22:H247,1)</f>
        <v>1</v>
      </c>
      <c r="S247" s="23"/>
      <c r="T247" s="23"/>
      <c r="U247" s="33"/>
      <c r="V247" s="33"/>
    </row>
    <row r="248" spans="2:22" x14ac:dyDescent="0.3">
      <c r="B248" s="37">
        <v>227</v>
      </c>
      <c r="C248" s="38">
        <f t="shared" ca="1" si="40"/>
        <v>0.90990146797985993</v>
      </c>
      <c r="D248" s="38">
        <f t="shared" ca="1" si="41"/>
        <v>250.68713412370371</v>
      </c>
      <c r="E248" s="38">
        <f t="shared" ca="1" si="42"/>
        <v>700.68713412370369</v>
      </c>
      <c r="F248" s="39" t="str">
        <f t="shared" ca="1" si="43"/>
        <v>11:40:41</v>
      </c>
      <c r="G248" s="40">
        <v>5</v>
      </c>
      <c r="H248" s="74">
        <f t="shared" ca="1" si="44"/>
        <v>250.68713412370371</v>
      </c>
      <c r="I248" s="38">
        <f t="shared" ca="1" si="39"/>
        <v>8.6435238635542131</v>
      </c>
      <c r="J248" s="38">
        <f t="shared" ca="1" si="50"/>
        <v>1212.4651392374326</v>
      </c>
      <c r="K248" s="38">
        <f t="shared" ca="1" si="49"/>
        <v>250.44279654414629</v>
      </c>
      <c r="L248" s="38">
        <f t="shared" ca="1" si="45"/>
        <v>262.39370821604359</v>
      </c>
      <c r="M248" s="38">
        <f t="shared" ca="1" si="46"/>
        <v>251.03576300178355</v>
      </c>
      <c r="N248" s="38">
        <f t="shared" ca="1" si="47"/>
        <v>259.33065798725795</v>
      </c>
      <c r="O248" s="38">
        <f t="shared" ca="1" si="48"/>
        <v>0</v>
      </c>
      <c r="P248" s="42">
        <f ca="1">B248-MATCH(D248,$H$22:H248,1)</f>
        <v>0</v>
      </c>
      <c r="S248" s="23"/>
      <c r="T248" s="23"/>
      <c r="U248" s="33"/>
      <c r="V248" s="33"/>
    </row>
    <row r="249" spans="2:22" x14ac:dyDescent="0.3">
      <c r="B249" s="37">
        <v>228</v>
      </c>
      <c r="C249" s="38">
        <f t="shared" ca="1" si="40"/>
        <v>2.2873442990942476</v>
      </c>
      <c r="D249" s="38">
        <f t="shared" ca="1" si="41"/>
        <v>252.97447842279797</v>
      </c>
      <c r="E249" s="38">
        <f t="shared" ca="1" si="42"/>
        <v>702.97447842279803</v>
      </c>
      <c r="F249" s="39" t="str">
        <f t="shared" ca="1" si="43"/>
        <v>11:42:58</v>
      </c>
      <c r="G249" s="40">
        <v>4</v>
      </c>
      <c r="H249" s="74">
        <f t="shared" ca="1" si="44"/>
        <v>252.97447842279797</v>
      </c>
      <c r="I249" s="38">
        <f t="shared" ca="1" si="39"/>
        <v>3.1993320542206809</v>
      </c>
      <c r="J249" s="38">
        <f t="shared" ca="1" si="50"/>
        <v>1215.6644712916532</v>
      </c>
      <c r="K249" s="38">
        <f t="shared" ca="1" si="49"/>
        <v>250.44279654414629</v>
      </c>
      <c r="L249" s="38">
        <f t="shared" ca="1" si="45"/>
        <v>262.39370821604359</v>
      </c>
      <c r="M249" s="38">
        <f t="shared" ca="1" si="46"/>
        <v>256.17381047701866</v>
      </c>
      <c r="N249" s="38">
        <f t="shared" ca="1" si="47"/>
        <v>259.33065798725795</v>
      </c>
      <c r="O249" s="38">
        <f t="shared" ca="1" si="48"/>
        <v>0</v>
      </c>
      <c r="P249" s="42">
        <f ca="1">B249-MATCH(D249,$H$22:H249,1)</f>
        <v>0</v>
      </c>
      <c r="S249" s="23"/>
      <c r="T249" s="23"/>
      <c r="U249" s="33"/>
      <c r="V249" s="33"/>
    </row>
    <row r="250" spans="2:22" x14ac:dyDescent="0.3">
      <c r="B250" s="37">
        <v>229</v>
      </c>
      <c r="C250" s="38">
        <f t="shared" ca="1" si="40"/>
        <v>7.4276362809909879E-3</v>
      </c>
      <c r="D250" s="38">
        <f t="shared" ca="1" si="41"/>
        <v>252.98190605907897</v>
      </c>
      <c r="E250" s="38">
        <f t="shared" ca="1" si="42"/>
        <v>702.98190605907894</v>
      </c>
      <c r="F250" s="39" t="str">
        <f t="shared" ca="1" si="43"/>
        <v>11:42:59</v>
      </c>
      <c r="G250" s="40">
        <v>2</v>
      </c>
      <c r="H250" s="74">
        <f t="shared" ca="1" si="44"/>
        <v>252.98190605907897</v>
      </c>
      <c r="I250" s="38">
        <f t="shared" ca="1" si="39"/>
        <v>5.1966078115099634</v>
      </c>
      <c r="J250" s="38">
        <f t="shared" ca="1" si="50"/>
        <v>1220.8610791031631</v>
      </c>
      <c r="K250" s="38">
        <f t="shared" ca="1" si="49"/>
        <v>258.17851387058892</v>
      </c>
      <c r="L250" s="38">
        <f t="shared" ca="1" si="45"/>
        <v>262.39370821604359</v>
      </c>
      <c r="M250" s="38">
        <f t="shared" ca="1" si="46"/>
        <v>256.17381047701866</v>
      </c>
      <c r="N250" s="38">
        <f t="shared" ca="1" si="47"/>
        <v>259.33065798725795</v>
      </c>
      <c r="O250" s="38">
        <f t="shared" ca="1" si="48"/>
        <v>0</v>
      </c>
      <c r="P250" s="42">
        <f ca="1">B250-MATCH(D250,$H$22:H250,1)</f>
        <v>0</v>
      </c>
      <c r="S250" s="23"/>
      <c r="T250" s="23"/>
      <c r="U250" s="33"/>
      <c r="V250" s="33"/>
    </row>
    <row r="251" spans="2:22" x14ac:dyDescent="0.3">
      <c r="B251" s="37">
        <v>230</v>
      </c>
      <c r="C251" s="38">
        <f t="shared" ca="1" si="40"/>
        <v>1.1086281542310319</v>
      </c>
      <c r="D251" s="38">
        <f t="shared" ca="1" si="41"/>
        <v>254.09053421331001</v>
      </c>
      <c r="E251" s="38">
        <f t="shared" ca="1" si="42"/>
        <v>704.09053421330998</v>
      </c>
      <c r="F251" s="39" t="str">
        <f t="shared" ca="1" si="43"/>
        <v>11:44:05</v>
      </c>
      <c r="G251" s="40">
        <v>3</v>
      </c>
      <c r="H251" s="74">
        <f t="shared" ca="1" si="44"/>
        <v>256.17381047701866</v>
      </c>
      <c r="I251" s="38">
        <f t="shared" ca="1" si="39"/>
        <v>0.3635152511710299</v>
      </c>
      <c r="J251" s="38">
        <f t="shared" ca="1" si="50"/>
        <v>1221.2245943543342</v>
      </c>
      <c r="K251" s="38">
        <f t="shared" ca="1" si="49"/>
        <v>258.17851387058892</v>
      </c>
      <c r="L251" s="38">
        <f t="shared" ca="1" si="45"/>
        <v>254.45404946448105</v>
      </c>
      <c r="M251" s="38">
        <f t="shared" ca="1" si="46"/>
        <v>256.17381047701866</v>
      </c>
      <c r="N251" s="38">
        <f t="shared" ca="1" si="47"/>
        <v>259.33065798725795</v>
      </c>
      <c r="O251" s="38">
        <f t="shared" ca="1" si="48"/>
        <v>2.0832762637086546</v>
      </c>
      <c r="P251" s="42">
        <f ca="1">B251-MATCH(D251,$H$22:H251,1)</f>
        <v>1</v>
      </c>
      <c r="S251" s="23"/>
      <c r="T251" s="23"/>
      <c r="U251" s="33"/>
      <c r="V251" s="33"/>
    </row>
    <row r="252" spans="2:22" x14ac:dyDescent="0.3">
      <c r="B252" s="37">
        <v>231</v>
      </c>
      <c r="C252" s="38">
        <f t="shared" ca="1" si="40"/>
        <v>0.90441953220319282</v>
      </c>
      <c r="D252" s="38">
        <f t="shared" ca="1" si="41"/>
        <v>254.99495374551321</v>
      </c>
      <c r="E252" s="38">
        <f t="shared" ca="1" si="42"/>
        <v>704.99495374551316</v>
      </c>
      <c r="F252" s="39" t="str">
        <f t="shared" ca="1" si="43"/>
        <v>11:45:00</v>
      </c>
      <c r="G252" s="40">
        <v>2</v>
      </c>
      <c r="H252" s="74">
        <f t="shared" ca="1" si="44"/>
        <v>254.99495374551321</v>
      </c>
      <c r="I252" s="38">
        <f t="shared" ca="1" si="39"/>
        <v>2.288926079874436</v>
      </c>
      <c r="J252" s="38">
        <f t="shared" ca="1" si="50"/>
        <v>1223.5135204342087</v>
      </c>
      <c r="K252" s="38">
        <f t="shared" ca="1" si="49"/>
        <v>257.28387982538766</v>
      </c>
      <c r="L252" s="38">
        <f t="shared" ca="1" si="45"/>
        <v>254.45404946448105</v>
      </c>
      <c r="M252" s="38">
        <f t="shared" ca="1" si="46"/>
        <v>256.17381047701866</v>
      </c>
      <c r="N252" s="38">
        <f t="shared" ca="1" si="47"/>
        <v>259.33065798725795</v>
      </c>
      <c r="O252" s="38">
        <f t="shared" ca="1" si="48"/>
        <v>0</v>
      </c>
      <c r="P252" s="42">
        <f ca="1">B252-MATCH(D252,$H$22:H252,1)</f>
        <v>2</v>
      </c>
      <c r="S252" s="23"/>
      <c r="T252" s="23"/>
      <c r="U252" s="33"/>
      <c r="V252" s="33"/>
    </row>
    <row r="253" spans="2:22" x14ac:dyDescent="0.3">
      <c r="B253" s="37">
        <v>232</v>
      </c>
      <c r="C253" s="38">
        <f t="shared" ca="1" si="40"/>
        <v>0.37918735463744035</v>
      </c>
      <c r="D253" s="38">
        <f t="shared" ca="1" si="41"/>
        <v>255.37414110015067</v>
      </c>
      <c r="E253" s="38">
        <f t="shared" ca="1" si="42"/>
        <v>705.37414110015061</v>
      </c>
      <c r="F253" s="39" t="str">
        <f t="shared" ca="1" si="43"/>
        <v>11:45:22</v>
      </c>
      <c r="G253" s="40">
        <v>4</v>
      </c>
      <c r="H253" s="74">
        <f t="shared" ca="1" si="44"/>
        <v>255.37414110015067</v>
      </c>
      <c r="I253" s="38">
        <f t="shared" ca="1" si="39"/>
        <v>5.5001657540675737</v>
      </c>
      <c r="J253" s="38">
        <f t="shared" ca="1" si="50"/>
        <v>1229.0136861882763</v>
      </c>
      <c r="K253" s="38">
        <f t="shared" ca="1" si="49"/>
        <v>257.28387982538766</v>
      </c>
      <c r="L253" s="38">
        <f t="shared" ca="1" si="45"/>
        <v>254.45404946448105</v>
      </c>
      <c r="M253" s="38">
        <f t="shared" ca="1" si="46"/>
        <v>260.87430685421822</v>
      </c>
      <c r="N253" s="38">
        <f t="shared" ca="1" si="47"/>
        <v>259.33065798725795</v>
      </c>
      <c r="O253" s="38">
        <f t="shared" ca="1" si="48"/>
        <v>0</v>
      </c>
      <c r="P253" s="42">
        <f ca="1">B253-MATCH(D253,$H$22:H253,1)</f>
        <v>0</v>
      </c>
      <c r="S253" s="23"/>
      <c r="T253" s="23"/>
      <c r="U253" s="33"/>
      <c r="V253" s="33"/>
    </row>
    <row r="254" spans="2:22" x14ac:dyDescent="0.3">
      <c r="B254" s="37">
        <v>233</v>
      </c>
      <c r="C254" s="38">
        <f t="shared" ca="1" si="40"/>
        <v>0.17937952414193806</v>
      </c>
      <c r="D254" s="38">
        <f t="shared" ca="1" si="41"/>
        <v>255.55352062429262</v>
      </c>
      <c r="E254" s="38">
        <f t="shared" ca="1" si="42"/>
        <v>705.55352062429256</v>
      </c>
      <c r="F254" s="39" t="str">
        <f t="shared" ca="1" si="43"/>
        <v>11:45:33</v>
      </c>
      <c r="G254" s="40">
        <v>5</v>
      </c>
      <c r="H254" s="74">
        <f t="shared" ca="1" si="44"/>
        <v>255.55352062429262</v>
      </c>
      <c r="I254" s="38">
        <f t="shared" ca="1" si="39"/>
        <v>0.65061460530524429</v>
      </c>
      <c r="J254" s="38">
        <f t="shared" ca="1" si="50"/>
        <v>1229.6643007935816</v>
      </c>
      <c r="K254" s="38">
        <f t="shared" ca="1" si="49"/>
        <v>257.28387982538766</v>
      </c>
      <c r="L254" s="38">
        <f t="shared" ca="1" si="45"/>
        <v>254.45404946448105</v>
      </c>
      <c r="M254" s="38">
        <f t="shared" ca="1" si="46"/>
        <v>260.87430685421822</v>
      </c>
      <c r="N254" s="38">
        <f t="shared" ca="1" si="47"/>
        <v>256.20413522959785</v>
      </c>
      <c r="O254" s="38">
        <f t="shared" ca="1" si="48"/>
        <v>0</v>
      </c>
      <c r="P254" s="42">
        <f ca="1">B254-MATCH(D254,$H$22:H254,1)</f>
        <v>4</v>
      </c>
      <c r="S254" s="23"/>
      <c r="T254" s="23"/>
      <c r="U254" s="33"/>
      <c r="V254" s="33"/>
    </row>
    <row r="255" spans="2:22" x14ac:dyDescent="0.3">
      <c r="B255" s="37">
        <v>234</v>
      </c>
      <c r="C255" s="38">
        <f t="shared" ca="1" si="40"/>
        <v>8.5820880670672242E-2</v>
      </c>
      <c r="D255" s="38">
        <f t="shared" ca="1" si="41"/>
        <v>255.63934150496328</v>
      </c>
      <c r="E255" s="38">
        <f t="shared" ca="1" si="42"/>
        <v>705.63934150496334</v>
      </c>
      <c r="F255" s="39" t="str">
        <f t="shared" ca="1" si="43"/>
        <v>11:45:38</v>
      </c>
      <c r="G255" s="40">
        <v>2</v>
      </c>
      <c r="H255" s="74">
        <f t="shared" ca="1" si="44"/>
        <v>255.63934150496328</v>
      </c>
      <c r="I255" s="38">
        <f t="shared" ca="1" si="39"/>
        <v>3.811494173505007</v>
      </c>
      <c r="J255" s="38">
        <f t="shared" ca="1" si="50"/>
        <v>1233.4757949670866</v>
      </c>
      <c r="K255" s="38">
        <f t="shared" ca="1" si="49"/>
        <v>259.45083567846831</v>
      </c>
      <c r="L255" s="38">
        <f t="shared" ca="1" si="45"/>
        <v>254.45404946448105</v>
      </c>
      <c r="M255" s="38">
        <f t="shared" ca="1" si="46"/>
        <v>260.87430685421822</v>
      </c>
      <c r="N255" s="38">
        <f t="shared" ca="1" si="47"/>
        <v>256.20413522959785</v>
      </c>
      <c r="O255" s="38">
        <f t="shared" ca="1" si="48"/>
        <v>0</v>
      </c>
      <c r="P255" s="42">
        <f ca="1">B255-MATCH(D255,$H$22:H255,1)</f>
        <v>0</v>
      </c>
      <c r="S255" s="23"/>
      <c r="T255" s="23"/>
      <c r="U255" s="33"/>
      <c r="V255" s="33"/>
    </row>
    <row r="256" spans="2:22" x14ac:dyDescent="0.3">
      <c r="B256" s="37">
        <v>235</v>
      </c>
      <c r="C256" s="38">
        <f t="shared" ca="1" si="40"/>
        <v>0.25752935108298802</v>
      </c>
      <c r="D256" s="38">
        <f t="shared" ca="1" si="41"/>
        <v>255.89687085604626</v>
      </c>
      <c r="E256" s="38">
        <f t="shared" ca="1" si="42"/>
        <v>705.89687085604623</v>
      </c>
      <c r="F256" s="39" t="str">
        <f t="shared" ca="1" si="43"/>
        <v>11:45:54</v>
      </c>
      <c r="G256" s="40">
        <v>3</v>
      </c>
      <c r="H256" s="74">
        <f t="shared" ca="1" si="44"/>
        <v>255.89687085604626</v>
      </c>
      <c r="I256" s="38">
        <f t="shared" ca="1" si="39"/>
        <v>0.61628929958724998</v>
      </c>
      <c r="J256" s="38">
        <f t="shared" ca="1" si="50"/>
        <v>1234.0920842666737</v>
      </c>
      <c r="K256" s="38">
        <f t="shared" ca="1" si="49"/>
        <v>259.45083567846831</v>
      </c>
      <c r="L256" s="38">
        <f t="shared" ca="1" si="45"/>
        <v>256.5131601556335</v>
      </c>
      <c r="M256" s="38">
        <f t="shared" ca="1" si="46"/>
        <v>260.87430685421822</v>
      </c>
      <c r="N256" s="38">
        <f t="shared" ca="1" si="47"/>
        <v>256.20413522959785</v>
      </c>
      <c r="O256" s="38">
        <f t="shared" ca="1" si="48"/>
        <v>0</v>
      </c>
      <c r="P256" s="42">
        <f ca="1">B256-MATCH(D256,$H$22:H256,1)</f>
        <v>0</v>
      </c>
      <c r="S256" s="23"/>
      <c r="T256" s="23"/>
      <c r="U256" s="33"/>
      <c r="V256" s="33"/>
    </row>
    <row r="257" spans="2:22" x14ac:dyDescent="0.3">
      <c r="B257" s="37">
        <v>236</v>
      </c>
      <c r="C257" s="38">
        <f t="shared" ca="1" si="40"/>
        <v>0.59874091806180108</v>
      </c>
      <c r="D257" s="38">
        <f t="shared" ca="1" si="41"/>
        <v>256.49561177410806</v>
      </c>
      <c r="E257" s="38">
        <f t="shared" ca="1" si="42"/>
        <v>706.49561177410806</v>
      </c>
      <c r="F257" s="39" t="str">
        <f t="shared" ca="1" si="43"/>
        <v>11:46:30</v>
      </c>
      <c r="G257" s="40">
        <v>3</v>
      </c>
      <c r="H257" s="74">
        <f t="shared" ca="1" si="44"/>
        <v>256.49561177410806</v>
      </c>
      <c r="I257" s="38">
        <f t="shared" ca="1" si="39"/>
        <v>1.6600238177437414</v>
      </c>
      <c r="J257" s="38">
        <f t="shared" ca="1" si="50"/>
        <v>1235.7521080844174</v>
      </c>
      <c r="K257" s="38">
        <f t="shared" ca="1" si="49"/>
        <v>259.45083567846831</v>
      </c>
      <c r="L257" s="38">
        <f t="shared" ca="1" si="45"/>
        <v>258.15563559185182</v>
      </c>
      <c r="M257" s="38">
        <f t="shared" ca="1" si="46"/>
        <v>260.87430685421822</v>
      </c>
      <c r="N257" s="38">
        <f t="shared" ca="1" si="47"/>
        <v>256.20413522959785</v>
      </c>
      <c r="O257" s="38">
        <f t="shared" ca="1" si="48"/>
        <v>0</v>
      </c>
      <c r="P257" s="42">
        <f ca="1">B257-MATCH(D257,$H$22:H257,1)</f>
        <v>0</v>
      </c>
      <c r="S257" s="23"/>
      <c r="T257" s="23"/>
      <c r="U257" s="33"/>
      <c r="V257" s="33"/>
    </row>
    <row r="258" spans="2:22" x14ac:dyDescent="0.3">
      <c r="B258" s="37">
        <v>237</v>
      </c>
      <c r="C258" s="38">
        <f t="shared" ca="1" si="40"/>
        <v>0.32889087721474392</v>
      </c>
      <c r="D258" s="38">
        <f t="shared" ca="1" si="41"/>
        <v>256.8245026513228</v>
      </c>
      <c r="E258" s="38">
        <f t="shared" ca="1" si="42"/>
        <v>706.82450265132275</v>
      </c>
      <c r="F258" s="39" t="str">
        <f t="shared" ca="1" si="43"/>
        <v>11:46:49</v>
      </c>
      <c r="G258" s="40">
        <v>4</v>
      </c>
      <c r="H258" s="74">
        <f t="shared" ca="1" si="44"/>
        <v>256.8245026513228</v>
      </c>
      <c r="I258" s="38">
        <f t="shared" ca="1" si="39"/>
        <v>4.3912141998045557</v>
      </c>
      <c r="J258" s="38">
        <f t="shared" ca="1" si="50"/>
        <v>1240.143322284222</v>
      </c>
      <c r="K258" s="38">
        <f t="shared" ca="1" si="49"/>
        <v>259.45083567846831</v>
      </c>
      <c r="L258" s="38">
        <f t="shared" ca="1" si="45"/>
        <v>258.15563559185182</v>
      </c>
      <c r="M258" s="38">
        <f t="shared" ca="1" si="46"/>
        <v>261.21571685112735</v>
      </c>
      <c r="N258" s="38">
        <f t="shared" ca="1" si="47"/>
        <v>256.20413522959785</v>
      </c>
      <c r="O258" s="38">
        <f t="shared" ca="1" si="48"/>
        <v>0</v>
      </c>
      <c r="P258" s="42">
        <f ca="1">B258-MATCH(D258,$H$22:H258,1)</f>
        <v>0</v>
      </c>
      <c r="S258" s="23"/>
      <c r="T258" s="23"/>
      <c r="U258" s="33"/>
      <c r="V258" s="33"/>
    </row>
    <row r="259" spans="2:22" x14ac:dyDescent="0.3">
      <c r="B259" s="37">
        <v>238</v>
      </c>
      <c r="C259" s="38">
        <f t="shared" ca="1" si="40"/>
        <v>0.12312687487458653</v>
      </c>
      <c r="D259" s="38">
        <f t="shared" ca="1" si="41"/>
        <v>256.94762952619737</v>
      </c>
      <c r="E259" s="38">
        <f t="shared" ca="1" si="42"/>
        <v>706.94762952619737</v>
      </c>
      <c r="F259" s="39" t="str">
        <f t="shared" ca="1" si="43"/>
        <v>11:46:57</v>
      </c>
      <c r="G259" s="40">
        <v>2</v>
      </c>
      <c r="H259" s="74">
        <f t="shared" ca="1" si="44"/>
        <v>256.94762952619737</v>
      </c>
      <c r="I259" s="38">
        <f t="shared" ca="1" si="39"/>
        <v>7.3390515069309155</v>
      </c>
      <c r="J259" s="38">
        <f t="shared" ca="1" si="50"/>
        <v>1247.4823737911529</v>
      </c>
      <c r="K259" s="38">
        <f t="shared" ca="1" si="49"/>
        <v>264.28668103312827</v>
      </c>
      <c r="L259" s="38">
        <f t="shared" ca="1" si="45"/>
        <v>258.15563559185182</v>
      </c>
      <c r="M259" s="38">
        <f t="shared" ca="1" si="46"/>
        <v>261.21571685112735</v>
      </c>
      <c r="N259" s="38">
        <f t="shared" ca="1" si="47"/>
        <v>256.20413522959785</v>
      </c>
      <c r="O259" s="38">
        <f t="shared" ca="1" si="48"/>
        <v>0</v>
      </c>
      <c r="P259" s="42">
        <f ca="1">B259-MATCH(D259,$H$22:H259,1)</f>
        <v>0</v>
      </c>
      <c r="S259" s="23"/>
      <c r="T259" s="23"/>
      <c r="U259" s="33"/>
      <c r="V259" s="33"/>
    </row>
    <row r="260" spans="2:22" x14ac:dyDescent="0.3">
      <c r="B260" s="37">
        <v>239</v>
      </c>
      <c r="C260" s="38">
        <f t="shared" ca="1" si="40"/>
        <v>2.9093735225318329</v>
      </c>
      <c r="D260" s="38">
        <f t="shared" ca="1" si="41"/>
        <v>259.85700304872921</v>
      </c>
      <c r="E260" s="38">
        <f t="shared" ca="1" si="42"/>
        <v>709.85700304872921</v>
      </c>
      <c r="F260" s="39" t="str">
        <f t="shared" ca="1" si="43"/>
        <v>11:49:51</v>
      </c>
      <c r="G260" s="40">
        <v>5</v>
      </c>
      <c r="H260" s="74">
        <f t="shared" ca="1" si="44"/>
        <v>259.85700304872921</v>
      </c>
      <c r="I260" s="38">
        <f t="shared" ca="1" si="39"/>
        <v>2.3173426426259245</v>
      </c>
      <c r="J260" s="38">
        <f t="shared" ca="1" si="50"/>
        <v>1249.7997164337787</v>
      </c>
      <c r="K260" s="38">
        <f t="shared" ca="1" si="49"/>
        <v>264.28668103312827</v>
      </c>
      <c r="L260" s="38">
        <f t="shared" ca="1" si="45"/>
        <v>258.15563559185182</v>
      </c>
      <c r="M260" s="38">
        <f t="shared" ca="1" si="46"/>
        <v>261.21571685112735</v>
      </c>
      <c r="N260" s="38">
        <f t="shared" ca="1" si="47"/>
        <v>262.17434569135514</v>
      </c>
      <c r="O260" s="38">
        <f t="shared" ca="1" si="48"/>
        <v>0</v>
      </c>
      <c r="P260" s="42">
        <f ca="1">B260-MATCH(D260,$H$22:H260,1)</f>
        <v>0</v>
      </c>
      <c r="S260" s="23"/>
      <c r="T260" s="23"/>
      <c r="U260" s="33"/>
      <c r="V260" s="33"/>
    </row>
    <row r="261" spans="2:22" x14ac:dyDescent="0.3">
      <c r="B261" s="37">
        <v>240</v>
      </c>
      <c r="C261" s="38">
        <f t="shared" ca="1" si="40"/>
        <v>0.43493414540753145</v>
      </c>
      <c r="D261" s="38">
        <f t="shared" ca="1" si="41"/>
        <v>260.29193719413672</v>
      </c>
      <c r="E261" s="38">
        <f t="shared" ca="1" si="42"/>
        <v>710.29193719413672</v>
      </c>
      <c r="F261" s="39" t="str">
        <f t="shared" ca="1" si="43"/>
        <v>11:50:18</v>
      </c>
      <c r="G261" s="40">
        <v>3</v>
      </c>
      <c r="H261" s="74">
        <f t="shared" ca="1" si="44"/>
        <v>260.29193719413672</v>
      </c>
      <c r="I261" s="38">
        <f t="shared" ca="1" si="39"/>
        <v>10.417937525570201</v>
      </c>
      <c r="J261" s="38">
        <f t="shared" ca="1" si="50"/>
        <v>1260.2176539593488</v>
      </c>
      <c r="K261" s="38">
        <f t="shared" ca="1" si="49"/>
        <v>264.28668103312827</v>
      </c>
      <c r="L261" s="38">
        <f t="shared" ca="1" si="45"/>
        <v>270.70987471970693</v>
      </c>
      <c r="M261" s="38">
        <f t="shared" ca="1" si="46"/>
        <v>261.21571685112735</v>
      </c>
      <c r="N261" s="38">
        <f t="shared" ca="1" si="47"/>
        <v>262.17434569135514</v>
      </c>
      <c r="O261" s="38">
        <f t="shared" ca="1" si="48"/>
        <v>0</v>
      </c>
      <c r="P261" s="42">
        <f ca="1">B261-MATCH(D261,$H$22:H261,1)</f>
        <v>0</v>
      </c>
      <c r="S261" s="23"/>
      <c r="T261" s="23"/>
      <c r="U261" s="33"/>
      <c r="V261" s="33"/>
    </row>
    <row r="262" spans="2:22" x14ac:dyDescent="0.3">
      <c r="B262" s="37">
        <v>241</v>
      </c>
      <c r="C262" s="38">
        <f t="shared" ca="1" si="40"/>
        <v>0.83499674555327674</v>
      </c>
      <c r="D262" s="38">
        <f t="shared" ca="1" si="41"/>
        <v>261.12693393968999</v>
      </c>
      <c r="E262" s="38">
        <f t="shared" ca="1" si="42"/>
        <v>711.12693393968993</v>
      </c>
      <c r="F262" s="39" t="str">
        <f t="shared" ca="1" si="43"/>
        <v>11:51:08</v>
      </c>
      <c r="G262" s="40">
        <v>4</v>
      </c>
      <c r="H262" s="74">
        <f t="shared" ca="1" si="44"/>
        <v>261.21571685112735</v>
      </c>
      <c r="I262" s="38">
        <f t="shared" ca="1" si="39"/>
        <v>0.28880967531122204</v>
      </c>
      <c r="J262" s="38">
        <f t="shared" ca="1" si="50"/>
        <v>1260.5064636346601</v>
      </c>
      <c r="K262" s="38">
        <f t="shared" ca="1" si="49"/>
        <v>264.28668103312827</v>
      </c>
      <c r="L262" s="38">
        <f t="shared" ca="1" si="45"/>
        <v>270.70987471970693</v>
      </c>
      <c r="M262" s="38">
        <f t="shared" ca="1" si="46"/>
        <v>261.41574361500119</v>
      </c>
      <c r="N262" s="38">
        <f t="shared" ca="1" si="47"/>
        <v>262.17434569135514</v>
      </c>
      <c r="O262" s="38">
        <f t="shared" ca="1" si="48"/>
        <v>8.8782911437363055E-2</v>
      </c>
      <c r="P262" s="42">
        <f ca="1">B262-MATCH(D262,$H$22:H262,1)</f>
        <v>1</v>
      </c>
      <c r="S262" s="23"/>
      <c r="T262" s="23"/>
      <c r="U262" s="33"/>
      <c r="V262" s="33"/>
    </row>
    <row r="263" spans="2:22" x14ac:dyDescent="0.3">
      <c r="B263" s="37">
        <v>242</v>
      </c>
      <c r="C263" s="38">
        <f t="shared" ca="1" si="40"/>
        <v>0.72716717702631906</v>
      </c>
      <c r="D263" s="38">
        <f t="shared" ca="1" si="41"/>
        <v>261.85410111671632</v>
      </c>
      <c r="E263" s="38">
        <f t="shared" ca="1" si="42"/>
        <v>711.85410111671627</v>
      </c>
      <c r="F263" s="39" t="str">
        <f t="shared" ca="1" si="43"/>
        <v>11:51:51</v>
      </c>
      <c r="G263" s="40">
        <v>2</v>
      </c>
      <c r="H263" s="74">
        <f t="shared" ca="1" si="44"/>
        <v>261.85410111671632</v>
      </c>
      <c r="I263" s="38">
        <f t="shared" ca="1" si="39"/>
        <v>2.8901645411606123</v>
      </c>
      <c r="J263" s="38">
        <f t="shared" ca="1" si="50"/>
        <v>1263.3966281758208</v>
      </c>
      <c r="K263" s="38">
        <f t="shared" ca="1" si="49"/>
        <v>264.74426565787695</v>
      </c>
      <c r="L263" s="38">
        <f t="shared" ca="1" si="45"/>
        <v>270.70987471970693</v>
      </c>
      <c r="M263" s="38">
        <f t="shared" ca="1" si="46"/>
        <v>261.41574361500119</v>
      </c>
      <c r="N263" s="38">
        <f t="shared" ca="1" si="47"/>
        <v>262.17434569135514</v>
      </c>
      <c r="O263" s="38">
        <f t="shared" ca="1" si="48"/>
        <v>0</v>
      </c>
      <c r="P263" s="42">
        <f ca="1">B263-MATCH(D263,$H$22:H263,1)</f>
        <v>0</v>
      </c>
      <c r="S263" s="23"/>
      <c r="T263" s="23"/>
      <c r="U263" s="33"/>
      <c r="V263" s="33"/>
    </row>
    <row r="264" spans="2:22" x14ac:dyDescent="0.3">
      <c r="B264" s="37">
        <v>243</v>
      </c>
      <c r="C264" s="38">
        <f t="shared" ca="1" si="40"/>
        <v>6.10859944866416E-2</v>
      </c>
      <c r="D264" s="38">
        <f t="shared" ca="1" si="41"/>
        <v>261.91518711120295</v>
      </c>
      <c r="E264" s="38">
        <f t="shared" ca="1" si="42"/>
        <v>711.91518711120295</v>
      </c>
      <c r="F264" s="39" t="str">
        <f t="shared" ca="1" si="43"/>
        <v>11:51:55</v>
      </c>
      <c r="G264" s="40">
        <v>5</v>
      </c>
      <c r="H264" s="74">
        <f t="shared" ca="1" si="44"/>
        <v>261.91518711120295</v>
      </c>
      <c r="I264" s="38">
        <f t="shared" ca="1" si="39"/>
        <v>6.5102664267806354</v>
      </c>
      <c r="J264" s="38">
        <f t="shared" ca="1" si="50"/>
        <v>1269.9068946026014</v>
      </c>
      <c r="K264" s="38">
        <f t="shared" ca="1" si="49"/>
        <v>264.74426565787695</v>
      </c>
      <c r="L264" s="38">
        <f t="shared" ca="1" si="45"/>
        <v>270.70987471970693</v>
      </c>
      <c r="M264" s="38">
        <f t="shared" ca="1" si="46"/>
        <v>261.41574361500119</v>
      </c>
      <c r="N264" s="38">
        <f t="shared" ca="1" si="47"/>
        <v>268.42545353798357</v>
      </c>
      <c r="O264" s="38">
        <f t="shared" ca="1" si="48"/>
        <v>0</v>
      </c>
      <c r="P264" s="42">
        <f ca="1">B264-MATCH(D264,$H$22:H264,1)</f>
        <v>0</v>
      </c>
      <c r="S264" s="23"/>
      <c r="T264" s="23"/>
      <c r="U264" s="33"/>
      <c r="V264" s="33"/>
    </row>
    <row r="265" spans="2:22" x14ac:dyDescent="0.3">
      <c r="B265" s="37">
        <v>244</v>
      </c>
      <c r="C265" s="38">
        <f t="shared" ca="1" si="40"/>
        <v>0.29758885083309294</v>
      </c>
      <c r="D265" s="38">
        <f t="shared" ca="1" si="41"/>
        <v>262.21277596203606</v>
      </c>
      <c r="E265" s="38">
        <f t="shared" ca="1" si="42"/>
        <v>712.21277596203606</v>
      </c>
      <c r="F265" s="39" t="str">
        <f t="shared" ca="1" si="43"/>
        <v>11:52:13</v>
      </c>
      <c r="G265" s="40">
        <v>4</v>
      </c>
      <c r="H265" s="74">
        <f t="shared" ca="1" si="44"/>
        <v>262.21277596203606</v>
      </c>
      <c r="I265" s="38">
        <f t="shared" ca="1" si="39"/>
        <v>1.6004801112181217</v>
      </c>
      <c r="J265" s="38">
        <f t="shared" ca="1" si="50"/>
        <v>1271.5073747138194</v>
      </c>
      <c r="K265" s="38">
        <f t="shared" ca="1" si="49"/>
        <v>264.74426565787695</v>
      </c>
      <c r="L265" s="38">
        <f t="shared" ca="1" si="45"/>
        <v>270.70987471970693</v>
      </c>
      <c r="M265" s="38">
        <f t="shared" ca="1" si="46"/>
        <v>263.81325607325419</v>
      </c>
      <c r="N265" s="38">
        <f t="shared" ca="1" si="47"/>
        <v>268.42545353798357</v>
      </c>
      <c r="O265" s="38">
        <f t="shared" ca="1" si="48"/>
        <v>0</v>
      </c>
      <c r="P265" s="42">
        <f ca="1">B265-MATCH(D265,$H$22:H265,1)</f>
        <v>0</v>
      </c>
      <c r="S265" s="23"/>
      <c r="T265" s="23"/>
      <c r="U265" s="33"/>
      <c r="V265" s="33"/>
    </row>
    <row r="266" spans="2:22" x14ac:dyDescent="0.3">
      <c r="B266" s="37">
        <v>245</v>
      </c>
      <c r="C266" s="38">
        <f t="shared" ca="1" si="40"/>
        <v>1.2124423758696157</v>
      </c>
      <c r="D266" s="38">
        <f t="shared" ca="1" si="41"/>
        <v>263.42521833790568</v>
      </c>
      <c r="E266" s="38">
        <f t="shared" ca="1" si="42"/>
        <v>713.42521833790568</v>
      </c>
      <c r="F266" s="39" t="str">
        <f t="shared" ca="1" si="43"/>
        <v>11:53:26</v>
      </c>
      <c r="G266" s="40">
        <v>5</v>
      </c>
      <c r="H266" s="74">
        <f t="shared" ca="1" si="44"/>
        <v>263.81325607325419</v>
      </c>
      <c r="I266" s="38">
        <f t="shared" ca="1" si="39"/>
        <v>5.4402344580463362</v>
      </c>
      <c r="J266" s="38">
        <f t="shared" ca="1" si="50"/>
        <v>1276.9476091718657</v>
      </c>
      <c r="K266" s="38">
        <f t="shared" ca="1" si="49"/>
        <v>264.74426565787695</v>
      </c>
      <c r="L266" s="38">
        <f t="shared" ca="1" si="45"/>
        <v>270.70987471970693</v>
      </c>
      <c r="M266" s="38">
        <f t="shared" ca="1" si="46"/>
        <v>263.81325607325419</v>
      </c>
      <c r="N266" s="38">
        <f t="shared" ca="1" si="47"/>
        <v>268.86545279595202</v>
      </c>
      <c r="O266" s="38">
        <f t="shared" ca="1" si="48"/>
        <v>0.38803773534851871</v>
      </c>
      <c r="P266" s="42">
        <f ca="1">B266-MATCH(D266,$H$22:H266,1)</f>
        <v>1</v>
      </c>
      <c r="S266" s="23"/>
      <c r="T266" s="23"/>
      <c r="U266" s="33"/>
      <c r="V266" s="33"/>
    </row>
    <row r="267" spans="2:22" x14ac:dyDescent="0.3">
      <c r="B267" s="37">
        <v>246</v>
      </c>
      <c r="C267" s="38">
        <f t="shared" ca="1" si="40"/>
        <v>5.80946412675672E-2</v>
      </c>
      <c r="D267" s="38">
        <f t="shared" ca="1" si="41"/>
        <v>263.48331297917326</v>
      </c>
      <c r="E267" s="38">
        <f t="shared" ca="1" si="42"/>
        <v>713.48331297917321</v>
      </c>
      <c r="F267" s="39" t="str">
        <f t="shared" ca="1" si="43"/>
        <v>11:53:29</v>
      </c>
      <c r="G267" s="40">
        <v>5</v>
      </c>
      <c r="H267" s="74">
        <f t="shared" ca="1" si="44"/>
        <v>263.81325607325419</v>
      </c>
      <c r="I267" s="38">
        <f t="shared" ca="1" si="39"/>
        <v>3.1381599752447058</v>
      </c>
      <c r="J267" s="38">
        <f t="shared" ca="1" si="50"/>
        <v>1280.0857691471103</v>
      </c>
      <c r="K267" s="38">
        <f t="shared" ca="1" si="49"/>
        <v>264.74426565787695</v>
      </c>
      <c r="L267" s="38">
        <f t="shared" ca="1" si="45"/>
        <v>270.70987471970693</v>
      </c>
      <c r="M267" s="38">
        <f t="shared" ca="1" si="46"/>
        <v>263.81325607325419</v>
      </c>
      <c r="N267" s="38">
        <f t="shared" ca="1" si="47"/>
        <v>266.62147295441798</v>
      </c>
      <c r="O267" s="38">
        <f t="shared" ca="1" si="48"/>
        <v>0.32994309408093159</v>
      </c>
      <c r="P267" s="42">
        <f ca="1">B267-MATCH(D267,$H$22:H267,1)</f>
        <v>2</v>
      </c>
      <c r="S267" s="23"/>
      <c r="T267" s="23"/>
      <c r="U267" s="33"/>
      <c r="V267" s="33"/>
    </row>
    <row r="268" spans="2:22" x14ac:dyDescent="0.3">
      <c r="B268" s="37">
        <v>247</v>
      </c>
      <c r="C268" s="38">
        <f t="shared" ca="1" si="40"/>
        <v>1.2482666910077342</v>
      </c>
      <c r="D268" s="38">
        <f t="shared" ca="1" si="41"/>
        <v>264.73157967018102</v>
      </c>
      <c r="E268" s="38">
        <f t="shared" ca="1" si="42"/>
        <v>714.73157967018096</v>
      </c>
      <c r="F268" s="39" t="str">
        <f t="shared" ca="1" si="43"/>
        <v>11:54:44</v>
      </c>
      <c r="G268" s="40">
        <v>3</v>
      </c>
      <c r="H268" s="74">
        <f t="shared" ca="1" si="44"/>
        <v>264.73157967018102</v>
      </c>
      <c r="I268" s="38">
        <f t="shared" ca="1" si="39"/>
        <v>6.8686927653799117</v>
      </c>
      <c r="J268" s="38">
        <f t="shared" ca="1" si="50"/>
        <v>1286.9544619124902</v>
      </c>
      <c r="K268" s="38">
        <f t="shared" ca="1" si="49"/>
        <v>264.74426565787695</v>
      </c>
      <c r="L268" s="38">
        <f t="shared" ca="1" si="45"/>
        <v>271.60027243556095</v>
      </c>
      <c r="M268" s="38">
        <f t="shared" ca="1" si="46"/>
        <v>263.81325607325419</v>
      </c>
      <c r="N268" s="38">
        <f t="shared" ca="1" si="47"/>
        <v>266.62147295441798</v>
      </c>
      <c r="O268" s="38">
        <f t="shared" ca="1" si="48"/>
        <v>0</v>
      </c>
      <c r="P268" s="42">
        <f ca="1">B268-MATCH(D268,$H$22:H268,1)</f>
        <v>0</v>
      </c>
      <c r="S268" s="23"/>
      <c r="T268" s="23"/>
      <c r="U268" s="33"/>
      <c r="V268" s="33"/>
    </row>
    <row r="269" spans="2:22" x14ac:dyDescent="0.3">
      <c r="B269" s="37">
        <v>248</v>
      </c>
      <c r="C269" s="38">
        <f t="shared" ca="1" si="40"/>
        <v>1.9489709961607358</v>
      </c>
      <c r="D269" s="38">
        <f t="shared" ca="1" si="41"/>
        <v>266.68055066634173</v>
      </c>
      <c r="E269" s="38">
        <f t="shared" ca="1" si="42"/>
        <v>716.68055066634179</v>
      </c>
      <c r="F269" s="39" t="str">
        <f t="shared" ca="1" si="43"/>
        <v>11:56:41</v>
      </c>
      <c r="G269" s="40">
        <v>4</v>
      </c>
      <c r="H269" s="74">
        <f t="shared" ca="1" si="44"/>
        <v>266.68055066634173</v>
      </c>
      <c r="I269" s="38">
        <f t="shared" ca="1" si="39"/>
        <v>6.2946420415266395</v>
      </c>
      <c r="J269" s="38">
        <f t="shared" ca="1" si="50"/>
        <v>1293.2491039540168</v>
      </c>
      <c r="K269" s="38">
        <f t="shared" ca="1" si="49"/>
        <v>264.74426565787695</v>
      </c>
      <c r="L269" s="38">
        <f t="shared" ca="1" si="45"/>
        <v>271.60027243556095</v>
      </c>
      <c r="M269" s="38">
        <f t="shared" ca="1" si="46"/>
        <v>272.97519270786836</v>
      </c>
      <c r="N269" s="38">
        <f t="shared" ca="1" si="47"/>
        <v>266.62147295441798</v>
      </c>
      <c r="O269" s="38">
        <f t="shared" ca="1" si="48"/>
        <v>0</v>
      </c>
      <c r="P269" s="42">
        <f ca="1">B269-MATCH(D269,$H$22:H269,1)</f>
        <v>0</v>
      </c>
      <c r="S269" s="23"/>
      <c r="T269" s="23"/>
      <c r="U269" s="33"/>
      <c r="V269" s="33"/>
    </row>
    <row r="270" spans="2:22" x14ac:dyDescent="0.3">
      <c r="B270" s="37">
        <v>249</v>
      </c>
      <c r="C270" s="38">
        <f t="shared" ca="1" si="40"/>
        <v>2.3843116267193945</v>
      </c>
      <c r="D270" s="38">
        <f t="shared" ca="1" si="41"/>
        <v>269.06486229306114</v>
      </c>
      <c r="E270" s="38">
        <f t="shared" ca="1" si="42"/>
        <v>719.0648622930612</v>
      </c>
      <c r="F270" s="39" t="str">
        <f t="shared" ca="1" si="43"/>
        <v>11:59:04</v>
      </c>
      <c r="G270" s="40">
        <v>4</v>
      </c>
      <c r="H270" s="74">
        <f t="shared" ca="1" si="44"/>
        <v>269.06486229306114</v>
      </c>
      <c r="I270" s="38">
        <f t="shared" ca="1" si="39"/>
        <v>8.1287737331502861</v>
      </c>
      <c r="J270" s="38">
        <f t="shared" ca="1" si="50"/>
        <v>1301.377877687167</v>
      </c>
      <c r="K270" s="38">
        <f t="shared" ca="1" si="49"/>
        <v>264.74426565787695</v>
      </c>
      <c r="L270" s="38">
        <f t="shared" ca="1" si="45"/>
        <v>271.60027243556095</v>
      </c>
      <c r="M270" s="38">
        <f t="shared" ca="1" si="46"/>
        <v>277.19363602621144</v>
      </c>
      <c r="N270" s="38">
        <f t="shared" ca="1" si="47"/>
        <v>266.62147295441798</v>
      </c>
      <c r="O270" s="38">
        <f t="shared" ca="1" si="48"/>
        <v>0</v>
      </c>
      <c r="P270" s="42">
        <f ca="1">B270-MATCH(D270,$H$22:H270,1)</f>
        <v>0</v>
      </c>
      <c r="S270" s="23"/>
      <c r="T270" s="23"/>
      <c r="U270" s="33"/>
      <c r="V270" s="33"/>
    </row>
    <row r="271" spans="2:22" x14ac:dyDescent="0.3">
      <c r="B271" s="37">
        <v>250</v>
      </c>
      <c r="C271" s="38">
        <f t="shared" ca="1" si="40"/>
        <v>1.0127534771788327</v>
      </c>
      <c r="D271" s="38">
        <f t="shared" ca="1" si="41"/>
        <v>270.07761577023996</v>
      </c>
      <c r="E271" s="38">
        <f t="shared" ca="1" si="42"/>
        <v>720.07761577023996</v>
      </c>
      <c r="F271" s="39" t="str">
        <f t="shared" ca="1" si="43"/>
        <v>12:00:05</v>
      </c>
      <c r="G271" s="40">
        <v>2</v>
      </c>
      <c r="H271" s="74">
        <f t="shared" ca="1" si="44"/>
        <v>270.07761577023996</v>
      </c>
      <c r="I271" s="38">
        <f t="shared" ca="1" si="39"/>
        <v>1.7236247271070251</v>
      </c>
      <c r="J271" s="38">
        <f t="shared" ca="1" si="50"/>
        <v>1303.1015024142741</v>
      </c>
      <c r="K271" s="38">
        <f t="shared" ca="1" si="49"/>
        <v>271.80124049734701</v>
      </c>
      <c r="L271" s="38">
        <f t="shared" ca="1" si="45"/>
        <v>271.60027243556095</v>
      </c>
      <c r="M271" s="38">
        <f t="shared" ca="1" si="46"/>
        <v>277.19363602621144</v>
      </c>
      <c r="N271" s="38">
        <f t="shared" ca="1" si="47"/>
        <v>266.62147295441798</v>
      </c>
      <c r="O271" s="38">
        <f t="shared" ca="1" si="48"/>
        <v>0</v>
      </c>
      <c r="P271" s="42">
        <f ca="1">B271-MATCH(D271,$H$22:H271,1)</f>
        <v>0</v>
      </c>
      <c r="S271" s="23"/>
      <c r="T271" s="23"/>
      <c r="U271" s="33"/>
      <c r="V271" s="33"/>
    </row>
    <row r="272" spans="2:22" x14ac:dyDescent="0.3">
      <c r="B272" s="37">
        <v>251</v>
      </c>
      <c r="C272" s="38">
        <f t="shared" ca="1" si="40"/>
        <v>3.6586142452799248</v>
      </c>
      <c r="D272" s="38">
        <f t="shared" ca="1" si="41"/>
        <v>273.73623001551988</v>
      </c>
      <c r="E272" s="38">
        <f t="shared" ca="1" si="42"/>
        <v>723.73623001551982</v>
      </c>
      <c r="F272" s="39" t="str">
        <f t="shared" ca="1" si="43"/>
        <v>12:03:44</v>
      </c>
      <c r="G272" s="40">
        <v>5</v>
      </c>
      <c r="H272" s="74">
        <f t="shared" ca="1" si="44"/>
        <v>273.73623001551988</v>
      </c>
      <c r="I272" s="38">
        <f t="shared" ca="1" si="39"/>
        <v>8.1718992058006439</v>
      </c>
      <c r="J272" s="38">
        <f t="shared" ca="1" si="50"/>
        <v>1311.2734016200748</v>
      </c>
      <c r="K272" s="38">
        <f t="shared" ca="1" si="49"/>
        <v>271.80124049734701</v>
      </c>
      <c r="L272" s="38">
        <f t="shared" ca="1" si="45"/>
        <v>271.60027243556095</v>
      </c>
      <c r="M272" s="38">
        <f t="shared" ca="1" si="46"/>
        <v>277.19363602621144</v>
      </c>
      <c r="N272" s="38">
        <f t="shared" ca="1" si="47"/>
        <v>281.90812922132051</v>
      </c>
      <c r="O272" s="38">
        <f t="shared" ca="1" si="48"/>
        <v>0</v>
      </c>
      <c r="P272" s="42">
        <f ca="1">B272-MATCH(D272,$H$22:H272,1)</f>
        <v>0</v>
      </c>
      <c r="S272" s="23"/>
      <c r="T272" s="23"/>
      <c r="U272" s="33"/>
      <c r="V272" s="33"/>
    </row>
    <row r="273" spans="2:22" x14ac:dyDescent="0.3">
      <c r="B273" s="37">
        <v>252</v>
      </c>
      <c r="C273" s="38">
        <f t="shared" ca="1" si="40"/>
        <v>1.3180759974188196</v>
      </c>
      <c r="D273" s="38">
        <f t="shared" ca="1" si="41"/>
        <v>275.0543060129387</v>
      </c>
      <c r="E273" s="38">
        <f t="shared" ca="1" si="42"/>
        <v>725.0543060129387</v>
      </c>
      <c r="F273" s="39" t="str">
        <f t="shared" ca="1" si="43"/>
        <v>12:05:03</v>
      </c>
      <c r="G273" s="40">
        <v>2</v>
      </c>
      <c r="H273" s="74">
        <f t="shared" ca="1" si="44"/>
        <v>275.0543060129387</v>
      </c>
      <c r="I273" s="38">
        <f t="shared" ca="1" si="39"/>
        <v>1.0446895400552809</v>
      </c>
      <c r="J273" s="38">
        <f t="shared" ca="1" si="50"/>
        <v>1312.3180911601301</v>
      </c>
      <c r="K273" s="38">
        <f t="shared" ca="1" si="49"/>
        <v>276.09899555299398</v>
      </c>
      <c r="L273" s="38">
        <f t="shared" ca="1" si="45"/>
        <v>271.60027243556095</v>
      </c>
      <c r="M273" s="38">
        <f t="shared" ca="1" si="46"/>
        <v>277.19363602621144</v>
      </c>
      <c r="N273" s="38">
        <f t="shared" ca="1" si="47"/>
        <v>281.90812922132051</v>
      </c>
      <c r="O273" s="38">
        <f t="shared" ca="1" si="48"/>
        <v>0</v>
      </c>
      <c r="P273" s="42">
        <f ca="1">B273-MATCH(D273,$H$22:H273,1)</f>
        <v>0</v>
      </c>
      <c r="S273" s="23"/>
      <c r="T273" s="23"/>
      <c r="U273" s="33"/>
      <c r="V273" s="33"/>
    </row>
    <row r="274" spans="2:22" x14ac:dyDescent="0.3">
      <c r="B274" s="37">
        <v>253</v>
      </c>
      <c r="C274" s="38">
        <f t="shared" ca="1" si="40"/>
        <v>8.2268513478274379</v>
      </c>
      <c r="D274" s="38">
        <f t="shared" ca="1" si="41"/>
        <v>283.28115736076614</v>
      </c>
      <c r="E274" s="38">
        <f t="shared" ca="1" si="42"/>
        <v>733.2811573607662</v>
      </c>
      <c r="F274" s="39" t="str">
        <f t="shared" ca="1" si="43"/>
        <v>12:13:17</v>
      </c>
      <c r="G274" s="40">
        <v>3</v>
      </c>
      <c r="H274" s="74">
        <f t="shared" ca="1" si="44"/>
        <v>283.28115736076614</v>
      </c>
      <c r="I274" s="38">
        <f t="shared" ca="1" si="39"/>
        <v>1.2458372807090616</v>
      </c>
      <c r="J274" s="38">
        <f t="shared" ca="1" si="50"/>
        <v>1313.5639284408392</v>
      </c>
      <c r="K274" s="38">
        <f t="shared" ca="1" si="49"/>
        <v>276.09899555299398</v>
      </c>
      <c r="L274" s="38">
        <f t="shared" ca="1" si="45"/>
        <v>284.5269946414752</v>
      </c>
      <c r="M274" s="38">
        <f t="shared" ca="1" si="46"/>
        <v>277.19363602621144</v>
      </c>
      <c r="N274" s="38">
        <f t="shared" ca="1" si="47"/>
        <v>281.90812922132051</v>
      </c>
      <c r="O274" s="38">
        <f t="shared" ca="1" si="48"/>
        <v>0</v>
      </c>
      <c r="P274" s="42">
        <f ca="1">B274-MATCH(D274,$H$22:H274,1)</f>
        <v>0</v>
      </c>
      <c r="S274" s="23"/>
      <c r="T274" s="23"/>
      <c r="U274" s="33"/>
      <c r="V274" s="33"/>
    </row>
    <row r="275" spans="2:22" x14ac:dyDescent="0.3">
      <c r="B275" s="37">
        <v>254</v>
      </c>
      <c r="C275" s="38">
        <f t="shared" ca="1" si="40"/>
        <v>1.5573210518365788</v>
      </c>
      <c r="D275" s="38">
        <f t="shared" ca="1" si="41"/>
        <v>284.83847841260274</v>
      </c>
      <c r="E275" s="38">
        <f t="shared" ca="1" si="42"/>
        <v>734.83847841260274</v>
      </c>
      <c r="F275" s="39" t="str">
        <f t="shared" ca="1" si="43"/>
        <v>12:14:50</v>
      </c>
      <c r="G275" s="40">
        <v>4</v>
      </c>
      <c r="H275" s="74">
        <f t="shared" ca="1" si="44"/>
        <v>284.83847841260274</v>
      </c>
      <c r="I275" s="38">
        <f t="shared" ca="1" si="39"/>
        <v>10.286319827877529</v>
      </c>
      <c r="J275" s="38">
        <f t="shared" ca="1" si="50"/>
        <v>1323.8502482687168</v>
      </c>
      <c r="K275" s="38">
        <f t="shared" ca="1" si="49"/>
        <v>276.09899555299398</v>
      </c>
      <c r="L275" s="38">
        <f t="shared" ca="1" si="45"/>
        <v>284.5269946414752</v>
      </c>
      <c r="M275" s="38">
        <f t="shared" ca="1" si="46"/>
        <v>295.12479824048029</v>
      </c>
      <c r="N275" s="38">
        <f t="shared" ca="1" si="47"/>
        <v>281.90812922132051</v>
      </c>
      <c r="O275" s="38">
        <f t="shared" ca="1" si="48"/>
        <v>0</v>
      </c>
      <c r="P275" s="42">
        <f ca="1">B275-MATCH(D275,$H$22:H275,1)</f>
        <v>0</v>
      </c>
      <c r="S275" s="23"/>
      <c r="T275" s="23"/>
      <c r="U275" s="33"/>
      <c r="V275" s="33"/>
    </row>
    <row r="276" spans="2:22" x14ac:dyDescent="0.3">
      <c r="B276" s="37">
        <v>255</v>
      </c>
      <c r="C276" s="38">
        <f t="shared" ca="1" si="40"/>
        <v>2.0677235293121057</v>
      </c>
      <c r="D276" s="38">
        <f t="shared" ca="1" si="41"/>
        <v>286.90620194191484</v>
      </c>
      <c r="E276" s="38">
        <f t="shared" ca="1" si="42"/>
        <v>736.90620194191479</v>
      </c>
      <c r="F276" s="39" t="str">
        <f t="shared" ca="1" si="43"/>
        <v>12:16:54</v>
      </c>
      <c r="G276" s="40">
        <v>3</v>
      </c>
      <c r="H276" s="74">
        <f t="shared" ca="1" si="44"/>
        <v>286.90620194191484</v>
      </c>
      <c r="I276" s="38">
        <f t="shared" ca="1" si="39"/>
        <v>26.915632084678631</v>
      </c>
      <c r="J276" s="38">
        <f t="shared" ca="1" si="50"/>
        <v>1350.7658803533955</v>
      </c>
      <c r="K276" s="38">
        <f t="shared" ca="1" si="49"/>
        <v>276.09899555299398</v>
      </c>
      <c r="L276" s="38">
        <f t="shared" ca="1" si="45"/>
        <v>313.82183402659348</v>
      </c>
      <c r="M276" s="38">
        <f t="shared" ca="1" si="46"/>
        <v>295.12479824048029</v>
      </c>
      <c r="N276" s="38">
        <f t="shared" ca="1" si="47"/>
        <v>281.90812922132051</v>
      </c>
      <c r="O276" s="38">
        <f t="shared" ca="1" si="48"/>
        <v>0</v>
      </c>
      <c r="P276" s="42">
        <f ca="1">B276-MATCH(D276,$H$22:H276,1)</f>
        <v>0</v>
      </c>
      <c r="S276" s="23"/>
      <c r="T276" s="23"/>
      <c r="U276" s="33"/>
      <c r="V276" s="33"/>
    </row>
    <row r="277" spans="2:22" x14ac:dyDescent="0.3">
      <c r="B277" s="37">
        <v>256</v>
      </c>
      <c r="C277" s="38">
        <f t="shared" ca="1" si="40"/>
        <v>1.6439610414374137</v>
      </c>
      <c r="D277" s="38">
        <f t="shared" ca="1" si="41"/>
        <v>288.55016298335227</v>
      </c>
      <c r="E277" s="38">
        <f t="shared" ca="1" si="42"/>
        <v>738.55016298335227</v>
      </c>
      <c r="F277" s="39" t="str">
        <f t="shared" ca="1" si="43"/>
        <v>12:18:33</v>
      </c>
      <c r="G277" s="40">
        <v>2</v>
      </c>
      <c r="H277" s="74">
        <f t="shared" ca="1" si="44"/>
        <v>288.55016298335227</v>
      </c>
      <c r="I277" s="38">
        <f t="shared" ca="1" si="39"/>
        <v>5.6211454076952583</v>
      </c>
      <c r="J277" s="38">
        <f t="shared" ca="1" si="50"/>
        <v>1356.3870257610906</v>
      </c>
      <c r="K277" s="38">
        <f t="shared" ca="1" si="49"/>
        <v>294.17130839104755</v>
      </c>
      <c r="L277" s="38">
        <f t="shared" ca="1" si="45"/>
        <v>313.82183402659348</v>
      </c>
      <c r="M277" s="38">
        <f t="shared" ca="1" si="46"/>
        <v>295.12479824048029</v>
      </c>
      <c r="N277" s="38">
        <f t="shared" ca="1" si="47"/>
        <v>281.90812922132051</v>
      </c>
      <c r="O277" s="38">
        <f t="shared" ca="1" si="48"/>
        <v>0</v>
      </c>
      <c r="P277" s="42">
        <f ca="1">B277-MATCH(D277,$H$22:H277,1)</f>
        <v>0</v>
      </c>
      <c r="S277" s="23"/>
      <c r="T277" s="23"/>
      <c r="U277" s="33"/>
      <c r="V277" s="33"/>
    </row>
    <row r="278" spans="2:22" x14ac:dyDescent="0.3">
      <c r="B278" s="37">
        <v>257</v>
      </c>
      <c r="C278" s="38">
        <f t="shared" ca="1" si="40"/>
        <v>0.94005612803577965</v>
      </c>
      <c r="D278" s="38">
        <f t="shared" ca="1" si="41"/>
        <v>289.49021911138806</v>
      </c>
      <c r="E278" s="38">
        <f t="shared" ca="1" si="42"/>
        <v>739.49021911138811</v>
      </c>
      <c r="F278" s="39" t="str">
        <f t="shared" ca="1" si="43"/>
        <v>12:19:29</v>
      </c>
      <c r="G278" s="40">
        <v>2</v>
      </c>
      <c r="H278" s="74">
        <f t="shared" ca="1" si="44"/>
        <v>289.49021911138806</v>
      </c>
      <c r="I278" s="38">
        <f t="shared" ref="I278:I341" ca="1" si="51">-(LN(1-RAND()))/mu</f>
        <v>0.66274971569000429</v>
      </c>
      <c r="J278" s="38">
        <f t="shared" ca="1" si="50"/>
        <v>1357.0497754767807</v>
      </c>
      <c r="K278" s="38">
        <f t="shared" ca="1" si="49"/>
        <v>290.15296882707804</v>
      </c>
      <c r="L278" s="38">
        <f t="shared" ca="1" si="45"/>
        <v>313.82183402659348</v>
      </c>
      <c r="M278" s="38">
        <f t="shared" ca="1" si="46"/>
        <v>295.12479824048029</v>
      </c>
      <c r="N278" s="38">
        <f t="shared" ca="1" si="47"/>
        <v>281.90812922132051</v>
      </c>
      <c r="O278" s="38">
        <f t="shared" ca="1" si="48"/>
        <v>0</v>
      </c>
      <c r="P278" s="42">
        <f ca="1">B278-MATCH(D278,$H$22:H278,1)</f>
        <v>0</v>
      </c>
      <c r="S278" s="23"/>
      <c r="T278" s="23"/>
      <c r="U278" s="33"/>
      <c r="V278" s="33"/>
    </row>
    <row r="279" spans="2:22" x14ac:dyDescent="0.3">
      <c r="B279" s="37">
        <v>258</v>
      </c>
      <c r="C279" s="38">
        <f t="shared" ref="C279:C342" ca="1" si="52">IF(E278&lt;=480,-(LN(1-RAND()))/lambda,
IF(AND(E278&gt;480,E278&lt;=540),-(LN(1-RAND()))/lambda2,
IF(AND(E278&gt;540,E278&lt;=600),-(LN(1-RAND()))/lambda3,
IF(AND(E278&gt;600,E278&lt;=660),-(LN(1-RAND()))/lambda4,
IF(AND(E278&gt;660,E278&lt;=720),-(LN(1-RAND()))/lambda5,
IF(AND(E278&gt;720,E278&lt;=780),-(LN(1-RAND()))/lambda6,
IF(AND(E278&gt;780,E278&lt;=840),-(LN(1-RAND()))/lambda7,
IF(AND(E278&gt;840,E278&lt;=900),-(LN(1-RAND()))/lambda8,
IF(AND(E278&gt;900,E278&lt;=960),-(LN(1-RAND()))/lambda9,
IF(AND(E278&gt;960,E278&lt;=1020),-(LN(1-RAND()))/lambda10,
IF(AND(E278&gt;1020,E278&lt;=1080),-(LN(1-RAND()))/lambda11,
IF(AND(E278&gt;1080,E278&lt;=1140),-(LN(1-RAND()))/lambda12,
IF(E278&gt;1140,-(LN(1-RAND()))/lambda13)))))))))))))</f>
        <v>2.6858471893643592</v>
      </c>
      <c r="D279" s="38">
        <f t="shared" ref="D279:D326" ca="1" si="53">D278+C279</f>
        <v>292.17606630075244</v>
      </c>
      <c r="E279" s="38">
        <f t="shared" ref="E279:E342" ca="1" si="54">450+D279</f>
        <v>742.17606630075238</v>
      </c>
      <c r="F279" s="39" t="str">
        <f t="shared" ref="F279:F342" ca="1" si="55">TEXT(E279/60/24,"h:mm:ss")</f>
        <v>12:22:11</v>
      </c>
      <c r="G279" s="40">
        <v>3</v>
      </c>
      <c r="H279" s="74">
        <f t="shared" ref="H279:H342" ca="1" si="56">MAX(D279,SMALL(J278:N278,COUNTIF(J278:N278,0)+1))</f>
        <v>292.17606630075244</v>
      </c>
      <c r="I279" s="38">
        <f t="shared" ca="1" si="51"/>
        <v>24.601917102484613</v>
      </c>
      <c r="J279" s="38">
        <f t="shared" ca="1" si="50"/>
        <v>1381.6516925792653</v>
      </c>
      <c r="K279" s="38">
        <f t="shared" ca="1" si="49"/>
        <v>290.15296882707804</v>
      </c>
      <c r="L279" s="38">
        <f t="shared" ref="L279:L342" ca="1" si="57">IF(G279=3,D279+I279,L278)</f>
        <v>316.77798340323704</v>
      </c>
      <c r="M279" s="38">
        <f t="shared" ref="M279:M342" ca="1" si="58">IF(G279=4,D279+I279,M278)</f>
        <v>295.12479824048029</v>
      </c>
      <c r="N279" s="38">
        <f t="shared" ref="N279:N342" ca="1" si="59">IF(G279=5,D279+I279,N278)</f>
        <v>281.90812922132051</v>
      </c>
      <c r="O279" s="38">
        <f t="shared" ref="O279:O342" ca="1" si="60">H279-D279</f>
        <v>0</v>
      </c>
      <c r="P279" s="42">
        <f ca="1">B279-MATCH(D279,$H$22:H279,1)</f>
        <v>0</v>
      </c>
      <c r="S279" s="23"/>
      <c r="T279" s="23"/>
      <c r="U279" s="33"/>
      <c r="V279" s="33"/>
    </row>
    <row r="280" spans="2:22" x14ac:dyDescent="0.3">
      <c r="B280" s="37">
        <v>259</v>
      </c>
      <c r="C280" s="38">
        <f t="shared" ca="1" si="52"/>
        <v>3.7546953613209189</v>
      </c>
      <c r="D280" s="38">
        <f t="shared" ca="1" si="53"/>
        <v>295.93076166207334</v>
      </c>
      <c r="E280" s="38">
        <f t="shared" ca="1" si="54"/>
        <v>745.93076166207334</v>
      </c>
      <c r="F280" s="39" t="str">
        <f t="shared" ca="1" si="55"/>
        <v>12:25:56</v>
      </c>
      <c r="G280" s="40">
        <v>5</v>
      </c>
      <c r="H280" s="74">
        <f t="shared" ca="1" si="56"/>
        <v>295.93076166207334</v>
      </c>
      <c r="I280" s="38">
        <f t="shared" ca="1" si="51"/>
        <v>1.3314690153343511</v>
      </c>
      <c r="J280" s="38">
        <f t="shared" ca="1" si="50"/>
        <v>1382.9831615945996</v>
      </c>
      <c r="K280" s="38">
        <f t="shared" ref="K280:K326" ca="1" si="61">IF(G280=2,H280+I280,K279)</f>
        <v>290.15296882707804</v>
      </c>
      <c r="L280" s="38">
        <f t="shared" ca="1" si="57"/>
        <v>316.77798340323704</v>
      </c>
      <c r="M280" s="38">
        <f t="shared" ca="1" si="58"/>
        <v>295.12479824048029</v>
      </c>
      <c r="N280" s="38">
        <f t="shared" ca="1" si="59"/>
        <v>297.26223067740767</v>
      </c>
      <c r="O280" s="38">
        <f t="shared" ca="1" si="60"/>
        <v>0</v>
      </c>
      <c r="P280" s="42">
        <f ca="1">B280-MATCH(D280,$H$22:H280,1)</f>
        <v>0</v>
      </c>
      <c r="S280" s="23"/>
      <c r="T280" s="23"/>
      <c r="U280" s="33"/>
      <c r="V280" s="33"/>
    </row>
    <row r="281" spans="2:22" x14ac:dyDescent="0.3">
      <c r="B281" s="37">
        <v>260</v>
      </c>
      <c r="C281" s="38">
        <f t="shared" ca="1" si="52"/>
        <v>2.5701210361425946</v>
      </c>
      <c r="D281" s="38">
        <f t="shared" ca="1" si="53"/>
        <v>298.50088269821595</v>
      </c>
      <c r="E281" s="38">
        <f t="shared" ca="1" si="54"/>
        <v>748.50088269821595</v>
      </c>
      <c r="F281" s="39" t="str">
        <f t="shared" ca="1" si="55"/>
        <v>12:28:30</v>
      </c>
      <c r="G281" s="40">
        <v>4</v>
      </c>
      <c r="H281" s="74">
        <f t="shared" ca="1" si="56"/>
        <v>298.50088269821595</v>
      </c>
      <c r="I281" s="38">
        <f t="shared" ca="1" si="51"/>
        <v>16.321102474231637</v>
      </c>
      <c r="J281" s="38">
        <f t="shared" ca="1" si="50"/>
        <v>1399.3042640688311</v>
      </c>
      <c r="K281" s="38">
        <f t="shared" ca="1" si="61"/>
        <v>290.15296882707804</v>
      </c>
      <c r="L281" s="38">
        <f t="shared" ca="1" si="57"/>
        <v>316.77798340323704</v>
      </c>
      <c r="M281" s="38">
        <f t="shared" ca="1" si="58"/>
        <v>314.82198517244757</v>
      </c>
      <c r="N281" s="38">
        <f t="shared" ca="1" si="59"/>
        <v>297.26223067740767</v>
      </c>
      <c r="O281" s="38">
        <f t="shared" ca="1" si="60"/>
        <v>0</v>
      </c>
      <c r="P281" s="42">
        <f ca="1">B281-MATCH(D281,$H$22:H281,1)</f>
        <v>0</v>
      </c>
      <c r="S281" s="23"/>
      <c r="T281" s="23"/>
      <c r="U281" s="33"/>
      <c r="V281" s="33"/>
    </row>
    <row r="282" spans="2:22" x14ac:dyDescent="0.3">
      <c r="B282" s="37">
        <v>261</v>
      </c>
      <c r="C282" s="38">
        <f t="shared" ca="1" si="52"/>
        <v>3.3680411614780335</v>
      </c>
      <c r="D282" s="38">
        <f t="shared" ca="1" si="53"/>
        <v>301.86892385969401</v>
      </c>
      <c r="E282" s="38">
        <f t="shared" ca="1" si="54"/>
        <v>751.86892385969395</v>
      </c>
      <c r="F282" s="39" t="str">
        <f t="shared" ca="1" si="55"/>
        <v>12:31:52</v>
      </c>
      <c r="G282" s="40">
        <v>2</v>
      </c>
      <c r="H282" s="74">
        <f t="shared" ca="1" si="56"/>
        <v>301.86892385969401</v>
      </c>
      <c r="I282" s="38">
        <f t="shared" ca="1" si="51"/>
        <v>8.2612207176373698</v>
      </c>
      <c r="J282" s="38">
        <f t="shared" ca="1" si="50"/>
        <v>1407.5654847864685</v>
      </c>
      <c r="K282" s="38">
        <f t="shared" ca="1" si="61"/>
        <v>310.13014457733135</v>
      </c>
      <c r="L282" s="38">
        <f t="shared" ca="1" si="57"/>
        <v>316.77798340323704</v>
      </c>
      <c r="M282" s="38">
        <f t="shared" ca="1" si="58"/>
        <v>314.82198517244757</v>
      </c>
      <c r="N282" s="38">
        <f t="shared" ca="1" si="59"/>
        <v>297.26223067740767</v>
      </c>
      <c r="O282" s="38">
        <f t="shared" ca="1" si="60"/>
        <v>0</v>
      </c>
      <c r="P282" s="42">
        <f ca="1">B282-MATCH(D282,$H$22:H282,1)</f>
        <v>0</v>
      </c>
      <c r="S282" s="23"/>
      <c r="T282" s="23"/>
      <c r="U282" s="33"/>
      <c r="V282" s="33"/>
    </row>
    <row r="283" spans="2:22" x14ac:dyDescent="0.3">
      <c r="B283" s="37">
        <v>262</v>
      </c>
      <c r="C283" s="38">
        <f t="shared" ca="1" si="52"/>
        <v>5.2760618531870911</v>
      </c>
      <c r="D283" s="38">
        <f t="shared" ca="1" si="53"/>
        <v>307.14498571288112</v>
      </c>
      <c r="E283" s="38">
        <f t="shared" ca="1" si="54"/>
        <v>757.14498571288118</v>
      </c>
      <c r="F283" s="39" t="str">
        <f t="shared" ca="1" si="55"/>
        <v>12:37:09</v>
      </c>
      <c r="G283" s="40">
        <v>5</v>
      </c>
      <c r="H283" s="74">
        <f t="shared" ca="1" si="56"/>
        <v>307.14498571288112</v>
      </c>
      <c r="I283" s="38">
        <f t="shared" ca="1" si="51"/>
        <v>5.3082580911341465E-2</v>
      </c>
      <c r="J283" s="38">
        <f t="shared" ca="1" si="50"/>
        <v>1407.6185673673799</v>
      </c>
      <c r="K283" s="38">
        <f t="shared" ca="1" si="61"/>
        <v>310.13014457733135</v>
      </c>
      <c r="L283" s="38">
        <f t="shared" ca="1" si="57"/>
        <v>316.77798340323704</v>
      </c>
      <c r="M283" s="38">
        <f t="shared" ca="1" si="58"/>
        <v>314.82198517244757</v>
      </c>
      <c r="N283" s="38">
        <f t="shared" ca="1" si="59"/>
        <v>307.19806829379246</v>
      </c>
      <c r="O283" s="38">
        <f t="shared" ca="1" si="60"/>
        <v>0</v>
      </c>
      <c r="P283" s="42">
        <f ca="1">B283-MATCH(D283,$H$22:H283,1)</f>
        <v>0</v>
      </c>
      <c r="S283" s="23"/>
      <c r="T283" s="23"/>
      <c r="U283" s="33"/>
      <c r="V283" s="33"/>
    </row>
    <row r="284" spans="2:22" x14ac:dyDescent="0.3">
      <c r="B284" s="37">
        <v>263</v>
      </c>
      <c r="C284" s="38">
        <f t="shared" ca="1" si="52"/>
        <v>2.0320770645597155</v>
      </c>
      <c r="D284" s="38">
        <f t="shared" ca="1" si="53"/>
        <v>309.17706277744082</v>
      </c>
      <c r="E284" s="38">
        <f t="shared" ca="1" si="54"/>
        <v>759.17706277744082</v>
      </c>
      <c r="F284" s="39" t="str">
        <f t="shared" ca="1" si="55"/>
        <v>12:39:11</v>
      </c>
      <c r="G284" s="40">
        <v>3</v>
      </c>
      <c r="H284" s="74">
        <f t="shared" ca="1" si="56"/>
        <v>309.17706277744082</v>
      </c>
      <c r="I284" s="38">
        <f t="shared" ca="1" si="51"/>
        <v>19.197758282471106</v>
      </c>
      <c r="J284" s="38">
        <f t="shared" ca="1" si="50"/>
        <v>1426.816325649851</v>
      </c>
      <c r="K284" s="38">
        <f t="shared" ca="1" si="61"/>
        <v>310.13014457733135</v>
      </c>
      <c r="L284" s="38">
        <f t="shared" ca="1" si="57"/>
        <v>328.37482105991194</v>
      </c>
      <c r="M284" s="38">
        <f t="shared" ca="1" si="58"/>
        <v>314.82198517244757</v>
      </c>
      <c r="N284" s="38">
        <f t="shared" ca="1" si="59"/>
        <v>307.19806829379246</v>
      </c>
      <c r="O284" s="38">
        <f t="shared" ca="1" si="60"/>
        <v>0</v>
      </c>
      <c r="P284" s="42">
        <f ca="1">B284-MATCH(D284,$H$22:H284,1)</f>
        <v>0</v>
      </c>
      <c r="S284" s="23"/>
      <c r="T284" s="23"/>
      <c r="U284" s="33"/>
      <c r="V284" s="33"/>
    </row>
    <row r="285" spans="2:22" x14ac:dyDescent="0.3">
      <c r="B285" s="37">
        <v>264</v>
      </c>
      <c r="C285" s="38">
        <f t="shared" ca="1" si="52"/>
        <v>1.3102439447598362</v>
      </c>
      <c r="D285" s="38">
        <f t="shared" ca="1" si="53"/>
        <v>310.48730672220069</v>
      </c>
      <c r="E285" s="38">
        <f t="shared" ca="1" si="54"/>
        <v>760.48730672220063</v>
      </c>
      <c r="F285" s="39" t="str">
        <f t="shared" ca="1" si="55"/>
        <v>12:40:29</v>
      </c>
      <c r="G285" s="40">
        <v>4</v>
      </c>
      <c r="H285" s="74">
        <f t="shared" ca="1" si="56"/>
        <v>310.48730672220069</v>
      </c>
      <c r="I285" s="38">
        <f t="shared" ca="1" si="51"/>
        <v>17.356424349236541</v>
      </c>
      <c r="J285" s="38">
        <f t="shared" ca="1" si="50"/>
        <v>1444.1727499990875</v>
      </c>
      <c r="K285" s="38">
        <f t="shared" ca="1" si="61"/>
        <v>310.13014457733135</v>
      </c>
      <c r="L285" s="38">
        <f t="shared" ca="1" si="57"/>
        <v>328.37482105991194</v>
      </c>
      <c r="M285" s="38">
        <f t="shared" ca="1" si="58"/>
        <v>327.84373107143722</v>
      </c>
      <c r="N285" s="38">
        <f t="shared" ca="1" si="59"/>
        <v>307.19806829379246</v>
      </c>
      <c r="O285" s="38">
        <f t="shared" ca="1" si="60"/>
        <v>0</v>
      </c>
      <c r="P285" s="42">
        <f ca="1">B285-MATCH(D285,$H$22:H285,1)</f>
        <v>0</v>
      </c>
      <c r="S285" s="23"/>
      <c r="T285" s="23"/>
      <c r="U285" s="33"/>
      <c r="V285" s="33"/>
    </row>
    <row r="286" spans="2:22" x14ac:dyDescent="0.3">
      <c r="B286" s="37">
        <v>265</v>
      </c>
      <c r="C286" s="38">
        <f t="shared" ca="1" si="52"/>
        <v>0.94956562936491751</v>
      </c>
      <c r="D286" s="38">
        <f t="shared" ca="1" si="53"/>
        <v>311.43687235156563</v>
      </c>
      <c r="E286" s="38">
        <f t="shared" ca="1" si="54"/>
        <v>761.43687235156563</v>
      </c>
      <c r="F286" s="39" t="str">
        <f t="shared" ca="1" si="55"/>
        <v>12:41:26</v>
      </c>
      <c r="G286" s="40">
        <v>2</v>
      </c>
      <c r="H286" s="74">
        <f t="shared" ca="1" si="56"/>
        <v>311.43687235156563</v>
      </c>
      <c r="I286" s="38">
        <f t="shared" ca="1" si="51"/>
        <v>7.3202143239185125</v>
      </c>
      <c r="J286" s="38">
        <f t="shared" ca="1" si="50"/>
        <v>1451.4929643230059</v>
      </c>
      <c r="K286" s="38">
        <f t="shared" ca="1" si="61"/>
        <v>318.75708667548412</v>
      </c>
      <c r="L286" s="38">
        <f t="shared" ca="1" si="57"/>
        <v>328.37482105991194</v>
      </c>
      <c r="M286" s="38">
        <f t="shared" ca="1" si="58"/>
        <v>327.84373107143722</v>
      </c>
      <c r="N286" s="38">
        <f t="shared" ca="1" si="59"/>
        <v>307.19806829379246</v>
      </c>
      <c r="O286" s="38">
        <f t="shared" ca="1" si="60"/>
        <v>0</v>
      </c>
      <c r="P286" s="42">
        <f ca="1">B286-MATCH(D286,$H$22:H286,1)</f>
        <v>0</v>
      </c>
      <c r="S286" s="23"/>
      <c r="T286" s="23"/>
      <c r="U286" s="33"/>
      <c r="V286" s="33"/>
    </row>
    <row r="287" spans="2:22" x14ac:dyDescent="0.3">
      <c r="B287" s="37">
        <v>266</v>
      </c>
      <c r="C287" s="38">
        <f t="shared" ca="1" si="52"/>
        <v>2.42385218036351</v>
      </c>
      <c r="D287" s="38">
        <f t="shared" ca="1" si="53"/>
        <v>313.86072453192912</v>
      </c>
      <c r="E287" s="38">
        <f t="shared" ca="1" si="54"/>
        <v>763.86072453192912</v>
      </c>
      <c r="F287" s="39" t="str">
        <f t="shared" ca="1" si="55"/>
        <v>12:43:52</v>
      </c>
      <c r="G287" s="40">
        <v>5</v>
      </c>
      <c r="H287" s="74">
        <f t="shared" ca="1" si="56"/>
        <v>313.86072453192912</v>
      </c>
      <c r="I287" s="38">
        <f t="shared" ca="1" si="51"/>
        <v>4.0895040846446102</v>
      </c>
      <c r="J287" s="38">
        <f t="shared" ca="1" si="50"/>
        <v>1455.5824684076506</v>
      </c>
      <c r="K287" s="38">
        <f t="shared" ca="1" si="61"/>
        <v>318.75708667548412</v>
      </c>
      <c r="L287" s="38">
        <f t="shared" ca="1" si="57"/>
        <v>328.37482105991194</v>
      </c>
      <c r="M287" s="38">
        <f t="shared" ca="1" si="58"/>
        <v>327.84373107143722</v>
      </c>
      <c r="N287" s="38">
        <f t="shared" ca="1" si="59"/>
        <v>317.95022861657372</v>
      </c>
      <c r="O287" s="38">
        <f t="shared" ca="1" si="60"/>
        <v>0</v>
      </c>
      <c r="P287" s="42">
        <f ca="1">B287-MATCH(D287,$H$22:H287,1)</f>
        <v>0</v>
      </c>
      <c r="S287" s="23"/>
      <c r="T287" s="23"/>
      <c r="U287" s="33"/>
      <c r="V287" s="33"/>
    </row>
    <row r="288" spans="2:22" x14ac:dyDescent="0.3">
      <c r="B288" s="37">
        <v>267</v>
      </c>
      <c r="C288" s="38">
        <f t="shared" ca="1" si="52"/>
        <v>2.0528758123393973</v>
      </c>
      <c r="D288" s="38">
        <f t="shared" ca="1" si="53"/>
        <v>315.9136003442685</v>
      </c>
      <c r="E288" s="38">
        <f t="shared" ca="1" si="54"/>
        <v>765.9136003442685</v>
      </c>
      <c r="F288" s="39" t="str">
        <f t="shared" ca="1" si="55"/>
        <v>12:45:55</v>
      </c>
      <c r="G288" s="40">
        <v>3</v>
      </c>
      <c r="H288" s="74">
        <f t="shared" ca="1" si="56"/>
        <v>317.95022861657372</v>
      </c>
      <c r="I288" s="38">
        <f t="shared" ca="1" si="51"/>
        <v>20.809096932840106</v>
      </c>
      <c r="J288" s="38">
        <f t="shared" ca="1" si="50"/>
        <v>1476.3915653404906</v>
      </c>
      <c r="K288" s="38">
        <f t="shared" ca="1" si="61"/>
        <v>318.75708667548412</v>
      </c>
      <c r="L288" s="38">
        <f t="shared" ca="1" si="57"/>
        <v>336.72269727710864</v>
      </c>
      <c r="M288" s="38">
        <f t="shared" ca="1" si="58"/>
        <v>327.84373107143722</v>
      </c>
      <c r="N288" s="38">
        <f t="shared" ca="1" si="59"/>
        <v>317.95022861657372</v>
      </c>
      <c r="O288" s="38">
        <f t="shared" ca="1" si="60"/>
        <v>2.0366282723052223</v>
      </c>
      <c r="P288" s="42">
        <f ca="1">B288-MATCH(D288,$H$22:H288,1)</f>
        <v>1</v>
      </c>
      <c r="S288" s="23"/>
      <c r="T288" s="23"/>
      <c r="U288" s="33"/>
      <c r="V288" s="33"/>
    </row>
    <row r="289" spans="2:22" x14ac:dyDescent="0.3">
      <c r="B289" s="37">
        <v>268</v>
      </c>
      <c r="C289" s="38">
        <f t="shared" ca="1" si="52"/>
        <v>2.5311267895678466</v>
      </c>
      <c r="D289" s="38">
        <f t="shared" ca="1" si="53"/>
        <v>318.44472713383635</v>
      </c>
      <c r="E289" s="38">
        <f t="shared" ca="1" si="54"/>
        <v>768.4447271338363</v>
      </c>
      <c r="F289" s="39" t="str">
        <f t="shared" ca="1" si="55"/>
        <v>12:48:27</v>
      </c>
      <c r="G289" s="40">
        <v>3</v>
      </c>
      <c r="H289" s="74">
        <f t="shared" ca="1" si="56"/>
        <v>318.44472713383635</v>
      </c>
      <c r="I289" s="38">
        <f t="shared" ca="1" si="51"/>
        <v>0.34826889683394319</v>
      </c>
      <c r="J289" s="38">
        <f t="shared" ca="1" si="50"/>
        <v>1476.7398342373247</v>
      </c>
      <c r="K289" s="38">
        <f t="shared" ca="1" si="61"/>
        <v>318.75708667548412</v>
      </c>
      <c r="L289" s="38">
        <f t="shared" ca="1" si="57"/>
        <v>318.79299603067028</v>
      </c>
      <c r="M289" s="38">
        <f t="shared" ca="1" si="58"/>
        <v>327.84373107143722</v>
      </c>
      <c r="N289" s="38">
        <f t="shared" ca="1" si="59"/>
        <v>317.95022861657372</v>
      </c>
      <c r="O289" s="38">
        <f t="shared" ca="1" si="60"/>
        <v>0</v>
      </c>
      <c r="P289" s="42">
        <f ca="1">B289-MATCH(D289,$H$22:H289,1)</f>
        <v>0</v>
      </c>
      <c r="S289" s="23"/>
      <c r="T289" s="23"/>
      <c r="U289" s="33"/>
      <c r="V289" s="33"/>
    </row>
    <row r="290" spans="2:22" x14ac:dyDescent="0.3">
      <c r="B290" s="37">
        <v>269</v>
      </c>
      <c r="C290" s="38">
        <f t="shared" ca="1" si="52"/>
        <v>2.4805023508166277</v>
      </c>
      <c r="D290" s="38">
        <f t="shared" ca="1" si="53"/>
        <v>320.92522948465296</v>
      </c>
      <c r="E290" s="38">
        <f t="shared" ca="1" si="54"/>
        <v>770.92522948465296</v>
      </c>
      <c r="F290" s="39" t="str">
        <f t="shared" ca="1" si="55"/>
        <v>12:50:56</v>
      </c>
      <c r="G290" s="40">
        <v>2</v>
      </c>
      <c r="H290" s="74">
        <f t="shared" ca="1" si="56"/>
        <v>320.92522948465296</v>
      </c>
      <c r="I290" s="38">
        <f t="shared" ca="1" si="51"/>
        <v>10.339244472694183</v>
      </c>
      <c r="J290" s="38">
        <f t="shared" ca="1" si="50"/>
        <v>1487.0790787100188</v>
      </c>
      <c r="K290" s="38">
        <f t="shared" ca="1" si="61"/>
        <v>331.26447395734715</v>
      </c>
      <c r="L290" s="38">
        <f t="shared" ca="1" si="57"/>
        <v>318.79299603067028</v>
      </c>
      <c r="M290" s="38">
        <f t="shared" ca="1" si="58"/>
        <v>327.84373107143722</v>
      </c>
      <c r="N290" s="38">
        <f t="shared" ca="1" si="59"/>
        <v>317.95022861657372</v>
      </c>
      <c r="O290" s="38">
        <f t="shared" ca="1" si="60"/>
        <v>0</v>
      </c>
      <c r="P290" s="42">
        <f ca="1">B290-MATCH(D290,$H$22:H290,1)</f>
        <v>0</v>
      </c>
      <c r="S290" s="23"/>
      <c r="T290" s="23"/>
      <c r="U290" s="33"/>
      <c r="V290" s="33"/>
    </row>
    <row r="291" spans="2:22" x14ac:dyDescent="0.3">
      <c r="B291" s="37">
        <v>270</v>
      </c>
      <c r="C291" s="38">
        <f t="shared" ca="1" si="52"/>
        <v>1.3757644008173653</v>
      </c>
      <c r="D291" s="38">
        <f t="shared" ca="1" si="53"/>
        <v>322.30099388547035</v>
      </c>
      <c r="E291" s="38">
        <f t="shared" ca="1" si="54"/>
        <v>772.30099388547035</v>
      </c>
      <c r="F291" s="39" t="str">
        <f t="shared" ca="1" si="55"/>
        <v>12:52:18</v>
      </c>
      <c r="G291" s="40">
        <v>3</v>
      </c>
      <c r="H291" s="74">
        <f t="shared" ca="1" si="56"/>
        <v>322.30099388547035</v>
      </c>
      <c r="I291" s="38">
        <f t="shared" ca="1" si="51"/>
        <v>2.1009208335824479</v>
      </c>
      <c r="J291" s="38">
        <f t="shared" ca="1" si="50"/>
        <v>1489.1799995436013</v>
      </c>
      <c r="K291" s="38">
        <f t="shared" ca="1" si="61"/>
        <v>331.26447395734715</v>
      </c>
      <c r="L291" s="38">
        <f t="shared" ca="1" si="57"/>
        <v>324.4019147190528</v>
      </c>
      <c r="M291" s="38">
        <f t="shared" ca="1" si="58"/>
        <v>327.84373107143722</v>
      </c>
      <c r="N291" s="38">
        <f t="shared" ca="1" si="59"/>
        <v>317.95022861657372</v>
      </c>
      <c r="O291" s="38">
        <f t="shared" ca="1" si="60"/>
        <v>0</v>
      </c>
      <c r="P291" s="42">
        <f ca="1">B291-MATCH(D291,$H$22:H291,1)</f>
        <v>0</v>
      </c>
      <c r="S291" s="23"/>
      <c r="T291" s="23"/>
      <c r="U291" s="33"/>
      <c r="V291" s="33"/>
    </row>
    <row r="292" spans="2:22" x14ac:dyDescent="0.3">
      <c r="B292" s="37">
        <v>271</v>
      </c>
      <c r="C292" s="38">
        <f t="shared" ca="1" si="52"/>
        <v>0.21048133227860433</v>
      </c>
      <c r="D292" s="38">
        <f t="shared" ca="1" si="53"/>
        <v>322.51147521774897</v>
      </c>
      <c r="E292" s="38">
        <f t="shared" ca="1" si="54"/>
        <v>772.51147521774897</v>
      </c>
      <c r="F292" s="39" t="str">
        <f t="shared" ca="1" si="55"/>
        <v>12:52:31</v>
      </c>
      <c r="G292" s="40">
        <v>4</v>
      </c>
      <c r="H292" s="74">
        <f t="shared" ca="1" si="56"/>
        <v>322.51147521774897</v>
      </c>
      <c r="I292" s="38">
        <f t="shared" ca="1" si="51"/>
        <v>6.477884563227537</v>
      </c>
      <c r="J292" s="38">
        <f t="shared" ref="J292:J355" ca="1" si="62">MAX(D292,J291)+I292</f>
        <v>1495.6578841068288</v>
      </c>
      <c r="K292" s="38">
        <f t="shared" ca="1" si="61"/>
        <v>331.26447395734715</v>
      </c>
      <c r="L292" s="38">
        <f t="shared" ca="1" si="57"/>
        <v>324.4019147190528</v>
      </c>
      <c r="M292" s="38">
        <f t="shared" ca="1" si="58"/>
        <v>328.98935978097649</v>
      </c>
      <c r="N292" s="38">
        <f t="shared" ca="1" si="59"/>
        <v>317.95022861657372</v>
      </c>
      <c r="O292" s="38">
        <f t="shared" ca="1" si="60"/>
        <v>0</v>
      </c>
      <c r="P292" s="42">
        <f ca="1">B292-MATCH(D292,$H$22:H292,1)</f>
        <v>0</v>
      </c>
      <c r="S292" s="23"/>
      <c r="T292" s="23"/>
      <c r="U292" s="33"/>
      <c r="V292" s="33"/>
    </row>
    <row r="293" spans="2:22" x14ac:dyDescent="0.3">
      <c r="B293" s="37">
        <v>272</v>
      </c>
      <c r="C293" s="38">
        <f t="shared" ca="1" si="52"/>
        <v>0.29912084594408989</v>
      </c>
      <c r="D293" s="38">
        <f t="shared" ca="1" si="53"/>
        <v>322.81059606369308</v>
      </c>
      <c r="E293" s="38">
        <f t="shared" ca="1" si="54"/>
        <v>772.81059606369308</v>
      </c>
      <c r="F293" s="39" t="str">
        <f t="shared" ca="1" si="55"/>
        <v>12:52:49</v>
      </c>
      <c r="G293" s="40">
        <v>2</v>
      </c>
      <c r="H293" s="74">
        <f t="shared" ca="1" si="56"/>
        <v>322.81059606369308</v>
      </c>
      <c r="I293" s="38">
        <f t="shared" ca="1" si="51"/>
        <v>9.9749566503900002</v>
      </c>
      <c r="J293" s="38">
        <f t="shared" ca="1" si="62"/>
        <v>1505.6328407572187</v>
      </c>
      <c r="K293" s="38">
        <f t="shared" ca="1" si="61"/>
        <v>332.78555271408311</v>
      </c>
      <c r="L293" s="38">
        <f t="shared" ca="1" si="57"/>
        <v>324.4019147190528</v>
      </c>
      <c r="M293" s="38">
        <f t="shared" ca="1" si="58"/>
        <v>328.98935978097649</v>
      </c>
      <c r="N293" s="38">
        <f t="shared" ca="1" si="59"/>
        <v>317.95022861657372</v>
      </c>
      <c r="O293" s="38">
        <f t="shared" ca="1" si="60"/>
        <v>0</v>
      </c>
      <c r="P293" s="42">
        <f ca="1">B293-MATCH(D293,$H$22:H293,1)</f>
        <v>0</v>
      </c>
      <c r="S293" s="23"/>
      <c r="T293" s="23"/>
      <c r="U293" s="33"/>
      <c r="V293" s="33"/>
    </row>
    <row r="294" spans="2:22" x14ac:dyDescent="0.3">
      <c r="B294" s="37">
        <v>273</v>
      </c>
      <c r="C294" s="38">
        <f t="shared" ca="1" si="52"/>
        <v>1.1342835905473792</v>
      </c>
      <c r="D294" s="38">
        <f t="shared" ca="1" si="53"/>
        <v>323.94487965424048</v>
      </c>
      <c r="E294" s="38">
        <f t="shared" ca="1" si="54"/>
        <v>773.94487965424048</v>
      </c>
      <c r="F294" s="39" t="str">
        <f t="shared" ca="1" si="55"/>
        <v>12:53:57</v>
      </c>
      <c r="G294" s="40">
        <v>3</v>
      </c>
      <c r="H294" s="74">
        <f t="shared" ca="1" si="56"/>
        <v>323.94487965424048</v>
      </c>
      <c r="I294" s="38">
        <f t="shared" ca="1" si="51"/>
        <v>5.4254523248810864</v>
      </c>
      <c r="J294" s="38">
        <f t="shared" ca="1" si="62"/>
        <v>1511.0582930820997</v>
      </c>
      <c r="K294" s="38">
        <f t="shared" ca="1" si="61"/>
        <v>332.78555271408311</v>
      </c>
      <c r="L294" s="38">
        <f t="shared" ca="1" si="57"/>
        <v>329.37033197912154</v>
      </c>
      <c r="M294" s="38">
        <f t="shared" ca="1" si="58"/>
        <v>328.98935978097649</v>
      </c>
      <c r="N294" s="38">
        <f t="shared" ca="1" si="59"/>
        <v>317.95022861657372</v>
      </c>
      <c r="O294" s="38">
        <f t="shared" ca="1" si="60"/>
        <v>0</v>
      </c>
      <c r="P294" s="42">
        <f ca="1">B294-MATCH(D294,$H$22:H294,1)</f>
        <v>0</v>
      </c>
      <c r="S294" s="23"/>
      <c r="T294" s="23"/>
      <c r="U294" s="33"/>
      <c r="V294" s="33"/>
    </row>
    <row r="295" spans="2:22" x14ac:dyDescent="0.3">
      <c r="B295" s="37">
        <v>274</v>
      </c>
      <c r="C295" s="38">
        <f t="shared" ca="1" si="52"/>
        <v>3.3494646324185591</v>
      </c>
      <c r="D295" s="38">
        <f t="shared" ca="1" si="53"/>
        <v>327.29434428665905</v>
      </c>
      <c r="E295" s="38">
        <f t="shared" ca="1" si="54"/>
        <v>777.294344286659</v>
      </c>
      <c r="F295" s="39" t="str">
        <f t="shared" ca="1" si="55"/>
        <v>12:57:18</v>
      </c>
      <c r="G295" s="40">
        <v>5</v>
      </c>
      <c r="H295" s="74">
        <f t="shared" ca="1" si="56"/>
        <v>327.29434428665905</v>
      </c>
      <c r="I295" s="38">
        <f t="shared" ca="1" si="51"/>
        <v>1.016134755779607</v>
      </c>
      <c r="J295" s="38">
        <f t="shared" ca="1" si="62"/>
        <v>1512.0744278378793</v>
      </c>
      <c r="K295" s="38">
        <f t="shared" ca="1" si="61"/>
        <v>332.78555271408311</v>
      </c>
      <c r="L295" s="38">
        <f t="shared" ca="1" si="57"/>
        <v>329.37033197912154</v>
      </c>
      <c r="M295" s="38">
        <f t="shared" ca="1" si="58"/>
        <v>328.98935978097649</v>
      </c>
      <c r="N295" s="38">
        <f t="shared" ca="1" si="59"/>
        <v>328.31047904243866</v>
      </c>
      <c r="O295" s="38">
        <f t="shared" ca="1" si="60"/>
        <v>0</v>
      </c>
      <c r="P295" s="42">
        <f ca="1">B295-MATCH(D295,$H$22:H295,1)</f>
        <v>0</v>
      </c>
      <c r="S295" s="23"/>
      <c r="T295" s="23"/>
      <c r="U295" s="33"/>
      <c r="V295" s="33"/>
    </row>
    <row r="296" spans="2:22" x14ac:dyDescent="0.3">
      <c r="B296" s="37">
        <v>275</v>
      </c>
      <c r="C296" s="38">
        <f t="shared" ca="1" si="52"/>
        <v>0.62924739856485312</v>
      </c>
      <c r="D296" s="38">
        <f t="shared" ca="1" si="53"/>
        <v>327.92359168522393</v>
      </c>
      <c r="E296" s="38">
        <f t="shared" ca="1" si="54"/>
        <v>777.92359168522398</v>
      </c>
      <c r="F296" s="39" t="str">
        <f t="shared" ca="1" si="55"/>
        <v>12:57:55</v>
      </c>
      <c r="G296" s="40">
        <v>2</v>
      </c>
      <c r="H296" s="74">
        <f t="shared" ca="1" si="56"/>
        <v>328.31047904243866</v>
      </c>
      <c r="I296" s="38">
        <f t="shared" ca="1" si="51"/>
        <v>6.4558738671021798</v>
      </c>
      <c r="J296" s="38">
        <f t="shared" ca="1" si="62"/>
        <v>1518.5303017049814</v>
      </c>
      <c r="K296" s="38">
        <f t="shared" ca="1" si="61"/>
        <v>334.76635290954084</v>
      </c>
      <c r="L296" s="38">
        <f t="shared" ca="1" si="57"/>
        <v>329.37033197912154</v>
      </c>
      <c r="M296" s="38">
        <f t="shared" ca="1" si="58"/>
        <v>328.98935978097649</v>
      </c>
      <c r="N296" s="38">
        <f t="shared" ca="1" si="59"/>
        <v>328.31047904243866</v>
      </c>
      <c r="O296" s="38">
        <f t="shared" ca="1" si="60"/>
        <v>0.38688735721473222</v>
      </c>
      <c r="P296" s="42">
        <f ca="1">B296-MATCH(D296,$H$22:H296,1)</f>
        <v>1</v>
      </c>
      <c r="S296" s="23"/>
      <c r="T296" s="23"/>
      <c r="U296" s="33"/>
      <c r="V296" s="33"/>
    </row>
    <row r="297" spans="2:22" x14ac:dyDescent="0.3">
      <c r="B297" s="37">
        <v>276</v>
      </c>
      <c r="C297" s="38">
        <f t="shared" ca="1" si="52"/>
        <v>1.205034050864098</v>
      </c>
      <c r="D297" s="38">
        <f t="shared" ca="1" si="53"/>
        <v>329.128625736088</v>
      </c>
      <c r="E297" s="38">
        <f t="shared" ca="1" si="54"/>
        <v>779.128625736088</v>
      </c>
      <c r="F297" s="39" t="str">
        <f t="shared" ca="1" si="55"/>
        <v>12:59:08</v>
      </c>
      <c r="G297" s="40">
        <v>4</v>
      </c>
      <c r="H297" s="74">
        <f t="shared" ca="1" si="56"/>
        <v>329.128625736088</v>
      </c>
      <c r="I297" s="38">
        <f t="shared" ca="1" si="51"/>
        <v>0.21631959135056306</v>
      </c>
      <c r="J297" s="38">
        <f t="shared" ca="1" si="62"/>
        <v>1518.746621296332</v>
      </c>
      <c r="K297" s="38">
        <f t="shared" ca="1" si="61"/>
        <v>334.76635290954084</v>
      </c>
      <c r="L297" s="38">
        <f t="shared" ca="1" si="57"/>
        <v>329.37033197912154</v>
      </c>
      <c r="M297" s="38">
        <f t="shared" ca="1" si="58"/>
        <v>329.34494532743855</v>
      </c>
      <c r="N297" s="38">
        <f t="shared" ca="1" si="59"/>
        <v>328.31047904243866</v>
      </c>
      <c r="O297" s="38">
        <f t="shared" ca="1" si="60"/>
        <v>0</v>
      </c>
      <c r="P297" s="42">
        <f ca="1">B297-MATCH(D297,$H$22:H297,1)</f>
        <v>0</v>
      </c>
      <c r="S297" s="23"/>
      <c r="T297" s="23"/>
      <c r="U297" s="33"/>
      <c r="V297" s="33"/>
    </row>
    <row r="298" spans="2:22" x14ac:dyDescent="0.3">
      <c r="B298" s="37">
        <v>277</v>
      </c>
      <c r="C298" s="38">
        <f t="shared" ca="1" si="52"/>
        <v>0.61418137841370846</v>
      </c>
      <c r="D298" s="38">
        <f t="shared" ca="1" si="53"/>
        <v>329.74280711450172</v>
      </c>
      <c r="E298" s="38">
        <f t="shared" ca="1" si="54"/>
        <v>779.74280711450172</v>
      </c>
      <c r="F298" s="39" t="str">
        <f t="shared" ca="1" si="55"/>
        <v>12:59:45</v>
      </c>
      <c r="G298" s="40">
        <v>4</v>
      </c>
      <c r="H298" s="74">
        <f t="shared" ca="1" si="56"/>
        <v>329.74280711450172</v>
      </c>
      <c r="I298" s="38">
        <f t="shared" ca="1" si="51"/>
        <v>1.4849723043937957</v>
      </c>
      <c r="J298" s="38">
        <f t="shared" ca="1" si="62"/>
        <v>1520.2315936007258</v>
      </c>
      <c r="K298" s="38">
        <f t="shared" ca="1" si="61"/>
        <v>334.76635290954084</v>
      </c>
      <c r="L298" s="38">
        <f t="shared" ca="1" si="57"/>
        <v>329.37033197912154</v>
      </c>
      <c r="M298" s="38">
        <f t="shared" ca="1" si="58"/>
        <v>331.22777941889552</v>
      </c>
      <c r="N298" s="38">
        <f t="shared" ca="1" si="59"/>
        <v>328.31047904243866</v>
      </c>
      <c r="O298" s="38">
        <f t="shared" ca="1" si="60"/>
        <v>0</v>
      </c>
      <c r="P298" s="42">
        <f ca="1">B298-MATCH(D298,$H$22:H298,1)</f>
        <v>0</v>
      </c>
      <c r="S298" s="23"/>
      <c r="T298" s="23"/>
      <c r="U298" s="33"/>
      <c r="V298" s="33"/>
    </row>
    <row r="299" spans="2:22" x14ac:dyDescent="0.3">
      <c r="B299" s="37">
        <v>278</v>
      </c>
      <c r="C299" s="38">
        <f t="shared" ca="1" si="52"/>
        <v>5.4292615091770537</v>
      </c>
      <c r="D299" s="38">
        <f t="shared" ca="1" si="53"/>
        <v>335.1720686236788</v>
      </c>
      <c r="E299" s="38">
        <f t="shared" ca="1" si="54"/>
        <v>785.1720686236788</v>
      </c>
      <c r="F299" s="39" t="str">
        <f t="shared" ca="1" si="55"/>
        <v>13:05:10</v>
      </c>
      <c r="G299" s="40">
        <v>3</v>
      </c>
      <c r="H299" s="74">
        <f t="shared" ca="1" si="56"/>
        <v>335.1720686236788</v>
      </c>
      <c r="I299" s="38">
        <f t="shared" ca="1" si="51"/>
        <v>8.7335481547229943</v>
      </c>
      <c r="J299" s="38">
        <f t="shared" ca="1" si="62"/>
        <v>1528.9651417554487</v>
      </c>
      <c r="K299" s="38">
        <f t="shared" ca="1" si="61"/>
        <v>334.76635290954084</v>
      </c>
      <c r="L299" s="38">
        <f t="shared" ca="1" si="57"/>
        <v>343.90561677840179</v>
      </c>
      <c r="M299" s="38">
        <f t="shared" ca="1" si="58"/>
        <v>331.22777941889552</v>
      </c>
      <c r="N299" s="38">
        <f t="shared" ca="1" si="59"/>
        <v>328.31047904243866</v>
      </c>
      <c r="O299" s="38">
        <f t="shared" ca="1" si="60"/>
        <v>0</v>
      </c>
      <c r="P299" s="42">
        <f ca="1">B299-MATCH(D299,$H$22:H299,1)</f>
        <v>0</v>
      </c>
      <c r="S299" s="23"/>
      <c r="T299" s="23"/>
      <c r="U299" s="33"/>
      <c r="V299" s="33"/>
    </row>
    <row r="300" spans="2:22" x14ac:dyDescent="0.3">
      <c r="B300" s="37">
        <v>279</v>
      </c>
      <c r="C300" s="38">
        <f t="shared" ca="1" si="52"/>
        <v>3.7958659322391473</v>
      </c>
      <c r="D300" s="38">
        <f t="shared" ca="1" si="53"/>
        <v>338.96793455591796</v>
      </c>
      <c r="E300" s="38">
        <f t="shared" ca="1" si="54"/>
        <v>788.96793455591796</v>
      </c>
      <c r="F300" s="39" t="str">
        <f t="shared" ca="1" si="55"/>
        <v>13:08:58</v>
      </c>
      <c r="G300" s="40">
        <v>2</v>
      </c>
      <c r="H300" s="74">
        <f t="shared" ca="1" si="56"/>
        <v>338.96793455591796</v>
      </c>
      <c r="I300" s="38">
        <f t="shared" ca="1" si="51"/>
        <v>2.7734273788169688</v>
      </c>
      <c r="J300" s="38">
        <f t="shared" ca="1" si="62"/>
        <v>1531.7385691342656</v>
      </c>
      <c r="K300" s="38">
        <f t="shared" ca="1" si="61"/>
        <v>341.74136193473493</v>
      </c>
      <c r="L300" s="38">
        <f t="shared" ca="1" si="57"/>
        <v>343.90561677840179</v>
      </c>
      <c r="M300" s="38">
        <f t="shared" ca="1" si="58"/>
        <v>331.22777941889552</v>
      </c>
      <c r="N300" s="38">
        <f t="shared" ca="1" si="59"/>
        <v>328.31047904243866</v>
      </c>
      <c r="O300" s="38">
        <f t="shared" ca="1" si="60"/>
        <v>0</v>
      </c>
      <c r="P300" s="42">
        <f ca="1">B300-MATCH(D300,$H$22:H300,1)</f>
        <v>0</v>
      </c>
      <c r="S300" s="23"/>
      <c r="T300" s="23"/>
      <c r="U300" s="33"/>
      <c r="V300" s="33"/>
    </row>
    <row r="301" spans="2:22" x14ac:dyDescent="0.3">
      <c r="B301" s="37">
        <v>280</v>
      </c>
      <c r="C301" s="38">
        <f t="shared" ca="1" si="52"/>
        <v>3.9671954128989753</v>
      </c>
      <c r="D301" s="38">
        <f t="shared" ca="1" si="53"/>
        <v>342.93512996881697</v>
      </c>
      <c r="E301" s="38">
        <f t="shared" ca="1" si="54"/>
        <v>792.93512996881691</v>
      </c>
      <c r="F301" s="39" t="str">
        <f t="shared" ca="1" si="55"/>
        <v>13:12:56</v>
      </c>
      <c r="G301" s="40">
        <v>4</v>
      </c>
      <c r="H301" s="74">
        <f t="shared" ca="1" si="56"/>
        <v>342.93512996881697</v>
      </c>
      <c r="I301" s="38">
        <f t="shared" ca="1" si="51"/>
        <v>0.28497645503336533</v>
      </c>
      <c r="J301" s="38">
        <f t="shared" ca="1" si="62"/>
        <v>1532.0235455892989</v>
      </c>
      <c r="K301" s="38">
        <f t="shared" ca="1" si="61"/>
        <v>341.74136193473493</v>
      </c>
      <c r="L301" s="38">
        <f t="shared" ca="1" si="57"/>
        <v>343.90561677840179</v>
      </c>
      <c r="M301" s="38">
        <f t="shared" ca="1" si="58"/>
        <v>343.22010642385032</v>
      </c>
      <c r="N301" s="38">
        <f t="shared" ca="1" si="59"/>
        <v>328.31047904243866</v>
      </c>
      <c r="O301" s="38">
        <f t="shared" ca="1" si="60"/>
        <v>0</v>
      </c>
      <c r="P301" s="42">
        <f ca="1">B301-MATCH(D301,$H$22:H301,1)</f>
        <v>0</v>
      </c>
      <c r="S301" s="23"/>
      <c r="T301" s="23"/>
      <c r="U301" s="33"/>
      <c r="V301" s="33"/>
    </row>
    <row r="302" spans="2:22" x14ac:dyDescent="0.3">
      <c r="B302" s="37">
        <v>281</v>
      </c>
      <c r="C302" s="38">
        <f t="shared" ca="1" si="52"/>
        <v>1.6685825075244587</v>
      </c>
      <c r="D302" s="38">
        <f t="shared" ca="1" si="53"/>
        <v>344.6037124763414</v>
      </c>
      <c r="E302" s="38">
        <f t="shared" ca="1" si="54"/>
        <v>794.60371247634134</v>
      </c>
      <c r="F302" s="39" t="str">
        <f t="shared" ca="1" si="55"/>
        <v>13:14:36</v>
      </c>
      <c r="G302" s="40">
        <v>2</v>
      </c>
      <c r="H302" s="74">
        <f t="shared" ca="1" si="56"/>
        <v>344.6037124763414</v>
      </c>
      <c r="I302" s="38">
        <f t="shared" ca="1" si="51"/>
        <v>8.8962540112732515</v>
      </c>
      <c r="J302" s="38">
        <f t="shared" ca="1" si="62"/>
        <v>1540.9197996005721</v>
      </c>
      <c r="K302" s="38">
        <f t="shared" ca="1" si="61"/>
        <v>353.49996648761464</v>
      </c>
      <c r="L302" s="38">
        <f t="shared" ca="1" si="57"/>
        <v>343.90561677840179</v>
      </c>
      <c r="M302" s="38">
        <f t="shared" ca="1" si="58"/>
        <v>343.22010642385032</v>
      </c>
      <c r="N302" s="38">
        <f t="shared" ca="1" si="59"/>
        <v>328.31047904243866</v>
      </c>
      <c r="O302" s="38">
        <f t="shared" ca="1" si="60"/>
        <v>0</v>
      </c>
      <c r="P302" s="42">
        <f ca="1">B302-MATCH(D302,$H$22:H302,1)</f>
        <v>0</v>
      </c>
      <c r="S302" s="23"/>
      <c r="T302" s="23"/>
      <c r="U302" s="33"/>
      <c r="V302" s="33"/>
    </row>
    <row r="303" spans="2:22" x14ac:dyDescent="0.3">
      <c r="B303" s="37">
        <v>282</v>
      </c>
      <c r="C303" s="38">
        <f t="shared" ca="1" si="52"/>
        <v>2.6274695699843451</v>
      </c>
      <c r="D303" s="38">
        <f t="shared" ca="1" si="53"/>
        <v>347.23118204632573</v>
      </c>
      <c r="E303" s="38">
        <f t="shared" ca="1" si="54"/>
        <v>797.23118204632578</v>
      </c>
      <c r="F303" s="39" t="str">
        <f t="shared" ca="1" si="55"/>
        <v>13:17:14</v>
      </c>
      <c r="G303" s="40">
        <v>5</v>
      </c>
      <c r="H303" s="74">
        <f t="shared" ca="1" si="56"/>
        <v>347.23118204632573</v>
      </c>
      <c r="I303" s="38">
        <f t="shared" ca="1" si="51"/>
        <v>10.269148026319218</v>
      </c>
      <c r="J303" s="38">
        <f t="shared" ca="1" si="62"/>
        <v>1551.1889476268914</v>
      </c>
      <c r="K303" s="38">
        <f t="shared" ca="1" si="61"/>
        <v>353.49996648761464</v>
      </c>
      <c r="L303" s="38">
        <f t="shared" ca="1" si="57"/>
        <v>343.90561677840179</v>
      </c>
      <c r="M303" s="38">
        <f t="shared" ca="1" si="58"/>
        <v>343.22010642385032</v>
      </c>
      <c r="N303" s="38">
        <f t="shared" ca="1" si="59"/>
        <v>357.50033007264494</v>
      </c>
      <c r="O303" s="38">
        <f t="shared" ca="1" si="60"/>
        <v>0</v>
      </c>
      <c r="P303" s="42">
        <f ca="1">B303-MATCH(D303,$H$22:H303,1)</f>
        <v>0</v>
      </c>
      <c r="S303" s="23"/>
      <c r="T303" s="23"/>
      <c r="U303" s="33"/>
      <c r="V303" s="33"/>
    </row>
    <row r="304" spans="2:22" x14ac:dyDescent="0.3">
      <c r="B304" s="37">
        <v>283</v>
      </c>
      <c r="C304" s="38">
        <f t="shared" ca="1" si="52"/>
        <v>1.8462452926270925</v>
      </c>
      <c r="D304" s="38">
        <f t="shared" ca="1" si="53"/>
        <v>349.07742733895282</v>
      </c>
      <c r="E304" s="38">
        <f t="shared" ca="1" si="54"/>
        <v>799.07742733895282</v>
      </c>
      <c r="F304" s="39" t="str">
        <f t="shared" ca="1" si="55"/>
        <v>13:19:05</v>
      </c>
      <c r="G304" s="40">
        <v>5</v>
      </c>
      <c r="H304" s="74">
        <f t="shared" ca="1" si="56"/>
        <v>349.07742733895282</v>
      </c>
      <c r="I304" s="38">
        <f t="shared" ca="1" si="51"/>
        <v>7.9712588622005836</v>
      </c>
      <c r="J304" s="38">
        <f t="shared" ca="1" si="62"/>
        <v>1559.1602064890919</v>
      </c>
      <c r="K304" s="38">
        <f t="shared" ca="1" si="61"/>
        <v>353.49996648761464</v>
      </c>
      <c r="L304" s="38">
        <f t="shared" ca="1" si="57"/>
        <v>343.90561677840179</v>
      </c>
      <c r="M304" s="38">
        <f t="shared" ca="1" si="58"/>
        <v>343.22010642385032</v>
      </c>
      <c r="N304" s="38">
        <f t="shared" ca="1" si="59"/>
        <v>357.04868620115337</v>
      </c>
      <c r="O304" s="38">
        <f t="shared" ca="1" si="60"/>
        <v>0</v>
      </c>
      <c r="P304" s="42">
        <f ca="1">B304-MATCH(D304,$H$22:H304,1)</f>
        <v>0</v>
      </c>
      <c r="S304" s="23"/>
      <c r="T304" s="23"/>
      <c r="U304" s="33"/>
      <c r="V304" s="33"/>
    </row>
    <row r="305" spans="2:22" x14ac:dyDescent="0.3">
      <c r="B305" s="37">
        <v>284</v>
      </c>
      <c r="C305" s="38">
        <f t="shared" ca="1" si="52"/>
        <v>10.874324546073225</v>
      </c>
      <c r="D305" s="38">
        <f t="shared" ca="1" si="53"/>
        <v>359.95175188502606</v>
      </c>
      <c r="E305" s="38">
        <f t="shared" ca="1" si="54"/>
        <v>809.95175188502606</v>
      </c>
      <c r="F305" s="39" t="str">
        <f t="shared" ca="1" si="55"/>
        <v>13:29:57</v>
      </c>
      <c r="G305" s="40">
        <v>3</v>
      </c>
      <c r="H305" s="74">
        <f t="shared" ca="1" si="56"/>
        <v>359.95175188502606</v>
      </c>
      <c r="I305" s="38">
        <f t="shared" ca="1" si="51"/>
        <v>16.497886912503056</v>
      </c>
      <c r="J305" s="38">
        <f t="shared" ca="1" si="62"/>
        <v>1575.6580934015949</v>
      </c>
      <c r="K305" s="38">
        <f t="shared" ca="1" si="61"/>
        <v>353.49996648761464</v>
      </c>
      <c r="L305" s="38">
        <f t="shared" ca="1" si="57"/>
        <v>376.44963879752913</v>
      </c>
      <c r="M305" s="38">
        <f t="shared" ca="1" si="58"/>
        <v>343.22010642385032</v>
      </c>
      <c r="N305" s="38">
        <f t="shared" ca="1" si="59"/>
        <v>357.04868620115337</v>
      </c>
      <c r="O305" s="38">
        <f t="shared" ca="1" si="60"/>
        <v>0</v>
      </c>
      <c r="P305" s="42">
        <f ca="1">B305-MATCH(D305,$H$22:H305,1)</f>
        <v>0</v>
      </c>
      <c r="S305" s="23"/>
      <c r="T305" s="23"/>
      <c r="U305" s="33"/>
      <c r="V305" s="33"/>
    </row>
    <row r="306" spans="2:22" x14ac:dyDescent="0.3">
      <c r="B306" s="37">
        <v>285</v>
      </c>
      <c r="C306" s="38">
        <f t="shared" ca="1" si="52"/>
        <v>1.155351875451889</v>
      </c>
      <c r="D306" s="38">
        <f t="shared" ca="1" si="53"/>
        <v>361.10710376047797</v>
      </c>
      <c r="E306" s="38">
        <f t="shared" ca="1" si="54"/>
        <v>811.10710376047791</v>
      </c>
      <c r="F306" s="39" t="str">
        <f t="shared" ca="1" si="55"/>
        <v>13:31:06</v>
      </c>
      <c r="G306" s="40">
        <v>3</v>
      </c>
      <c r="H306" s="74">
        <f t="shared" ca="1" si="56"/>
        <v>361.10710376047797</v>
      </c>
      <c r="I306" s="38">
        <f t="shared" ca="1" si="51"/>
        <v>2.222903741934624</v>
      </c>
      <c r="J306" s="38">
        <f t="shared" ca="1" si="62"/>
        <v>1577.8809971435296</v>
      </c>
      <c r="K306" s="38">
        <f t="shared" ca="1" si="61"/>
        <v>353.49996648761464</v>
      </c>
      <c r="L306" s="38">
        <f t="shared" ca="1" si="57"/>
        <v>363.33000750241257</v>
      </c>
      <c r="M306" s="38">
        <f t="shared" ca="1" si="58"/>
        <v>343.22010642385032</v>
      </c>
      <c r="N306" s="38">
        <f t="shared" ca="1" si="59"/>
        <v>357.04868620115337</v>
      </c>
      <c r="O306" s="38">
        <f t="shared" ca="1" si="60"/>
        <v>0</v>
      </c>
      <c r="P306" s="42">
        <f ca="1">B306-MATCH(D306,$H$22:H306,1)</f>
        <v>0</v>
      </c>
      <c r="S306" s="23"/>
      <c r="T306" s="23"/>
      <c r="U306" s="33"/>
      <c r="V306" s="33"/>
    </row>
    <row r="307" spans="2:22" x14ac:dyDescent="0.3">
      <c r="B307" s="37">
        <v>286</v>
      </c>
      <c r="C307" s="38">
        <f t="shared" ca="1" si="52"/>
        <v>0.53219949266859234</v>
      </c>
      <c r="D307" s="38">
        <f t="shared" ca="1" si="53"/>
        <v>361.63930325314658</v>
      </c>
      <c r="E307" s="38">
        <f t="shared" ca="1" si="54"/>
        <v>811.63930325314664</v>
      </c>
      <c r="F307" s="39" t="str">
        <f t="shared" ca="1" si="55"/>
        <v>13:31:38</v>
      </c>
      <c r="G307" s="40">
        <v>2</v>
      </c>
      <c r="H307" s="74">
        <f t="shared" ca="1" si="56"/>
        <v>361.63930325314658</v>
      </c>
      <c r="I307" s="38">
        <f t="shared" ca="1" si="51"/>
        <v>4.4341360420698077</v>
      </c>
      <c r="J307" s="38">
        <f t="shared" ca="1" si="62"/>
        <v>1582.3151331855995</v>
      </c>
      <c r="K307" s="38">
        <f t="shared" ca="1" si="61"/>
        <v>366.07343929521636</v>
      </c>
      <c r="L307" s="38">
        <f t="shared" ca="1" si="57"/>
        <v>363.33000750241257</v>
      </c>
      <c r="M307" s="38">
        <f t="shared" ca="1" si="58"/>
        <v>343.22010642385032</v>
      </c>
      <c r="N307" s="38">
        <f t="shared" ca="1" si="59"/>
        <v>357.04868620115337</v>
      </c>
      <c r="O307" s="38">
        <f t="shared" ca="1" si="60"/>
        <v>0</v>
      </c>
      <c r="P307" s="42">
        <f ca="1">B307-MATCH(D307,$H$22:H307,1)</f>
        <v>0</v>
      </c>
      <c r="S307" s="23"/>
      <c r="T307" s="23"/>
      <c r="U307" s="33"/>
      <c r="V307" s="33"/>
    </row>
    <row r="308" spans="2:22" x14ac:dyDescent="0.3">
      <c r="B308" s="37">
        <v>287</v>
      </c>
      <c r="C308" s="38">
        <f t="shared" ca="1" si="52"/>
        <v>0.82440989309091295</v>
      </c>
      <c r="D308" s="38">
        <f t="shared" ca="1" si="53"/>
        <v>362.46371314623747</v>
      </c>
      <c r="E308" s="38">
        <f t="shared" ca="1" si="54"/>
        <v>812.46371314623752</v>
      </c>
      <c r="F308" s="39" t="str">
        <f t="shared" ca="1" si="55"/>
        <v>13:32:28</v>
      </c>
      <c r="G308" s="40">
        <v>2</v>
      </c>
      <c r="H308" s="74">
        <f t="shared" ca="1" si="56"/>
        <v>362.46371314623747</v>
      </c>
      <c r="I308" s="38">
        <f t="shared" ca="1" si="51"/>
        <v>5.4554969847363033</v>
      </c>
      <c r="J308" s="38">
        <f t="shared" ca="1" si="62"/>
        <v>1587.7706301703358</v>
      </c>
      <c r="K308" s="38">
        <f t="shared" ca="1" si="61"/>
        <v>367.9192101309738</v>
      </c>
      <c r="L308" s="38">
        <f t="shared" ca="1" si="57"/>
        <v>363.33000750241257</v>
      </c>
      <c r="M308" s="38">
        <f t="shared" ca="1" si="58"/>
        <v>343.22010642385032</v>
      </c>
      <c r="N308" s="38">
        <f t="shared" ca="1" si="59"/>
        <v>357.04868620115337</v>
      </c>
      <c r="O308" s="38">
        <f t="shared" ca="1" si="60"/>
        <v>0</v>
      </c>
      <c r="P308" s="42">
        <f ca="1">B308-MATCH(D308,$H$22:H308,1)</f>
        <v>0</v>
      </c>
      <c r="S308" s="23"/>
      <c r="T308" s="23"/>
      <c r="U308" s="33"/>
      <c r="V308" s="33"/>
    </row>
    <row r="309" spans="2:22" x14ac:dyDescent="0.3">
      <c r="B309" s="37">
        <v>288</v>
      </c>
      <c r="C309" s="38">
        <f t="shared" ca="1" si="52"/>
        <v>6.7619728161157218</v>
      </c>
      <c r="D309" s="38">
        <f t="shared" ca="1" si="53"/>
        <v>369.22568596235317</v>
      </c>
      <c r="E309" s="38">
        <f t="shared" ca="1" si="54"/>
        <v>819.22568596235317</v>
      </c>
      <c r="F309" s="39" t="str">
        <f t="shared" ca="1" si="55"/>
        <v>13:39:14</v>
      </c>
      <c r="G309" s="40">
        <v>3</v>
      </c>
      <c r="H309" s="74">
        <f t="shared" ca="1" si="56"/>
        <v>369.22568596235317</v>
      </c>
      <c r="I309" s="38">
        <f t="shared" ca="1" si="51"/>
        <v>2.1442012443477365</v>
      </c>
      <c r="J309" s="38">
        <f t="shared" ca="1" si="62"/>
        <v>1589.9148314146835</v>
      </c>
      <c r="K309" s="38">
        <f t="shared" ca="1" si="61"/>
        <v>367.9192101309738</v>
      </c>
      <c r="L309" s="38">
        <f t="shared" ca="1" si="57"/>
        <v>371.36988720670092</v>
      </c>
      <c r="M309" s="38">
        <f t="shared" ca="1" si="58"/>
        <v>343.22010642385032</v>
      </c>
      <c r="N309" s="38">
        <f t="shared" ca="1" si="59"/>
        <v>357.04868620115337</v>
      </c>
      <c r="O309" s="38">
        <f t="shared" ca="1" si="60"/>
        <v>0</v>
      </c>
      <c r="P309" s="42">
        <f ca="1">B309-MATCH(D309,$H$22:H309,1)</f>
        <v>0</v>
      </c>
      <c r="S309" s="23"/>
      <c r="T309" s="23"/>
      <c r="U309" s="33"/>
      <c r="V309" s="33"/>
    </row>
    <row r="310" spans="2:22" x14ac:dyDescent="0.3">
      <c r="B310" s="37">
        <v>289</v>
      </c>
      <c r="C310" s="38">
        <f t="shared" ca="1" si="52"/>
        <v>2.2616605747018577</v>
      </c>
      <c r="D310" s="38">
        <f t="shared" ca="1" si="53"/>
        <v>371.48734653705503</v>
      </c>
      <c r="E310" s="38">
        <f t="shared" ca="1" si="54"/>
        <v>821.48734653705503</v>
      </c>
      <c r="F310" s="39" t="str">
        <f t="shared" ca="1" si="55"/>
        <v>13:41:29</v>
      </c>
      <c r="G310" s="40">
        <v>3</v>
      </c>
      <c r="H310" s="74">
        <f t="shared" ca="1" si="56"/>
        <v>371.48734653705503</v>
      </c>
      <c r="I310" s="38">
        <f t="shared" ca="1" si="51"/>
        <v>0.24049534026027461</v>
      </c>
      <c r="J310" s="38">
        <f t="shared" ca="1" si="62"/>
        <v>1590.1553267549436</v>
      </c>
      <c r="K310" s="38">
        <f t="shared" ca="1" si="61"/>
        <v>367.9192101309738</v>
      </c>
      <c r="L310" s="38">
        <f t="shared" ca="1" si="57"/>
        <v>371.72784187731531</v>
      </c>
      <c r="M310" s="38">
        <f t="shared" ca="1" si="58"/>
        <v>343.22010642385032</v>
      </c>
      <c r="N310" s="38">
        <f t="shared" ca="1" si="59"/>
        <v>357.04868620115337</v>
      </c>
      <c r="O310" s="38">
        <f t="shared" ca="1" si="60"/>
        <v>0</v>
      </c>
      <c r="P310" s="42">
        <f ca="1">B310-MATCH(D310,$H$22:H310,1)</f>
        <v>0</v>
      </c>
      <c r="S310" s="23"/>
      <c r="T310" s="23"/>
      <c r="U310" s="33"/>
      <c r="V310" s="33"/>
    </row>
    <row r="311" spans="2:22" x14ac:dyDescent="0.3">
      <c r="B311" s="37">
        <v>290</v>
      </c>
      <c r="C311" s="38">
        <f t="shared" ca="1" si="52"/>
        <v>8.9308372459938905</v>
      </c>
      <c r="D311" s="38">
        <f t="shared" ca="1" si="53"/>
        <v>380.4181837830489</v>
      </c>
      <c r="E311" s="38">
        <f t="shared" ca="1" si="54"/>
        <v>830.4181837830489</v>
      </c>
      <c r="F311" s="39" t="str">
        <f t="shared" ca="1" si="55"/>
        <v>13:50:25</v>
      </c>
      <c r="G311" s="40">
        <v>2</v>
      </c>
      <c r="H311" s="74">
        <f t="shared" ca="1" si="56"/>
        <v>380.4181837830489</v>
      </c>
      <c r="I311" s="38">
        <f t="shared" ca="1" si="51"/>
        <v>0.3138818498871957</v>
      </c>
      <c r="J311" s="38">
        <f t="shared" ca="1" si="62"/>
        <v>1590.4692086048308</v>
      </c>
      <c r="K311" s="38">
        <f t="shared" ca="1" si="61"/>
        <v>380.7320656329361</v>
      </c>
      <c r="L311" s="38">
        <f t="shared" ca="1" si="57"/>
        <v>371.72784187731531</v>
      </c>
      <c r="M311" s="38">
        <f t="shared" ca="1" si="58"/>
        <v>343.22010642385032</v>
      </c>
      <c r="N311" s="38">
        <f t="shared" ca="1" si="59"/>
        <v>357.04868620115337</v>
      </c>
      <c r="O311" s="38">
        <f t="shared" ca="1" si="60"/>
        <v>0</v>
      </c>
      <c r="P311" s="42">
        <f ca="1">B311-MATCH(D311,$H$22:H311,1)</f>
        <v>0</v>
      </c>
      <c r="S311" s="23"/>
      <c r="T311" s="23"/>
      <c r="U311" s="33"/>
      <c r="V311" s="33"/>
    </row>
    <row r="312" spans="2:22" x14ac:dyDescent="0.3">
      <c r="B312" s="37">
        <v>291</v>
      </c>
      <c r="C312" s="38">
        <f t="shared" ca="1" si="52"/>
        <v>1.974816067819636</v>
      </c>
      <c r="D312" s="38">
        <f t="shared" ca="1" si="53"/>
        <v>382.39299985086853</v>
      </c>
      <c r="E312" s="38">
        <f t="shared" ca="1" si="54"/>
        <v>832.39299985086859</v>
      </c>
      <c r="F312" s="39" t="str">
        <f t="shared" ca="1" si="55"/>
        <v>13:52:24</v>
      </c>
      <c r="G312" s="40">
        <v>3</v>
      </c>
      <c r="H312" s="74">
        <f t="shared" ca="1" si="56"/>
        <v>382.39299985086853</v>
      </c>
      <c r="I312" s="38">
        <f t="shared" ca="1" si="51"/>
        <v>4.9554087659973511</v>
      </c>
      <c r="J312" s="38">
        <f t="shared" ca="1" si="62"/>
        <v>1595.4246173708282</v>
      </c>
      <c r="K312" s="38">
        <f t="shared" ca="1" si="61"/>
        <v>380.7320656329361</v>
      </c>
      <c r="L312" s="38">
        <f t="shared" ca="1" si="57"/>
        <v>387.34840861686587</v>
      </c>
      <c r="M312" s="38">
        <f t="shared" ca="1" si="58"/>
        <v>343.22010642385032</v>
      </c>
      <c r="N312" s="38">
        <f t="shared" ca="1" si="59"/>
        <v>357.04868620115337</v>
      </c>
      <c r="O312" s="38">
        <f t="shared" ca="1" si="60"/>
        <v>0</v>
      </c>
      <c r="P312" s="42">
        <f ca="1">B312-MATCH(D312,$H$22:H312,1)</f>
        <v>0</v>
      </c>
      <c r="S312" s="23"/>
      <c r="T312" s="23"/>
      <c r="U312" s="33"/>
      <c r="V312" s="33"/>
    </row>
    <row r="313" spans="2:22" x14ac:dyDescent="0.3">
      <c r="B313" s="37">
        <v>292</v>
      </c>
      <c r="C313" s="38">
        <f t="shared" ca="1" si="52"/>
        <v>2.3044492326626878</v>
      </c>
      <c r="D313" s="38">
        <f t="shared" ca="1" si="53"/>
        <v>384.69744908353124</v>
      </c>
      <c r="E313" s="38">
        <f t="shared" ca="1" si="54"/>
        <v>834.69744908353118</v>
      </c>
      <c r="F313" s="39" t="str">
        <f t="shared" ca="1" si="55"/>
        <v>13:54:42</v>
      </c>
      <c r="G313" s="40">
        <v>5</v>
      </c>
      <c r="H313" s="74">
        <f t="shared" ca="1" si="56"/>
        <v>384.69744908353124</v>
      </c>
      <c r="I313" s="38">
        <f t="shared" ca="1" si="51"/>
        <v>2.5996460628967912</v>
      </c>
      <c r="J313" s="38">
        <f t="shared" ca="1" si="62"/>
        <v>1598.0242634337249</v>
      </c>
      <c r="K313" s="38">
        <f t="shared" ca="1" si="61"/>
        <v>380.7320656329361</v>
      </c>
      <c r="L313" s="38">
        <f t="shared" ca="1" si="57"/>
        <v>387.34840861686587</v>
      </c>
      <c r="M313" s="38">
        <f t="shared" ca="1" si="58"/>
        <v>343.22010642385032</v>
      </c>
      <c r="N313" s="38">
        <f t="shared" ca="1" si="59"/>
        <v>387.29709514642803</v>
      </c>
      <c r="O313" s="38">
        <f t="shared" ca="1" si="60"/>
        <v>0</v>
      </c>
      <c r="P313" s="42">
        <f ca="1">B313-MATCH(D313,$H$22:H313,1)</f>
        <v>0</v>
      </c>
      <c r="S313" s="23"/>
      <c r="T313" s="23"/>
      <c r="U313" s="33"/>
      <c r="V313" s="33"/>
    </row>
    <row r="314" spans="2:22" x14ac:dyDescent="0.3">
      <c r="B314" s="37">
        <v>293</v>
      </c>
      <c r="C314" s="38">
        <f t="shared" ca="1" si="52"/>
        <v>2.2556274844691493</v>
      </c>
      <c r="D314" s="38">
        <f t="shared" ca="1" si="53"/>
        <v>386.95307656800037</v>
      </c>
      <c r="E314" s="38">
        <f t="shared" ca="1" si="54"/>
        <v>836.95307656800037</v>
      </c>
      <c r="F314" s="39" t="str">
        <f t="shared" ca="1" si="55"/>
        <v>13:56:57</v>
      </c>
      <c r="G314" s="40">
        <v>3</v>
      </c>
      <c r="H314" s="74">
        <f t="shared" ca="1" si="56"/>
        <v>386.95307656800037</v>
      </c>
      <c r="I314" s="38">
        <f t="shared" ca="1" si="51"/>
        <v>10.643978562255278</v>
      </c>
      <c r="J314" s="38">
        <f t="shared" ca="1" si="62"/>
        <v>1608.6682419959802</v>
      </c>
      <c r="K314" s="38">
        <f t="shared" ca="1" si="61"/>
        <v>380.7320656329361</v>
      </c>
      <c r="L314" s="38">
        <f t="shared" ca="1" si="57"/>
        <v>397.59705513025563</v>
      </c>
      <c r="M314" s="38">
        <f t="shared" ca="1" si="58"/>
        <v>343.22010642385032</v>
      </c>
      <c r="N314" s="38">
        <f t="shared" ca="1" si="59"/>
        <v>387.29709514642803</v>
      </c>
      <c r="O314" s="38">
        <f t="shared" ca="1" si="60"/>
        <v>0</v>
      </c>
      <c r="P314" s="42">
        <f ca="1">B314-MATCH(D314,$H$22:H314,1)</f>
        <v>0</v>
      </c>
      <c r="S314" s="23"/>
      <c r="T314" s="23"/>
      <c r="U314" s="33"/>
      <c r="V314" s="33"/>
    </row>
    <row r="315" spans="2:22" x14ac:dyDescent="0.3">
      <c r="B315" s="37">
        <v>294</v>
      </c>
      <c r="C315" s="38">
        <f t="shared" ca="1" si="52"/>
        <v>2.9837055193438502</v>
      </c>
      <c r="D315" s="38">
        <f t="shared" ca="1" si="53"/>
        <v>389.93678208734423</v>
      </c>
      <c r="E315" s="38">
        <f t="shared" ca="1" si="54"/>
        <v>839.93678208734423</v>
      </c>
      <c r="F315" s="39" t="str">
        <f t="shared" ca="1" si="55"/>
        <v>13:59:56</v>
      </c>
      <c r="G315" s="40">
        <v>5</v>
      </c>
      <c r="H315" s="74">
        <f t="shared" ca="1" si="56"/>
        <v>389.93678208734423</v>
      </c>
      <c r="I315" s="38">
        <f t="shared" ca="1" si="51"/>
        <v>2.6695794939020883</v>
      </c>
      <c r="J315" s="38">
        <f t="shared" ca="1" si="62"/>
        <v>1611.3378214898823</v>
      </c>
      <c r="K315" s="38">
        <f t="shared" ca="1" si="61"/>
        <v>380.7320656329361</v>
      </c>
      <c r="L315" s="38">
        <f t="shared" ca="1" si="57"/>
        <v>397.59705513025563</v>
      </c>
      <c r="M315" s="38">
        <f t="shared" ca="1" si="58"/>
        <v>343.22010642385032</v>
      </c>
      <c r="N315" s="38">
        <f t="shared" ca="1" si="59"/>
        <v>392.60636158124629</v>
      </c>
      <c r="O315" s="38">
        <f t="shared" ca="1" si="60"/>
        <v>0</v>
      </c>
      <c r="P315" s="42">
        <f ca="1">B315-MATCH(D315,$H$22:H315,1)</f>
        <v>0</v>
      </c>
      <c r="S315" s="23"/>
      <c r="T315" s="23"/>
      <c r="U315" s="33"/>
      <c r="V315" s="33"/>
    </row>
    <row r="316" spans="2:22" x14ac:dyDescent="0.3">
      <c r="B316" s="37">
        <v>295</v>
      </c>
      <c r="C316" s="38">
        <f t="shared" ca="1" si="52"/>
        <v>7.124818196804009</v>
      </c>
      <c r="D316" s="38">
        <f t="shared" ca="1" si="53"/>
        <v>397.06160028414826</v>
      </c>
      <c r="E316" s="38">
        <f t="shared" ca="1" si="54"/>
        <v>847.0616002841482</v>
      </c>
      <c r="F316" s="39" t="str">
        <f t="shared" ca="1" si="55"/>
        <v>14:07:04</v>
      </c>
      <c r="G316" s="40">
        <v>4</v>
      </c>
      <c r="H316" s="74">
        <f t="shared" ca="1" si="56"/>
        <v>397.06160028414826</v>
      </c>
      <c r="I316" s="38">
        <f t="shared" ca="1" si="51"/>
        <v>11.000727128334333</v>
      </c>
      <c r="J316" s="38">
        <f t="shared" ca="1" si="62"/>
        <v>1622.3385486182167</v>
      </c>
      <c r="K316" s="38">
        <f t="shared" ca="1" si="61"/>
        <v>380.7320656329361</v>
      </c>
      <c r="L316" s="38">
        <f t="shared" ca="1" si="57"/>
        <v>397.59705513025563</v>
      </c>
      <c r="M316" s="38">
        <f t="shared" ca="1" si="58"/>
        <v>408.0623274124826</v>
      </c>
      <c r="N316" s="38">
        <f t="shared" ca="1" si="59"/>
        <v>392.60636158124629</v>
      </c>
      <c r="O316" s="38">
        <f t="shared" ca="1" si="60"/>
        <v>0</v>
      </c>
      <c r="P316" s="42">
        <f ca="1">B316-MATCH(D316,$H$22:H316,1)</f>
        <v>0</v>
      </c>
      <c r="S316" s="23"/>
      <c r="T316" s="23"/>
      <c r="U316" s="33"/>
      <c r="V316" s="33"/>
    </row>
    <row r="317" spans="2:22" x14ac:dyDescent="0.3">
      <c r="B317" s="37">
        <v>296</v>
      </c>
      <c r="C317" s="38">
        <f t="shared" ca="1" si="52"/>
        <v>2.4169401052825554</v>
      </c>
      <c r="D317" s="38">
        <f t="shared" ca="1" si="53"/>
        <v>399.4785403894308</v>
      </c>
      <c r="E317" s="38">
        <f t="shared" ca="1" si="54"/>
        <v>849.4785403894308</v>
      </c>
      <c r="F317" s="39" t="str">
        <f t="shared" ca="1" si="55"/>
        <v>14:09:29</v>
      </c>
      <c r="G317" s="40">
        <v>5</v>
      </c>
      <c r="H317" s="74">
        <f t="shared" ca="1" si="56"/>
        <v>399.4785403894308</v>
      </c>
      <c r="I317" s="38">
        <f t="shared" ca="1" si="51"/>
        <v>1.5370994853561899</v>
      </c>
      <c r="J317" s="38">
        <f t="shared" ca="1" si="62"/>
        <v>1623.875648103573</v>
      </c>
      <c r="K317" s="38">
        <f t="shared" ca="1" si="61"/>
        <v>380.7320656329361</v>
      </c>
      <c r="L317" s="38">
        <f t="shared" ca="1" si="57"/>
        <v>397.59705513025563</v>
      </c>
      <c r="M317" s="38">
        <f t="shared" ca="1" si="58"/>
        <v>408.0623274124826</v>
      </c>
      <c r="N317" s="38">
        <f t="shared" ca="1" si="59"/>
        <v>401.01563987478698</v>
      </c>
      <c r="O317" s="38">
        <f t="shared" ca="1" si="60"/>
        <v>0</v>
      </c>
      <c r="P317" s="42">
        <f ca="1">B317-MATCH(D317,$H$22:H317,1)</f>
        <v>0</v>
      </c>
      <c r="S317" s="23"/>
      <c r="T317" s="23"/>
      <c r="U317" s="33"/>
      <c r="V317" s="33"/>
    </row>
    <row r="318" spans="2:22" x14ac:dyDescent="0.3">
      <c r="B318" s="37">
        <v>297</v>
      </c>
      <c r="C318" s="38">
        <f t="shared" ca="1" si="52"/>
        <v>1.5558962684745401</v>
      </c>
      <c r="D318" s="38">
        <f t="shared" ca="1" si="53"/>
        <v>401.03443665790536</v>
      </c>
      <c r="E318" s="38">
        <f t="shared" ca="1" si="54"/>
        <v>851.03443665790542</v>
      </c>
      <c r="F318" s="39" t="str">
        <f t="shared" ca="1" si="55"/>
        <v>14:11:02</v>
      </c>
      <c r="G318" s="40">
        <v>3</v>
      </c>
      <c r="H318" s="74">
        <f t="shared" ca="1" si="56"/>
        <v>401.03443665790536</v>
      </c>
      <c r="I318" s="38">
        <f t="shared" ca="1" si="51"/>
        <v>5.3011706734368698</v>
      </c>
      <c r="J318" s="38">
        <f t="shared" ca="1" si="62"/>
        <v>1629.1768187770099</v>
      </c>
      <c r="K318" s="38">
        <f t="shared" ca="1" si="61"/>
        <v>380.7320656329361</v>
      </c>
      <c r="L318" s="38">
        <f t="shared" ca="1" si="57"/>
        <v>406.3356073313422</v>
      </c>
      <c r="M318" s="38">
        <f t="shared" ca="1" si="58"/>
        <v>408.0623274124826</v>
      </c>
      <c r="N318" s="38">
        <f t="shared" ca="1" si="59"/>
        <v>401.01563987478698</v>
      </c>
      <c r="O318" s="38">
        <f t="shared" ca="1" si="60"/>
        <v>0</v>
      </c>
      <c r="P318" s="42">
        <f ca="1">B318-MATCH(D318,$H$22:H318,1)</f>
        <v>0</v>
      </c>
      <c r="S318" s="23"/>
      <c r="T318" s="23"/>
      <c r="U318" s="33"/>
      <c r="V318" s="33"/>
    </row>
    <row r="319" spans="2:22" x14ac:dyDescent="0.3">
      <c r="B319" s="37">
        <v>298</v>
      </c>
      <c r="C319" s="38">
        <f t="shared" ca="1" si="52"/>
        <v>0.43366147488236234</v>
      </c>
      <c r="D319" s="38">
        <f t="shared" ca="1" si="53"/>
        <v>401.4680981327877</v>
      </c>
      <c r="E319" s="38">
        <f t="shared" ca="1" si="54"/>
        <v>851.46809813278765</v>
      </c>
      <c r="F319" s="39" t="str">
        <f t="shared" ca="1" si="55"/>
        <v>14:11:28</v>
      </c>
      <c r="G319" s="40">
        <v>4</v>
      </c>
      <c r="H319" s="74">
        <f t="shared" ca="1" si="56"/>
        <v>401.4680981327877</v>
      </c>
      <c r="I319" s="38">
        <f t="shared" ca="1" si="51"/>
        <v>5.5096114422159577</v>
      </c>
      <c r="J319" s="38">
        <f t="shared" ca="1" si="62"/>
        <v>1634.6864302192259</v>
      </c>
      <c r="K319" s="38">
        <f t="shared" ca="1" si="61"/>
        <v>380.7320656329361</v>
      </c>
      <c r="L319" s="38">
        <f t="shared" ca="1" si="57"/>
        <v>406.3356073313422</v>
      </c>
      <c r="M319" s="38">
        <f t="shared" ca="1" si="58"/>
        <v>406.97770957500364</v>
      </c>
      <c r="N319" s="38">
        <f t="shared" ca="1" si="59"/>
        <v>401.01563987478698</v>
      </c>
      <c r="O319" s="38">
        <f t="shared" ca="1" si="60"/>
        <v>0</v>
      </c>
      <c r="P319" s="42">
        <f ca="1">B319-MATCH(D319,$H$22:H319,1)</f>
        <v>0</v>
      </c>
      <c r="S319" s="23"/>
      <c r="T319" s="23"/>
      <c r="U319" s="33"/>
      <c r="V319" s="33"/>
    </row>
    <row r="320" spans="2:22" x14ac:dyDescent="0.3">
      <c r="B320" s="37">
        <v>299</v>
      </c>
      <c r="C320" s="38">
        <f t="shared" ca="1" si="52"/>
        <v>1.2073323068483877</v>
      </c>
      <c r="D320" s="38">
        <f t="shared" ca="1" si="53"/>
        <v>402.6754304396361</v>
      </c>
      <c r="E320" s="38">
        <f t="shared" ca="1" si="54"/>
        <v>852.6754304396361</v>
      </c>
      <c r="F320" s="39" t="str">
        <f t="shared" ca="1" si="55"/>
        <v>14:12:41</v>
      </c>
      <c r="G320" s="40">
        <v>3</v>
      </c>
      <c r="H320" s="74">
        <f t="shared" ca="1" si="56"/>
        <v>402.6754304396361</v>
      </c>
      <c r="I320" s="38">
        <f t="shared" ca="1" si="51"/>
        <v>17.147209205166913</v>
      </c>
      <c r="J320" s="38">
        <f t="shared" ca="1" si="62"/>
        <v>1651.8336394243929</v>
      </c>
      <c r="K320" s="38">
        <f t="shared" ca="1" si="61"/>
        <v>380.7320656329361</v>
      </c>
      <c r="L320" s="38">
        <f t="shared" ca="1" si="57"/>
        <v>419.82263964480302</v>
      </c>
      <c r="M320" s="38">
        <f t="shared" ca="1" si="58"/>
        <v>406.97770957500364</v>
      </c>
      <c r="N320" s="38">
        <f t="shared" ca="1" si="59"/>
        <v>401.01563987478698</v>
      </c>
      <c r="O320" s="38">
        <f t="shared" ca="1" si="60"/>
        <v>0</v>
      </c>
      <c r="P320" s="42">
        <f ca="1">B320-MATCH(D320,$H$22:H320,1)</f>
        <v>0</v>
      </c>
      <c r="S320" s="23"/>
      <c r="T320" s="23"/>
      <c r="U320" s="33"/>
      <c r="V320" s="33"/>
    </row>
    <row r="321" spans="2:22" x14ac:dyDescent="0.3">
      <c r="B321" s="37">
        <v>300</v>
      </c>
      <c r="C321" s="38">
        <f t="shared" ca="1" si="52"/>
        <v>0.98160657173632559</v>
      </c>
      <c r="D321" s="38">
        <f t="shared" ca="1" si="53"/>
        <v>403.65703701137244</v>
      </c>
      <c r="E321" s="38">
        <f t="shared" ca="1" si="54"/>
        <v>853.65703701137249</v>
      </c>
      <c r="F321" s="39" t="str">
        <f t="shared" ca="1" si="55"/>
        <v>14:13:39</v>
      </c>
      <c r="G321" s="40">
        <v>2</v>
      </c>
      <c r="H321" s="74">
        <f t="shared" ca="1" si="56"/>
        <v>403.65703701137244</v>
      </c>
      <c r="I321" s="38">
        <f t="shared" ca="1" si="51"/>
        <v>2.7419911572660358</v>
      </c>
      <c r="J321" s="38">
        <f t="shared" ca="1" si="62"/>
        <v>1654.575630581659</v>
      </c>
      <c r="K321" s="38">
        <f t="shared" ca="1" si="61"/>
        <v>406.39902816863849</v>
      </c>
      <c r="L321" s="38">
        <f t="shared" ca="1" si="57"/>
        <v>419.82263964480302</v>
      </c>
      <c r="M321" s="38">
        <f t="shared" ca="1" si="58"/>
        <v>406.97770957500364</v>
      </c>
      <c r="N321" s="38">
        <f t="shared" ca="1" si="59"/>
        <v>401.01563987478698</v>
      </c>
      <c r="O321" s="38">
        <f t="shared" ca="1" si="60"/>
        <v>0</v>
      </c>
      <c r="P321" s="42">
        <f ca="1">B321-MATCH(D321,$H$22:H321,1)</f>
        <v>0</v>
      </c>
      <c r="S321" s="23"/>
      <c r="T321" s="23"/>
      <c r="U321" s="33"/>
      <c r="V321" s="33"/>
    </row>
    <row r="322" spans="2:22" x14ac:dyDescent="0.3">
      <c r="B322" s="37">
        <v>301</v>
      </c>
      <c r="C322" s="38">
        <f t="shared" ca="1" si="52"/>
        <v>0.39381067911423745</v>
      </c>
      <c r="D322" s="38">
        <f t="shared" ca="1" si="53"/>
        <v>404.05084769048665</v>
      </c>
      <c r="E322" s="38">
        <f t="shared" ca="1" si="54"/>
        <v>854.05084769048665</v>
      </c>
      <c r="F322" s="39" t="str">
        <f t="shared" ca="1" si="55"/>
        <v>14:14:03</v>
      </c>
      <c r="G322" s="40">
        <v>4</v>
      </c>
      <c r="H322" s="74">
        <f t="shared" ca="1" si="56"/>
        <v>404.05084769048665</v>
      </c>
      <c r="I322" s="38">
        <f t="shared" ca="1" si="51"/>
        <v>3.6305611996962077</v>
      </c>
      <c r="J322" s="38">
        <f t="shared" ca="1" si="62"/>
        <v>1658.2061917813551</v>
      </c>
      <c r="K322" s="38">
        <f t="shared" ca="1" si="61"/>
        <v>406.39902816863849</v>
      </c>
      <c r="L322" s="38">
        <f t="shared" ca="1" si="57"/>
        <v>419.82263964480302</v>
      </c>
      <c r="M322" s="38">
        <f t="shared" ca="1" si="58"/>
        <v>407.68140889018287</v>
      </c>
      <c r="N322" s="38">
        <f t="shared" ca="1" si="59"/>
        <v>401.01563987478698</v>
      </c>
      <c r="O322" s="38">
        <f t="shared" ca="1" si="60"/>
        <v>0</v>
      </c>
      <c r="P322" s="42">
        <f ca="1">B322-MATCH(D322,$H$22:H322,1)</f>
        <v>0</v>
      </c>
      <c r="S322" s="23"/>
      <c r="T322" s="23"/>
      <c r="U322" s="33"/>
      <c r="V322" s="33"/>
    </row>
    <row r="323" spans="2:22" x14ac:dyDescent="0.3">
      <c r="B323" s="37">
        <v>302</v>
      </c>
      <c r="C323" s="38">
        <f t="shared" ca="1" si="52"/>
        <v>0.52135698987736756</v>
      </c>
      <c r="D323" s="38">
        <f t="shared" ca="1" si="53"/>
        <v>404.572204680364</v>
      </c>
      <c r="E323" s="38">
        <f t="shared" ca="1" si="54"/>
        <v>854.57220468036394</v>
      </c>
      <c r="F323" s="39" t="str">
        <f t="shared" ca="1" si="55"/>
        <v>14:14:34</v>
      </c>
      <c r="G323" s="40">
        <v>5</v>
      </c>
      <c r="H323" s="74">
        <f t="shared" ca="1" si="56"/>
        <v>404.572204680364</v>
      </c>
      <c r="I323" s="38">
        <f t="shared" ca="1" si="51"/>
        <v>8.1915822400109821</v>
      </c>
      <c r="J323" s="38">
        <f t="shared" ca="1" si="62"/>
        <v>1666.3977740213661</v>
      </c>
      <c r="K323" s="38">
        <f t="shared" ca="1" si="61"/>
        <v>406.39902816863849</v>
      </c>
      <c r="L323" s="38">
        <f t="shared" ca="1" si="57"/>
        <v>419.82263964480302</v>
      </c>
      <c r="M323" s="38">
        <f t="shared" ca="1" si="58"/>
        <v>407.68140889018287</v>
      </c>
      <c r="N323" s="38">
        <f t="shared" ca="1" si="59"/>
        <v>412.76378692037497</v>
      </c>
      <c r="O323" s="38">
        <f t="shared" ca="1" si="60"/>
        <v>0</v>
      </c>
      <c r="P323" s="42">
        <f ca="1">B323-MATCH(D323,$H$22:H323,1)</f>
        <v>0</v>
      </c>
      <c r="S323" s="23"/>
      <c r="T323" s="23"/>
      <c r="U323" s="33"/>
      <c r="V323" s="33"/>
    </row>
    <row r="324" spans="2:22" x14ac:dyDescent="0.3">
      <c r="B324" s="37">
        <v>303</v>
      </c>
      <c r="C324" s="38">
        <f t="shared" ca="1" si="52"/>
        <v>0.58029418551466982</v>
      </c>
      <c r="D324" s="38">
        <f t="shared" ca="1" si="53"/>
        <v>405.15249886587867</v>
      </c>
      <c r="E324" s="38">
        <f t="shared" ca="1" si="54"/>
        <v>855.15249886587867</v>
      </c>
      <c r="F324" s="39" t="str">
        <f t="shared" ca="1" si="55"/>
        <v>14:15:09</v>
      </c>
      <c r="G324" s="40">
        <v>2</v>
      </c>
      <c r="H324" s="74">
        <f t="shared" ca="1" si="56"/>
        <v>406.39902816863849</v>
      </c>
      <c r="I324" s="38">
        <f t="shared" ca="1" si="51"/>
        <v>3.8043718965523703</v>
      </c>
      <c r="J324" s="38">
        <f t="shared" ca="1" si="62"/>
        <v>1670.2021459179184</v>
      </c>
      <c r="K324" s="38">
        <f t="shared" ca="1" si="61"/>
        <v>410.20340006519086</v>
      </c>
      <c r="L324" s="38">
        <f t="shared" ca="1" si="57"/>
        <v>419.82263964480302</v>
      </c>
      <c r="M324" s="38">
        <f t="shared" ca="1" si="58"/>
        <v>407.68140889018287</v>
      </c>
      <c r="N324" s="38">
        <f t="shared" ca="1" si="59"/>
        <v>412.76378692037497</v>
      </c>
      <c r="O324" s="38">
        <f t="shared" ca="1" si="60"/>
        <v>1.246529302759825</v>
      </c>
      <c r="P324" s="42">
        <f ca="1">B324-MATCH(D324,$H$22:H324,1)</f>
        <v>1</v>
      </c>
      <c r="S324" s="23"/>
      <c r="T324" s="23"/>
      <c r="U324" s="33"/>
      <c r="V324" s="33"/>
    </row>
    <row r="325" spans="2:22" x14ac:dyDescent="0.3">
      <c r="B325" s="37">
        <v>304</v>
      </c>
      <c r="C325" s="38">
        <f t="shared" ca="1" si="52"/>
        <v>0.88518497988547185</v>
      </c>
      <c r="D325" s="38">
        <f t="shared" ca="1" si="53"/>
        <v>406.03768384576415</v>
      </c>
      <c r="E325" s="38">
        <f t="shared" ca="1" si="54"/>
        <v>856.03768384576415</v>
      </c>
      <c r="F325" s="39" t="str">
        <f t="shared" ca="1" si="55"/>
        <v>14:16:02</v>
      </c>
      <c r="G325" s="40">
        <v>3</v>
      </c>
      <c r="H325" s="74">
        <f t="shared" ca="1" si="56"/>
        <v>407.68140889018287</v>
      </c>
      <c r="I325" s="38">
        <f t="shared" ca="1" si="51"/>
        <v>1.0647712328818701</v>
      </c>
      <c r="J325" s="38">
        <f t="shared" ca="1" si="62"/>
        <v>1671.2669171508003</v>
      </c>
      <c r="K325" s="38">
        <f t="shared" ca="1" si="61"/>
        <v>410.20340006519086</v>
      </c>
      <c r="L325" s="38">
        <f t="shared" ca="1" si="57"/>
        <v>407.10245507864602</v>
      </c>
      <c r="M325" s="38">
        <f t="shared" ca="1" si="58"/>
        <v>407.68140889018287</v>
      </c>
      <c r="N325" s="38">
        <f t="shared" ca="1" si="59"/>
        <v>412.76378692037497</v>
      </c>
      <c r="O325" s="38">
        <f t="shared" ca="1" si="60"/>
        <v>1.6437250444187157</v>
      </c>
      <c r="P325" s="42">
        <f ca="1">B325-MATCH(D325,$H$22:H325,1)</f>
        <v>2</v>
      </c>
      <c r="S325" s="23"/>
      <c r="T325" s="23"/>
      <c r="U325" s="33"/>
      <c r="V325" s="33"/>
    </row>
    <row r="326" spans="2:22" x14ac:dyDescent="0.3">
      <c r="B326" s="37">
        <v>305</v>
      </c>
      <c r="C326" s="38">
        <f t="shared" ca="1" si="52"/>
        <v>0.86490540719906073</v>
      </c>
      <c r="D326" s="38">
        <f t="shared" ca="1" si="53"/>
        <v>406.9025892529632</v>
      </c>
      <c r="E326" s="38">
        <f t="shared" ca="1" si="54"/>
        <v>856.90258925296325</v>
      </c>
      <c r="F326" s="39" t="str">
        <f t="shared" ca="1" si="55"/>
        <v>14:16:54</v>
      </c>
      <c r="G326" s="40">
        <v>5</v>
      </c>
      <c r="H326" s="74">
        <f t="shared" ca="1" si="56"/>
        <v>407.10245507864602</v>
      </c>
      <c r="I326" s="38">
        <f t="shared" ca="1" si="51"/>
        <v>1.9099449641242994</v>
      </c>
      <c r="J326" s="38">
        <f t="shared" ca="1" si="62"/>
        <v>1673.1768621149247</v>
      </c>
      <c r="K326" s="38">
        <f t="shared" ca="1" si="61"/>
        <v>410.20340006519086</v>
      </c>
      <c r="L326" s="38">
        <f t="shared" ca="1" si="57"/>
        <v>407.10245507864602</v>
      </c>
      <c r="M326" s="38">
        <f t="shared" ca="1" si="58"/>
        <v>407.68140889018287</v>
      </c>
      <c r="N326" s="38">
        <f t="shared" ca="1" si="59"/>
        <v>408.81253421708749</v>
      </c>
      <c r="O326" s="38">
        <f t="shared" ca="1" si="60"/>
        <v>0.19986582568282074</v>
      </c>
      <c r="P326" s="42">
        <f ca="1">B326-MATCH(D326,$H$22:H326,1)</f>
        <v>2</v>
      </c>
      <c r="S326" s="23"/>
      <c r="T326" s="23"/>
      <c r="U326" s="33"/>
      <c r="V326" s="33"/>
    </row>
    <row r="327" spans="2:22" x14ac:dyDescent="0.3">
      <c r="B327" s="37">
        <v>306</v>
      </c>
      <c r="C327" s="38">
        <f t="shared" ca="1" si="52"/>
        <v>6.9110401919791772E-2</v>
      </c>
      <c r="D327" s="38">
        <f t="shared" ref="D327:D371" ca="1" si="63">D326+C327</f>
        <v>406.97169965488297</v>
      </c>
      <c r="E327" s="38">
        <f t="shared" ca="1" si="54"/>
        <v>856.97169965488297</v>
      </c>
      <c r="F327" s="39" t="str">
        <f t="shared" ca="1" si="55"/>
        <v>14:16:58</v>
      </c>
      <c r="G327" s="40">
        <v>4</v>
      </c>
      <c r="H327" s="74">
        <f t="shared" ca="1" si="56"/>
        <v>407.10245507864602</v>
      </c>
      <c r="I327" s="38">
        <f t="shared" ca="1" si="51"/>
        <v>4.1259023660217871</v>
      </c>
      <c r="J327" s="38">
        <f t="shared" ca="1" si="62"/>
        <v>1677.3027644809465</v>
      </c>
      <c r="K327" s="38">
        <f t="shared" ref="K327:K371" ca="1" si="64">IF(G327=2,H327+I327,K326)</f>
        <v>410.20340006519086</v>
      </c>
      <c r="L327" s="38">
        <f t="shared" ca="1" si="57"/>
        <v>407.10245507864602</v>
      </c>
      <c r="M327" s="38">
        <f t="shared" ca="1" si="58"/>
        <v>411.09760202090473</v>
      </c>
      <c r="N327" s="38">
        <f t="shared" ca="1" si="59"/>
        <v>408.81253421708749</v>
      </c>
      <c r="O327" s="38">
        <f t="shared" ca="1" si="60"/>
        <v>0.13075542376304838</v>
      </c>
      <c r="P327" s="42">
        <f ca="1">B327-MATCH(D327,$H$22:H327,1)</f>
        <v>3</v>
      </c>
      <c r="R327" s="33"/>
      <c r="T327" s="23"/>
    </row>
    <row r="328" spans="2:22" x14ac:dyDescent="0.3">
      <c r="B328" s="37">
        <v>307</v>
      </c>
      <c r="C328" s="38">
        <f t="shared" ca="1" si="52"/>
        <v>0.22352392619808062</v>
      </c>
      <c r="D328" s="38">
        <f t="shared" ca="1" si="63"/>
        <v>407.19522358108105</v>
      </c>
      <c r="E328" s="38">
        <f t="shared" ca="1" si="54"/>
        <v>857.19522358108111</v>
      </c>
      <c r="F328" s="39" t="str">
        <f t="shared" ca="1" si="55"/>
        <v>14:17:12</v>
      </c>
      <c r="G328" s="40">
        <v>2</v>
      </c>
      <c r="H328" s="74">
        <f t="shared" ca="1" si="56"/>
        <v>407.19522358108105</v>
      </c>
      <c r="I328" s="38">
        <f t="shared" ca="1" si="51"/>
        <v>0.89554216632718875</v>
      </c>
      <c r="J328" s="38">
        <f t="shared" ca="1" si="62"/>
        <v>1678.1983066472737</v>
      </c>
      <c r="K328" s="38">
        <f t="shared" ca="1" si="64"/>
        <v>408.09076574740823</v>
      </c>
      <c r="L328" s="38">
        <f t="shared" ca="1" si="57"/>
        <v>407.10245507864602</v>
      </c>
      <c r="M328" s="38">
        <f t="shared" ca="1" si="58"/>
        <v>411.09760202090473</v>
      </c>
      <c r="N328" s="38">
        <f t="shared" ca="1" si="59"/>
        <v>408.81253421708749</v>
      </c>
      <c r="O328" s="38">
        <f t="shared" ca="1" si="60"/>
        <v>0</v>
      </c>
      <c r="P328" s="42">
        <f ca="1">B328-MATCH(D328,$H$22:H328,1)</f>
        <v>0</v>
      </c>
      <c r="R328" s="33"/>
      <c r="T328" s="23"/>
    </row>
    <row r="329" spans="2:22" x14ac:dyDescent="0.3">
      <c r="B329" s="37">
        <v>308</v>
      </c>
      <c r="C329" s="38">
        <f t="shared" ca="1" si="52"/>
        <v>2.8962475125645655E-2</v>
      </c>
      <c r="D329" s="38">
        <f t="shared" ca="1" si="63"/>
        <v>407.22418605620669</v>
      </c>
      <c r="E329" s="38">
        <f t="shared" ca="1" si="54"/>
        <v>857.22418605620669</v>
      </c>
      <c r="F329" s="39" t="str">
        <f t="shared" ca="1" si="55"/>
        <v>14:17:13</v>
      </c>
      <c r="G329" s="40">
        <v>5</v>
      </c>
      <c r="H329" s="74">
        <f t="shared" ca="1" si="56"/>
        <v>407.22418605620669</v>
      </c>
      <c r="I329" s="38">
        <f t="shared" ca="1" si="51"/>
        <v>10.959638797756655</v>
      </c>
      <c r="J329" s="38">
        <f t="shared" ca="1" si="62"/>
        <v>1689.1579454450305</v>
      </c>
      <c r="K329" s="38">
        <f t="shared" ca="1" si="64"/>
        <v>408.09076574740823</v>
      </c>
      <c r="L329" s="38">
        <f t="shared" ca="1" si="57"/>
        <v>407.10245507864602</v>
      </c>
      <c r="M329" s="38">
        <f t="shared" ca="1" si="58"/>
        <v>411.09760202090473</v>
      </c>
      <c r="N329" s="38">
        <f t="shared" ca="1" si="59"/>
        <v>418.18382485396336</v>
      </c>
      <c r="O329" s="38">
        <f t="shared" ca="1" si="60"/>
        <v>0</v>
      </c>
      <c r="P329" s="42">
        <f ca="1">B329-MATCH(D329,$H$22:H329,1)</f>
        <v>5</v>
      </c>
      <c r="R329" s="33"/>
      <c r="T329" s="23"/>
    </row>
    <row r="330" spans="2:22" x14ac:dyDescent="0.3">
      <c r="B330" s="37">
        <v>309</v>
      </c>
      <c r="C330" s="38">
        <f t="shared" ca="1" si="52"/>
        <v>1.724451635384826</v>
      </c>
      <c r="D330" s="38">
        <f t="shared" ca="1" si="63"/>
        <v>408.9486376915915</v>
      </c>
      <c r="E330" s="38">
        <f t="shared" ca="1" si="54"/>
        <v>858.94863769159156</v>
      </c>
      <c r="F330" s="39" t="str">
        <f t="shared" ca="1" si="55"/>
        <v>14:18:57</v>
      </c>
      <c r="G330" s="40">
        <v>4</v>
      </c>
      <c r="H330" s="74">
        <f t="shared" ca="1" si="56"/>
        <v>408.9486376915915</v>
      </c>
      <c r="I330" s="38">
        <f t="shared" ca="1" si="51"/>
        <v>5.566125772246739</v>
      </c>
      <c r="J330" s="38">
        <f t="shared" ca="1" si="62"/>
        <v>1694.7240712172772</v>
      </c>
      <c r="K330" s="38">
        <f t="shared" ca="1" si="64"/>
        <v>408.09076574740823</v>
      </c>
      <c r="L330" s="38">
        <f t="shared" ca="1" si="57"/>
        <v>407.10245507864602</v>
      </c>
      <c r="M330" s="38">
        <f t="shared" ca="1" si="58"/>
        <v>414.51476346383822</v>
      </c>
      <c r="N330" s="38">
        <f t="shared" ca="1" si="59"/>
        <v>418.18382485396336</v>
      </c>
      <c r="O330" s="38">
        <f t="shared" ca="1" si="60"/>
        <v>0</v>
      </c>
      <c r="P330" s="42">
        <f ca="1">B330-MATCH(D330,$H$22:H330,1)</f>
        <v>0</v>
      </c>
      <c r="R330" s="33"/>
      <c r="T330" s="23"/>
    </row>
    <row r="331" spans="2:22" x14ac:dyDescent="0.3">
      <c r="B331" s="37">
        <v>310</v>
      </c>
      <c r="C331" s="38">
        <f t="shared" ca="1" si="52"/>
        <v>2.6552470613045229</v>
      </c>
      <c r="D331" s="38">
        <f t="shared" ca="1" si="63"/>
        <v>411.60388475289602</v>
      </c>
      <c r="E331" s="38">
        <f t="shared" ca="1" si="54"/>
        <v>861.60388475289596</v>
      </c>
      <c r="F331" s="39" t="str">
        <f t="shared" ca="1" si="55"/>
        <v>14:21:36</v>
      </c>
      <c r="G331" s="40">
        <v>4</v>
      </c>
      <c r="H331" s="74">
        <f t="shared" ca="1" si="56"/>
        <v>411.60388475289602</v>
      </c>
      <c r="I331" s="38">
        <f t="shared" ca="1" si="51"/>
        <v>2.602962703004577</v>
      </c>
      <c r="J331" s="38">
        <f t="shared" ca="1" si="62"/>
        <v>1697.3270339202818</v>
      </c>
      <c r="K331" s="38">
        <f t="shared" ca="1" si="64"/>
        <v>408.09076574740823</v>
      </c>
      <c r="L331" s="38">
        <f t="shared" ca="1" si="57"/>
        <v>407.10245507864602</v>
      </c>
      <c r="M331" s="38">
        <f t="shared" ca="1" si="58"/>
        <v>414.20684745590057</v>
      </c>
      <c r="N331" s="38">
        <f t="shared" ca="1" si="59"/>
        <v>418.18382485396336</v>
      </c>
      <c r="O331" s="38">
        <f t="shared" ca="1" si="60"/>
        <v>0</v>
      </c>
      <c r="P331" s="42">
        <f ca="1">B331-MATCH(D331,$H$22:H331,1)</f>
        <v>0</v>
      </c>
      <c r="R331" s="33"/>
      <c r="T331" s="23"/>
    </row>
    <row r="332" spans="2:22" x14ac:dyDescent="0.3">
      <c r="B332" s="37">
        <v>311</v>
      </c>
      <c r="C332" s="38">
        <f t="shared" ca="1" si="52"/>
        <v>3.4665522941402416</v>
      </c>
      <c r="D332" s="38">
        <f t="shared" ca="1" si="63"/>
        <v>415.07043704703625</v>
      </c>
      <c r="E332" s="38">
        <f t="shared" ca="1" si="54"/>
        <v>865.07043704703619</v>
      </c>
      <c r="F332" s="39" t="str">
        <f t="shared" ca="1" si="55"/>
        <v>14:25:04</v>
      </c>
      <c r="G332" s="40">
        <v>3</v>
      </c>
      <c r="H332" s="74">
        <f t="shared" ca="1" si="56"/>
        <v>415.07043704703625</v>
      </c>
      <c r="I332" s="38">
        <f t="shared" ca="1" si="51"/>
        <v>5.6374968801069691</v>
      </c>
      <c r="J332" s="38">
        <f t="shared" ca="1" si="62"/>
        <v>1702.9645308003887</v>
      </c>
      <c r="K332" s="38">
        <f t="shared" ca="1" si="64"/>
        <v>408.09076574740823</v>
      </c>
      <c r="L332" s="38">
        <f t="shared" ca="1" si="57"/>
        <v>420.70793392714324</v>
      </c>
      <c r="M332" s="38">
        <f t="shared" ca="1" si="58"/>
        <v>414.20684745590057</v>
      </c>
      <c r="N332" s="38">
        <f t="shared" ca="1" si="59"/>
        <v>418.18382485396336</v>
      </c>
      <c r="O332" s="38">
        <f t="shared" ca="1" si="60"/>
        <v>0</v>
      </c>
      <c r="P332" s="42">
        <f ca="1">B332-MATCH(D332,$H$22:H332,1)</f>
        <v>0</v>
      </c>
      <c r="R332" s="33"/>
      <c r="T332" s="23"/>
    </row>
    <row r="333" spans="2:22" x14ac:dyDescent="0.3">
      <c r="B333" s="37">
        <v>312</v>
      </c>
      <c r="C333" s="38">
        <f t="shared" ca="1" si="52"/>
        <v>0.41941595784152125</v>
      </c>
      <c r="D333" s="38">
        <f t="shared" ca="1" si="63"/>
        <v>415.48985300487777</v>
      </c>
      <c r="E333" s="38">
        <f t="shared" ca="1" si="54"/>
        <v>865.48985300487777</v>
      </c>
      <c r="F333" s="39" t="str">
        <f t="shared" ca="1" si="55"/>
        <v>14:25:29</v>
      </c>
      <c r="G333" s="40">
        <v>4</v>
      </c>
      <c r="H333" s="74">
        <f t="shared" ca="1" si="56"/>
        <v>415.48985300487777</v>
      </c>
      <c r="I333" s="38">
        <f t="shared" ca="1" si="51"/>
        <v>2.058491424404687</v>
      </c>
      <c r="J333" s="38">
        <f t="shared" ca="1" si="62"/>
        <v>1705.0230222247935</v>
      </c>
      <c r="K333" s="38">
        <f t="shared" ca="1" si="64"/>
        <v>408.09076574740823</v>
      </c>
      <c r="L333" s="38">
        <f t="shared" ca="1" si="57"/>
        <v>420.70793392714324</v>
      </c>
      <c r="M333" s="38">
        <f t="shared" ca="1" si="58"/>
        <v>417.54834442928245</v>
      </c>
      <c r="N333" s="38">
        <f t="shared" ca="1" si="59"/>
        <v>418.18382485396336</v>
      </c>
      <c r="O333" s="38">
        <f t="shared" ca="1" si="60"/>
        <v>0</v>
      </c>
      <c r="P333" s="42">
        <f ca="1">B333-MATCH(D333,$H$22:H333,1)</f>
        <v>0</v>
      </c>
      <c r="R333" s="33"/>
      <c r="T333" s="23"/>
    </row>
    <row r="334" spans="2:22" x14ac:dyDescent="0.3">
      <c r="B334" s="37">
        <v>313</v>
      </c>
      <c r="C334" s="38">
        <f t="shared" ca="1" si="52"/>
        <v>0.51697621210360911</v>
      </c>
      <c r="D334" s="38">
        <f t="shared" ca="1" si="63"/>
        <v>416.00682921698137</v>
      </c>
      <c r="E334" s="38">
        <f t="shared" ca="1" si="54"/>
        <v>866.00682921698137</v>
      </c>
      <c r="F334" s="39" t="str">
        <f t="shared" ca="1" si="55"/>
        <v>14:26:00</v>
      </c>
      <c r="G334" s="40">
        <v>4</v>
      </c>
      <c r="H334" s="74">
        <f t="shared" ca="1" si="56"/>
        <v>416.00682921698137</v>
      </c>
      <c r="I334" s="38">
        <f t="shared" ca="1" si="51"/>
        <v>0.92782365802946465</v>
      </c>
      <c r="J334" s="38">
        <f t="shared" ca="1" si="62"/>
        <v>1705.9508458828229</v>
      </c>
      <c r="K334" s="38">
        <f t="shared" ca="1" si="64"/>
        <v>408.09076574740823</v>
      </c>
      <c r="L334" s="38">
        <f t="shared" ca="1" si="57"/>
        <v>420.70793392714324</v>
      </c>
      <c r="M334" s="38">
        <f t="shared" ca="1" si="58"/>
        <v>416.93465287501084</v>
      </c>
      <c r="N334" s="38">
        <f t="shared" ca="1" si="59"/>
        <v>418.18382485396336</v>
      </c>
      <c r="O334" s="38">
        <f t="shared" ca="1" si="60"/>
        <v>0</v>
      </c>
      <c r="P334" s="42">
        <f ca="1">B334-MATCH(D334,$H$22:H334,1)</f>
        <v>0</v>
      </c>
      <c r="R334" s="33"/>
      <c r="T334" s="23"/>
    </row>
    <row r="335" spans="2:22" x14ac:dyDescent="0.3">
      <c r="B335" s="37">
        <v>314</v>
      </c>
      <c r="C335" s="38">
        <f t="shared" ca="1" si="52"/>
        <v>2.2112489755909008</v>
      </c>
      <c r="D335" s="38">
        <f t="shared" ca="1" si="63"/>
        <v>418.21807819257225</v>
      </c>
      <c r="E335" s="38">
        <f t="shared" ca="1" si="54"/>
        <v>868.21807819257219</v>
      </c>
      <c r="F335" s="39" t="str">
        <f t="shared" ca="1" si="55"/>
        <v>14:28:13</v>
      </c>
      <c r="G335" s="40">
        <v>5</v>
      </c>
      <c r="H335" s="74">
        <f t="shared" ca="1" si="56"/>
        <v>418.21807819257225</v>
      </c>
      <c r="I335" s="38">
        <f t="shared" ca="1" si="51"/>
        <v>4.3586144159225029</v>
      </c>
      <c r="J335" s="38">
        <f t="shared" ca="1" si="62"/>
        <v>1710.3094602987455</v>
      </c>
      <c r="K335" s="38">
        <f t="shared" ca="1" si="64"/>
        <v>408.09076574740823</v>
      </c>
      <c r="L335" s="38">
        <f t="shared" ca="1" si="57"/>
        <v>420.70793392714324</v>
      </c>
      <c r="M335" s="38">
        <f t="shared" ca="1" si="58"/>
        <v>416.93465287501084</v>
      </c>
      <c r="N335" s="38">
        <f t="shared" ca="1" si="59"/>
        <v>422.57669260849474</v>
      </c>
      <c r="O335" s="38">
        <f t="shared" ca="1" si="60"/>
        <v>0</v>
      </c>
      <c r="P335" s="42">
        <f ca="1">B335-MATCH(D335,$H$22:H335,1)</f>
        <v>0</v>
      </c>
      <c r="R335" s="33"/>
      <c r="T335" s="23"/>
    </row>
    <row r="336" spans="2:22" x14ac:dyDescent="0.3">
      <c r="B336" s="37">
        <v>315</v>
      </c>
      <c r="C336" s="38">
        <f t="shared" ca="1" si="52"/>
        <v>7.6992777148288338E-2</v>
      </c>
      <c r="D336" s="38">
        <f t="shared" ca="1" si="63"/>
        <v>418.29507096972054</v>
      </c>
      <c r="E336" s="38">
        <f t="shared" ca="1" si="54"/>
        <v>868.29507096972054</v>
      </c>
      <c r="F336" s="39" t="str">
        <f t="shared" ca="1" si="55"/>
        <v>14:28:18</v>
      </c>
      <c r="G336" s="40">
        <v>3</v>
      </c>
      <c r="H336" s="74">
        <f t="shared" ca="1" si="56"/>
        <v>418.29507096972054</v>
      </c>
      <c r="I336" s="38">
        <f t="shared" ca="1" si="51"/>
        <v>0.91369968442510197</v>
      </c>
      <c r="J336" s="38">
        <f t="shared" ca="1" si="62"/>
        <v>1711.2231599831707</v>
      </c>
      <c r="K336" s="38">
        <f t="shared" ca="1" si="64"/>
        <v>408.09076574740823</v>
      </c>
      <c r="L336" s="38">
        <f t="shared" ca="1" si="57"/>
        <v>419.20877065414567</v>
      </c>
      <c r="M336" s="38">
        <f t="shared" ca="1" si="58"/>
        <v>416.93465287501084</v>
      </c>
      <c r="N336" s="38">
        <f t="shared" ca="1" si="59"/>
        <v>422.57669260849474</v>
      </c>
      <c r="O336" s="38">
        <f t="shared" ca="1" si="60"/>
        <v>0</v>
      </c>
      <c r="P336" s="42">
        <f ca="1">B336-MATCH(D336,$H$22:H336,1)</f>
        <v>0</v>
      </c>
      <c r="R336" s="33"/>
      <c r="T336" s="23"/>
    </row>
    <row r="337" spans="2:20" x14ac:dyDescent="0.3">
      <c r="B337" s="37">
        <v>316</v>
      </c>
      <c r="C337" s="38">
        <f t="shared" ca="1" si="52"/>
        <v>0.72538968300977613</v>
      </c>
      <c r="D337" s="38">
        <f t="shared" ca="1" si="63"/>
        <v>419.02046065273032</v>
      </c>
      <c r="E337" s="38">
        <f t="shared" ca="1" si="54"/>
        <v>869.02046065273032</v>
      </c>
      <c r="F337" s="39" t="str">
        <f t="shared" ca="1" si="55"/>
        <v>14:29:01</v>
      </c>
      <c r="G337" s="40">
        <v>2</v>
      </c>
      <c r="H337" s="74">
        <f t="shared" ca="1" si="56"/>
        <v>419.02046065273032</v>
      </c>
      <c r="I337" s="38">
        <f t="shared" ca="1" si="51"/>
        <v>3.579070137161795</v>
      </c>
      <c r="J337" s="38">
        <f t="shared" ca="1" si="62"/>
        <v>1714.8022301203325</v>
      </c>
      <c r="K337" s="38">
        <f t="shared" ca="1" si="64"/>
        <v>422.59953078989213</v>
      </c>
      <c r="L337" s="38">
        <f t="shared" ca="1" si="57"/>
        <v>419.20877065414567</v>
      </c>
      <c r="M337" s="38">
        <f t="shared" ca="1" si="58"/>
        <v>416.93465287501084</v>
      </c>
      <c r="N337" s="38">
        <f t="shared" ca="1" si="59"/>
        <v>422.57669260849474</v>
      </c>
      <c r="O337" s="38">
        <f t="shared" ca="1" si="60"/>
        <v>0</v>
      </c>
      <c r="P337" s="42">
        <f ca="1">B337-MATCH(D337,$H$22:H337,1)</f>
        <v>0</v>
      </c>
      <c r="R337" s="33"/>
      <c r="T337" s="23"/>
    </row>
    <row r="338" spans="2:20" x14ac:dyDescent="0.3">
      <c r="B338" s="37">
        <v>317</v>
      </c>
      <c r="C338" s="38">
        <f t="shared" ca="1" si="52"/>
        <v>0.34644630375287094</v>
      </c>
      <c r="D338" s="38">
        <f t="shared" ca="1" si="63"/>
        <v>419.36690695648321</v>
      </c>
      <c r="E338" s="38">
        <f t="shared" ca="1" si="54"/>
        <v>869.36690695648326</v>
      </c>
      <c r="F338" s="39" t="str">
        <f t="shared" ca="1" si="55"/>
        <v>14:29:22</v>
      </c>
      <c r="G338" s="40">
        <v>3</v>
      </c>
      <c r="H338" s="74">
        <f t="shared" ca="1" si="56"/>
        <v>419.36690695648321</v>
      </c>
      <c r="I338" s="38">
        <f t="shared" ca="1" si="51"/>
        <v>8.079631886869949</v>
      </c>
      <c r="J338" s="38">
        <f t="shared" ca="1" si="62"/>
        <v>1722.8818620072025</v>
      </c>
      <c r="K338" s="38">
        <f t="shared" ca="1" si="64"/>
        <v>422.59953078989213</v>
      </c>
      <c r="L338" s="38">
        <f t="shared" ca="1" si="57"/>
        <v>427.44653884335315</v>
      </c>
      <c r="M338" s="38">
        <f t="shared" ca="1" si="58"/>
        <v>416.93465287501084</v>
      </c>
      <c r="N338" s="38">
        <f t="shared" ca="1" si="59"/>
        <v>422.57669260849474</v>
      </c>
      <c r="O338" s="38">
        <f t="shared" ca="1" si="60"/>
        <v>0</v>
      </c>
      <c r="P338" s="42">
        <f ca="1">B338-MATCH(D338,$H$22:H338,1)</f>
        <v>0</v>
      </c>
      <c r="R338" s="33"/>
      <c r="T338" s="23"/>
    </row>
    <row r="339" spans="2:20" x14ac:dyDescent="0.3">
      <c r="B339" s="37">
        <v>318</v>
      </c>
      <c r="C339" s="38">
        <f t="shared" ca="1" si="52"/>
        <v>1.3797962226130975</v>
      </c>
      <c r="D339" s="38">
        <f t="shared" ca="1" si="63"/>
        <v>420.7467031790963</v>
      </c>
      <c r="E339" s="38">
        <f t="shared" ca="1" si="54"/>
        <v>870.74670317909636</v>
      </c>
      <c r="F339" s="39" t="str">
        <f t="shared" ca="1" si="55"/>
        <v>14:30:45</v>
      </c>
      <c r="G339" s="40">
        <v>4</v>
      </c>
      <c r="H339" s="74">
        <f t="shared" ca="1" si="56"/>
        <v>420.7467031790963</v>
      </c>
      <c r="I339" s="38">
        <f t="shared" ca="1" si="51"/>
        <v>27.044964329218875</v>
      </c>
      <c r="J339" s="38">
        <f t="shared" ca="1" si="62"/>
        <v>1749.9268263364213</v>
      </c>
      <c r="K339" s="38">
        <f t="shared" ca="1" si="64"/>
        <v>422.59953078989213</v>
      </c>
      <c r="L339" s="38">
        <f t="shared" ca="1" si="57"/>
        <v>427.44653884335315</v>
      </c>
      <c r="M339" s="38">
        <f t="shared" ca="1" si="58"/>
        <v>447.79166750831519</v>
      </c>
      <c r="N339" s="38">
        <f t="shared" ca="1" si="59"/>
        <v>422.57669260849474</v>
      </c>
      <c r="O339" s="38">
        <f t="shared" ca="1" si="60"/>
        <v>0</v>
      </c>
      <c r="P339" s="42">
        <f ca="1">B339-MATCH(D339,$H$22:H339,1)</f>
        <v>0</v>
      </c>
      <c r="R339" s="33"/>
      <c r="T339" s="23"/>
    </row>
    <row r="340" spans="2:20" x14ac:dyDescent="0.3">
      <c r="B340" s="37">
        <v>319</v>
      </c>
      <c r="C340" s="38">
        <f t="shared" ca="1" si="52"/>
        <v>0.90927478886978685</v>
      </c>
      <c r="D340" s="38">
        <f t="shared" ca="1" si="63"/>
        <v>421.65597796796607</v>
      </c>
      <c r="E340" s="38">
        <f t="shared" ca="1" si="54"/>
        <v>871.65597796796601</v>
      </c>
      <c r="F340" s="39" t="str">
        <f t="shared" ca="1" si="55"/>
        <v>14:31:39</v>
      </c>
      <c r="G340" s="40">
        <v>5</v>
      </c>
      <c r="H340" s="74">
        <f t="shared" ca="1" si="56"/>
        <v>422.57669260849474</v>
      </c>
      <c r="I340" s="38">
        <f t="shared" ca="1" si="51"/>
        <v>1.4729868093500265</v>
      </c>
      <c r="J340" s="38">
        <f t="shared" ca="1" si="62"/>
        <v>1751.3998131457713</v>
      </c>
      <c r="K340" s="38">
        <f t="shared" ca="1" si="64"/>
        <v>422.59953078989213</v>
      </c>
      <c r="L340" s="38">
        <f t="shared" ca="1" si="57"/>
        <v>427.44653884335315</v>
      </c>
      <c r="M340" s="38">
        <f t="shared" ca="1" si="58"/>
        <v>447.79166750831519</v>
      </c>
      <c r="N340" s="38">
        <f t="shared" ca="1" si="59"/>
        <v>423.12896477731607</v>
      </c>
      <c r="O340" s="38">
        <f t="shared" ca="1" si="60"/>
        <v>0.92071464052867213</v>
      </c>
      <c r="P340" s="42">
        <f ca="1">B340-MATCH(D340,$H$22:H340,1)</f>
        <v>1</v>
      </c>
      <c r="R340" s="33"/>
      <c r="T340" s="23"/>
    </row>
    <row r="341" spans="2:20" x14ac:dyDescent="0.3">
      <c r="B341" s="37">
        <v>320</v>
      </c>
      <c r="C341" s="38">
        <f t="shared" ca="1" si="52"/>
        <v>1.2706397455027216</v>
      </c>
      <c r="D341" s="38">
        <f t="shared" ca="1" si="63"/>
        <v>422.92661771346877</v>
      </c>
      <c r="E341" s="38">
        <f t="shared" ca="1" si="54"/>
        <v>872.92661771346877</v>
      </c>
      <c r="F341" s="39" t="str">
        <f t="shared" ca="1" si="55"/>
        <v>14:32:56</v>
      </c>
      <c r="G341" s="40">
        <v>2</v>
      </c>
      <c r="H341" s="74">
        <f t="shared" ca="1" si="56"/>
        <v>422.92661771346877</v>
      </c>
      <c r="I341" s="38">
        <f t="shared" ca="1" si="51"/>
        <v>0.21720576896430105</v>
      </c>
      <c r="J341" s="38">
        <f t="shared" ca="1" si="62"/>
        <v>1751.6170189147356</v>
      </c>
      <c r="K341" s="38">
        <f t="shared" ca="1" si="64"/>
        <v>423.14382348243305</v>
      </c>
      <c r="L341" s="38">
        <f t="shared" ca="1" si="57"/>
        <v>427.44653884335315</v>
      </c>
      <c r="M341" s="38">
        <f t="shared" ca="1" si="58"/>
        <v>447.79166750831519</v>
      </c>
      <c r="N341" s="38">
        <f t="shared" ca="1" si="59"/>
        <v>423.12896477731607</v>
      </c>
      <c r="O341" s="38">
        <f t="shared" ca="1" si="60"/>
        <v>0</v>
      </c>
      <c r="P341" s="42">
        <f ca="1">B341-MATCH(D341,$H$22:H341,1)</f>
        <v>0</v>
      </c>
      <c r="R341" s="33"/>
      <c r="T341" s="23"/>
    </row>
    <row r="342" spans="2:20" x14ac:dyDescent="0.3">
      <c r="B342" s="37">
        <v>321</v>
      </c>
      <c r="C342" s="38">
        <f t="shared" ca="1" si="52"/>
        <v>3.0342137641720655E-3</v>
      </c>
      <c r="D342" s="38">
        <f t="shared" ca="1" si="63"/>
        <v>422.92965192723295</v>
      </c>
      <c r="E342" s="38">
        <f t="shared" ca="1" si="54"/>
        <v>872.92965192723295</v>
      </c>
      <c r="F342" s="39" t="str">
        <f t="shared" ca="1" si="55"/>
        <v>14:32:56</v>
      </c>
      <c r="G342" s="40">
        <v>5</v>
      </c>
      <c r="H342" s="74">
        <f t="shared" ca="1" si="56"/>
        <v>423.12896477731607</v>
      </c>
      <c r="I342" s="38">
        <f t="shared" ref="I342:I371" ca="1" si="65">-(LN(1-RAND()))/mu</f>
        <v>1.2891222038647066</v>
      </c>
      <c r="J342" s="38">
        <f t="shared" ca="1" si="62"/>
        <v>1752.9061411186003</v>
      </c>
      <c r="K342" s="38">
        <f t="shared" ca="1" si="64"/>
        <v>423.14382348243305</v>
      </c>
      <c r="L342" s="38">
        <f t="shared" ca="1" si="57"/>
        <v>427.44653884335315</v>
      </c>
      <c r="M342" s="38">
        <f t="shared" ca="1" si="58"/>
        <v>447.79166750831519</v>
      </c>
      <c r="N342" s="38">
        <f t="shared" ca="1" si="59"/>
        <v>424.21877413109763</v>
      </c>
      <c r="O342" s="38">
        <f t="shared" ca="1" si="60"/>
        <v>0.19931285008311761</v>
      </c>
      <c r="P342" s="42">
        <f ca="1">B342-MATCH(D342,$H$22:H342,1)</f>
        <v>1</v>
      </c>
      <c r="R342" s="33"/>
      <c r="T342" s="23"/>
    </row>
    <row r="343" spans="2:20" x14ac:dyDescent="0.3">
      <c r="B343" s="37">
        <v>322</v>
      </c>
      <c r="C343" s="38">
        <f t="shared" ref="C343:C371" ca="1" si="66">IF(E342&lt;=480,-(LN(1-RAND()))/lambda,
IF(AND(E342&gt;480,E342&lt;=540),-(LN(1-RAND()))/lambda2,
IF(AND(E342&gt;540,E342&lt;=600),-(LN(1-RAND()))/lambda3,
IF(AND(E342&gt;600,E342&lt;=660),-(LN(1-RAND()))/lambda4,
IF(AND(E342&gt;660,E342&lt;=720),-(LN(1-RAND()))/lambda5,
IF(AND(E342&gt;720,E342&lt;=780),-(LN(1-RAND()))/lambda6,
IF(AND(E342&gt;780,E342&lt;=840),-(LN(1-RAND()))/lambda7,
IF(AND(E342&gt;840,E342&lt;=900),-(LN(1-RAND()))/lambda8,
IF(AND(E342&gt;900,E342&lt;=960),-(LN(1-RAND()))/lambda9,
IF(AND(E342&gt;960,E342&lt;=1020),-(LN(1-RAND()))/lambda10,
IF(AND(E342&gt;1020,E342&lt;=1080),-(LN(1-RAND()))/lambda11,
IF(AND(E342&gt;1080,E342&lt;=1140),-(LN(1-RAND()))/lambda12,
IF(E342&gt;1140,-(LN(1-RAND()))/lambda13)))))))))))))</f>
        <v>0.36634479116776036</v>
      </c>
      <c r="D343" s="38">
        <f t="shared" ca="1" si="63"/>
        <v>423.29599671840072</v>
      </c>
      <c r="E343" s="38">
        <f t="shared" ref="E343:E371" ca="1" si="67">450+D343</f>
        <v>873.29599671840072</v>
      </c>
      <c r="F343" s="39" t="str">
        <f t="shared" ref="F343:F371" ca="1" si="68">TEXT(E343/60/24,"h:mm:ss")</f>
        <v>14:33:18</v>
      </c>
      <c r="G343" s="40">
        <v>2</v>
      </c>
      <c r="H343" s="74">
        <f t="shared" ref="H343:H371" ca="1" si="69">MAX(D343,SMALL(J342:N342,COUNTIF(J342:N342,0)+1))</f>
        <v>423.29599671840072</v>
      </c>
      <c r="I343" s="38">
        <f t="shared" ca="1" si="65"/>
        <v>3.6463880471940544</v>
      </c>
      <c r="J343" s="38">
        <f t="shared" ca="1" si="62"/>
        <v>1756.5525291657943</v>
      </c>
      <c r="K343" s="38">
        <f t="shared" ca="1" si="64"/>
        <v>426.9423847655948</v>
      </c>
      <c r="L343" s="38">
        <f t="shared" ref="L343:L371" ca="1" si="70">IF(G343=3,D343+I343,L342)</f>
        <v>427.44653884335315</v>
      </c>
      <c r="M343" s="38">
        <f t="shared" ref="M343:M371" ca="1" si="71">IF(G343=4,D343+I343,M342)</f>
        <v>447.79166750831519</v>
      </c>
      <c r="N343" s="38">
        <f t="shared" ref="N343:N371" ca="1" si="72">IF(G343=5,D343+I343,N342)</f>
        <v>424.21877413109763</v>
      </c>
      <c r="O343" s="38">
        <f t="shared" ref="O343:O371" ca="1" si="73">H343-D343</f>
        <v>0</v>
      </c>
      <c r="P343" s="42">
        <f ca="1">B343-MATCH(D343,$H$22:H343,1)</f>
        <v>0</v>
      </c>
      <c r="R343" s="33"/>
      <c r="T343" s="23"/>
    </row>
    <row r="344" spans="2:20" x14ac:dyDescent="0.3">
      <c r="B344" s="37">
        <v>323</v>
      </c>
      <c r="C344" s="38">
        <f t="shared" ca="1" si="66"/>
        <v>0.15202799802666794</v>
      </c>
      <c r="D344" s="38">
        <f t="shared" ca="1" si="63"/>
        <v>423.44802471642737</v>
      </c>
      <c r="E344" s="38">
        <f t="shared" ca="1" si="67"/>
        <v>873.44802471642743</v>
      </c>
      <c r="F344" s="39" t="str">
        <f t="shared" ca="1" si="68"/>
        <v>14:33:27</v>
      </c>
      <c r="G344" s="40">
        <v>5</v>
      </c>
      <c r="H344" s="74">
        <f t="shared" ca="1" si="69"/>
        <v>424.21877413109763</v>
      </c>
      <c r="I344" s="38">
        <f t="shared" ca="1" si="65"/>
        <v>3.0531409166945735</v>
      </c>
      <c r="J344" s="38">
        <f t="shared" ca="1" si="62"/>
        <v>1759.6056700824888</v>
      </c>
      <c r="K344" s="38">
        <f t="shared" ca="1" si="64"/>
        <v>426.9423847655948</v>
      </c>
      <c r="L344" s="38">
        <f t="shared" ca="1" si="70"/>
        <v>427.44653884335315</v>
      </c>
      <c r="M344" s="38">
        <f t="shared" ca="1" si="71"/>
        <v>447.79166750831519</v>
      </c>
      <c r="N344" s="38">
        <f t="shared" ca="1" si="72"/>
        <v>426.50116563312196</v>
      </c>
      <c r="O344" s="38">
        <f t="shared" ca="1" si="73"/>
        <v>0.77074941467026292</v>
      </c>
      <c r="P344" s="42">
        <f ca="1">B344-MATCH(D344,$H$22:H344,1)</f>
        <v>1</v>
      </c>
      <c r="R344" s="33"/>
      <c r="T344" s="23"/>
    </row>
    <row r="345" spans="2:20" x14ac:dyDescent="0.3">
      <c r="B345" s="37">
        <v>324</v>
      </c>
      <c r="C345" s="38">
        <f t="shared" ca="1" si="66"/>
        <v>8.9679125170659194E-2</v>
      </c>
      <c r="D345" s="38">
        <f t="shared" ca="1" si="63"/>
        <v>423.53770384159805</v>
      </c>
      <c r="E345" s="38">
        <f t="shared" ca="1" si="67"/>
        <v>873.53770384159805</v>
      </c>
      <c r="F345" s="39" t="str">
        <f t="shared" ca="1" si="68"/>
        <v>14:33:32</v>
      </c>
      <c r="G345" s="40">
        <v>3</v>
      </c>
      <c r="H345" s="74">
        <f t="shared" ca="1" si="69"/>
        <v>426.50116563312196</v>
      </c>
      <c r="I345" s="38">
        <f t="shared" ca="1" si="65"/>
        <v>0.39092858203530856</v>
      </c>
      <c r="J345" s="38">
        <f t="shared" ca="1" si="62"/>
        <v>1759.9965986645241</v>
      </c>
      <c r="K345" s="38">
        <f t="shared" ca="1" si="64"/>
        <v>426.9423847655948</v>
      </c>
      <c r="L345" s="38">
        <f t="shared" ca="1" si="70"/>
        <v>423.92863242363336</v>
      </c>
      <c r="M345" s="38">
        <f t="shared" ca="1" si="71"/>
        <v>447.79166750831519</v>
      </c>
      <c r="N345" s="38">
        <f t="shared" ca="1" si="72"/>
        <v>426.50116563312196</v>
      </c>
      <c r="O345" s="38">
        <f t="shared" ca="1" si="73"/>
        <v>2.9634617915239119</v>
      </c>
      <c r="P345" s="42">
        <f ca="1">B345-MATCH(D345,$H$22:H345,1)</f>
        <v>2</v>
      </c>
      <c r="R345" s="33"/>
      <c r="T345" s="23"/>
    </row>
    <row r="346" spans="2:20" x14ac:dyDescent="0.3">
      <c r="B346" s="37">
        <v>325</v>
      </c>
      <c r="C346" s="38">
        <f t="shared" ca="1" si="66"/>
        <v>0.6109154811573102</v>
      </c>
      <c r="D346" s="38">
        <f t="shared" ca="1" si="63"/>
        <v>424.14861932275534</v>
      </c>
      <c r="E346" s="38">
        <f t="shared" ca="1" si="67"/>
        <v>874.14861932275539</v>
      </c>
      <c r="F346" s="39" t="str">
        <f t="shared" ca="1" si="68"/>
        <v>14:34:09</v>
      </c>
      <c r="G346" s="40">
        <v>5</v>
      </c>
      <c r="H346" s="74">
        <f t="shared" ca="1" si="69"/>
        <v>424.14861932275534</v>
      </c>
      <c r="I346" s="38">
        <f t="shared" ca="1" si="65"/>
        <v>10.870683270740191</v>
      </c>
      <c r="J346" s="38">
        <f t="shared" ca="1" si="62"/>
        <v>1770.8672819352644</v>
      </c>
      <c r="K346" s="38">
        <f t="shared" ca="1" si="64"/>
        <v>426.9423847655948</v>
      </c>
      <c r="L346" s="38">
        <f t="shared" ca="1" si="70"/>
        <v>423.92863242363336</v>
      </c>
      <c r="M346" s="38">
        <f t="shared" ca="1" si="71"/>
        <v>447.79166750831519</v>
      </c>
      <c r="N346" s="38">
        <f t="shared" ca="1" si="72"/>
        <v>435.01930259349552</v>
      </c>
      <c r="O346" s="38">
        <f t="shared" ca="1" si="73"/>
        <v>0</v>
      </c>
      <c r="P346" s="42">
        <f ca="1">B346-MATCH(D346,$H$22:H346,1)</f>
        <v>3</v>
      </c>
      <c r="R346" s="33"/>
      <c r="T346" s="23"/>
    </row>
    <row r="347" spans="2:20" x14ac:dyDescent="0.3">
      <c r="B347" s="37">
        <v>326</v>
      </c>
      <c r="C347" s="38">
        <f t="shared" ca="1" si="66"/>
        <v>2.4001183465941751</v>
      </c>
      <c r="D347" s="38">
        <f t="shared" ca="1" si="63"/>
        <v>426.54873766934952</v>
      </c>
      <c r="E347" s="38">
        <f t="shared" ca="1" si="67"/>
        <v>876.54873766934952</v>
      </c>
      <c r="F347" s="39" t="str">
        <f t="shared" ca="1" si="68"/>
        <v>14:36:33</v>
      </c>
      <c r="G347" s="40">
        <v>5</v>
      </c>
      <c r="H347" s="74">
        <f t="shared" ca="1" si="69"/>
        <v>426.54873766934952</v>
      </c>
      <c r="I347" s="38">
        <f t="shared" ca="1" si="65"/>
        <v>5.6894260708544762</v>
      </c>
      <c r="J347" s="38">
        <f t="shared" ca="1" si="62"/>
        <v>1776.5567080061189</v>
      </c>
      <c r="K347" s="38">
        <f t="shared" ca="1" si="64"/>
        <v>426.9423847655948</v>
      </c>
      <c r="L347" s="38">
        <f t="shared" ca="1" si="70"/>
        <v>423.92863242363336</v>
      </c>
      <c r="M347" s="38">
        <f t="shared" ca="1" si="71"/>
        <v>447.79166750831519</v>
      </c>
      <c r="N347" s="38">
        <f t="shared" ca="1" si="72"/>
        <v>432.23816374020402</v>
      </c>
      <c r="O347" s="38">
        <f t="shared" ca="1" si="73"/>
        <v>0</v>
      </c>
      <c r="P347" s="42">
        <f ca="1">B347-MATCH(D347,$H$22:H347,1)</f>
        <v>0</v>
      </c>
      <c r="R347" s="33"/>
      <c r="T347" s="23"/>
    </row>
    <row r="348" spans="2:20" x14ac:dyDescent="0.3">
      <c r="B348" s="37">
        <v>327</v>
      </c>
      <c r="C348" s="38">
        <f t="shared" ca="1" si="66"/>
        <v>0.75747160861431617</v>
      </c>
      <c r="D348" s="38">
        <f t="shared" ca="1" si="63"/>
        <v>427.30620927796383</v>
      </c>
      <c r="E348" s="38">
        <f t="shared" ca="1" si="67"/>
        <v>877.30620927796383</v>
      </c>
      <c r="F348" s="39" t="str">
        <f t="shared" ca="1" si="68"/>
        <v>14:37:18</v>
      </c>
      <c r="G348" s="40">
        <v>4</v>
      </c>
      <c r="H348" s="74">
        <f t="shared" ca="1" si="69"/>
        <v>427.30620927796383</v>
      </c>
      <c r="I348" s="38">
        <f t="shared" ca="1" si="65"/>
        <v>7.3798902840770939</v>
      </c>
      <c r="J348" s="38">
        <f t="shared" ca="1" si="62"/>
        <v>1783.9365982901961</v>
      </c>
      <c r="K348" s="38">
        <f t="shared" ca="1" si="64"/>
        <v>426.9423847655948</v>
      </c>
      <c r="L348" s="38">
        <f t="shared" ca="1" si="70"/>
        <v>423.92863242363336</v>
      </c>
      <c r="M348" s="38">
        <f t="shared" ca="1" si="71"/>
        <v>434.68609956204091</v>
      </c>
      <c r="N348" s="38">
        <f t="shared" ca="1" si="72"/>
        <v>432.23816374020402</v>
      </c>
      <c r="O348" s="38">
        <f t="shared" ca="1" si="73"/>
        <v>0</v>
      </c>
      <c r="P348" s="42">
        <f ca="1">B348-MATCH(D348,$H$22:H348,1)</f>
        <v>0</v>
      </c>
      <c r="R348" s="33"/>
      <c r="T348" s="23"/>
    </row>
    <row r="349" spans="2:20" x14ac:dyDescent="0.3">
      <c r="B349" s="37">
        <v>328</v>
      </c>
      <c r="C349" s="38">
        <f t="shared" ca="1" si="66"/>
        <v>0.45403051478697526</v>
      </c>
      <c r="D349" s="38">
        <f t="shared" ca="1" si="63"/>
        <v>427.76023979275078</v>
      </c>
      <c r="E349" s="38">
        <f t="shared" ca="1" si="67"/>
        <v>877.76023979275078</v>
      </c>
      <c r="F349" s="39" t="str">
        <f t="shared" ca="1" si="68"/>
        <v>14:37:46</v>
      </c>
      <c r="G349" s="40">
        <v>4</v>
      </c>
      <c r="H349" s="74">
        <f t="shared" ca="1" si="69"/>
        <v>427.76023979275078</v>
      </c>
      <c r="I349" s="38">
        <f t="shared" ca="1" si="65"/>
        <v>1.1533342708932934</v>
      </c>
      <c r="J349" s="38">
        <f t="shared" ca="1" si="62"/>
        <v>1785.0899325610894</v>
      </c>
      <c r="K349" s="38">
        <f t="shared" ca="1" si="64"/>
        <v>426.9423847655948</v>
      </c>
      <c r="L349" s="38">
        <f t="shared" ca="1" si="70"/>
        <v>423.92863242363336</v>
      </c>
      <c r="M349" s="38">
        <f t="shared" ca="1" si="71"/>
        <v>428.91357406364409</v>
      </c>
      <c r="N349" s="38">
        <f t="shared" ca="1" si="72"/>
        <v>432.23816374020402</v>
      </c>
      <c r="O349" s="38">
        <f t="shared" ca="1" si="73"/>
        <v>0</v>
      </c>
      <c r="P349" s="42">
        <f ca="1">B349-MATCH(D349,$H$22:H349,1)</f>
        <v>0</v>
      </c>
      <c r="R349" s="33"/>
      <c r="T349" s="23"/>
    </row>
    <row r="350" spans="2:20" x14ac:dyDescent="0.3">
      <c r="B350" s="37">
        <v>329</v>
      </c>
      <c r="C350" s="38">
        <f t="shared" ca="1" si="66"/>
        <v>1.7983454698761208</v>
      </c>
      <c r="D350" s="38">
        <f t="shared" ca="1" si="63"/>
        <v>429.55858526262688</v>
      </c>
      <c r="E350" s="38">
        <f t="shared" ca="1" si="67"/>
        <v>879.55858526262682</v>
      </c>
      <c r="F350" s="39" t="str">
        <f t="shared" ca="1" si="68"/>
        <v>14:39:34</v>
      </c>
      <c r="G350" s="40">
        <v>3</v>
      </c>
      <c r="H350" s="74">
        <f t="shared" ca="1" si="69"/>
        <v>429.55858526262688</v>
      </c>
      <c r="I350" s="38">
        <f t="shared" ca="1" si="65"/>
        <v>0.71502600317202036</v>
      </c>
      <c r="J350" s="38">
        <f t="shared" ca="1" si="62"/>
        <v>1785.8049585642614</v>
      </c>
      <c r="K350" s="38">
        <f t="shared" ca="1" si="64"/>
        <v>426.9423847655948</v>
      </c>
      <c r="L350" s="38">
        <f t="shared" ca="1" si="70"/>
        <v>430.27361126579888</v>
      </c>
      <c r="M350" s="38">
        <f t="shared" ca="1" si="71"/>
        <v>428.91357406364409</v>
      </c>
      <c r="N350" s="38">
        <f t="shared" ca="1" si="72"/>
        <v>432.23816374020402</v>
      </c>
      <c r="O350" s="38">
        <f t="shared" ca="1" si="73"/>
        <v>0</v>
      </c>
      <c r="P350" s="42">
        <f ca="1">B350-MATCH(D350,$H$22:H350,1)</f>
        <v>0</v>
      </c>
      <c r="R350" s="33"/>
      <c r="T350" s="23"/>
    </row>
    <row r="351" spans="2:20" x14ac:dyDescent="0.3">
      <c r="B351" s="37">
        <v>330</v>
      </c>
      <c r="C351" s="38">
        <f t="shared" ca="1" si="66"/>
        <v>1.489935691262855</v>
      </c>
      <c r="D351" s="38">
        <f t="shared" ca="1" si="63"/>
        <v>431.04852095388975</v>
      </c>
      <c r="E351" s="38">
        <f t="shared" ca="1" si="67"/>
        <v>881.04852095388969</v>
      </c>
      <c r="F351" s="39" t="str">
        <f t="shared" ca="1" si="68"/>
        <v>14:41:03</v>
      </c>
      <c r="G351" s="40">
        <v>2</v>
      </c>
      <c r="H351" s="74">
        <f t="shared" ca="1" si="69"/>
        <v>431.04852095388975</v>
      </c>
      <c r="I351" s="38">
        <f t="shared" ca="1" si="65"/>
        <v>10.072942676407036</v>
      </c>
      <c r="J351" s="38">
        <f t="shared" ca="1" si="62"/>
        <v>1795.8779012406685</v>
      </c>
      <c r="K351" s="38">
        <f t="shared" ca="1" si="64"/>
        <v>441.12146363029677</v>
      </c>
      <c r="L351" s="38">
        <f t="shared" ca="1" si="70"/>
        <v>430.27361126579888</v>
      </c>
      <c r="M351" s="38">
        <f t="shared" ca="1" si="71"/>
        <v>428.91357406364409</v>
      </c>
      <c r="N351" s="38">
        <f t="shared" ca="1" si="72"/>
        <v>432.23816374020402</v>
      </c>
      <c r="O351" s="38">
        <f t="shared" ca="1" si="73"/>
        <v>0</v>
      </c>
      <c r="P351" s="42">
        <f ca="1">B351-MATCH(D351,$H$22:H351,1)</f>
        <v>0</v>
      </c>
      <c r="R351" s="33"/>
      <c r="T351" s="23"/>
    </row>
    <row r="352" spans="2:20" x14ac:dyDescent="0.3">
      <c r="B352" s="37">
        <v>331</v>
      </c>
      <c r="C352" s="38">
        <f t="shared" ca="1" si="66"/>
        <v>1.4610364477467608</v>
      </c>
      <c r="D352" s="38">
        <f t="shared" ca="1" si="63"/>
        <v>432.50955740163653</v>
      </c>
      <c r="E352" s="38">
        <f t="shared" ca="1" si="67"/>
        <v>882.50955740163658</v>
      </c>
      <c r="F352" s="39" t="str">
        <f t="shared" ca="1" si="68"/>
        <v>14:42:31</v>
      </c>
      <c r="G352" s="40">
        <v>3</v>
      </c>
      <c r="H352" s="74">
        <f t="shared" ca="1" si="69"/>
        <v>432.50955740163653</v>
      </c>
      <c r="I352" s="38">
        <f t="shared" ca="1" si="65"/>
        <v>0.1290302725648016</v>
      </c>
      <c r="J352" s="38">
        <f t="shared" ca="1" si="62"/>
        <v>1796.0069315132332</v>
      </c>
      <c r="K352" s="38">
        <f t="shared" ca="1" si="64"/>
        <v>441.12146363029677</v>
      </c>
      <c r="L352" s="38">
        <f t="shared" ca="1" si="70"/>
        <v>432.63858767420135</v>
      </c>
      <c r="M352" s="38">
        <f t="shared" ca="1" si="71"/>
        <v>428.91357406364409</v>
      </c>
      <c r="N352" s="38">
        <f t="shared" ca="1" si="72"/>
        <v>432.23816374020402</v>
      </c>
      <c r="O352" s="38">
        <f t="shared" ca="1" si="73"/>
        <v>0</v>
      </c>
      <c r="P352" s="42">
        <f ca="1">B352-MATCH(D352,$H$22:H352,1)</f>
        <v>0</v>
      </c>
      <c r="R352" s="33"/>
      <c r="T352" s="23"/>
    </row>
    <row r="353" spans="2:20" x14ac:dyDescent="0.3">
      <c r="B353" s="37">
        <v>332</v>
      </c>
      <c r="C353" s="38">
        <f t="shared" ca="1" si="66"/>
        <v>0.49055944045986893</v>
      </c>
      <c r="D353" s="38">
        <f t="shared" ca="1" si="63"/>
        <v>433.00011684209642</v>
      </c>
      <c r="E353" s="38">
        <f t="shared" ca="1" si="67"/>
        <v>883.00011684209642</v>
      </c>
      <c r="F353" s="39" t="str">
        <f t="shared" ca="1" si="68"/>
        <v>14:43:00</v>
      </c>
      <c r="G353" s="40">
        <v>4</v>
      </c>
      <c r="H353" s="74">
        <f t="shared" ca="1" si="69"/>
        <v>433.00011684209642</v>
      </c>
      <c r="I353" s="38">
        <f t="shared" ca="1" si="65"/>
        <v>1.090334056856491</v>
      </c>
      <c r="J353" s="38">
        <f t="shared" ca="1" si="62"/>
        <v>1797.0972655700898</v>
      </c>
      <c r="K353" s="38">
        <f t="shared" ca="1" si="64"/>
        <v>441.12146363029677</v>
      </c>
      <c r="L353" s="38">
        <f t="shared" ca="1" si="70"/>
        <v>432.63858767420135</v>
      </c>
      <c r="M353" s="38">
        <f t="shared" ca="1" si="71"/>
        <v>434.09045089895289</v>
      </c>
      <c r="N353" s="38">
        <f t="shared" ca="1" si="72"/>
        <v>432.23816374020402</v>
      </c>
      <c r="O353" s="38">
        <f t="shared" ca="1" si="73"/>
        <v>0</v>
      </c>
      <c r="P353" s="42">
        <f ca="1">B353-MATCH(D353,$H$22:H353,1)</f>
        <v>0</v>
      </c>
      <c r="R353" s="33"/>
      <c r="T353" s="23"/>
    </row>
    <row r="354" spans="2:20" x14ac:dyDescent="0.3">
      <c r="B354" s="37">
        <v>333</v>
      </c>
      <c r="C354" s="38">
        <f t="shared" ca="1" si="66"/>
        <v>0.20388243700609754</v>
      </c>
      <c r="D354" s="38">
        <f t="shared" ca="1" si="63"/>
        <v>433.2039992791025</v>
      </c>
      <c r="E354" s="38">
        <f t="shared" ca="1" si="67"/>
        <v>883.2039992791025</v>
      </c>
      <c r="F354" s="39" t="str">
        <f t="shared" ca="1" si="68"/>
        <v>14:43:12</v>
      </c>
      <c r="G354" s="40">
        <v>2</v>
      </c>
      <c r="H354" s="74">
        <f t="shared" ca="1" si="69"/>
        <v>433.2039992791025</v>
      </c>
      <c r="I354" s="38">
        <f t="shared" ca="1" si="65"/>
        <v>7.7411931278051753</v>
      </c>
      <c r="J354" s="38">
        <f t="shared" ca="1" si="62"/>
        <v>1804.838458697895</v>
      </c>
      <c r="K354" s="38">
        <f t="shared" ca="1" si="64"/>
        <v>440.94519240690767</v>
      </c>
      <c r="L354" s="38">
        <f t="shared" ca="1" si="70"/>
        <v>432.63858767420135</v>
      </c>
      <c r="M354" s="38">
        <f t="shared" ca="1" si="71"/>
        <v>434.09045089895289</v>
      </c>
      <c r="N354" s="38">
        <f t="shared" ca="1" si="72"/>
        <v>432.23816374020402</v>
      </c>
      <c r="O354" s="38">
        <f t="shared" ca="1" si="73"/>
        <v>0</v>
      </c>
      <c r="P354" s="42">
        <f ca="1">B354-MATCH(D354,$H$22:H354,1)</f>
        <v>0</v>
      </c>
      <c r="R354" s="33"/>
      <c r="T354" s="23"/>
    </row>
    <row r="355" spans="2:20" x14ac:dyDescent="0.3">
      <c r="B355" s="37">
        <v>334</v>
      </c>
      <c r="C355" s="38">
        <f t="shared" ca="1" si="66"/>
        <v>4.4894666731554442E-2</v>
      </c>
      <c r="D355" s="38">
        <f t="shared" ca="1" si="63"/>
        <v>433.24889394583408</v>
      </c>
      <c r="E355" s="38">
        <f t="shared" ca="1" si="67"/>
        <v>883.24889394583408</v>
      </c>
      <c r="F355" s="39" t="str">
        <f t="shared" ca="1" si="68"/>
        <v>14:43:15</v>
      </c>
      <c r="G355" s="40">
        <v>3</v>
      </c>
      <c r="H355" s="74">
        <f t="shared" ca="1" si="69"/>
        <v>433.24889394583408</v>
      </c>
      <c r="I355" s="38">
        <f t="shared" ca="1" si="65"/>
        <v>5.525623835015681</v>
      </c>
      <c r="J355" s="38">
        <f t="shared" ca="1" si="62"/>
        <v>1810.3640825329107</v>
      </c>
      <c r="K355" s="38">
        <f t="shared" ca="1" si="64"/>
        <v>440.94519240690767</v>
      </c>
      <c r="L355" s="38">
        <f t="shared" ca="1" si="70"/>
        <v>438.77451778084975</v>
      </c>
      <c r="M355" s="38">
        <f t="shared" ca="1" si="71"/>
        <v>434.09045089895289</v>
      </c>
      <c r="N355" s="38">
        <f t="shared" ca="1" si="72"/>
        <v>432.23816374020402</v>
      </c>
      <c r="O355" s="38">
        <f t="shared" ca="1" si="73"/>
        <v>0</v>
      </c>
      <c r="P355" s="42">
        <f ca="1">B355-MATCH(D355,$H$22:H355,1)</f>
        <v>0</v>
      </c>
      <c r="R355" s="33"/>
      <c r="T355" s="23"/>
    </row>
    <row r="356" spans="2:20" x14ac:dyDescent="0.3">
      <c r="B356" s="37">
        <v>335</v>
      </c>
      <c r="C356" s="38">
        <f t="shared" ca="1" si="66"/>
        <v>0.67993221950118554</v>
      </c>
      <c r="D356" s="38">
        <f t="shared" ca="1" si="63"/>
        <v>433.92882616533529</v>
      </c>
      <c r="E356" s="38">
        <f t="shared" ca="1" si="67"/>
        <v>883.92882616533529</v>
      </c>
      <c r="F356" s="39" t="str">
        <f t="shared" ca="1" si="68"/>
        <v>14:43:56</v>
      </c>
      <c r="G356" s="40">
        <v>5</v>
      </c>
      <c r="H356" s="74">
        <f t="shared" ca="1" si="69"/>
        <v>433.92882616533529</v>
      </c>
      <c r="I356" s="38">
        <f t="shared" ca="1" si="65"/>
        <v>4.5403110856045359</v>
      </c>
      <c r="J356" s="38">
        <f t="shared" ref="J356:J419" ca="1" si="74">MAX(D356,J355)+I356</f>
        <v>1814.9043936185153</v>
      </c>
      <c r="K356" s="38">
        <f t="shared" ca="1" si="64"/>
        <v>440.94519240690767</v>
      </c>
      <c r="L356" s="38">
        <f t="shared" ca="1" si="70"/>
        <v>438.77451778084975</v>
      </c>
      <c r="M356" s="38">
        <f t="shared" ca="1" si="71"/>
        <v>434.09045089895289</v>
      </c>
      <c r="N356" s="38">
        <f t="shared" ca="1" si="72"/>
        <v>438.46913725093981</v>
      </c>
      <c r="O356" s="38">
        <f t="shared" ca="1" si="73"/>
        <v>0</v>
      </c>
      <c r="P356" s="42">
        <f ca="1">B356-MATCH(D356,$H$22:H356,1)</f>
        <v>0</v>
      </c>
      <c r="R356" s="33"/>
      <c r="T356" s="23"/>
    </row>
    <row r="357" spans="2:20" x14ac:dyDescent="0.3">
      <c r="B357" s="37">
        <v>336</v>
      </c>
      <c r="C357" s="38">
        <f t="shared" ca="1" si="66"/>
        <v>3.1140676606459405</v>
      </c>
      <c r="D357" s="38">
        <f t="shared" ca="1" si="63"/>
        <v>437.04289382598125</v>
      </c>
      <c r="E357" s="38">
        <f t="shared" ca="1" si="67"/>
        <v>887.04289382598131</v>
      </c>
      <c r="F357" s="39" t="str">
        <f t="shared" ca="1" si="68"/>
        <v>14:47:03</v>
      </c>
      <c r="G357" s="40">
        <v>4</v>
      </c>
      <c r="H357" s="74">
        <f t="shared" ca="1" si="69"/>
        <v>437.04289382598125</v>
      </c>
      <c r="I357" s="38">
        <f t="shared" ca="1" si="65"/>
        <v>3.9217222277581918</v>
      </c>
      <c r="J357" s="38">
        <f t="shared" ca="1" si="74"/>
        <v>1818.8261158462735</v>
      </c>
      <c r="K357" s="38">
        <f t="shared" ca="1" si="64"/>
        <v>440.94519240690767</v>
      </c>
      <c r="L357" s="38">
        <f t="shared" ca="1" si="70"/>
        <v>438.77451778084975</v>
      </c>
      <c r="M357" s="38">
        <f t="shared" ca="1" si="71"/>
        <v>440.96461605373946</v>
      </c>
      <c r="N357" s="38">
        <f t="shared" ca="1" si="72"/>
        <v>438.46913725093981</v>
      </c>
      <c r="O357" s="38">
        <f t="shared" ca="1" si="73"/>
        <v>0</v>
      </c>
      <c r="P357" s="42">
        <f ca="1">B357-MATCH(D357,$H$22:H357,1)</f>
        <v>0</v>
      </c>
      <c r="R357" s="33"/>
      <c r="T357" s="23"/>
    </row>
    <row r="358" spans="2:20" x14ac:dyDescent="0.3">
      <c r="B358" s="37">
        <v>337</v>
      </c>
      <c r="C358" s="38">
        <f t="shared" ca="1" si="66"/>
        <v>0.88336312935799355</v>
      </c>
      <c r="D358" s="38">
        <f t="shared" ca="1" si="63"/>
        <v>437.92625695533923</v>
      </c>
      <c r="E358" s="38">
        <f t="shared" ca="1" si="67"/>
        <v>887.92625695533923</v>
      </c>
      <c r="F358" s="39" t="str">
        <f t="shared" ca="1" si="68"/>
        <v>14:47:56</v>
      </c>
      <c r="G358" s="40">
        <v>5</v>
      </c>
      <c r="H358" s="74">
        <f t="shared" ca="1" si="69"/>
        <v>438.46913725093981</v>
      </c>
      <c r="I358" s="38">
        <f t="shared" ca="1" si="65"/>
        <v>6.6351223859185557</v>
      </c>
      <c r="J358" s="38">
        <f t="shared" ca="1" si="74"/>
        <v>1825.461238232192</v>
      </c>
      <c r="K358" s="38">
        <f t="shared" ca="1" si="64"/>
        <v>440.94519240690767</v>
      </c>
      <c r="L358" s="38">
        <f t="shared" ca="1" si="70"/>
        <v>438.77451778084975</v>
      </c>
      <c r="M358" s="38">
        <f t="shared" ca="1" si="71"/>
        <v>440.96461605373946</v>
      </c>
      <c r="N358" s="38">
        <f t="shared" ca="1" si="72"/>
        <v>444.5613793412578</v>
      </c>
      <c r="O358" s="38">
        <f t="shared" ca="1" si="73"/>
        <v>0.54288029560058249</v>
      </c>
      <c r="P358" s="42">
        <f ca="1">B358-MATCH(D358,$H$22:H358,1)</f>
        <v>1</v>
      </c>
      <c r="R358" s="33"/>
      <c r="T358" s="23"/>
    </row>
    <row r="359" spans="2:20" x14ac:dyDescent="0.3">
      <c r="B359" s="37">
        <v>338</v>
      </c>
      <c r="C359" s="38">
        <f t="shared" ca="1" si="66"/>
        <v>6.2296862069580107E-2</v>
      </c>
      <c r="D359" s="38">
        <f t="shared" ca="1" si="63"/>
        <v>437.98855381740879</v>
      </c>
      <c r="E359" s="38">
        <f t="shared" ca="1" si="67"/>
        <v>887.98855381740873</v>
      </c>
      <c r="F359" s="39" t="str">
        <f t="shared" ca="1" si="68"/>
        <v>14:47:59</v>
      </c>
      <c r="G359" s="40">
        <v>3</v>
      </c>
      <c r="H359" s="74">
        <f t="shared" ca="1" si="69"/>
        <v>438.77451778084975</v>
      </c>
      <c r="I359" s="38">
        <f t="shared" ca="1" si="65"/>
        <v>2.4315051737224169</v>
      </c>
      <c r="J359" s="38">
        <f t="shared" ca="1" si="74"/>
        <v>1827.8927434059144</v>
      </c>
      <c r="K359" s="38">
        <f t="shared" ca="1" si="64"/>
        <v>440.94519240690767</v>
      </c>
      <c r="L359" s="38">
        <f t="shared" ca="1" si="70"/>
        <v>440.42005899113121</v>
      </c>
      <c r="M359" s="38">
        <f t="shared" ca="1" si="71"/>
        <v>440.96461605373946</v>
      </c>
      <c r="N359" s="38">
        <f t="shared" ca="1" si="72"/>
        <v>444.5613793412578</v>
      </c>
      <c r="O359" s="38">
        <f t="shared" ca="1" si="73"/>
        <v>0.7859639634409632</v>
      </c>
      <c r="P359" s="42">
        <f ca="1">B359-MATCH(D359,$H$22:H359,1)</f>
        <v>2</v>
      </c>
      <c r="R359" s="33"/>
      <c r="T359" s="23"/>
    </row>
    <row r="360" spans="2:20" x14ac:dyDescent="0.3">
      <c r="B360" s="37">
        <v>339</v>
      </c>
      <c r="C360" s="38">
        <f t="shared" ca="1" si="66"/>
        <v>1.0947033810881879</v>
      </c>
      <c r="D360" s="38">
        <f t="shared" ca="1" si="63"/>
        <v>439.08325719849699</v>
      </c>
      <c r="E360" s="38">
        <f t="shared" ca="1" si="67"/>
        <v>889.08325719849699</v>
      </c>
      <c r="F360" s="39" t="str">
        <f t="shared" ca="1" si="68"/>
        <v>14:49:05</v>
      </c>
      <c r="G360" s="40">
        <v>2</v>
      </c>
      <c r="H360" s="74">
        <f t="shared" ca="1" si="69"/>
        <v>440.42005899113121</v>
      </c>
      <c r="I360" s="38">
        <f t="shared" ca="1" si="65"/>
        <v>4.1394803899380861</v>
      </c>
      <c r="J360" s="38">
        <f t="shared" ca="1" si="74"/>
        <v>1832.0322237958526</v>
      </c>
      <c r="K360" s="38">
        <f t="shared" ca="1" si="64"/>
        <v>444.55953938106927</v>
      </c>
      <c r="L360" s="38">
        <f t="shared" ca="1" si="70"/>
        <v>440.42005899113121</v>
      </c>
      <c r="M360" s="38">
        <f t="shared" ca="1" si="71"/>
        <v>440.96461605373946</v>
      </c>
      <c r="N360" s="38">
        <f t="shared" ca="1" si="72"/>
        <v>444.5613793412578</v>
      </c>
      <c r="O360" s="38">
        <f t="shared" ca="1" si="73"/>
        <v>1.3368017926342191</v>
      </c>
      <c r="P360" s="42">
        <f ca="1">B360-MATCH(D360,$H$22:H360,1)</f>
        <v>1</v>
      </c>
      <c r="R360" s="33"/>
      <c r="T360" s="23"/>
    </row>
    <row r="361" spans="2:20" x14ac:dyDescent="0.3">
      <c r="B361" s="37">
        <v>340</v>
      </c>
      <c r="C361" s="38">
        <f t="shared" ca="1" si="66"/>
        <v>1.9770850238242373E-2</v>
      </c>
      <c r="D361" s="38">
        <f t="shared" ca="1" si="63"/>
        <v>439.10302804873521</v>
      </c>
      <c r="E361" s="38">
        <f t="shared" ca="1" si="67"/>
        <v>889.10302804873527</v>
      </c>
      <c r="F361" s="39" t="str">
        <f t="shared" ca="1" si="68"/>
        <v>14:49:06</v>
      </c>
      <c r="G361" s="40">
        <v>4</v>
      </c>
      <c r="H361" s="74">
        <f t="shared" ca="1" si="69"/>
        <v>440.42005899113121</v>
      </c>
      <c r="I361" s="38">
        <f t="shared" ca="1" si="65"/>
        <v>2.1152472860014528</v>
      </c>
      <c r="J361" s="38">
        <f t="shared" ca="1" si="74"/>
        <v>1834.1474710818541</v>
      </c>
      <c r="K361" s="38">
        <f t="shared" ca="1" si="64"/>
        <v>444.55953938106927</v>
      </c>
      <c r="L361" s="38">
        <f t="shared" ca="1" si="70"/>
        <v>440.42005899113121</v>
      </c>
      <c r="M361" s="38">
        <f t="shared" ca="1" si="71"/>
        <v>441.21827533473669</v>
      </c>
      <c r="N361" s="38">
        <f t="shared" ca="1" si="72"/>
        <v>444.5613793412578</v>
      </c>
      <c r="O361" s="38">
        <f t="shared" ca="1" si="73"/>
        <v>1.317030942396002</v>
      </c>
      <c r="P361" s="42">
        <f ca="1">B361-MATCH(D361,$H$22:H361,1)</f>
        <v>2</v>
      </c>
      <c r="R361" s="33"/>
      <c r="T361" s="23"/>
    </row>
    <row r="362" spans="2:20" x14ac:dyDescent="0.3">
      <c r="B362" s="37">
        <v>341</v>
      </c>
      <c r="C362" s="38">
        <f t="shared" ca="1" si="66"/>
        <v>9.8404801085992449E-2</v>
      </c>
      <c r="D362" s="38">
        <f t="shared" ca="1" si="63"/>
        <v>439.20143284982123</v>
      </c>
      <c r="E362" s="38">
        <f t="shared" ca="1" si="67"/>
        <v>889.20143284982123</v>
      </c>
      <c r="F362" s="39" t="str">
        <f t="shared" ca="1" si="68"/>
        <v>14:49:12</v>
      </c>
      <c r="G362" s="40">
        <v>5</v>
      </c>
      <c r="H362" s="74">
        <f t="shared" ca="1" si="69"/>
        <v>440.42005899113121</v>
      </c>
      <c r="I362" s="38">
        <f t="shared" ca="1" si="65"/>
        <v>16.006429931719637</v>
      </c>
      <c r="J362" s="38">
        <f t="shared" ca="1" si="74"/>
        <v>1850.1539010135737</v>
      </c>
      <c r="K362" s="38">
        <f t="shared" ca="1" si="64"/>
        <v>444.55953938106927</v>
      </c>
      <c r="L362" s="38">
        <f t="shared" ca="1" si="70"/>
        <v>440.42005899113121</v>
      </c>
      <c r="M362" s="38">
        <f t="shared" ca="1" si="71"/>
        <v>441.21827533473669</v>
      </c>
      <c r="N362" s="38">
        <f t="shared" ca="1" si="72"/>
        <v>455.20786278154088</v>
      </c>
      <c r="O362" s="38">
        <f t="shared" ca="1" si="73"/>
        <v>1.2186261413099828</v>
      </c>
      <c r="P362" s="42">
        <f ca="1">B362-MATCH(D362,$H$22:H362,1)</f>
        <v>3</v>
      </c>
      <c r="R362" s="33"/>
      <c r="T362" s="23"/>
    </row>
    <row r="363" spans="2:20" x14ac:dyDescent="0.3">
      <c r="B363" s="37">
        <v>342</v>
      </c>
      <c r="C363" s="38">
        <f t="shared" ca="1" si="66"/>
        <v>0.52019478980273737</v>
      </c>
      <c r="D363" s="38">
        <f t="shared" ca="1" si="63"/>
        <v>439.72162763962399</v>
      </c>
      <c r="E363" s="38">
        <f t="shared" ca="1" si="67"/>
        <v>889.72162763962399</v>
      </c>
      <c r="F363" s="39" t="str">
        <f t="shared" ca="1" si="68"/>
        <v>14:49:43</v>
      </c>
      <c r="G363" s="40">
        <v>2</v>
      </c>
      <c r="H363" s="74">
        <f t="shared" ca="1" si="69"/>
        <v>440.42005899113121</v>
      </c>
      <c r="I363" s="38">
        <f t="shared" ca="1" si="65"/>
        <v>3.5997633801528277</v>
      </c>
      <c r="J363" s="38">
        <f t="shared" ca="1" si="74"/>
        <v>1853.7536643937265</v>
      </c>
      <c r="K363" s="38">
        <f t="shared" ca="1" si="64"/>
        <v>444.01982237128402</v>
      </c>
      <c r="L363" s="38">
        <f t="shared" ca="1" si="70"/>
        <v>440.42005899113121</v>
      </c>
      <c r="M363" s="38">
        <f t="shared" ca="1" si="71"/>
        <v>441.21827533473669</v>
      </c>
      <c r="N363" s="38">
        <f t="shared" ca="1" si="72"/>
        <v>455.20786278154088</v>
      </c>
      <c r="O363" s="38">
        <f t="shared" ca="1" si="73"/>
        <v>0.69843135150722446</v>
      </c>
      <c r="P363" s="42">
        <f ca="1">B363-MATCH(D363,$H$22:H363,1)</f>
        <v>4</v>
      </c>
      <c r="R363" s="33"/>
      <c r="T363" s="23"/>
    </row>
    <row r="364" spans="2:20" x14ac:dyDescent="0.3">
      <c r="B364" s="37">
        <v>343</v>
      </c>
      <c r="C364" s="38">
        <f t="shared" ca="1" si="66"/>
        <v>5.14124489796947E-2</v>
      </c>
      <c r="D364" s="38">
        <f t="shared" ca="1" si="63"/>
        <v>439.77304008860369</v>
      </c>
      <c r="E364" s="38">
        <f t="shared" ca="1" si="67"/>
        <v>889.77304008860369</v>
      </c>
      <c r="F364" s="39" t="str">
        <f t="shared" ca="1" si="68"/>
        <v>14:49:46</v>
      </c>
      <c r="G364" s="40">
        <v>5</v>
      </c>
      <c r="H364" s="74">
        <f t="shared" ca="1" si="69"/>
        <v>440.42005899113121</v>
      </c>
      <c r="I364" s="38">
        <f t="shared" ca="1" si="65"/>
        <v>3.5428501440285642</v>
      </c>
      <c r="J364" s="38">
        <f t="shared" ca="1" si="74"/>
        <v>1857.296514537755</v>
      </c>
      <c r="K364" s="38">
        <f t="shared" ca="1" si="64"/>
        <v>444.01982237128402</v>
      </c>
      <c r="L364" s="38">
        <f t="shared" ca="1" si="70"/>
        <v>440.42005899113121</v>
      </c>
      <c r="M364" s="38">
        <f t="shared" ca="1" si="71"/>
        <v>441.21827533473669</v>
      </c>
      <c r="N364" s="38">
        <f t="shared" ca="1" si="72"/>
        <v>443.31589023263228</v>
      </c>
      <c r="O364" s="38">
        <f t="shared" ca="1" si="73"/>
        <v>0.64701890252752037</v>
      </c>
      <c r="P364" s="42">
        <f ca="1">B364-MATCH(D364,$H$22:H364,1)</f>
        <v>5</v>
      </c>
      <c r="R364" s="33"/>
      <c r="T364" s="23"/>
    </row>
    <row r="365" spans="2:20" x14ac:dyDescent="0.3">
      <c r="B365" s="37">
        <v>344</v>
      </c>
      <c r="C365" s="38">
        <f t="shared" ca="1" si="66"/>
        <v>2.6071075830191328E-2</v>
      </c>
      <c r="D365" s="38">
        <f t="shared" ca="1" si="63"/>
        <v>439.7991111644339</v>
      </c>
      <c r="E365" s="38">
        <f t="shared" ca="1" si="67"/>
        <v>889.79911116443395</v>
      </c>
      <c r="F365" s="39" t="str">
        <f t="shared" ca="1" si="68"/>
        <v>14:49:48</v>
      </c>
      <c r="G365" s="40">
        <v>3</v>
      </c>
      <c r="H365" s="74">
        <f t="shared" ca="1" si="69"/>
        <v>440.42005899113121</v>
      </c>
      <c r="I365" s="38">
        <f t="shared" ca="1" si="65"/>
        <v>3.2412262671780772</v>
      </c>
      <c r="J365" s="38">
        <f t="shared" ca="1" si="74"/>
        <v>1860.537740804933</v>
      </c>
      <c r="K365" s="38">
        <f t="shared" ca="1" si="64"/>
        <v>444.01982237128402</v>
      </c>
      <c r="L365" s="38">
        <f t="shared" ca="1" si="70"/>
        <v>443.04033743161199</v>
      </c>
      <c r="M365" s="38">
        <f t="shared" ca="1" si="71"/>
        <v>441.21827533473669</v>
      </c>
      <c r="N365" s="38">
        <f t="shared" ca="1" si="72"/>
        <v>443.31589023263228</v>
      </c>
      <c r="O365" s="38">
        <f t="shared" ca="1" si="73"/>
        <v>0.62094782669731785</v>
      </c>
      <c r="P365" s="42">
        <f ca="1">B365-MATCH(D365,$H$22:H365,1)</f>
        <v>6</v>
      </c>
      <c r="R365" s="33"/>
      <c r="T365" s="23"/>
    </row>
    <row r="366" spans="2:20" x14ac:dyDescent="0.3">
      <c r="B366" s="37">
        <v>345</v>
      </c>
      <c r="C366" s="38">
        <f t="shared" ca="1" si="66"/>
        <v>0.73740502813557685</v>
      </c>
      <c r="D366" s="38">
        <f t="shared" ca="1" si="63"/>
        <v>440.53651619256948</v>
      </c>
      <c r="E366" s="38">
        <f t="shared" ca="1" si="67"/>
        <v>890.53651619256948</v>
      </c>
      <c r="F366" s="39" t="str">
        <f t="shared" ca="1" si="68"/>
        <v>14:50:32</v>
      </c>
      <c r="G366" s="40">
        <v>3</v>
      </c>
      <c r="H366" s="74">
        <f t="shared" ca="1" si="69"/>
        <v>441.21827533473669</v>
      </c>
      <c r="I366" s="38">
        <f t="shared" ca="1" si="65"/>
        <v>17.432655410195188</v>
      </c>
      <c r="J366" s="38">
        <f t="shared" ca="1" si="74"/>
        <v>1877.9703962151282</v>
      </c>
      <c r="K366" s="38">
        <f t="shared" ca="1" si="64"/>
        <v>444.01982237128402</v>
      </c>
      <c r="L366" s="38">
        <f t="shared" ca="1" si="70"/>
        <v>457.96917160276467</v>
      </c>
      <c r="M366" s="38">
        <f t="shared" ca="1" si="71"/>
        <v>441.21827533473669</v>
      </c>
      <c r="N366" s="38">
        <f t="shared" ca="1" si="72"/>
        <v>443.31589023263228</v>
      </c>
      <c r="O366" s="38">
        <f t="shared" ca="1" si="73"/>
        <v>0.68175914216720912</v>
      </c>
      <c r="P366" s="42">
        <f ca="1">B366-MATCH(D366,$H$22:H366,1)</f>
        <v>1</v>
      </c>
      <c r="R366" s="33"/>
      <c r="T366" s="23"/>
    </row>
    <row r="367" spans="2:20" x14ac:dyDescent="0.3">
      <c r="B367" s="37">
        <v>346</v>
      </c>
      <c r="C367" s="38">
        <f t="shared" ca="1" si="66"/>
        <v>0.43051589665796725</v>
      </c>
      <c r="D367" s="38">
        <f t="shared" ca="1" si="63"/>
        <v>440.96703208922747</v>
      </c>
      <c r="E367" s="38">
        <f t="shared" ca="1" si="67"/>
        <v>890.96703208922747</v>
      </c>
      <c r="F367" s="39" t="str">
        <f t="shared" ca="1" si="68"/>
        <v>14:50:58</v>
      </c>
      <c r="G367" s="40">
        <v>4</v>
      </c>
      <c r="H367" s="74">
        <f t="shared" ca="1" si="69"/>
        <v>441.21827533473669</v>
      </c>
      <c r="I367" s="38">
        <f t="shared" ca="1" si="65"/>
        <v>10.249800687391312</v>
      </c>
      <c r="J367" s="38">
        <f t="shared" ca="1" si="74"/>
        <v>1888.2201969025195</v>
      </c>
      <c r="K367" s="38">
        <f t="shared" ca="1" si="64"/>
        <v>444.01982237128402</v>
      </c>
      <c r="L367" s="38">
        <f t="shared" ca="1" si="70"/>
        <v>457.96917160276467</v>
      </c>
      <c r="M367" s="38">
        <f t="shared" ca="1" si="71"/>
        <v>451.21683277661879</v>
      </c>
      <c r="N367" s="38">
        <f t="shared" ca="1" si="72"/>
        <v>443.31589023263228</v>
      </c>
      <c r="O367" s="38">
        <f t="shared" ca="1" si="73"/>
        <v>0.25124324550921528</v>
      </c>
      <c r="P367" s="42">
        <f ca="1">B367-MATCH(D367,$H$22:H367,1)</f>
        <v>2</v>
      </c>
      <c r="R367" s="33"/>
      <c r="T367" s="23"/>
    </row>
    <row r="368" spans="2:20" x14ac:dyDescent="0.3">
      <c r="B368" s="37">
        <v>347</v>
      </c>
      <c r="C368" s="38">
        <f t="shared" ca="1" si="66"/>
        <v>0.6976202617412407</v>
      </c>
      <c r="D368" s="38">
        <f t="shared" ca="1" si="63"/>
        <v>441.66465235096871</v>
      </c>
      <c r="E368" s="38">
        <f t="shared" ca="1" si="67"/>
        <v>891.66465235096871</v>
      </c>
      <c r="F368" s="39" t="str">
        <f t="shared" ca="1" si="68"/>
        <v>14:51:40</v>
      </c>
      <c r="G368" s="40">
        <v>3</v>
      </c>
      <c r="H368" s="74">
        <f t="shared" ca="1" si="69"/>
        <v>443.31589023263228</v>
      </c>
      <c r="I368" s="38">
        <f t="shared" ca="1" si="65"/>
        <v>1.0698951968220742</v>
      </c>
      <c r="J368" s="38">
        <f t="shared" ca="1" si="74"/>
        <v>1889.2900920993416</v>
      </c>
      <c r="K368" s="38">
        <f t="shared" ca="1" si="64"/>
        <v>444.01982237128402</v>
      </c>
      <c r="L368" s="38">
        <f t="shared" ca="1" si="70"/>
        <v>442.73454754779078</v>
      </c>
      <c r="M368" s="38">
        <f t="shared" ca="1" si="71"/>
        <v>451.21683277661879</v>
      </c>
      <c r="N368" s="38">
        <f t="shared" ca="1" si="72"/>
        <v>443.31589023263228</v>
      </c>
      <c r="O368" s="38">
        <f t="shared" ca="1" si="73"/>
        <v>1.651237881663576</v>
      </c>
      <c r="P368" s="42">
        <f ca="1">B368-MATCH(D368,$H$22:H368,1)</f>
        <v>1</v>
      </c>
      <c r="R368" s="33"/>
      <c r="T368" s="23"/>
    </row>
    <row r="369" spans="1:20" x14ac:dyDescent="0.3">
      <c r="B369" s="37">
        <v>348</v>
      </c>
      <c r="C369" s="38">
        <f t="shared" ca="1" si="66"/>
        <v>0.69532924247085215</v>
      </c>
      <c r="D369" s="38">
        <f t="shared" ca="1" si="63"/>
        <v>442.35998159343956</v>
      </c>
      <c r="E369" s="38">
        <f t="shared" ca="1" si="67"/>
        <v>892.35998159343956</v>
      </c>
      <c r="F369" s="39" t="str">
        <f t="shared" ca="1" si="68"/>
        <v>14:52:22</v>
      </c>
      <c r="G369" s="40">
        <v>2</v>
      </c>
      <c r="H369" s="74">
        <f t="shared" ca="1" si="69"/>
        <v>442.73454754779078</v>
      </c>
      <c r="I369" s="38">
        <f t="shared" ca="1" si="65"/>
        <v>8.4385569834360652</v>
      </c>
      <c r="J369" s="38">
        <f t="shared" ca="1" si="74"/>
        <v>1897.7286490827776</v>
      </c>
      <c r="K369" s="38">
        <f t="shared" ca="1" si="64"/>
        <v>451.17310453122684</v>
      </c>
      <c r="L369" s="38">
        <f t="shared" ca="1" si="70"/>
        <v>442.73454754779078</v>
      </c>
      <c r="M369" s="38">
        <f t="shared" ca="1" si="71"/>
        <v>451.21683277661879</v>
      </c>
      <c r="N369" s="38">
        <f t="shared" ca="1" si="72"/>
        <v>443.31589023263228</v>
      </c>
      <c r="O369" s="38">
        <f t="shared" ca="1" si="73"/>
        <v>0.37456595435122608</v>
      </c>
      <c r="P369" s="42">
        <f ca="1">B369-MATCH(D369,$H$22:H369,1)</f>
        <v>2</v>
      </c>
      <c r="R369" s="33"/>
      <c r="T369" s="23"/>
    </row>
    <row r="370" spans="1:20" x14ac:dyDescent="0.3">
      <c r="B370" s="37">
        <v>349</v>
      </c>
      <c r="C370" s="38">
        <f t="shared" ca="1" si="66"/>
        <v>0.28623114505566194</v>
      </c>
      <c r="D370" s="38">
        <f t="shared" ca="1" si="63"/>
        <v>442.64621273849519</v>
      </c>
      <c r="E370" s="38">
        <f t="shared" ca="1" si="67"/>
        <v>892.64621273849525</v>
      </c>
      <c r="F370" s="39" t="str">
        <f t="shared" ca="1" si="68"/>
        <v>14:52:39</v>
      </c>
      <c r="G370" s="40">
        <v>3</v>
      </c>
      <c r="H370" s="74">
        <f t="shared" ca="1" si="69"/>
        <v>442.73454754779078</v>
      </c>
      <c r="I370" s="38">
        <f t="shared" ca="1" si="65"/>
        <v>10.243950867723731</v>
      </c>
      <c r="J370" s="38">
        <f t="shared" ca="1" si="74"/>
        <v>1907.9725999505013</v>
      </c>
      <c r="K370" s="38">
        <f t="shared" ca="1" si="64"/>
        <v>451.17310453122684</v>
      </c>
      <c r="L370" s="38">
        <f t="shared" ca="1" si="70"/>
        <v>452.89016360621895</v>
      </c>
      <c r="M370" s="38">
        <f t="shared" ca="1" si="71"/>
        <v>451.21683277661879</v>
      </c>
      <c r="N370" s="38">
        <f t="shared" ca="1" si="72"/>
        <v>443.31589023263228</v>
      </c>
      <c r="O370" s="38">
        <f t="shared" ca="1" si="73"/>
        <v>8.8334809295588457E-2</v>
      </c>
      <c r="P370" s="42">
        <f ca="1">B370-MATCH(D370,$H$22:H370,1)</f>
        <v>3</v>
      </c>
      <c r="R370" s="33"/>
      <c r="T370" s="23"/>
    </row>
    <row r="371" spans="1:20" x14ac:dyDescent="0.3">
      <c r="B371" s="37">
        <v>350</v>
      </c>
      <c r="C371" s="38">
        <f t="shared" ca="1" si="66"/>
        <v>1.0195512683916652</v>
      </c>
      <c r="D371" s="38">
        <f t="shared" ca="1" si="63"/>
        <v>443.66576400688683</v>
      </c>
      <c r="E371" s="38">
        <f t="shared" ca="1" si="67"/>
        <v>893.66576400688677</v>
      </c>
      <c r="F371" s="39" t="str">
        <f t="shared" ca="1" si="68"/>
        <v>14:53:40</v>
      </c>
      <c r="G371" s="40">
        <v>2</v>
      </c>
      <c r="H371" s="74">
        <f t="shared" ca="1" si="69"/>
        <v>443.66576400688683</v>
      </c>
      <c r="I371" s="38">
        <f t="shared" ca="1" si="65"/>
        <v>1.286244781919212</v>
      </c>
      <c r="J371" s="38">
        <f t="shared" ca="1" si="74"/>
        <v>1909.2588447324206</v>
      </c>
      <c r="K371" s="38">
        <f t="shared" ca="1" si="64"/>
        <v>444.95200878880604</v>
      </c>
      <c r="L371" s="38">
        <f t="shared" ca="1" si="70"/>
        <v>452.89016360621895</v>
      </c>
      <c r="M371" s="38">
        <f t="shared" ca="1" si="71"/>
        <v>451.21683277661879</v>
      </c>
      <c r="N371" s="38">
        <f t="shared" ca="1" si="72"/>
        <v>443.31589023263228</v>
      </c>
      <c r="O371" s="38">
        <f t="shared" ca="1" si="73"/>
        <v>0</v>
      </c>
      <c r="P371" s="42">
        <f ca="1">B371-MATCH(D371,$H$22:H371,1)</f>
        <v>0</v>
      </c>
      <c r="R371" s="33"/>
      <c r="T371" s="23"/>
    </row>
    <row r="372" spans="1:20" x14ac:dyDescent="0.3">
      <c r="B372" s="45"/>
      <c r="C372" s="46"/>
      <c r="D372" s="46"/>
      <c r="E372" s="47"/>
      <c r="F372" s="46"/>
      <c r="G372" s="46">
        <v>0</v>
      </c>
      <c r="H372" s="46"/>
      <c r="I372" s="46"/>
      <c r="J372" s="46"/>
      <c r="K372" s="46"/>
      <c r="L372" s="46"/>
      <c r="M372" s="46"/>
      <c r="N372" s="48"/>
    </row>
    <row r="373" spans="1:20" x14ac:dyDescent="0.3">
      <c r="B373" s="45"/>
      <c r="C373" s="46"/>
      <c r="D373" s="46"/>
      <c r="E373" s="47"/>
      <c r="F373" s="46"/>
      <c r="G373" s="46"/>
      <c r="H373" s="46"/>
      <c r="I373" s="46"/>
      <c r="J373" s="46"/>
      <c r="K373" s="46"/>
      <c r="L373" s="46"/>
      <c r="M373" s="46"/>
      <c r="N373" s="48"/>
    </row>
    <row r="374" spans="1:20" ht="9" customHeight="1" x14ac:dyDescent="0.3"/>
    <row r="375" spans="1:20" ht="18" x14ac:dyDescent="0.35">
      <c r="A375" s="49" t="s">
        <v>63</v>
      </c>
    </row>
    <row r="376" spans="1:20" ht="18" x14ac:dyDescent="0.35">
      <c r="B376" s="49" t="s">
        <v>47</v>
      </c>
      <c r="C376" s="50"/>
      <c r="D376" s="43"/>
      <c r="E376" s="49"/>
      <c r="G376" s="23"/>
      <c r="H376" s="43"/>
      <c r="I376" s="43"/>
      <c r="J376" s="43"/>
      <c r="K376" s="43"/>
      <c r="L376" s="43"/>
      <c r="M376" s="43"/>
      <c r="N376" s="43"/>
      <c r="O376" s="43"/>
      <c r="P376" s="43"/>
    </row>
    <row r="377" spans="1:20" s="56" customFormat="1" ht="100.5" customHeight="1" x14ac:dyDescent="0.35">
      <c r="A377" s="51"/>
      <c r="B377" s="52" t="s">
        <v>64</v>
      </c>
      <c r="C377" s="53">
        <f ca="1">H261+I261</f>
        <v>270.70987471970693</v>
      </c>
      <c r="D377" s="54"/>
      <c r="E377" s="77"/>
      <c r="F377" s="77"/>
      <c r="G377" s="78"/>
      <c r="H377" s="54"/>
      <c r="I377" s="54"/>
      <c r="J377" s="54"/>
      <c r="K377" s="54"/>
      <c r="L377" s="54"/>
      <c r="M377" s="54"/>
      <c r="N377" s="54"/>
      <c r="O377" s="54"/>
      <c r="P377" s="54"/>
      <c r="S377" s="57"/>
      <c r="T377" s="57"/>
    </row>
    <row r="378" spans="1:20" s="56" customFormat="1" ht="62.25" customHeight="1" x14ac:dyDescent="0.35">
      <c r="A378" s="51"/>
      <c r="B378" s="52" t="s">
        <v>65</v>
      </c>
      <c r="C378" s="53">
        <f ca="1">AVERAGE(C22:C261)</f>
        <v>1.0845497383089031</v>
      </c>
      <c r="D378" s="54"/>
      <c r="E378" s="79"/>
      <c r="F378" s="79"/>
      <c r="G378" s="78"/>
      <c r="H378" s="54"/>
      <c r="I378" s="54"/>
      <c r="J378" s="54"/>
      <c r="K378" s="54"/>
      <c r="L378" s="54"/>
      <c r="M378" s="54"/>
      <c r="N378" s="54"/>
      <c r="O378" s="54"/>
      <c r="P378" s="54"/>
      <c r="S378" s="57"/>
      <c r="T378" s="57"/>
    </row>
    <row r="379" spans="1:20" s="56" customFormat="1" ht="48" customHeight="1" x14ac:dyDescent="0.35">
      <c r="A379" s="51"/>
      <c r="B379" s="52" t="s">
        <v>67</v>
      </c>
      <c r="C379" s="53">
        <f ca="1">AVERAGE(I22:I261)</f>
        <v>5.2120744319887482</v>
      </c>
      <c r="D379" s="54"/>
      <c r="E379" s="80"/>
      <c r="F379" s="79"/>
      <c r="G379" s="79"/>
      <c r="H379" s="54"/>
      <c r="I379" s="54"/>
      <c r="J379" s="54"/>
      <c r="K379" s="54"/>
      <c r="L379" s="54"/>
      <c r="M379" s="54"/>
      <c r="N379" s="54"/>
      <c r="O379" s="54"/>
      <c r="P379" s="54"/>
      <c r="S379" s="57"/>
      <c r="T379" s="57"/>
    </row>
    <row r="380" spans="1:20" s="56" customFormat="1" ht="46.5" customHeight="1" x14ac:dyDescent="0.35">
      <c r="A380" s="51"/>
      <c r="B380" s="52" t="s">
        <v>68</v>
      </c>
      <c r="C380" s="53">
        <f ca="1">AVERAGE(O22:O261)</f>
        <v>2.4768925791794865</v>
      </c>
      <c r="D380" s="54"/>
      <c r="E380" s="55"/>
      <c r="F380" s="81"/>
      <c r="G380" s="81"/>
      <c r="H380" s="54"/>
      <c r="I380" s="54"/>
      <c r="J380" s="54"/>
      <c r="K380" s="54"/>
      <c r="L380" s="54"/>
      <c r="M380" s="54"/>
      <c r="N380" s="54"/>
      <c r="O380" s="54"/>
      <c r="P380" s="54"/>
      <c r="S380" s="57"/>
      <c r="T380" s="57"/>
    </row>
    <row r="381" spans="1:20" s="56" customFormat="1" ht="48.75" customHeight="1" x14ac:dyDescent="0.35">
      <c r="A381" s="51"/>
      <c r="B381" s="52" t="s">
        <v>66</v>
      </c>
      <c r="C381" s="53">
        <f ca="1">AVERAGE(P22:P261)</f>
        <v>2.7</v>
      </c>
      <c r="D381" s="54"/>
      <c r="E381" s="79"/>
      <c r="F381" s="81"/>
      <c r="G381" s="81"/>
      <c r="H381" s="54"/>
      <c r="I381" s="54"/>
      <c r="J381" s="54"/>
      <c r="K381" s="54"/>
      <c r="L381" s="54"/>
      <c r="M381" s="54"/>
      <c r="N381" s="54"/>
      <c r="O381" s="54"/>
      <c r="P381" s="54"/>
      <c r="S381" s="57"/>
      <c r="T381" s="57"/>
    </row>
    <row r="382" spans="1:20" ht="18" x14ac:dyDescent="0.35">
      <c r="A382" s="25"/>
      <c r="B382" s="56"/>
      <c r="D382" s="43"/>
      <c r="E382" s="82"/>
      <c r="F382" s="46"/>
      <c r="G382" s="46"/>
      <c r="H382" s="43"/>
      <c r="I382" s="43"/>
      <c r="J382" s="43"/>
      <c r="K382" s="43"/>
      <c r="L382" s="43"/>
      <c r="M382" s="43"/>
      <c r="N382" s="43"/>
      <c r="O382" s="43"/>
      <c r="P382" s="43"/>
    </row>
    <row r="383" spans="1:20" hidden="1" x14ac:dyDescent="0.3">
      <c r="D383" s="43"/>
      <c r="E383" s="82"/>
      <c r="F383" s="46"/>
      <c r="G383" s="46"/>
      <c r="H383" s="43"/>
      <c r="I383" s="43"/>
      <c r="J383" s="43"/>
      <c r="K383" s="43"/>
      <c r="L383" s="43"/>
      <c r="M383" s="43"/>
      <c r="N383" s="43"/>
      <c r="O383" s="43"/>
      <c r="P383" s="43"/>
    </row>
    <row r="384" spans="1:20" hidden="1" x14ac:dyDescent="0.3">
      <c r="D384" s="43"/>
      <c r="E384" s="82"/>
      <c r="F384" s="46"/>
      <c r="G384" s="46"/>
      <c r="H384" s="43"/>
      <c r="I384" s="43"/>
      <c r="J384" s="43"/>
      <c r="K384" s="43"/>
      <c r="L384" s="43"/>
      <c r="M384" s="43"/>
      <c r="N384" s="43"/>
      <c r="O384" s="43"/>
      <c r="P384" s="43"/>
    </row>
    <row r="385" spans="4:16" hidden="1" x14ac:dyDescent="0.3">
      <c r="D385" s="43"/>
      <c r="E385" s="82"/>
      <c r="F385" s="46"/>
      <c r="G385" s="46"/>
      <c r="H385" s="43"/>
      <c r="I385" s="43"/>
      <c r="J385" s="43"/>
      <c r="K385" s="43"/>
      <c r="L385" s="43"/>
      <c r="M385" s="43"/>
      <c r="N385" s="43"/>
      <c r="O385" s="43"/>
      <c r="P385" s="43"/>
    </row>
    <row r="386" spans="4:16" hidden="1" x14ac:dyDescent="0.3">
      <c r="D386" s="43"/>
      <c r="E386" s="82"/>
      <c r="F386" s="46"/>
      <c r="G386" s="46"/>
      <c r="H386" s="43"/>
      <c r="I386" s="43"/>
      <c r="J386" s="43"/>
      <c r="K386" s="43"/>
      <c r="L386" s="43"/>
      <c r="M386" s="43"/>
      <c r="N386" s="43"/>
      <c r="O386" s="43"/>
      <c r="P386" s="43"/>
    </row>
    <row r="387" spans="4:16" hidden="1" x14ac:dyDescent="0.3">
      <c r="D387" s="43"/>
      <c r="E387" s="82"/>
      <c r="F387" s="46"/>
      <c r="G387" s="46"/>
      <c r="H387" s="43"/>
      <c r="I387" s="43"/>
      <c r="J387" s="43"/>
      <c r="K387" s="43"/>
      <c r="L387" s="43"/>
      <c r="M387" s="43"/>
      <c r="N387" s="43"/>
      <c r="O387" s="43"/>
      <c r="P387" s="43"/>
    </row>
    <row r="388" spans="4:16" hidden="1" x14ac:dyDescent="0.3">
      <c r="D388" s="43"/>
      <c r="E388" s="82"/>
      <c r="F388" s="46"/>
      <c r="G388" s="46"/>
      <c r="H388" s="43"/>
      <c r="I388" s="43"/>
      <c r="J388" s="43"/>
      <c r="K388" s="43"/>
      <c r="L388" s="43"/>
      <c r="M388" s="43"/>
      <c r="N388" s="43"/>
      <c r="O388" s="43"/>
      <c r="P388" s="43"/>
    </row>
    <row r="389" spans="4:16" hidden="1" x14ac:dyDescent="0.3">
      <c r="D389" s="43"/>
      <c r="E389" s="82"/>
      <c r="F389" s="46"/>
      <c r="G389" s="46"/>
      <c r="H389" s="43"/>
      <c r="I389" s="43"/>
      <c r="J389" s="43"/>
      <c r="K389" s="43"/>
      <c r="L389" s="43"/>
      <c r="M389" s="43"/>
      <c r="N389" s="43"/>
      <c r="O389" s="43"/>
      <c r="P389" s="43"/>
    </row>
    <row r="390" spans="4:16" hidden="1" x14ac:dyDescent="0.3">
      <c r="D390" s="43"/>
      <c r="E390" s="82"/>
      <c r="F390" s="46"/>
      <c r="G390" s="46"/>
      <c r="H390" s="43"/>
      <c r="I390" s="43"/>
      <c r="J390" s="43"/>
      <c r="K390" s="43"/>
      <c r="L390" s="43"/>
      <c r="M390" s="43"/>
      <c r="N390" s="43"/>
      <c r="O390" s="43"/>
      <c r="P390" s="43"/>
    </row>
    <row r="391" spans="4:16" hidden="1" x14ac:dyDescent="0.3">
      <c r="D391" s="43"/>
      <c r="E391" s="82"/>
      <c r="F391" s="46"/>
      <c r="G391" s="46"/>
      <c r="H391" s="43"/>
      <c r="I391" s="43"/>
      <c r="J391" s="43"/>
      <c r="K391" s="43"/>
      <c r="L391" s="43"/>
      <c r="M391" s="43"/>
      <c r="N391" s="43"/>
      <c r="O391" s="43"/>
      <c r="P391" s="43"/>
    </row>
    <row r="392" spans="4:16" hidden="1" x14ac:dyDescent="0.3">
      <c r="D392" s="43"/>
      <c r="E392" s="82"/>
      <c r="F392" s="46"/>
      <c r="G392" s="46"/>
      <c r="H392" s="43"/>
      <c r="I392" s="43"/>
      <c r="J392" s="43"/>
      <c r="K392" s="43"/>
      <c r="L392" s="43"/>
      <c r="M392" s="43"/>
      <c r="N392" s="43"/>
      <c r="O392" s="43"/>
      <c r="P392" s="43"/>
    </row>
    <row r="393" spans="4:16" hidden="1" x14ac:dyDescent="0.3">
      <c r="D393" s="43"/>
      <c r="E393" s="82"/>
      <c r="F393" s="46"/>
      <c r="G393" s="46"/>
      <c r="H393" s="43"/>
      <c r="I393" s="43"/>
      <c r="J393" s="43"/>
      <c r="K393" s="43"/>
      <c r="L393" s="43"/>
      <c r="M393" s="43"/>
      <c r="N393" s="43"/>
      <c r="O393" s="43"/>
      <c r="P393" s="43"/>
    </row>
    <row r="394" spans="4:16" hidden="1" x14ac:dyDescent="0.3">
      <c r="D394" s="43"/>
      <c r="E394" s="82"/>
      <c r="F394" s="46"/>
      <c r="G394" s="46"/>
      <c r="H394" s="43"/>
      <c r="I394" s="43"/>
      <c r="J394" s="43"/>
      <c r="K394" s="43"/>
      <c r="L394" s="43"/>
      <c r="M394" s="43"/>
      <c r="N394" s="43"/>
      <c r="O394" s="43"/>
      <c r="P394" s="43"/>
    </row>
    <row r="395" spans="4:16" hidden="1" x14ac:dyDescent="0.3">
      <c r="D395" s="43"/>
      <c r="E395" s="82"/>
      <c r="F395" s="46"/>
      <c r="G395" s="46"/>
      <c r="H395" s="43"/>
      <c r="I395" s="43"/>
      <c r="J395" s="43"/>
      <c r="K395" s="43"/>
      <c r="L395" s="43"/>
      <c r="M395" s="43"/>
      <c r="N395" s="43"/>
      <c r="O395" s="43"/>
      <c r="P395" s="43"/>
    </row>
    <row r="396" spans="4:16" hidden="1" x14ac:dyDescent="0.3">
      <c r="D396" s="43"/>
      <c r="E396" s="82"/>
      <c r="F396" s="46"/>
      <c r="G396" s="46"/>
      <c r="H396" s="43"/>
      <c r="I396" s="43"/>
      <c r="J396" s="43"/>
      <c r="K396" s="43"/>
      <c r="L396" s="43"/>
      <c r="M396" s="43"/>
      <c r="N396" s="43"/>
      <c r="O396" s="43"/>
      <c r="P396" s="43"/>
    </row>
    <row r="397" spans="4:16" hidden="1" x14ac:dyDescent="0.3">
      <c r="D397" s="43"/>
      <c r="E397" s="82"/>
      <c r="F397" s="46"/>
      <c r="G397" s="46"/>
      <c r="H397" s="43"/>
      <c r="I397" s="43"/>
      <c r="J397" s="43"/>
      <c r="K397" s="43"/>
      <c r="L397" s="43"/>
      <c r="M397" s="43"/>
      <c r="N397" s="43"/>
      <c r="O397" s="43"/>
      <c r="P397" s="43"/>
    </row>
    <row r="398" spans="4:16" hidden="1" x14ac:dyDescent="0.3">
      <c r="D398" s="43"/>
      <c r="E398" s="82"/>
      <c r="F398" s="46"/>
      <c r="G398" s="46"/>
      <c r="H398" s="43"/>
      <c r="I398" s="43"/>
      <c r="J398" s="43"/>
      <c r="K398" s="43"/>
      <c r="L398" s="43"/>
      <c r="M398" s="43"/>
      <c r="N398" s="43"/>
      <c r="O398" s="43"/>
      <c r="P398" s="43"/>
    </row>
    <row r="399" spans="4:16" hidden="1" x14ac:dyDescent="0.3">
      <c r="D399" s="43"/>
      <c r="E399" s="82"/>
      <c r="F399" s="46"/>
      <c r="G399" s="46"/>
      <c r="H399" s="43"/>
      <c r="I399" s="43"/>
      <c r="J399" s="43"/>
      <c r="K399" s="43"/>
      <c r="L399" s="43"/>
      <c r="M399" s="43"/>
      <c r="N399" s="43"/>
      <c r="O399" s="43"/>
      <c r="P399" s="43"/>
    </row>
    <row r="400" spans="4:16" hidden="1" x14ac:dyDescent="0.3">
      <c r="D400" s="43"/>
      <c r="E400" s="82"/>
      <c r="F400" s="46"/>
      <c r="G400" s="46"/>
      <c r="H400" s="43"/>
      <c r="I400" s="43"/>
      <c r="J400" s="43"/>
      <c r="K400" s="43"/>
      <c r="L400" s="43"/>
      <c r="M400" s="43"/>
      <c r="N400" s="43"/>
      <c r="O400" s="43"/>
      <c r="P400" s="43"/>
    </row>
    <row r="401" spans="4:16" hidden="1" x14ac:dyDescent="0.3">
      <c r="D401" s="43"/>
      <c r="E401" s="82"/>
      <c r="F401" s="46"/>
      <c r="G401" s="46"/>
      <c r="H401" s="43"/>
      <c r="I401" s="43"/>
      <c r="J401" s="43"/>
      <c r="K401" s="43"/>
      <c r="L401" s="43"/>
      <c r="M401" s="43"/>
      <c r="N401" s="43"/>
      <c r="O401" s="43"/>
      <c r="P401" s="43"/>
    </row>
    <row r="402" spans="4:16" hidden="1" x14ac:dyDescent="0.3">
      <c r="D402" s="43"/>
      <c r="E402" s="82"/>
      <c r="F402" s="46"/>
      <c r="G402" s="46"/>
      <c r="H402" s="43"/>
      <c r="I402" s="43"/>
      <c r="J402" s="43"/>
      <c r="K402" s="43"/>
      <c r="L402" s="43"/>
      <c r="M402" s="43"/>
      <c r="N402" s="43"/>
      <c r="O402" s="43"/>
      <c r="P402" s="43"/>
    </row>
    <row r="403" spans="4:16" hidden="1" x14ac:dyDescent="0.3">
      <c r="D403" s="43"/>
      <c r="E403" s="82"/>
      <c r="F403" s="46"/>
      <c r="G403" s="46"/>
      <c r="H403" s="43"/>
      <c r="I403" s="43"/>
      <c r="J403" s="43"/>
      <c r="K403" s="43"/>
      <c r="L403" s="43"/>
      <c r="M403" s="43"/>
      <c r="N403" s="43"/>
      <c r="O403" s="43"/>
      <c r="P403" s="43"/>
    </row>
    <row r="404" spans="4:16" hidden="1" x14ac:dyDescent="0.3">
      <c r="D404" s="43"/>
      <c r="E404" s="82"/>
      <c r="F404" s="46"/>
      <c r="G404" s="46"/>
      <c r="H404" s="43"/>
      <c r="I404" s="43"/>
      <c r="J404" s="43"/>
      <c r="K404" s="43"/>
      <c r="L404" s="43"/>
      <c r="M404" s="43"/>
      <c r="N404" s="43"/>
      <c r="O404" s="43"/>
      <c r="P404" s="43"/>
    </row>
    <row r="405" spans="4:16" hidden="1" x14ac:dyDescent="0.3">
      <c r="D405" s="43"/>
      <c r="E405" s="82"/>
      <c r="F405" s="46"/>
      <c r="G405" s="46"/>
      <c r="H405" s="43"/>
      <c r="I405" s="43"/>
      <c r="J405" s="43"/>
      <c r="K405" s="43"/>
      <c r="L405" s="43"/>
      <c r="M405" s="43"/>
      <c r="N405" s="43"/>
      <c r="O405" s="43"/>
      <c r="P405" s="43"/>
    </row>
    <row r="406" spans="4:16" hidden="1" x14ac:dyDescent="0.3">
      <c r="D406" s="43"/>
      <c r="E406" s="82"/>
      <c r="F406" s="46"/>
      <c r="G406" s="46"/>
      <c r="H406" s="43"/>
      <c r="I406" s="43"/>
      <c r="J406" s="43"/>
      <c r="K406" s="43"/>
      <c r="L406" s="43"/>
      <c r="M406" s="43"/>
      <c r="N406" s="43"/>
      <c r="O406" s="43"/>
      <c r="P406" s="43"/>
    </row>
    <row r="407" spans="4:16" hidden="1" x14ac:dyDescent="0.3">
      <c r="D407" s="43"/>
      <c r="E407" s="82"/>
      <c r="F407" s="46"/>
      <c r="G407" s="46"/>
      <c r="H407" s="43"/>
      <c r="I407" s="43"/>
      <c r="J407" s="43"/>
      <c r="K407" s="43"/>
      <c r="L407" s="43"/>
      <c r="M407" s="43"/>
      <c r="N407" s="43"/>
      <c r="O407" s="43"/>
      <c r="P407" s="43"/>
    </row>
    <row r="408" spans="4:16" hidden="1" x14ac:dyDescent="0.3">
      <c r="D408" s="43"/>
      <c r="E408" s="82"/>
      <c r="F408" s="46"/>
      <c r="G408" s="46"/>
      <c r="H408" s="43"/>
      <c r="I408" s="43"/>
      <c r="J408" s="43"/>
      <c r="K408" s="43"/>
      <c r="L408" s="43"/>
      <c r="M408" s="43"/>
      <c r="N408" s="43"/>
      <c r="O408" s="43"/>
      <c r="P408" s="43"/>
    </row>
    <row r="409" spans="4:16" hidden="1" x14ac:dyDescent="0.3">
      <c r="D409" s="43"/>
      <c r="E409" s="82"/>
      <c r="F409" s="46"/>
      <c r="G409" s="46"/>
      <c r="H409" s="43"/>
      <c r="I409" s="43"/>
      <c r="J409" s="43"/>
      <c r="K409" s="43"/>
      <c r="L409" s="43"/>
      <c r="M409" s="43"/>
      <c r="N409" s="43"/>
      <c r="O409" s="43"/>
      <c r="P409" s="43"/>
    </row>
    <row r="410" spans="4:16" hidden="1" x14ac:dyDescent="0.3">
      <c r="D410" s="43"/>
      <c r="E410" s="82"/>
      <c r="F410" s="46"/>
      <c r="G410" s="46"/>
      <c r="H410" s="43"/>
      <c r="I410" s="43"/>
      <c r="J410" s="43"/>
      <c r="K410" s="43"/>
      <c r="L410" s="43"/>
      <c r="M410" s="43"/>
      <c r="N410" s="43"/>
      <c r="O410" s="43"/>
      <c r="P410" s="43"/>
    </row>
    <row r="411" spans="4:16" hidden="1" x14ac:dyDescent="0.3">
      <c r="D411" s="43"/>
      <c r="E411" s="82"/>
      <c r="F411" s="46"/>
      <c r="G411" s="46"/>
      <c r="H411" s="43"/>
      <c r="I411" s="43"/>
      <c r="J411" s="43"/>
      <c r="K411" s="43"/>
      <c r="L411" s="43"/>
      <c r="M411" s="43"/>
      <c r="N411" s="43"/>
      <c r="O411" s="43"/>
      <c r="P411" s="43"/>
    </row>
    <row r="412" spans="4:16" hidden="1" x14ac:dyDescent="0.3">
      <c r="D412" s="43"/>
      <c r="E412" s="82"/>
      <c r="F412" s="46"/>
      <c r="G412" s="46"/>
      <c r="H412" s="43"/>
      <c r="I412" s="43"/>
      <c r="J412" s="43"/>
      <c r="K412" s="43"/>
      <c r="L412" s="43"/>
      <c r="M412" s="43"/>
      <c r="N412" s="43"/>
      <c r="O412" s="43"/>
      <c r="P412" s="43"/>
    </row>
    <row r="413" spans="4:16" hidden="1" x14ac:dyDescent="0.3">
      <c r="D413" s="43"/>
      <c r="E413" s="82"/>
      <c r="F413" s="46"/>
      <c r="G413" s="46"/>
      <c r="H413" s="43"/>
      <c r="I413" s="43"/>
      <c r="J413" s="43"/>
      <c r="K413" s="43"/>
      <c r="L413" s="43"/>
      <c r="M413" s="43"/>
      <c r="N413" s="43"/>
      <c r="O413" s="43"/>
      <c r="P413" s="43"/>
    </row>
    <row r="414" spans="4:16" hidden="1" x14ac:dyDescent="0.3">
      <c r="D414" s="43"/>
      <c r="E414" s="82"/>
      <c r="F414" s="46"/>
      <c r="G414" s="46"/>
      <c r="H414" s="43"/>
      <c r="I414" s="43"/>
      <c r="J414" s="43"/>
      <c r="K414" s="43"/>
      <c r="L414" s="43"/>
      <c r="M414" s="43"/>
      <c r="N414" s="43"/>
      <c r="O414" s="43"/>
      <c r="P414" s="43"/>
    </row>
    <row r="415" spans="4:16" hidden="1" x14ac:dyDescent="0.3">
      <c r="D415" s="43"/>
      <c r="E415" s="82"/>
      <c r="F415" s="46"/>
      <c r="G415" s="46"/>
      <c r="H415" s="43"/>
      <c r="I415" s="43"/>
      <c r="J415" s="43"/>
      <c r="K415" s="43"/>
      <c r="L415" s="43"/>
      <c r="M415" s="43"/>
      <c r="N415" s="43"/>
      <c r="O415" s="43"/>
      <c r="P415" s="43"/>
    </row>
    <row r="416" spans="4:16" hidden="1" x14ac:dyDescent="0.3">
      <c r="D416" s="43"/>
      <c r="E416" s="82"/>
      <c r="F416" s="46"/>
      <c r="G416" s="46"/>
      <c r="H416" s="43"/>
      <c r="I416" s="43"/>
      <c r="J416" s="43"/>
      <c r="K416" s="43"/>
      <c r="L416" s="43"/>
      <c r="M416" s="43"/>
      <c r="N416" s="43"/>
      <c r="O416" s="43"/>
      <c r="P416" s="43"/>
    </row>
    <row r="417" spans="4:16" hidden="1" x14ac:dyDescent="0.3">
      <c r="D417" s="43"/>
      <c r="E417" s="82"/>
      <c r="F417" s="46"/>
      <c r="G417" s="46"/>
      <c r="H417" s="43"/>
      <c r="I417" s="43"/>
      <c r="J417" s="43"/>
      <c r="K417" s="43"/>
      <c r="L417" s="43"/>
      <c r="M417" s="43"/>
      <c r="N417" s="43"/>
      <c r="O417" s="43"/>
      <c r="P417" s="43"/>
    </row>
    <row r="418" spans="4:16" hidden="1" x14ac:dyDescent="0.3">
      <c r="D418" s="43"/>
      <c r="E418" s="82"/>
      <c r="F418" s="46"/>
      <c r="G418" s="46"/>
      <c r="H418" s="43"/>
      <c r="I418" s="43"/>
      <c r="J418" s="43"/>
      <c r="K418" s="43"/>
      <c r="L418" s="43"/>
      <c r="M418" s="43"/>
      <c r="N418" s="43"/>
      <c r="O418" s="43"/>
      <c r="P418" s="43"/>
    </row>
    <row r="419" spans="4:16" hidden="1" x14ac:dyDescent="0.3">
      <c r="D419" s="43"/>
      <c r="E419" s="82"/>
      <c r="F419" s="46"/>
      <c r="G419" s="46"/>
      <c r="H419" s="43"/>
      <c r="I419" s="43"/>
      <c r="J419" s="43"/>
      <c r="K419" s="43"/>
      <c r="L419" s="43"/>
      <c r="M419" s="43"/>
      <c r="N419" s="43"/>
      <c r="O419" s="43"/>
      <c r="P419" s="43"/>
    </row>
    <row r="420" spans="4:16" hidden="1" x14ac:dyDescent="0.3">
      <c r="D420" s="43"/>
      <c r="E420" s="82"/>
      <c r="F420" s="46"/>
      <c r="G420" s="46"/>
      <c r="H420" s="43"/>
      <c r="I420" s="43"/>
      <c r="J420" s="43"/>
      <c r="K420" s="43"/>
      <c r="L420" s="43"/>
      <c r="M420" s="43"/>
      <c r="N420" s="43"/>
      <c r="O420" s="43"/>
      <c r="P420" s="43"/>
    </row>
    <row r="421" spans="4:16" hidden="1" x14ac:dyDescent="0.3">
      <c r="D421" s="43"/>
      <c r="E421" s="82"/>
      <c r="F421" s="46"/>
      <c r="G421" s="46"/>
      <c r="H421" s="43"/>
      <c r="I421" s="43"/>
      <c r="J421" s="43"/>
      <c r="K421" s="43"/>
      <c r="L421" s="43"/>
      <c r="M421" s="43"/>
      <c r="N421" s="43"/>
      <c r="O421" s="43"/>
      <c r="P421" s="43"/>
    </row>
    <row r="422" spans="4:16" hidden="1" x14ac:dyDescent="0.3">
      <c r="D422" s="43"/>
      <c r="E422" s="82"/>
      <c r="F422" s="46"/>
      <c r="G422" s="46"/>
      <c r="H422" s="43"/>
      <c r="I422" s="43"/>
      <c r="J422" s="43"/>
      <c r="K422" s="43"/>
      <c r="L422" s="43"/>
      <c r="M422" s="43"/>
      <c r="N422" s="43"/>
      <c r="O422" s="43"/>
      <c r="P422" s="43"/>
    </row>
    <row r="423" spans="4:16" hidden="1" x14ac:dyDescent="0.3">
      <c r="D423" s="43"/>
      <c r="E423" s="82"/>
      <c r="F423" s="46"/>
      <c r="G423" s="46"/>
      <c r="H423" s="43"/>
      <c r="I423" s="43"/>
      <c r="J423" s="43"/>
      <c r="K423" s="43"/>
      <c r="L423" s="43"/>
      <c r="M423" s="43"/>
      <c r="N423" s="43"/>
      <c r="O423" s="43"/>
      <c r="P423" s="43"/>
    </row>
    <row r="424" spans="4:16" hidden="1" x14ac:dyDescent="0.3">
      <c r="D424" s="43"/>
      <c r="E424" s="82"/>
      <c r="F424" s="46"/>
      <c r="G424" s="46"/>
      <c r="H424" s="43"/>
      <c r="I424" s="43"/>
      <c r="J424" s="43"/>
      <c r="K424" s="43"/>
      <c r="L424" s="43"/>
      <c r="M424" s="43"/>
      <c r="N424" s="43"/>
      <c r="O424" s="43"/>
      <c r="P424" s="43"/>
    </row>
    <row r="425" spans="4:16" hidden="1" x14ac:dyDescent="0.3">
      <c r="D425" s="43"/>
      <c r="E425" s="82"/>
      <c r="F425" s="46"/>
      <c r="G425" s="46"/>
      <c r="H425" s="43"/>
      <c r="I425" s="43"/>
      <c r="J425" s="43"/>
      <c r="K425" s="43"/>
      <c r="L425" s="43"/>
      <c r="M425" s="43"/>
      <c r="N425" s="43"/>
      <c r="O425" s="43"/>
      <c r="P425" s="43"/>
    </row>
    <row r="426" spans="4:16" hidden="1" x14ac:dyDescent="0.3">
      <c r="D426" s="43"/>
      <c r="E426" s="82"/>
      <c r="F426" s="46"/>
      <c r="G426" s="46"/>
      <c r="H426" s="43"/>
      <c r="I426" s="43"/>
      <c r="J426" s="43"/>
      <c r="K426" s="43"/>
      <c r="L426" s="43"/>
      <c r="M426" s="43"/>
      <c r="N426" s="43"/>
      <c r="O426" s="43"/>
      <c r="P426" s="43"/>
    </row>
    <row r="427" spans="4:16" hidden="1" x14ac:dyDescent="0.3">
      <c r="D427" s="43"/>
      <c r="E427" s="82"/>
      <c r="F427" s="46"/>
      <c r="G427" s="46"/>
      <c r="H427" s="43"/>
      <c r="I427" s="43"/>
      <c r="J427" s="43"/>
      <c r="K427" s="43"/>
      <c r="L427" s="43"/>
      <c r="M427" s="43"/>
      <c r="N427" s="43"/>
      <c r="O427" s="43"/>
      <c r="P427" s="43"/>
    </row>
    <row r="428" spans="4:16" hidden="1" x14ac:dyDescent="0.3">
      <c r="D428" s="43"/>
      <c r="E428" s="82"/>
      <c r="F428" s="46"/>
      <c r="G428" s="46"/>
      <c r="H428" s="43"/>
      <c r="I428" s="43"/>
      <c r="J428" s="43"/>
      <c r="K428" s="43"/>
      <c r="L428" s="43"/>
      <c r="M428" s="43"/>
      <c r="N428" s="43"/>
      <c r="O428" s="43"/>
      <c r="P428" s="43"/>
    </row>
    <row r="429" spans="4:16" hidden="1" x14ac:dyDescent="0.3">
      <c r="D429" s="43"/>
      <c r="E429" s="82"/>
      <c r="F429" s="46"/>
      <c r="G429" s="46"/>
      <c r="H429" s="43"/>
      <c r="I429" s="43"/>
      <c r="J429" s="43"/>
      <c r="K429" s="43"/>
      <c r="L429" s="43"/>
      <c r="M429" s="43"/>
      <c r="N429" s="43"/>
      <c r="O429" s="43"/>
      <c r="P429" s="43"/>
    </row>
    <row r="430" spans="4:16" hidden="1" x14ac:dyDescent="0.3">
      <c r="D430" s="43"/>
      <c r="E430" s="82"/>
      <c r="F430" s="46"/>
      <c r="G430" s="46"/>
      <c r="H430" s="43"/>
      <c r="I430" s="43"/>
      <c r="J430" s="43"/>
      <c r="K430" s="43"/>
      <c r="L430" s="43"/>
      <c r="M430" s="43"/>
      <c r="N430" s="43"/>
      <c r="O430" s="43"/>
      <c r="P430" s="43"/>
    </row>
    <row r="431" spans="4:16" hidden="1" x14ac:dyDescent="0.3">
      <c r="D431" s="43"/>
      <c r="E431" s="82"/>
      <c r="F431" s="46"/>
      <c r="G431" s="46"/>
      <c r="H431" s="43"/>
      <c r="I431" s="43"/>
      <c r="J431" s="43"/>
      <c r="K431" s="43"/>
      <c r="L431" s="43"/>
      <c r="M431" s="43"/>
      <c r="N431" s="43"/>
      <c r="O431" s="43"/>
      <c r="P431" s="43"/>
    </row>
    <row r="432" spans="4:16" hidden="1" x14ac:dyDescent="0.3">
      <c r="D432" s="43"/>
      <c r="E432" s="82"/>
      <c r="F432" s="46"/>
      <c r="G432" s="46"/>
      <c r="H432" s="43"/>
      <c r="I432" s="43"/>
      <c r="J432" s="43"/>
      <c r="K432" s="43"/>
      <c r="L432" s="43"/>
      <c r="M432" s="43"/>
      <c r="N432" s="43"/>
      <c r="O432" s="43"/>
      <c r="P432" s="43"/>
    </row>
    <row r="433" spans="4:16" hidden="1" x14ac:dyDescent="0.3">
      <c r="D433" s="43"/>
      <c r="E433" s="82"/>
      <c r="F433" s="46"/>
      <c r="G433" s="46"/>
      <c r="H433" s="43"/>
      <c r="I433" s="43"/>
      <c r="J433" s="43"/>
      <c r="K433" s="43"/>
      <c r="L433" s="43"/>
      <c r="M433" s="43"/>
      <c r="N433" s="43"/>
      <c r="O433" s="43"/>
      <c r="P433" s="43"/>
    </row>
    <row r="434" spans="4:16" hidden="1" x14ac:dyDescent="0.3">
      <c r="D434" s="43"/>
      <c r="E434" s="82"/>
      <c r="F434" s="46"/>
      <c r="G434" s="46"/>
      <c r="H434" s="43"/>
      <c r="I434" s="43"/>
      <c r="J434" s="43"/>
      <c r="K434" s="43"/>
      <c r="L434" s="43"/>
      <c r="M434" s="43"/>
      <c r="N434" s="43"/>
      <c r="O434" s="43"/>
      <c r="P434" s="43"/>
    </row>
    <row r="435" spans="4:16" hidden="1" x14ac:dyDescent="0.3">
      <c r="D435" s="43"/>
      <c r="E435" s="82"/>
      <c r="F435" s="46"/>
      <c r="G435" s="46"/>
      <c r="H435" s="43"/>
      <c r="I435" s="43"/>
      <c r="J435" s="43"/>
      <c r="K435" s="43"/>
      <c r="L435" s="43"/>
      <c r="M435" s="43"/>
      <c r="N435" s="43"/>
      <c r="O435" s="43"/>
      <c r="P435" s="43"/>
    </row>
    <row r="436" spans="4:16" hidden="1" x14ac:dyDescent="0.3">
      <c r="D436" s="43"/>
      <c r="E436" s="82"/>
      <c r="F436" s="46"/>
      <c r="G436" s="46"/>
      <c r="H436" s="43"/>
      <c r="I436" s="43"/>
      <c r="J436" s="43"/>
      <c r="K436" s="43"/>
      <c r="L436" s="43"/>
      <c r="M436" s="43"/>
      <c r="N436" s="43"/>
      <c r="O436" s="43"/>
      <c r="P436" s="43"/>
    </row>
    <row r="437" spans="4:16" hidden="1" x14ac:dyDescent="0.3">
      <c r="D437" s="43"/>
      <c r="E437" s="82"/>
      <c r="F437" s="46"/>
      <c r="G437" s="46"/>
      <c r="H437" s="43"/>
      <c r="I437" s="43"/>
      <c r="J437" s="43"/>
      <c r="K437" s="43"/>
      <c r="L437" s="43"/>
      <c r="M437" s="43"/>
      <c r="N437" s="43"/>
      <c r="O437" s="43"/>
      <c r="P437" s="43"/>
    </row>
    <row r="438" spans="4:16" hidden="1" x14ac:dyDescent="0.3">
      <c r="D438" s="43"/>
      <c r="E438" s="82"/>
      <c r="F438" s="46"/>
      <c r="G438" s="46"/>
      <c r="H438" s="43"/>
      <c r="I438" s="43"/>
      <c r="J438" s="43"/>
      <c r="K438" s="43"/>
      <c r="L438" s="43"/>
      <c r="M438" s="43"/>
      <c r="N438" s="43"/>
      <c r="O438" s="43"/>
      <c r="P438" s="43"/>
    </row>
    <row r="439" spans="4:16" hidden="1" x14ac:dyDescent="0.3">
      <c r="D439" s="43"/>
      <c r="E439" s="82"/>
      <c r="F439" s="46"/>
      <c r="G439" s="46"/>
      <c r="H439" s="43"/>
      <c r="I439" s="43"/>
      <c r="J439" s="43"/>
      <c r="K439" s="43"/>
      <c r="L439" s="43"/>
      <c r="M439" s="43"/>
      <c r="N439" s="43"/>
      <c r="O439" s="43"/>
      <c r="P439" s="43"/>
    </row>
    <row r="440" spans="4:16" hidden="1" x14ac:dyDescent="0.3">
      <c r="D440" s="43"/>
      <c r="E440" s="82"/>
      <c r="F440" s="46"/>
      <c r="G440" s="46"/>
      <c r="H440" s="43"/>
      <c r="I440" s="43"/>
      <c r="J440" s="43"/>
      <c r="K440" s="43"/>
      <c r="L440" s="43"/>
      <c r="M440" s="43"/>
      <c r="N440" s="43"/>
      <c r="O440" s="43"/>
      <c r="P440" s="43"/>
    </row>
    <row r="441" spans="4:16" hidden="1" x14ac:dyDescent="0.3">
      <c r="D441" s="43"/>
      <c r="E441" s="82"/>
      <c r="F441" s="46"/>
      <c r="G441" s="46"/>
      <c r="H441" s="43"/>
      <c r="I441" s="43"/>
      <c r="J441" s="43"/>
      <c r="K441" s="43"/>
      <c r="L441" s="43"/>
      <c r="M441" s="43"/>
      <c r="N441" s="43"/>
      <c r="O441" s="43"/>
      <c r="P441" s="43"/>
    </row>
    <row r="442" spans="4:16" hidden="1" x14ac:dyDescent="0.3">
      <c r="D442" s="43"/>
      <c r="E442" s="82"/>
      <c r="F442" s="46"/>
      <c r="G442" s="46"/>
      <c r="H442" s="43"/>
      <c r="I442" s="43"/>
      <c r="J442" s="43"/>
      <c r="K442" s="43"/>
      <c r="L442" s="43"/>
      <c r="M442" s="43"/>
      <c r="N442" s="43"/>
      <c r="O442" s="43"/>
      <c r="P442" s="43"/>
    </row>
    <row r="443" spans="4:16" hidden="1" x14ac:dyDescent="0.3">
      <c r="D443" s="43"/>
      <c r="E443" s="82"/>
      <c r="F443" s="46"/>
      <c r="G443" s="46"/>
      <c r="H443" s="43"/>
      <c r="I443" s="43"/>
      <c r="J443" s="43"/>
      <c r="K443" s="43"/>
      <c r="L443" s="43"/>
      <c r="M443" s="43"/>
      <c r="N443" s="43"/>
      <c r="O443" s="43"/>
      <c r="P443" s="43"/>
    </row>
    <row r="444" spans="4:16" hidden="1" x14ac:dyDescent="0.3">
      <c r="D444" s="43"/>
      <c r="E444" s="82"/>
      <c r="F444" s="46"/>
      <c r="G444" s="46"/>
      <c r="H444" s="43"/>
      <c r="I444" s="43"/>
      <c r="J444" s="43"/>
      <c r="K444" s="43"/>
      <c r="L444" s="43"/>
      <c r="M444" s="43"/>
      <c r="N444" s="43"/>
      <c r="O444" s="43"/>
      <c r="P444" s="43"/>
    </row>
    <row r="445" spans="4:16" hidden="1" x14ac:dyDescent="0.3">
      <c r="D445" s="43"/>
      <c r="E445" s="82"/>
      <c r="F445" s="46"/>
      <c r="G445" s="46"/>
      <c r="H445" s="43"/>
      <c r="I445" s="43"/>
      <c r="J445" s="43"/>
      <c r="K445" s="43"/>
      <c r="L445" s="43"/>
      <c r="M445" s="43"/>
      <c r="N445" s="43"/>
      <c r="O445" s="43"/>
      <c r="P445" s="43"/>
    </row>
    <row r="446" spans="4:16" hidden="1" x14ac:dyDescent="0.3">
      <c r="D446" s="43"/>
      <c r="E446" s="82"/>
      <c r="F446" s="46"/>
      <c r="G446" s="46"/>
      <c r="H446" s="43"/>
      <c r="I446" s="43"/>
      <c r="J446" s="43"/>
      <c r="K446" s="43"/>
      <c r="L446" s="43"/>
      <c r="M446" s="43"/>
      <c r="N446" s="43"/>
      <c r="O446" s="43"/>
      <c r="P446" s="43"/>
    </row>
    <row r="447" spans="4:16" hidden="1" x14ac:dyDescent="0.3">
      <c r="D447" s="43"/>
      <c r="E447" s="82"/>
      <c r="F447" s="46"/>
      <c r="G447" s="46"/>
      <c r="H447" s="43"/>
      <c r="I447" s="43"/>
      <c r="J447" s="43"/>
      <c r="K447" s="43"/>
      <c r="L447" s="43"/>
      <c r="M447" s="43"/>
      <c r="N447" s="43"/>
      <c r="O447" s="43"/>
      <c r="P447" s="43"/>
    </row>
    <row r="448" spans="4:16" hidden="1" x14ac:dyDescent="0.3">
      <c r="D448" s="43"/>
      <c r="E448" s="82"/>
      <c r="F448" s="46"/>
      <c r="G448" s="46"/>
      <c r="H448" s="43"/>
      <c r="I448" s="43"/>
      <c r="J448" s="43"/>
      <c r="K448" s="43"/>
      <c r="L448" s="43"/>
      <c r="M448" s="43"/>
      <c r="N448" s="43"/>
      <c r="O448" s="43"/>
      <c r="P448" s="43"/>
    </row>
    <row r="449" spans="4:16" hidden="1" x14ac:dyDescent="0.3">
      <c r="D449" s="43"/>
      <c r="E449" s="82"/>
      <c r="F449" s="46"/>
      <c r="G449" s="46"/>
      <c r="H449" s="43"/>
      <c r="I449" s="43"/>
      <c r="J449" s="43"/>
      <c r="K449" s="43"/>
      <c r="L449" s="43"/>
      <c r="M449" s="43"/>
      <c r="N449" s="43"/>
      <c r="O449" s="43"/>
      <c r="P449" s="43"/>
    </row>
    <row r="450" spans="4:16" hidden="1" x14ac:dyDescent="0.3">
      <c r="D450" s="43"/>
      <c r="E450" s="82"/>
      <c r="F450" s="46"/>
      <c r="G450" s="46"/>
      <c r="H450" s="43"/>
      <c r="I450" s="43"/>
      <c r="J450" s="43"/>
      <c r="K450" s="43"/>
      <c r="L450" s="43"/>
      <c r="M450" s="43"/>
      <c r="N450" s="43"/>
      <c r="O450" s="43"/>
      <c r="P450" s="43"/>
    </row>
    <row r="451" spans="4:16" hidden="1" x14ac:dyDescent="0.3">
      <c r="D451" s="43"/>
      <c r="E451" s="82"/>
      <c r="F451" s="46"/>
      <c r="G451" s="46"/>
      <c r="H451" s="43"/>
      <c r="I451" s="43"/>
      <c r="J451" s="43"/>
      <c r="K451" s="43"/>
      <c r="L451" s="43"/>
      <c r="M451" s="43"/>
      <c r="N451" s="43"/>
      <c r="O451" s="43"/>
      <c r="P451" s="43"/>
    </row>
    <row r="452" spans="4:16" hidden="1" x14ac:dyDescent="0.3">
      <c r="D452" s="43"/>
      <c r="E452" s="82"/>
      <c r="F452" s="46"/>
      <c r="G452" s="46"/>
      <c r="H452" s="43"/>
      <c r="I452" s="43"/>
      <c r="J452" s="43"/>
      <c r="K452" s="43"/>
      <c r="L452" s="43"/>
      <c r="M452" s="43"/>
      <c r="N452" s="43"/>
      <c r="O452" s="43"/>
      <c r="P452" s="43"/>
    </row>
    <row r="453" spans="4:16" hidden="1" x14ac:dyDescent="0.3">
      <c r="D453" s="43"/>
      <c r="E453" s="82"/>
      <c r="F453" s="46"/>
      <c r="G453" s="46"/>
      <c r="H453" s="43"/>
      <c r="I453" s="43"/>
      <c r="J453" s="43"/>
      <c r="K453" s="43"/>
      <c r="L453" s="43"/>
      <c r="M453" s="43"/>
      <c r="N453" s="43"/>
      <c r="O453" s="43"/>
      <c r="P453" s="43"/>
    </row>
    <row r="454" spans="4:16" hidden="1" x14ac:dyDescent="0.3">
      <c r="D454" s="43"/>
      <c r="E454" s="82"/>
      <c r="F454" s="46"/>
      <c r="G454" s="46"/>
      <c r="H454" s="43"/>
      <c r="I454" s="43"/>
      <c r="J454" s="43"/>
      <c r="K454" s="43"/>
      <c r="L454" s="43"/>
      <c r="M454" s="43"/>
      <c r="N454" s="43"/>
      <c r="O454" s="43"/>
      <c r="P454" s="43"/>
    </row>
    <row r="455" spans="4:16" hidden="1" x14ac:dyDescent="0.3">
      <c r="D455" s="43"/>
      <c r="E455" s="82"/>
      <c r="F455" s="46"/>
      <c r="G455" s="46"/>
      <c r="H455" s="43"/>
      <c r="I455" s="43"/>
      <c r="J455" s="43"/>
      <c r="K455" s="43"/>
      <c r="L455" s="43"/>
      <c r="M455" s="43"/>
      <c r="N455" s="43"/>
      <c r="O455" s="43"/>
      <c r="P455" s="43"/>
    </row>
    <row r="456" spans="4:16" hidden="1" x14ac:dyDescent="0.3">
      <c r="D456" s="43"/>
      <c r="E456" s="82"/>
      <c r="F456" s="46"/>
      <c r="G456" s="46"/>
      <c r="H456" s="43"/>
      <c r="I456" s="43"/>
      <c r="J456" s="43"/>
      <c r="K456" s="43"/>
      <c r="L456" s="43"/>
      <c r="M456" s="43"/>
      <c r="N456" s="43"/>
      <c r="O456" s="43"/>
      <c r="P456" s="43"/>
    </row>
    <row r="457" spans="4:16" hidden="1" x14ac:dyDescent="0.3">
      <c r="D457" s="43"/>
      <c r="E457" s="82"/>
      <c r="F457" s="46"/>
      <c r="G457" s="46"/>
      <c r="H457" s="43"/>
      <c r="I457" s="43"/>
      <c r="J457" s="43"/>
      <c r="K457" s="43"/>
      <c r="L457" s="43"/>
      <c r="M457" s="43"/>
      <c r="N457" s="43"/>
      <c r="O457" s="43"/>
      <c r="P457" s="43"/>
    </row>
    <row r="458" spans="4:16" hidden="1" x14ac:dyDescent="0.3">
      <c r="D458" s="43"/>
      <c r="E458" s="82"/>
      <c r="F458" s="46"/>
      <c r="G458" s="46"/>
      <c r="H458" s="43"/>
      <c r="I458" s="43"/>
      <c r="J458" s="43"/>
      <c r="K458" s="43"/>
      <c r="L458" s="43"/>
      <c r="M458" s="43"/>
      <c r="N458" s="43"/>
      <c r="O458" s="43"/>
      <c r="P458" s="43"/>
    </row>
    <row r="459" spans="4:16" hidden="1" x14ac:dyDescent="0.3">
      <c r="D459" s="43"/>
      <c r="E459" s="82"/>
      <c r="F459" s="46"/>
      <c r="G459" s="46"/>
      <c r="H459" s="43"/>
      <c r="I459" s="43"/>
      <c r="J459" s="43"/>
      <c r="K459" s="43"/>
      <c r="L459" s="43"/>
      <c r="M459" s="43"/>
      <c r="N459" s="43"/>
      <c r="O459" s="43"/>
      <c r="P459" s="43"/>
    </row>
    <row r="460" spans="4:16" hidden="1" x14ac:dyDescent="0.3">
      <c r="D460" s="43"/>
      <c r="E460" s="82"/>
      <c r="F460" s="46"/>
      <c r="G460" s="46"/>
      <c r="H460" s="43"/>
      <c r="I460" s="43"/>
      <c r="J460" s="43"/>
      <c r="K460" s="43"/>
      <c r="L460" s="43"/>
      <c r="M460" s="43"/>
      <c r="N460" s="43"/>
      <c r="O460" s="43"/>
      <c r="P460" s="43"/>
    </row>
    <row r="461" spans="4:16" hidden="1" x14ac:dyDescent="0.3">
      <c r="D461" s="43"/>
      <c r="E461" s="82"/>
      <c r="F461" s="46"/>
      <c r="G461" s="46"/>
      <c r="H461" s="43"/>
      <c r="I461" s="43"/>
      <c r="J461" s="43"/>
      <c r="K461" s="43"/>
      <c r="L461" s="43"/>
      <c r="M461" s="43"/>
      <c r="N461" s="43"/>
      <c r="O461" s="43"/>
      <c r="P461" s="43"/>
    </row>
    <row r="462" spans="4:16" hidden="1" x14ac:dyDescent="0.3">
      <c r="D462" s="43"/>
      <c r="E462" s="82"/>
      <c r="F462" s="46"/>
      <c r="G462" s="46"/>
      <c r="H462" s="43"/>
      <c r="I462" s="43"/>
      <c r="J462" s="43"/>
      <c r="K462" s="43"/>
      <c r="L462" s="43"/>
      <c r="M462" s="43"/>
      <c r="N462" s="43"/>
      <c r="O462" s="43"/>
      <c r="P462" s="43"/>
    </row>
    <row r="463" spans="4:16" hidden="1" x14ac:dyDescent="0.3">
      <c r="D463" s="43"/>
      <c r="E463" s="82"/>
      <c r="F463" s="46"/>
      <c r="G463" s="46"/>
      <c r="H463" s="43"/>
      <c r="I463" s="43"/>
      <c r="J463" s="43"/>
      <c r="K463" s="43"/>
      <c r="L463" s="43"/>
      <c r="M463" s="43"/>
      <c r="N463" s="43"/>
      <c r="O463" s="43"/>
      <c r="P463" s="43"/>
    </row>
    <row r="464" spans="4:16" hidden="1" x14ac:dyDescent="0.3">
      <c r="D464" s="43"/>
      <c r="E464" s="82"/>
      <c r="F464" s="46"/>
      <c r="G464" s="46"/>
      <c r="H464" s="43"/>
      <c r="I464" s="43"/>
      <c r="J464" s="43"/>
      <c r="K464" s="43"/>
      <c r="L464" s="43"/>
      <c r="M464" s="43"/>
      <c r="N464" s="43"/>
      <c r="O464" s="43"/>
      <c r="P464" s="43"/>
    </row>
    <row r="465" spans="4:16" hidden="1" x14ac:dyDescent="0.3">
      <c r="D465" s="43"/>
      <c r="E465" s="82"/>
      <c r="F465" s="46"/>
      <c r="G465" s="46"/>
      <c r="H465" s="43"/>
      <c r="I465" s="43"/>
      <c r="J465" s="43"/>
      <c r="K465" s="43"/>
      <c r="L465" s="43"/>
      <c r="M465" s="43"/>
      <c r="N465" s="43"/>
      <c r="O465" s="43"/>
      <c r="P465" s="43"/>
    </row>
    <row r="466" spans="4:16" hidden="1" x14ac:dyDescent="0.3">
      <c r="D466" s="43"/>
      <c r="E466" s="82"/>
      <c r="F466" s="46"/>
      <c r="G466" s="46"/>
      <c r="H466" s="43"/>
      <c r="I466" s="43"/>
      <c r="J466" s="43"/>
      <c r="K466" s="43"/>
      <c r="L466" s="43"/>
      <c r="M466" s="43"/>
      <c r="N466" s="43"/>
      <c r="O466" s="43"/>
      <c r="P466" s="43"/>
    </row>
    <row r="467" spans="4:16" hidden="1" x14ac:dyDescent="0.3">
      <c r="D467" s="43"/>
      <c r="E467" s="82"/>
      <c r="F467" s="46"/>
      <c r="G467" s="46"/>
      <c r="H467" s="43"/>
      <c r="I467" s="43"/>
      <c r="J467" s="43"/>
      <c r="K467" s="43"/>
      <c r="L467" s="43"/>
      <c r="M467" s="43"/>
      <c r="N467" s="43"/>
      <c r="O467" s="43"/>
      <c r="P467" s="43"/>
    </row>
    <row r="468" spans="4:16" hidden="1" x14ac:dyDescent="0.3">
      <c r="D468" s="43"/>
      <c r="E468" s="82"/>
      <c r="F468" s="46"/>
      <c r="G468" s="46"/>
      <c r="H468" s="43"/>
      <c r="I468" s="43"/>
      <c r="J468" s="43"/>
      <c r="K468" s="43"/>
      <c r="L468" s="43"/>
      <c r="M468" s="43"/>
      <c r="N468" s="43"/>
      <c r="O468" s="43"/>
      <c r="P468" s="43"/>
    </row>
    <row r="469" spans="4:16" hidden="1" x14ac:dyDescent="0.3">
      <c r="D469" s="43"/>
      <c r="E469" s="82"/>
      <c r="F469" s="46"/>
      <c r="G469" s="46"/>
      <c r="H469" s="43"/>
      <c r="I469" s="43"/>
      <c r="J469" s="43"/>
      <c r="K469" s="43"/>
      <c r="L469" s="43"/>
      <c r="M469" s="43"/>
      <c r="N469" s="43"/>
      <c r="O469" s="43"/>
      <c r="P469" s="43"/>
    </row>
    <row r="470" spans="4:16" hidden="1" x14ac:dyDescent="0.3">
      <c r="D470" s="43"/>
      <c r="E470" s="82"/>
      <c r="F470" s="46"/>
      <c r="G470" s="46"/>
      <c r="H470" s="43"/>
      <c r="I470" s="43"/>
      <c r="J470" s="43"/>
      <c r="K470" s="43"/>
      <c r="L470" s="43"/>
      <c r="M470" s="43"/>
      <c r="N470" s="43"/>
      <c r="O470" s="43"/>
      <c r="P470" s="43"/>
    </row>
    <row r="471" spans="4:16" hidden="1" x14ac:dyDescent="0.3">
      <c r="D471" s="43"/>
      <c r="E471" s="82"/>
      <c r="F471" s="46"/>
      <c r="G471" s="46"/>
      <c r="H471" s="43"/>
      <c r="I471" s="43"/>
      <c r="J471" s="43"/>
      <c r="K471" s="43"/>
      <c r="L471" s="43"/>
      <c r="M471" s="43"/>
      <c r="N471" s="43"/>
      <c r="O471" s="43"/>
      <c r="P471" s="43"/>
    </row>
    <row r="472" spans="4:16" hidden="1" x14ac:dyDescent="0.3">
      <c r="D472" s="43"/>
      <c r="E472" s="82"/>
      <c r="F472" s="46"/>
      <c r="G472" s="46"/>
      <c r="H472" s="43"/>
      <c r="I472" s="43"/>
      <c r="J472" s="43"/>
      <c r="K472" s="43"/>
      <c r="L472" s="43"/>
      <c r="M472" s="43"/>
      <c r="N472" s="43"/>
      <c r="O472" s="43"/>
      <c r="P472" s="43"/>
    </row>
    <row r="473" spans="4:16" hidden="1" x14ac:dyDescent="0.3">
      <c r="D473" s="43"/>
      <c r="E473" s="82"/>
      <c r="F473" s="46"/>
      <c r="G473" s="46"/>
      <c r="H473" s="43"/>
      <c r="I473" s="43"/>
      <c r="J473" s="43"/>
      <c r="K473" s="43"/>
      <c r="L473" s="43"/>
      <c r="M473" s="43"/>
      <c r="N473" s="43"/>
      <c r="O473" s="43"/>
      <c r="P473" s="43"/>
    </row>
    <row r="474" spans="4:16" hidden="1" x14ac:dyDescent="0.3">
      <c r="D474" s="43"/>
      <c r="E474" s="82"/>
      <c r="F474" s="46"/>
      <c r="G474" s="46"/>
      <c r="H474" s="43"/>
      <c r="I474" s="43"/>
      <c r="J474" s="43"/>
      <c r="K474" s="43"/>
      <c r="L474" s="43"/>
      <c r="M474" s="43"/>
      <c r="N474" s="43"/>
      <c r="O474" s="43"/>
      <c r="P474" s="43"/>
    </row>
    <row r="475" spans="4:16" hidden="1" x14ac:dyDescent="0.3">
      <c r="D475" s="43"/>
      <c r="E475" s="82"/>
      <c r="F475" s="46"/>
      <c r="G475" s="46"/>
      <c r="H475" s="43"/>
      <c r="I475" s="43"/>
      <c r="J475" s="43"/>
      <c r="K475" s="43"/>
      <c r="L475" s="43"/>
      <c r="M475" s="43"/>
      <c r="N475" s="43"/>
      <c r="O475" s="43"/>
      <c r="P475" s="43"/>
    </row>
    <row r="476" spans="4:16" hidden="1" x14ac:dyDescent="0.3">
      <c r="D476" s="43"/>
      <c r="E476" s="82"/>
      <c r="F476" s="46"/>
      <c r="G476" s="46"/>
      <c r="H476" s="43"/>
      <c r="I476" s="43"/>
      <c r="J476" s="43"/>
      <c r="K476" s="43"/>
      <c r="L476" s="43"/>
      <c r="M476" s="43"/>
      <c r="N476" s="43"/>
      <c r="O476" s="43"/>
      <c r="P476" s="43"/>
    </row>
    <row r="477" spans="4:16" hidden="1" x14ac:dyDescent="0.3">
      <c r="D477" s="43"/>
      <c r="E477" s="82"/>
      <c r="F477" s="46"/>
      <c r="G477" s="46"/>
      <c r="H477" s="43"/>
      <c r="I477" s="43"/>
      <c r="J477" s="43"/>
      <c r="K477" s="43"/>
      <c r="L477" s="43"/>
      <c r="M477" s="43"/>
      <c r="N477" s="43"/>
      <c r="O477" s="43"/>
      <c r="P477" s="43"/>
    </row>
    <row r="478" spans="4:16" hidden="1" x14ac:dyDescent="0.3">
      <c r="D478" s="43"/>
      <c r="E478" s="82"/>
      <c r="F478" s="46"/>
      <c r="G478" s="46"/>
      <c r="H478" s="43"/>
      <c r="I478" s="43"/>
      <c r="J478" s="43"/>
      <c r="K478" s="43"/>
      <c r="L478" s="43"/>
      <c r="M478" s="43"/>
      <c r="N478" s="43"/>
      <c r="O478" s="43"/>
      <c r="P478" s="43"/>
    </row>
    <row r="479" spans="4:16" hidden="1" x14ac:dyDescent="0.3">
      <c r="D479" s="43"/>
      <c r="E479" s="82"/>
      <c r="F479" s="46"/>
      <c r="G479" s="46"/>
      <c r="H479" s="43"/>
      <c r="I479" s="43"/>
      <c r="J479" s="43"/>
      <c r="K479" s="43"/>
      <c r="L479" s="43"/>
      <c r="M479" s="43"/>
      <c r="N479" s="43"/>
      <c r="O479" s="43"/>
      <c r="P479" s="43"/>
    </row>
    <row r="480" spans="4:16" hidden="1" x14ac:dyDescent="0.3">
      <c r="D480" s="43"/>
      <c r="E480" s="82"/>
      <c r="F480" s="46"/>
      <c r="G480" s="46"/>
      <c r="H480" s="43"/>
      <c r="I480" s="43"/>
      <c r="J480" s="43"/>
      <c r="K480" s="43"/>
      <c r="L480" s="43"/>
      <c r="M480" s="43"/>
      <c r="N480" s="43"/>
      <c r="O480" s="43"/>
      <c r="P480" s="43"/>
    </row>
    <row r="481" spans="4:16" hidden="1" x14ac:dyDescent="0.3">
      <c r="D481" s="43"/>
      <c r="E481" s="82"/>
      <c r="F481" s="46"/>
      <c r="G481" s="46"/>
      <c r="H481" s="43"/>
      <c r="I481" s="43"/>
      <c r="J481" s="43"/>
      <c r="K481" s="43"/>
      <c r="L481" s="43"/>
      <c r="M481" s="43"/>
      <c r="N481" s="43"/>
      <c r="O481" s="43"/>
      <c r="P481" s="43"/>
    </row>
    <row r="482" spans="4:16" hidden="1" x14ac:dyDescent="0.3">
      <c r="D482" s="43"/>
      <c r="E482" s="82"/>
      <c r="F482" s="46"/>
      <c r="G482" s="46"/>
      <c r="H482" s="43"/>
      <c r="I482" s="43"/>
      <c r="J482" s="43"/>
      <c r="K482" s="43"/>
      <c r="L482" s="43"/>
      <c r="M482" s="43"/>
      <c r="N482" s="43"/>
      <c r="O482" s="43"/>
      <c r="P482" s="43"/>
    </row>
    <row r="483" spans="4:16" hidden="1" x14ac:dyDescent="0.3">
      <c r="D483" s="43"/>
      <c r="E483" s="82"/>
      <c r="F483" s="46"/>
      <c r="G483" s="46"/>
      <c r="H483" s="43"/>
      <c r="I483" s="43"/>
      <c r="J483" s="43"/>
      <c r="K483" s="43"/>
      <c r="L483" s="43"/>
      <c r="M483" s="43"/>
      <c r="N483" s="43"/>
      <c r="O483" s="43"/>
      <c r="P483" s="43"/>
    </row>
    <row r="484" spans="4:16" hidden="1" x14ac:dyDescent="0.3">
      <c r="D484" s="43"/>
      <c r="E484" s="82"/>
      <c r="F484" s="46"/>
      <c r="G484" s="46"/>
      <c r="H484" s="43"/>
      <c r="I484" s="43"/>
      <c r="J484" s="43"/>
      <c r="K484" s="43"/>
      <c r="L484" s="43"/>
      <c r="M484" s="43"/>
      <c r="N484" s="43"/>
      <c r="O484" s="43"/>
      <c r="P484" s="43"/>
    </row>
    <row r="485" spans="4:16" hidden="1" x14ac:dyDescent="0.3">
      <c r="D485" s="43"/>
      <c r="E485" s="82"/>
      <c r="F485" s="46"/>
      <c r="G485" s="46"/>
      <c r="H485" s="43"/>
      <c r="I485" s="43"/>
      <c r="J485" s="43"/>
      <c r="K485" s="43"/>
      <c r="L485" s="43"/>
      <c r="M485" s="43"/>
      <c r="N485" s="43"/>
      <c r="O485" s="43"/>
      <c r="P485" s="43"/>
    </row>
    <row r="486" spans="4:16" hidden="1" x14ac:dyDescent="0.3">
      <c r="D486" s="43"/>
      <c r="E486" s="82"/>
      <c r="F486" s="46"/>
      <c r="G486" s="46"/>
      <c r="H486" s="43"/>
      <c r="I486" s="43"/>
      <c r="J486" s="43"/>
      <c r="K486" s="43"/>
      <c r="L486" s="43"/>
      <c r="M486" s="43"/>
      <c r="N486" s="43"/>
      <c r="O486" s="43"/>
      <c r="P486" s="43"/>
    </row>
    <row r="487" spans="4:16" hidden="1" x14ac:dyDescent="0.3">
      <c r="D487" s="43"/>
      <c r="E487" s="82"/>
      <c r="F487" s="46"/>
      <c r="G487" s="46"/>
      <c r="H487" s="43"/>
      <c r="I487" s="43"/>
      <c r="J487" s="43"/>
      <c r="K487" s="43"/>
      <c r="L487" s="43"/>
      <c r="M487" s="43"/>
      <c r="N487" s="43"/>
      <c r="O487" s="43"/>
      <c r="P487" s="43"/>
    </row>
    <row r="488" spans="4:16" hidden="1" x14ac:dyDescent="0.3">
      <c r="D488" s="43"/>
      <c r="E488" s="82"/>
      <c r="F488" s="46"/>
      <c r="G488" s="46"/>
      <c r="H488" s="43"/>
      <c r="I488" s="43"/>
      <c r="J488" s="43"/>
      <c r="K488" s="43"/>
      <c r="L488" s="43"/>
      <c r="M488" s="43"/>
      <c r="N488" s="43"/>
      <c r="O488" s="43"/>
      <c r="P488" s="43"/>
    </row>
    <row r="489" spans="4:16" hidden="1" x14ac:dyDescent="0.3">
      <c r="D489" s="43"/>
      <c r="E489" s="82"/>
      <c r="F489" s="46"/>
      <c r="G489" s="46"/>
      <c r="H489" s="43"/>
      <c r="I489" s="43"/>
      <c r="J489" s="43"/>
      <c r="K489" s="43"/>
      <c r="L489" s="43"/>
      <c r="M489" s="43"/>
      <c r="N489" s="43"/>
      <c r="O489" s="43"/>
      <c r="P489" s="43"/>
    </row>
    <row r="490" spans="4:16" hidden="1" x14ac:dyDescent="0.3">
      <c r="D490" s="43"/>
      <c r="E490" s="82"/>
      <c r="F490" s="46"/>
      <c r="G490" s="46"/>
      <c r="H490" s="43"/>
      <c r="I490" s="43"/>
      <c r="J490" s="43"/>
      <c r="K490" s="43"/>
      <c r="L490" s="43"/>
      <c r="M490" s="43"/>
      <c r="N490" s="43"/>
      <c r="O490" s="43"/>
      <c r="P490" s="43"/>
    </row>
    <row r="491" spans="4:16" hidden="1" x14ac:dyDescent="0.3">
      <c r="D491" s="43"/>
      <c r="E491" s="82"/>
      <c r="F491" s="46"/>
      <c r="G491" s="46"/>
      <c r="H491" s="43"/>
      <c r="I491" s="43"/>
      <c r="J491" s="43"/>
      <c r="K491" s="43"/>
      <c r="L491" s="43"/>
      <c r="M491" s="43"/>
      <c r="N491" s="43"/>
      <c r="O491" s="43"/>
      <c r="P491" s="43"/>
    </row>
    <row r="492" spans="4:16" hidden="1" x14ac:dyDescent="0.3">
      <c r="D492" s="43"/>
      <c r="E492" s="82"/>
      <c r="F492" s="46"/>
      <c r="G492" s="46"/>
      <c r="H492" s="43"/>
      <c r="I492" s="43"/>
      <c r="J492" s="43"/>
      <c r="K492" s="43"/>
      <c r="L492" s="43"/>
      <c r="M492" s="43"/>
      <c r="N492" s="43"/>
      <c r="O492" s="43"/>
      <c r="P492" s="43"/>
    </row>
    <row r="493" spans="4:16" hidden="1" x14ac:dyDescent="0.3">
      <c r="D493" s="43"/>
      <c r="E493" s="82"/>
      <c r="F493" s="46"/>
      <c r="G493" s="46"/>
      <c r="H493" s="43"/>
      <c r="I493" s="43"/>
      <c r="J493" s="43"/>
      <c r="K493" s="43"/>
      <c r="L493" s="43"/>
      <c r="M493" s="43"/>
      <c r="N493" s="43"/>
      <c r="O493" s="43"/>
      <c r="P493" s="43"/>
    </row>
    <row r="494" spans="4:16" hidden="1" x14ac:dyDescent="0.3">
      <c r="D494" s="43"/>
      <c r="E494" s="82"/>
      <c r="F494" s="46"/>
      <c r="G494" s="46"/>
      <c r="H494" s="43"/>
      <c r="I494" s="43"/>
      <c r="J494" s="43"/>
      <c r="K494" s="43"/>
      <c r="L494" s="43"/>
      <c r="M494" s="43"/>
      <c r="N494" s="43"/>
      <c r="O494" s="43"/>
      <c r="P494" s="43"/>
    </row>
    <row r="495" spans="4:16" hidden="1" x14ac:dyDescent="0.3">
      <c r="D495" s="43"/>
      <c r="E495" s="82"/>
      <c r="F495" s="46"/>
      <c r="G495" s="46"/>
      <c r="H495" s="43"/>
      <c r="I495" s="43"/>
      <c r="J495" s="43"/>
      <c r="K495" s="43"/>
      <c r="L495" s="43"/>
      <c r="M495" s="43"/>
      <c r="N495" s="43"/>
      <c r="O495" s="43"/>
      <c r="P495" s="43"/>
    </row>
    <row r="496" spans="4:16" hidden="1" x14ac:dyDescent="0.3">
      <c r="D496" s="43"/>
      <c r="E496" s="82"/>
      <c r="F496" s="46"/>
      <c r="G496" s="46"/>
      <c r="H496" s="43"/>
      <c r="I496" s="43"/>
      <c r="J496" s="43"/>
      <c r="K496" s="43"/>
      <c r="L496" s="43"/>
      <c r="M496" s="43"/>
      <c r="N496" s="43"/>
      <c r="O496" s="43"/>
      <c r="P496" s="43"/>
    </row>
    <row r="497" spans="4:16" hidden="1" x14ac:dyDescent="0.3">
      <c r="D497" s="43"/>
      <c r="E497" s="82"/>
      <c r="F497" s="46"/>
      <c r="G497" s="46"/>
      <c r="H497" s="43"/>
      <c r="I497" s="43"/>
      <c r="J497" s="43"/>
      <c r="K497" s="43"/>
      <c r="L497" s="43"/>
      <c r="M497" s="43"/>
      <c r="N497" s="43"/>
      <c r="O497" s="43"/>
      <c r="P497" s="43"/>
    </row>
    <row r="498" spans="4:16" hidden="1" x14ac:dyDescent="0.3">
      <c r="D498" s="43"/>
      <c r="E498" s="82"/>
      <c r="F498" s="46"/>
      <c r="G498" s="46"/>
      <c r="H498" s="43"/>
      <c r="I498" s="43"/>
      <c r="J498" s="43"/>
      <c r="K498" s="43"/>
      <c r="L498" s="43"/>
      <c r="M498" s="43"/>
      <c r="N498" s="43"/>
      <c r="O498" s="43"/>
      <c r="P498" s="43"/>
    </row>
    <row r="499" spans="4:16" hidden="1" x14ac:dyDescent="0.3">
      <c r="D499" s="43"/>
      <c r="E499" s="82"/>
      <c r="F499" s="46"/>
      <c r="G499" s="46"/>
      <c r="H499" s="43"/>
      <c r="I499" s="43"/>
      <c r="J499" s="43"/>
      <c r="K499" s="43"/>
      <c r="L499" s="43"/>
      <c r="M499" s="43"/>
      <c r="N499" s="43"/>
      <c r="O499" s="43"/>
      <c r="P499" s="43"/>
    </row>
    <row r="500" spans="4:16" hidden="1" x14ac:dyDescent="0.3">
      <c r="D500" s="43"/>
      <c r="E500" s="82"/>
      <c r="F500" s="46"/>
      <c r="G500" s="46"/>
      <c r="H500" s="43"/>
      <c r="I500" s="43"/>
      <c r="J500" s="43"/>
      <c r="K500" s="43"/>
      <c r="L500" s="43"/>
      <c r="M500" s="43"/>
      <c r="N500" s="43"/>
      <c r="O500" s="43"/>
      <c r="P500" s="43"/>
    </row>
    <row r="501" spans="4:16" hidden="1" x14ac:dyDescent="0.3">
      <c r="D501" s="43"/>
      <c r="E501" s="82"/>
      <c r="F501" s="46"/>
      <c r="G501" s="46"/>
      <c r="H501" s="43"/>
      <c r="I501" s="43"/>
      <c r="J501" s="43"/>
      <c r="K501" s="43"/>
      <c r="L501" s="43"/>
      <c r="M501" s="43"/>
      <c r="N501" s="43"/>
      <c r="O501" s="43"/>
      <c r="P501" s="43"/>
    </row>
    <row r="502" spans="4:16" hidden="1" x14ac:dyDescent="0.3">
      <c r="D502" s="43"/>
      <c r="E502" s="82"/>
      <c r="F502" s="46"/>
      <c r="G502" s="46"/>
      <c r="H502" s="43"/>
      <c r="I502" s="43"/>
      <c r="J502" s="43"/>
      <c r="K502" s="43"/>
      <c r="L502" s="43"/>
      <c r="M502" s="43"/>
      <c r="N502" s="43"/>
      <c r="O502" s="43"/>
      <c r="P502" s="43"/>
    </row>
    <row r="503" spans="4:16" hidden="1" x14ac:dyDescent="0.3">
      <c r="D503" s="43"/>
      <c r="E503" s="82"/>
      <c r="F503" s="46"/>
      <c r="G503" s="46"/>
      <c r="H503" s="43"/>
      <c r="I503" s="43"/>
      <c r="J503" s="43"/>
      <c r="K503" s="43"/>
      <c r="L503" s="43"/>
      <c r="M503" s="43"/>
      <c r="N503" s="43"/>
      <c r="O503" s="43"/>
      <c r="P503" s="43"/>
    </row>
    <row r="504" spans="4:16" hidden="1" x14ac:dyDescent="0.3">
      <c r="D504" s="43"/>
      <c r="E504" s="82"/>
      <c r="F504" s="46"/>
      <c r="G504" s="46"/>
      <c r="H504" s="43"/>
      <c r="I504" s="43"/>
      <c r="J504" s="43"/>
      <c r="K504" s="43"/>
      <c r="L504" s="43"/>
      <c r="M504" s="43"/>
      <c r="N504" s="43"/>
      <c r="O504" s="43"/>
      <c r="P504" s="43"/>
    </row>
    <row r="505" spans="4:16" hidden="1" x14ac:dyDescent="0.3">
      <c r="D505" s="43"/>
      <c r="E505" s="82"/>
      <c r="F505" s="46"/>
      <c r="G505" s="46"/>
      <c r="H505" s="43"/>
      <c r="I505" s="43"/>
      <c r="J505" s="43"/>
      <c r="K505" s="43"/>
      <c r="L505" s="43"/>
      <c r="M505" s="43"/>
      <c r="N505" s="43"/>
      <c r="O505" s="43"/>
      <c r="P505" s="43"/>
    </row>
    <row r="506" spans="4:16" hidden="1" x14ac:dyDescent="0.3">
      <c r="D506" s="43"/>
      <c r="E506" s="82"/>
      <c r="F506" s="46"/>
      <c r="G506" s="46"/>
      <c r="H506" s="43"/>
      <c r="I506" s="43"/>
      <c r="J506" s="43"/>
      <c r="K506" s="43"/>
      <c r="L506" s="43"/>
      <c r="M506" s="43"/>
      <c r="N506" s="43"/>
      <c r="O506" s="43"/>
      <c r="P506" s="43"/>
    </row>
    <row r="507" spans="4:16" hidden="1" x14ac:dyDescent="0.3">
      <c r="D507" s="43"/>
      <c r="E507" s="82"/>
      <c r="F507" s="46"/>
      <c r="G507" s="46"/>
      <c r="H507" s="43"/>
      <c r="I507" s="43"/>
      <c r="J507" s="43"/>
      <c r="K507" s="43"/>
      <c r="L507" s="43"/>
      <c r="M507" s="43"/>
      <c r="N507" s="43"/>
      <c r="O507" s="43"/>
      <c r="P507" s="43"/>
    </row>
    <row r="508" spans="4:16" hidden="1" x14ac:dyDescent="0.3">
      <c r="D508" s="43"/>
      <c r="E508" s="82"/>
      <c r="F508" s="46"/>
      <c r="G508" s="46"/>
      <c r="H508" s="43"/>
      <c r="I508" s="43"/>
      <c r="J508" s="43"/>
      <c r="K508" s="43"/>
      <c r="L508" s="43"/>
      <c r="M508" s="43"/>
      <c r="N508" s="43"/>
      <c r="O508" s="43"/>
      <c r="P508" s="43"/>
    </row>
    <row r="509" spans="4:16" hidden="1" x14ac:dyDescent="0.3">
      <c r="D509" s="43"/>
      <c r="E509" s="82"/>
      <c r="F509" s="46"/>
      <c r="G509" s="46"/>
      <c r="H509" s="43"/>
      <c r="I509" s="43"/>
      <c r="J509" s="43"/>
      <c r="K509" s="43"/>
      <c r="L509" s="43"/>
      <c r="M509" s="43"/>
      <c r="N509" s="43"/>
      <c r="O509" s="43"/>
      <c r="P509" s="43"/>
    </row>
    <row r="510" spans="4:16" hidden="1" x14ac:dyDescent="0.3">
      <c r="D510" s="43"/>
      <c r="E510" s="82"/>
      <c r="F510" s="46"/>
      <c r="G510" s="46"/>
      <c r="H510" s="43"/>
      <c r="I510" s="43"/>
      <c r="J510" s="43"/>
      <c r="K510" s="43"/>
      <c r="L510" s="43"/>
      <c r="M510" s="43"/>
      <c r="N510" s="43"/>
      <c r="O510" s="43"/>
      <c r="P510" s="43"/>
    </row>
    <row r="511" spans="4:16" hidden="1" x14ac:dyDescent="0.3">
      <c r="D511" s="43"/>
      <c r="E511" s="82"/>
      <c r="F511" s="46"/>
      <c r="G511" s="46"/>
      <c r="H511" s="43"/>
      <c r="I511" s="43"/>
      <c r="J511" s="43"/>
      <c r="K511" s="43"/>
      <c r="L511" s="43"/>
      <c r="M511" s="43"/>
      <c r="N511" s="43"/>
      <c r="O511" s="43"/>
      <c r="P511" s="43"/>
    </row>
    <row r="512" spans="4:16" hidden="1" x14ac:dyDescent="0.3">
      <c r="D512" s="43"/>
      <c r="E512" s="82"/>
      <c r="F512" s="46"/>
      <c r="G512" s="46"/>
      <c r="H512" s="43"/>
      <c r="I512" s="43"/>
      <c r="J512" s="43"/>
      <c r="K512" s="43"/>
      <c r="L512" s="43"/>
      <c r="M512" s="43"/>
      <c r="N512" s="43"/>
      <c r="O512" s="43"/>
      <c r="P512" s="43"/>
    </row>
    <row r="513" spans="4:16" hidden="1" x14ac:dyDescent="0.3">
      <c r="D513" s="43"/>
      <c r="E513" s="82"/>
      <c r="F513" s="46"/>
      <c r="G513" s="46"/>
      <c r="H513" s="43"/>
      <c r="I513" s="43"/>
      <c r="J513" s="43"/>
      <c r="K513" s="43"/>
      <c r="L513" s="43"/>
      <c r="M513" s="43"/>
      <c r="N513" s="43"/>
      <c r="O513" s="43"/>
      <c r="P513" s="43"/>
    </row>
    <row r="514" spans="4:16" hidden="1" x14ac:dyDescent="0.3">
      <c r="D514" s="43"/>
      <c r="E514" s="82"/>
      <c r="F514" s="46"/>
      <c r="G514" s="46"/>
      <c r="H514" s="43"/>
      <c r="I514" s="43"/>
      <c r="J514" s="43"/>
      <c r="K514" s="43"/>
      <c r="L514" s="43"/>
      <c r="M514" s="43"/>
      <c r="N514" s="43"/>
      <c r="O514" s="43"/>
      <c r="P514" s="43"/>
    </row>
    <row r="515" spans="4:16" hidden="1" x14ac:dyDescent="0.3">
      <c r="D515" s="43"/>
      <c r="E515" s="82"/>
      <c r="F515" s="46"/>
      <c r="G515" s="46"/>
      <c r="H515" s="43"/>
      <c r="I515" s="43"/>
      <c r="J515" s="43"/>
      <c r="K515" s="43"/>
      <c r="L515" s="43"/>
      <c r="M515" s="43"/>
      <c r="N515" s="43"/>
      <c r="O515" s="43"/>
      <c r="P515" s="43"/>
    </row>
    <row r="516" spans="4:16" hidden="1" x14ac:dyDescent="0.3">
      <c r="D516" s="43"/>
      <c r="E516" s="82"/>
      <c r="F516" s="46"/>
      <c r="G516" s="46"/>
      <c r="H516" s="43"/>
      <c r="I516" s="43"/>
      <c r="J516" s="43"/>
      <c r="K516" s="43"/>
      <c r="L516" s="43"/>
      <c r="M516" s="43"/>
      <c r="N516" s="43"/>
      <c r="O516" s="43"/>
      <c r="P516" s="43"/>
    </row>
    <row r="517" spans="4:16" hidden="1" x14ac:dyDescent="0.3">
      <c r="D517" s="43"/>
      <c r="E517" s="82"/>
      <c r="F517" s="46"/>
      <c r="G517" s="46"/>
      <c r="H517" s="43"/>
      <c r="I517" s="43"/>
      <c r="J517" s="43"/>
      <c r="K517" s="43"/>
      <c r="L517" s="43"/>
      <c r="M517" s="43"/>
      <c r="N517" s="43"/>
      <c r="O517" s="43"/>
      <c r="P517" s="43"/>
    </row>
    <row r="518" spans="4:16" hidden="1" x14ac:dyDescent="0.3">
      <c r="D518" s="43"/>
      <c r="E518" s="82"/>
      <c r="F518" s="46"/>
      <c r="G518" s="46"/>
      <c r="H518" s="43"/>
      <c r="I518" s="43"/>
      <c r="J518" s="43"/>
      <c r="K518" s="43"/>
      <c r="L518" s="43"/>
      <c r="M518" s="43"/>
      <c r="N518" s="43"/>
      <c r="O518" s="43"/>
      <c r="P518" s="43"/>
    </row>
    <row r="519" spans="4:16" hidden="1" x14ac:dyDescent="0.3">
      <c r="D519" s="43"/>
      <c r="E519" s="82"/>
      <c r="F519" s="46"/>
      <c r="G519" s="46"/>
      <c r="H519" s="43"/>
      <c r="I519" s="43"/>
      <c r="J519" s="43"/>
      <c r="K519" s="43"/>
      <c r="L519" s="43"/>
      <c r="M519" s="43"/>
      <c r="N519" s="43"/>
      <c r="O519" s="43"/>
      <c r="P519" s="43"/>
    </row>
    <row r="520" spans="4:16" hidden="1" x14ac:dyDescent="0.3">
      <c r="D520" s="43"/>
      <c r="E520" s="82"/>
      <c r="F520" s="46"/>
      <c r="G520" s="46"/>
      <c r="H520" s="43"/>
      <c r="I520" s="43"/>
      <c r="J520" s="43"/>
      <c r="K520" s="43"/>
      <c r="L520" s="43"/>
      <c r="M520" s="43"/>
      <c r="N520" s="43"/>
      <c r="O520" s="43"/>
      <c r="P520" s="43"/>
    </row>
    <row r="521" spans="4:16" hidden="1" x14ac:dyDescent="0.3">
      <c r="D521" s="43"/>
      <c r="E521" s="82"/>
      <c r="F521" s="46"/>
      <c r="G521" s="46"/>
      <c r="H521" s="43"/>
      <c r="I521" s="43"/>
      <c r="J521" s="43"/>
      <c r="K521" s="43"/>
      <c r="L521" s="43"/>
      <c r="M521" s="43"/>
      <c r="N521" s="43"/>
      <c r="O521" s="43"/>
      <c r="P521" s="43"/>
    </row>
    <row r="522" spans="4:16" hidden="1" x14ac:dyDescent="0.3">
      <c r="D522" s="43"/>
      <c r="E522" s="82"/>
      <c r="F522" s="46"/>
      <c r="G522" s="46"/>
      <c r="H522" s="43"/>
      <c r="I522" s="43"/>
      <c r="J522" s="43"/>
      <c r="K522" s="43"/>
      <c r="L522" s="43"/>
      <c r="M522" s="43"/>
      <c r="N522" s="43"/>
      <c r="O522" s="43"/>
      <c r="P522" s="43"/>
    </row>
    <row r="523" spans="4:16" hidden="1" x14ac:dyDescent="0.3">
      <c r="D523" s="43"/>
      <c r="E523" s="82"/>
      <c r="F523" s="46"/>
      <c r="G523" s="46"/>
      <c r="H523" s="43"/>
      <c r="I523" s="43"/>
      <c r="J523" s="43"/>
      <c r="K523" s="43"/>
      <c r="L523" s="43"/>
      <c r="M523" s="43"/>
      <c r="N523" s="43"/>
      <c r="O523" s="43"/>
      <c r="P523" s="43"/>
    </row>
    <row r="524" spans="4:16" hidden="1" x14ac:dyDescent="0.3">
      <c r="D524" s="43"/>
      <c r="E524" s="82"/>
      <c r="F524" s="46"/>
      <c r="G524" s="46"/>
      <c r="H524" s="43"/>
      <c r="I524" s="43"/>
      <c r="J524" s="43"/>
      <c r="K524" s="43"/>
      <c r="L524" s="43"/>
      <c r="M524" s="43"/>
      <c r="N524" s="43"/>
      <c r="O524" s="43"/>
      <c r="P524" s="43"/>
    </row>
    <row r="525" spans="4:16" hidden="1" x14ac:dyDescent="0.3">
      <c r="D525" s="43"/>
      <c r="E525" s="82"/>
      <c r="F525" s="46"/>
      <c r="G525" s="46"/>
      <c r="H525" s="43"/>
      <c r="I525" s="43"/>
      <c r="J525" s="43"/>
      <c r="K525" s="43"/>
      <c r="L525" s="43"/>
      <c r="M525" s="43"/>
      <c r="N525" s="43"/>
      <c r="O525" s="43"/>
      <c r="P525" s="43"/>
    </row>
    <row r="526" spans="4:16" hidden="1" x14ac:dyDescent="0.3">
      <c r="D526" s="43"/>
      <c r="E526" s="82"/>
      <c r="F526" s="46"/>
      <c r="G526" s="46"/>
      <c r="H526" s="43"/>
      <c r="I526" s="43"/>
      <c r="J526" s="43"/>
      <c r="K526" s="43"/>
      <c r="L526" s="43"/>
      <c r="M526" s="43"/>
      <c r="N526" s="43"/>
      <c r="O526" s="43"/>
      <c r="P526" s="43"/>
    </row>
    <row r="527" spans="4:16" hidden="1" x14ac:dyDescent="0.3">
      <c r="D527" s="43"/>
      <c r="E527" s="82"/>
      <c r="F527" s="46"/>
      <c r="G527" s="46"/>
      <c r="H527" s="43"/>
      <c r="I527" s="43"/>
      <c r="J527" s="43"/>
      <c r="K527" s="43"/>
      <c r="L527" s="43"/>
      <c r="M527" s="43"/>
      <c r="N527" s="43"/>
      <c r="O527" s="43"/>
      <c r="P527" s="43"/>
    </row>
    <row r="528" spans="4:16" hidden="1" x14ac:dyDescent="0.3">
      <c r="D528" s="43"/>
      <c r="E528" s="82"/>
      <c r="F528" s="46"/>
      <c r="G528" s="46"/>
      <c r="H528" s="43"/>
      <c r="I528" s="43"/>
      <c r="J528" s="43"/>
      <c r="K528" s="43"/>
      <c r="L528" s="43"/>
      <c r="M528" s="43"/>
      <c r="N528" s="43"/>
      <c r="O528" s="43"/>
      <c r="P528" s="43"/>
    </row>
    <row r="529" spans="4:16" hidden="1" x14ac:dyDescent="0.3">
      <c r="D529" s="43"/>
      <c r="E529" s="82"/>
      <c r="F529" s="46"/>
      <c r="G529" s="46"/>
      <c r="H529" s="43"/>
      <c r="I529" s="43"/>
      <c r="J529" s="43"/>
      <c r="K529" s="43"/>
      <c r="L529" s="43"/>
      <c r="M529" s="43"/>
      <c r="N529" s="43"/>
      <c r="O529" s="43"/>
      <c r="P529" s="43"/>
    </row>
    <row r="530" spans="4:16" hidden="1" x14ac:dyDescent="0.3">
      <c r="D530" s="43"/>
      <c r="E530" s="82"/>
      <c r="F530" s="46"/>
      <c r="G530" s="46"/>
      <c r="H530" s="43"/>
      <c r="I530" s="43"/>
      <c r="J530" s="43"/>
      <c r="K530" s="43"/>
      <c r="L530" s="43"/>
      <c r="M530" s="43"/>
      <c r="N530" s="43"/>
      <c r="O530" s="43"/>
      <c r="P530" s="43"/>
    </row>
    <row r="531" spans="4:16" hidden="1" x14ac:dyDescent="0.3">
      <c r="D531" s="43"/>
      <c r="E531" s="82"/>
      <c r="F531" s="46"/>
      <c r="G531" s="46"/>
      <c r="H531" s="43"/>
      <c r="I531" s="43"/>
      <c r="J531" s="43"/>
      <c r="K531" s="43"/>
      <c r="L531" s="43"/>
      <c r="M531" s="43"/>
      <c r="N531" s="43"/>
      <c r="O531" s="43"/>
      <c r="P531" s="43"/>
    </row>
    <row r="532" spans="4:16" hidden="1" x14ac:dyDescent="0.3">
      <c r="D532" s="43"/>
      <c r="E532" s="82"/>
      <c r="F532" s="46"/>
      <c r="G532" s="46"/>
      <c r="H532" s="43"/>
      <c r="I532" s="43"/>
      <c r="J532" s="43"/>
      <c r="K532" s="43"/>
      <c r="L532" s="43"/>
      <c r="M532" s="43"/>
      <c r="N532" s="43"/>
      <c r="O532" s="43"/>
      <c r="P532" s="43"/>
    </row>
    <row r="533" spans="4:16" hidden="1" x14ac:dyDescent="0.3">
      <c r="D533" s="43"/>
      <c r="E533" s="82"/>
      <c r="F533" s="46"/>
      <c r="G533" s="46"/>
      <c r="H533" s="43"/>
      <c r="I533" s="43"/>
      <c r="J533" s="43"/>
      <c r="K533" s="43"/>
      <c r="L533" s="43"/>
      <c r="M533" s="43"/>
      <c r="N533" s="43"/>
      <c r="O533" s="43"/>
      <c r="P533" s="43"/>
    </row>
    <row r="534" spans="4:16" hidden="1" x14ac:dyDescent="0.3">
      <c r="D534" s="43"/>
      <c r="E534" s="82"/>
      <c r="F534" s="46"/>
      <c r="G534" s="46"/>
      <c r="H534" s="43"/>
      <c r="I534" s="43"/>
      <c r="J534" s="43"/>
      <c r="K534" s="43"/>
      <c r="L534" s="43"/>
      <c r="M534" s="43"/>
      <c r="N534" s="43"/>
      <c r="O534" s="43"/>
      <c r="P534" s="43"/>
    </row>
    <row r="535" spans="4:16" hidden="1" x14ac:dyDescent="0.3">
      <c r="D535" s="43"/>
      <c r="E535" s="82"/>
      <c r="F535" s="46"/>
      <c r="G535" s="46"/>
      <c r="H535" s="43"/>
      <c r="I535" s="43"/>
      <c r="J535" s="43"/>
      <c r="K535" s="43"/>
      <c r="L535" s="43"/>
      <c r="M535" s="43"/>
      <c r="N535" s="43"/>
      <c r="O535" s="43"/>
      <c r="P535" s="43"/>
    </row>
    <row r="536" spans="4:16" hidden="1" x14ac:dyDescent="0.3">
      <c r="D536" s="43"/>
      <c r="E536" s="82"/>
      <c r="F536" s="46"/>
      <c r="G536" s="46"/>
      <c r="H536" s="43"/>
      <c r="I536" s="43"/>
      <c r="J536" s="43"/>
      <c r="K536" s="43"/>
      <c r="L536" s="43"/>
      <c r="M536" s="43"/>
      <c r="N536" s="43"/>
      <c r="O536" s="43"/>
      <c r="P536" s="43"/>
    </row>
    <row r="537" spans="4:16" hidden="1" x14ac:dyDescent="0.3">
      <c r="D537" s="43"/>
      <c r="E537" s="82"/>
      <c r="F537" s="46"/>
      <c r="G537" s="46"/>
      <c r="H537" s="43"/>
      <c r="I537" s="43"/>
      <c r="J537" s="43"/>
      <c r="K537" s="43"/>
      <c r="L537" s="43"/>
      <c r="M537" s="43"/>
      <c r="N537" s="43"/>
      <c r="O537" s="43"/>
      <c r="P537" s="43"/>
    </row>
    <row r="538" spans="4:16" hidden="1" x14ac:dyDescent="0.3">
      <c r="D538" s="43"/>
      <c r="E538" s="82"/>
      <c r="F538" s="46"/>
      <c r="G538" s="46"/>
      <c r="H538" s="43"/>
      <c r="I538" s="43"/>
      <c r="J538" s="43"/>
      <c r="K538" s="43"/>
      <c r="L538" s="43"/>
      <c r="M538" s="43"/>
      <c r="N538" s="43"/>
      <c r="O538" s="43"/>
      <c r="P538" s="43"/>
    </row>
    <row r="539" spans="4:16" hidden="1" x14ac:dyDescent="0.3">
      <c r="D539" s="43"/>
      <c r="E539" s="82"/>
      <c r="F539" s="46"/>
      <c r="G539" s="46"/>
      <c r="H539" s="43"/>
      <c r="I539" s="43"/>
      <c r="J539" s="43"/>
      <c r="K539" s="43"/>
      <c r="L539" s="43"/>
      <c r="M539" s="43"/>
      <c r="N539" s="43"/>
      <c r="O539" s="43"/>
      <c r="P539" s="43"/>
    </row>
    <row r="540" spans="4:16" hidden="1" x14ac:dyDescent="0.3">
      <c r="D540" s="43"/>
      <c r="E540" s="82"/>
      <c r="F540" s="46"/>
      <c r="G540" s="46"/>
      <c r="H540" s="43"/>
      <c r="I540" s="43"/>
      <c r="J540" s="43"/>
      <c r="K540" s="43"/>
      <c r="L540" s="43"/>
      <c r="M540" s="43"/>
      <c r="N540" s="43"/>
      <c r="O540" s="43"/>
      <c r="P540" s="43"/>
    </row>
    <row r="541" spans="4:16" hidden="1" x14ac:dyDescent="0.3">
      <c r="D541" s="43"/>
      <c r="E541" s="82"/>
      <c r="F541" s="46"/>
      <c r="G541" s="46"/>
      <c r="H541" s="43"/>
      <c r="I541" s="43"/>
      <c r="J541" s="43"/>
      <c r="K541" s="43"/>
      <c r="L541" s="43"/>
      <c r="M541" s="43"/>
      <c r="N541" s="43"/>
      <c r="O541" s="43"/>
      <c r="P541" s="43"/>
    </row>
    <row r="542" spans="4:16" hidden="1" x14ac:dyDescent="0.3">
      <c r="D542" s="43"/>
      <c r="E542" s="82"/>
      <c r="F542" s="46"/>
      <c r="G542" s="46"/>
      <c r="H542" s="43"/>
      <c r="I542" s="43"/>
      <c r="J542" s="43"/>
      <c r="K542" s="43"/>
      <c r="L542" s="43"/>
      <c r="M542" s="43"/>
      <c r="N542" s="43"/>
      <c r="O542" s="43"/>
      <c r="P542" s="43"/>
    </row>
    <row r="543" spans="4:16" hidden="1" x14ac:dyDescent="0.3">
      <c r="D543" s="43"/>
      <c r="E543" s="82"/>
      <c r="F543" s="46"/>
      <c r="G543" s="46"/>
      <c r="H543" s="43"/>
      <c r="I543" s="43"/>
      <c r="J543" s="43"/>
      <c r="K543" s="43"/>
      <c r="L543" s="43"/>
      <c r="M543" s="43"/>
      <c r="N543" s="43"/>
      <c r="O543" s="43"/>
      <c r="P543" s="43"/>
    </row>
    <row r="544" spans="4:16" hidden="1" x14ac:dyDescent="0.3">
      <c r="D544" s="43"/>
      <c r="E544" s="82"/>
      <c r="F544" s="46"/>
      <c r="G544" s="46"/>
      <c r="H544" s="43"/>
      <c r="I544" s="43"/>
      <c r="J544" s="43"/>
      <c r="K544" s="43"/>
      <c r="L544" s="43"/>
      <c r="M544" s="43"/>
      <c r="N544" s="43"/>
      <c r="O544" s="43"/>
      <c r="P544" s="43"/>
    </row>
    <row r="545" spans="4:16" hidden="1" x14ac:dyDescent="0.3">
      <c r="D545" s="43"/>
      <c r="E545" s="82"/>
      <c r="F545" s="46"/>
      <c r="G545" s="46"/>
      <c r="H545" s="43"/>
      <c r="I545" s="43"/>
      <c r="J545" s="43"/>
      <c r="K545" s="43"/>
      <c r="L545" s="43"/>
      <c r="M545" s="43"/>
      <c r="N545" s="43"/>
      <c r="O545" s="43"/>
      <c r="P545" s="43"/>
    </row>
    <row r="546" spans="4:16" hidden="1" x14ac:dyDescent="0.3">
      <c r="D546" s="43"/>
      <c r="E546" s="82"/>
      <c r="F546" s="46"/>
      <c r="G546" s="46"/>
      <c r="H546" s="43"/>
      <c r="I546" s="43"/>
      <c r="J546" s="43"/>
      <c r="K546" s="43"/>
      <c r="L546" s="43"/>
      <c r="M546" s="43"/>
      <c r="N546" s="43"/>
      <c r="O546" s="43"/>
      <c r="P546" s="43"/>
    </row>
    <row r="547" spans="4:16" hidden="1" x14ac:dyDescent="0.3">
      <c r="D547" s="43"/>
      <c r="E547" s="82"/>
      <c r="F547" s="46"/>
      <c r="G547" s="46"/>
      <c r="H547" s="43"/>
      <c r="I547" s="43"/>
      <c r="J547" s="43"/>
      <c r="K547" s="43"/>
      <c r="L547" s="43"/>
      <c r="M547" s="43"/>
      <c r="N547" s="43"/>
      <c r="O547" s="43"/>
      <c r="P547" s="43"/>
    </row>
    <row r="548" spans="4:16" hidden="1" x14ac:dyDescent="0.3">
      <c r="D548" s="43"/>
      <c r="E548" s="82"/>
      <c r="F548" s="46"/>
      <c r="G548" s="46"/>
      <c r="H548" s="43"/>
      <c r="I548" s="43"/>
      <c r="J548" s="43"/>
      <c r="K548" s="43"/>
      <c r="L548" s="43"/>
      <c r="M548" s="43"/>
      <c r="N548" s="43"/>
      <c r="O548" s="43"/>
      <c r="P548" s="43"/>
    </row>
    <row r="549" spans="4:16" hidden="1" x14ac:dyDescent="0.3">
      <c r="D549" s="43"/>
      <c r="E549" s="82"/>
      <c r="F549" s="46"/>
      <c r="G549" s="46"/>
      <c r="H549" s="43"/>
      <c r="I549" s="43"/>
      <c r="J549" s="43"/>
      <c r="K549" s="43"/>
      <c r="L549" s="43"/>
      <c r="M549" s="43"/>
      <c r="N549" s="43"/>
      <c r="O549" s="43"/>
      <c r="P549" s="43"/>
    </row>
    <row r="550" spans="4:16" hidden="1" x14ac:dyDescent="0.3">
      <c r="D550" s="43"/>
      <c r="E550" s="82"/>
      <c r="F550" s="46"/>
      <c r="G550" s="46"/>
      <c r="H550" s="43"/>
      <c r="I550" s="43"/>
      <c r="J550" s="43"/>
      <c r="K550" s="43"/>
      <c r="L550" s="43"/>
      <c r="M550" s="43"/>
      <c r="N550" s="43"/>
      <c r="O550" s="43"/>
      <c r="P550" s="43"/>
    </row>
    <row r="551" spans="4:16" hidden="1" x14ac:dyDescent="0.3">
      <c r="D551" s="43"/>
      <c r="E551" s="82"/>
      <c r="F551" s="46"/>
      <c r="G551" s="46"/>
      <c r="H551" s="43"/>
      <c r="I551" s="43"/>
      <c r="J551" s="43"/>
      <c r="K551" s="43"/>
      <c r="L551" s="43"/>
      <c r="M551" s="43"/>
      <c r="N551" s="43"/>
      <c r="O551" s="43"/>
      <c r="P551" s="43"/>
    </row>
    <row r="552" spans="4:16" hidden="1" x14ac:dyDescent="0.3">
      <c r="D552" s="43"/>
      <c r="E552" s="82"/>
      <c r="F552" s="46"/>
      <c r="G552" s="46"/>
      <c r="H552" s="43"/>
      <c r="I552" s="43"/>
      <c r="J552" s="43"/>
      <c r="K552" s="43"/>
      <c r="L552" s="43"/>
      <c r="M552" s="43"/>
      <c r="N552" s="43"/>
      <c r="O552" s="43"/>
      <c r="P552" s="43"/>
    </row>
    <row r="553" spans="4:16" hidden="1" x14ac:dyDescent="0.3">
      <c r="D553" s="43"/>
      <c r="E553" s="82"/>
      <c r="F553" s="46"/>
      <c r="G553" s="46"/>
      <c r="H553" s="43"/>
      <c r="I553" s="43"/>
      <c r="J553" s="43"/>
      <c r="K553" s="43"/>
      <c r="L553" s="43"/>
      <c r="M553" s="43"/>
      <c r="N553" s="43"/>
      <c r="O553" s="43"/>
      <c r="P553" s="43"/>
    </row>
    <row r="554" spans="4:16" hidden="1" x14ac:dyDescent="0.3">
      <c r="D554" s="43"/>
      <c r="E554" s="82"/>
      <c r="F554" s="46"/>
      <c r="G554" s="46"/>
      <c r="H554" s="43"/>
      <c r="I554" s="43"/>
      <c r="J554" s="43"/>
      <c r="K554" s="43"/>
      <c r="L554" s="43"/>
      <c r="M554" s="43"/>
      <c r="N554" s="43"/>
      <c r="O554" s="43"/>
      <c r="P554" s="43"/>
    </row>
    <row r="555" spans="4:16" hidden="1" x14ac:dyDescent="0.3">
      <c r="D555" s="43"/>
      <c r="E555" s="82"/>
      <c r="F555" s="46"/>
      <c r="G555" s="46"/>
      <c r="H555" s="43"/>
      <c r="I555" s="43"/>
      <c r="J555" s="43"/>
      <c r="K555" s="43"/>
      <c r="L555" s="43"/>
      <c r="M555" s="43"/>
      <c r="N555" s="43"/>
      <c r="O555" s="43"/>
      <c r="P555" s="43"/>
    </row>
    <row r="556" spans="4:16" hidden="1" x14ac:dyDescent="0.3">
      <c r="D556" s="43"/>
      <c r="E556" s="82"/>
      <c r="F556" s="46"/>
      <c r="G556" s="46"/>
      <c r="H556" s="43"/>
      <c r="I556" s="43"/>
      <c r="J556" s="43"/>
      <c r="K556" s="43"/>
      <c r="L556" s="43"/>
      <c r="M556" s="43"/>
      <c r="N556" s="43"/>
      <c r="O556" s="43"/>
      <c r="P556" s="43"/>
    </row>
    <row r="557" spans="4:16" hidden="1" x14ac:dyDescent="0.3">
      <c r="D557" s="43"/>
      <c r="E557" s="82"/>
      <c r="F557" s="46"/>
      <c r="G557" s="46"/>
      <c r="H557" s="43"/>
      <c r="I557" s="43"/>
      <c r="J557" s="43"/>
      <c r="K557" s="43"/>
      <c r="L557" s="43"/>
      <c r="M557" s="43"/>
      <c r="N557" s="43"/>
      <c r="O557" s="43"/>
      <c r="P557" s="43"/>
    </row>
    <row r="558" spans="4:16" hidden="1" x14ac:dyDescent="0.3">
      <c r="D558" s="43"/>
      <c r="E558" s="82"/>
      <c r="F558" s="46"/>
      <c r="G558" s="46"/>
      <c r="H558" s="43"/>
      <c r="I558" s="43"/>
      <c r="J558" s="43"/>
      <c r="K558" s="43"/>
      <c r="L558" s="43"/>
      <c r="M558" s="43"/>
      <c r="N558" s="43"/>
      <c r="O558" s="43"/>
      <c r="P558" s="43"/>
    </row>
    <row r="559" spans="4:16" hidden="1" x14ac:dyDescent="0.3">
      <c r="D559" s="43"/>
      <c r="E559" s="82"/>
      <c r="F559" s="46"/>
      <c r="G559" s="46"/>
      <c r="H559" s="43"/>
      <c r="I559" s="43"/>
      <c r="J559" s="43"/>
      <c r="K559" s="43"/>
      <c r="L559" s="43"/>
      <c r="M559" s="43"/>
      <c r="N559" s="43"/>
      <c r="O559" s="43"/>
      <c r="P559" s="43"/>
    </row>
    <row r="560" spans="4:16" hidden="1" x14ac:dyDescent="0.3">
      <c r="D560" s="43"/>
      <c r="E560" s="82"/>
      <c r="F560" s="46"/>
      <c r="G560" s="46"/>
      <c r="H560" s="43"/>
      <c r="I560" s="43"/>
      <c r="J560" s="43"/>
      <c r="K560" s="43"/>
      <c r="L560" s="43"/>
      <c r="M560" s="43"/>
      <c r="N560" s="43"/>
      <c r="O560" s="43"/>
      <c r="P560" s="43"/>
    </row>
    <row r="561" spans="4:16" hidden="1" x14ac:dyDescent="0.3">
      <c r="D561" s="43"/>
      <c r="E561" s="82"/>
      <c r="F561" s="46"/>
      <c r="G561" s="46"/>
      <c r="H561" s="43"/>
      <c r="I561" s="43"/>
      <c r="J561" s="43"/>
      <c r="K561" s="43"/>
      <c r="L561" s="43"/>
      <c r="M561" s="43"/>
      <c r="N561" s="43"/>
      <c r="O561" s="43"/>
      <c r="P561" s="43"/>
    </row>
    <row r="562" spans="4:16" hidden="1" x14ac:dyDescent="0.3">
      <c r="D562" s="43"/>
      <c r="E562" s="82"/>
      <c r="F562" s="46"/>
      <c r="G562" s="46"/>
      <c r="H562" s="43"/>
      <c r="I562" s="43"/>
      <c r="J562" s="43"/>
      <c r="K562" s="43"/>
      <c r="L562" s="43"/>
      <c r="M562" s="43"/>
      <c r="N562" s="43"/>
      <c r="O562" s="43"/>
      <c r="P562" s="43"/>
    </row>
    <row r="563" spans="4:16" hidden="1" x14ac:dyDescent="0.3">
      <c r="D563" s="43"/>
      <c r="E563" s="82"/>
      <c r="F563" s="46"/>
      <c r="G563" s="46"/>
      <c r="H563" s="43"/>
      <c r="I563" s="43"/>
      <c r="J563" s="43"/>
      <c r="K563" s="43"/>
      <c r="L563" s="43"/>
      <c r="M563" s="43"/>
      <c r="N563" s="43"/>
      <c r="O563" s="43"/>
      <c r="P563" s="43"/>
    </row>
    <row r="564" spans="4:16" hidden="1" x14ac:dyDescent="0.3">
      <c r="D564" s="43"/>
      <c r="E564" s="82"/>
      <c r="F564" s="46"/>
      <c r="G564" s="46"/>
      <c r="H564" s="43"/>
      <c r="I564" s="43"/>
      <c r="J564" s="43"/>
      <c r="K564" s="43"/>
      <c r="L564" s="43"/>
      <c r="M564" s="43"/>
      <c r="N564" s="43"/>
      <c r="O564" s="43"/>
      <c r="P564" s="43"/>
    </row>
    <row r="565" spans="4:16" hidden="1" x14ac:dyDescent="0.3">
      <c r="D565" s="43"/>
      <c r="E565" s="82"/>
      <c r="F565" s="46"/>
      <c r="G565" s="46"/>
      <c r="H565" s="43"/>
      <c r="I565" s="43"/>
      <c r="J565" s="43"/>
      <c r="K565" s="43"/>
      <c r="L565" s="43"/>
      <c r="M565" s="43"/>
      <c r="N565" s="43"/>
      <c r="O565" s="43"/>
      <c r="P565" s="43"/>
    </row>
    <row r="566" spans="4:16" hidden="1" x14ac:dyDescent="0.3">
      <c r="D566" s="43"/>
      <c r="E566" s="82"/>
      <c r="F566" s="46"/>
      <c r="G566" s="46"/>
      <c r="H566" s="43"/>
      <c r="I566" s="43"/>
      <c r="J566" s="43"/>
      <c r="K566" s="43"/>
      <c r="L566" s="43"/>
      <c r="M566" s="43"/>
      <c r="N566" s="43"/>
      <c r="O566" s="43"/>
      <c r="P566" s="43"/>
    </row>
    <row r="567" spans="4:16" hidden="1" x14ac:dyDescent="0.3">
      <c r="D567" s="43"/>
      <c r="E567" s="82"/>
      <c r="F567" s="46"/>
      <c r="G567" s="46"/>
      <c r="H567" s="43"/>
      <c r="I567" s="43"/>
      <c r="J567" s="43"/>
      <c r="K567" s="43"/>
      <c r="L567" s="43"/>
      <c r="M567" s="43"/>
      <c r="N567" s="43"/>
      <c r="O567" s="43"/>
      <c r="P567" s="43"/>
    </row>
    <row r="568" spans="4:16" hidden="1" x14ac:dyDescent="0.3">
      <c r="D568" s="43"/>
      <c r="E568" s="82"/>
      <c r="F568" s="46"/>
      <c r="G568" s="46"/>
      <c r="H568" s="43"/>
      <c r="I568" s="43"/>
      <c r="J568" s="43"/>
      <c r="K568" s="43"/>
      <c r="L568" s="43"/>
      <c r="M568" s="43"/>
      <c r="N568" s="43"/>
      <c r="O568" s="43"/>
      <c r="P568" s="43"/>
    </row>
    <row r="569" spans="4:16" hidden="1" x14ac:dyDescent="0.3">
      <c r="D569" s="43"/>
      <c r="E569" s="82"/>
      <c r="F569" s="46"/>
      <c r="G569" s="46"/>
      <c r="H569" s="43"/>
      <c r="I569" s="43"/>
      <c r="J569" s="43"/>
      <c r="K569" s="43"/>
      <c r="L569" s="43"/>
      <c r="M569" s="43"/>
      <c r="N569" s="43"/>
      <c r="O569" s="43"/>
      <c r="P569" s="43"/>
    </row>
    <row r="570" spans="4:16" hidden="1" x14ac:dyDescent="0.3">
      <c r="D570" s="43"/>
      <c r="E570" s="82"/>
      <c r="F570" s="46"/>
      <c r="G570" s="46"/>
      <c r="H570" s="43"/>
      <c r="I570" s="43"/>
      <c r="J570" s="43"/>
      <c r="K570" s="43"/>
      <c r="L570" s="43"/>
      <c r="M570" s="43"/>
      <c r="N570" s="43"/>
      <c r="O570" s="43"/>
      <c r="P570" s="43"/>
    </row>
    <row r="571" spans="4:16" hidden="1" x14ac:dyDescent="0.3">
      <c r="D571" s="43"/>
      <c r="E571" s="82"/>
      <c r="F571" s="46"/>
      <c r="G571" s="46"/>
      <c r="H571" s="43"/>
      <c r="I571" s="43"/>
      <c r="J571" s="43"/>
      <c r="K571" s="43"/>
      <c r="L571" s="43"/>
      <c r="M571" s="43"/>
      <c r="N571" s="43"/>
      <c r="O571" s="43"/>
      <c r="P571" s="43"/>
    </row>
    <row r="572" spans="4:16" hidden="1" x14ac:dyDescent="0.3">
      <c r="D572" s="43"/>
      <c r="E572" s="82"/>
      <c r="F572" s="46"/>
      <c r="G572" s="46"/>
      <c r="H572" s="43"/>
      <c r="I572" s="43"/>
      <c r="J572" s="43"/>
      <c r="K572" s="43"/>
      <c r="L572" s="43"/>
      <c r="M572" s="43"/>
      <c r="N572" s="43"/>
      <c r="O572" s="43"/>
      <c r="P572" s="43"/>
    </row>
    <row r="573" spans="4:16" hidden="1" x14ac:dyDescent="0.3">
      <c r="D573" s="43"/>
      <c r="E573" s="82"/>
      <c r="F573" s="46"/>
      <c r="G573" s="46"/>
      <c r="H573" s="43"/>
      <c r="I573" s="43"/>
      <c r="J573" s="43"/>
      <c r="K573" s="43"/>
      <c r="L573" s="43"/>
      <c r="M573" s="43"/>
      <c r="N573" s="43"/>
      <c r="O573" s="43"/>
      <c r="P573" s="43"/>
    </row>
    <row r="574" spans="4:16" hidden="1" x14ac:dyDescent="0.3">
      <c r="D574" s="43"/>
      <c r="E574" s="82"/>
      <c r="F574" s="46"/>
      <c r="G574" s="46"/>
      <c r="H574" s="43"/>
      <c r="I574" s="43"/>
      <c r="J574" s="43"/>
      <c r="K574" s="43"/>
      <c r="L574" s="43"/>
      <c r="M574" s="43"/>
      <c r="N574" s="43"/>
      <c r="O574" s="43"/>
      <c r="P574" s="43"/>
    </row>
    <row r="575" spans="4:16" hidden="1" x14ac:dyDescent="0.3">
      <c r="D575" s="43"/>
      <c r="E575" s="82"/>
      <c r="F575" s="46"/>
      <c r="G575" s="46"/>
      <c r="H575" s="43"/>
      <c r="I575" s="43"/>
      <c r="J575" s="43"/>
      <c r="K575" s="43"/>
      <c r="L575" s="43"/>
      <c r="M575" s="43"/>
      <c r="N575" s="43"/>
      <c r="O575" s="43"/>
      <c r="P575" s="43"/>
    </row>
    <row r="576" spans="4:16" hidden="1" x14ac:dyDescent="0.3">
      <c r="D576" s="43"/>
      <c r="E576" s="82"/>
      <c r="F576" s="46"/>
      <c r="G576" s="46"/>
      <c r="H576" s="43"/>
      <c r="I576" s="43"/>
      <c r="J576" s="43"/>
      <c r="K576" s="43"/>
      <c r="L576" s="43"/>
      <c r="M576" s="43"/>
      <c r="N576" s="43"/>
      <c r="O576" s="43"/>
      <c r="P576" s="43"/>
    </row>
    <row r="577" spans="4:16" hidden="1" x14ac:dyDescent="0.3">
      <c r="D577" s="43"/>
      <c r="E577" s="82"/>
      <c r="F577" s="46"/>
      <c r="G577" s="46"/>
      <c r="H577" s="43"/>
      <c r="I577" s="43"/>
      <c r="J577" s="43"/>
      <c r="K577" s="43"/>
      <c r="L577" s="43"/>
      <c r="M577" s="43"/>
      <c r="N577" s="43"/>
      <c r="O577" s="43"/>
      <c r="P577" s="43"/>
    </row>
    <row r="578" spans="4:16" hidden="1" x14ac:dyDescent="0.3">
      <c r="D578" s="43"/>
      <c r="E578" s="82"/>
      <c r="F578" s="46"/>
      <c r="G578" s="46"/>
      <c r="H578" s="43"/>
      <c r="I578" s="43"/>
      <c r="J578" s="43"/>
      <c r="K578" s="43"/>
      <c r="L578" s="43"/>
      <c r="M578" s="43"/>
      <c r="N578" s="43"/>
      <c r="O578" s="43"/>
      <c r="P578" s="43"/>
    </row>
    <row r="579" spans="4:16" hidden="1" x14ac:dyDescent="0.3">
      <c r="D579" s="43"/>
      <c r="E579" s="82"/>
      <c r="F579" s="46"/>
      <c r="G579" s="46"/>
      <c r="H579" s="43"/>
      <c r="I579" s="43"/>
      <c r="J579" s="43"/>
      <c r="K579" s="43"/>
      <c r="L579" s="43"/>
      <c r="M579" s="43"/>
      <c r="N579" s="43"/>
      <c r="O579" s="43"/>
      <c r="P579" s="43"/>
    </row>
    <row r="580" spans="4:16" hidden="1" x14ac:dyDescent="0.3">
      <c r="D580" s="43"/>
      <c r="E580" s="82"/>
      <c r="F580" s="46"/>
      <c r="G580" s="46"/>
      <c r="H580" s="43"/>
      <c r="I580" s="43"/>
      <c r="J580" s="43"/>
      <c r="K580" s="43"/>
      <c r="L580" s="43"/>
      <c r="M580" s="43"/>
      <c r="N580" s="43"/>
      <c r="O580" s="43"/>
      <c r="P580" s="43"/>
    </row>
    <row r="581" spans="4:16" hidden="1" x14ac:dyDescent="0.3">
      <c r="D581" s="43"/>
      <c r="E581" s="82"/>
      <c r="F581" s="46"/>
      <c r="G581" s="46"/>
      <c r="H581" s="43"/>
      <c r="I581" s="43"/>
      <c r="J581" s="43"/>
      <c r="K581" s="43"/>
      <c r="L581" s="43"/>
      <c r="M581" s="43"/>
      <c r="N581" s="43"/>
      <c r="O581" s="43"/>
      <c r="P581" s="43"/>
    </row>
    <row r="582" spans="4:16" hidden="1" x14ac:dyDescent="0.3">
      <c r="D582" s="43"/>
      <c r="E582" s="82"/>
      <c r="F582" s="46"/>
      <c r="G582" s="46"/>
      <c r="H582" s="43"/>
      <c r="I582" s="43"/>
      <c r="J582" s="43"/>
      <c r="K582" s="43"/>
      <c r="L582" s="43"/>
      <c r="M582" s="43"/>
      <c r="N582" s="43"/>
      <c r="O582" s="43"/>
      <c r="P582" s="43"/>
    </row>
    <row r="583" spans="4:16" hidden="1" x14ac:dyDescent="0.3">
      <c r="D583" s="43"/>
      <c r="E583" s="82"/>
      <c r="F583" s="46"/>
      <c r="G583" s="46"/>
      <c r="H583" s="43"/>
      <c r="I583" s="43"/>
      <c r="J583" s="43"/>
      <c r="K583" s="43"/>
      <c r="L583" s="43"/>
      <c r="M583" s="43"/>
      <c r="N583" s="43"/>
      <c r="O583" s="43"/>
      <c r="P583" s="43"/>
    </row>
    <row r="584" spans="4:16" hidden="1" x14ac:dyDescent="0.3">
      <c r="D584" s="43"/>
      <c r="E584" s="82"/>
      <c r="F584" s="46"/>
      <c r="G584" s="46"/>
      <c r="H584" s="43"/>
      <c r="I584" s="43"/>
      <c r="J584" s="43"/>
      <c r="K584" s="43"/>
      <c r="L584" s="43"/>
      <c r="M584" s="43"/>
      <c r="N584" s="43"/>
      <c r="O584" s="43"/>
      <c r="P584" s="43"/>
    </row>
    <row r="585" spans="4:16" hidden="1" x14ac:dyDescent="0.3">
      <c r="D585" s="43"/>
      <c r="E585" s="82"/>
      <c r="F585" s="46"/>
      <c r="G585" s="46"/>
      <c r="H585" s="43"/>
      <c r="I585" s="43"/>
      <c r="J585" s="43"/>
      <c r="K585" s="43"/>
      <c r="L585" s="43"/>
      <c r="M585" s="43"/>
      <c r="N585" s="43"/>
      <c r="O585" s="43"/>
      <c r="P585" s="43"/>
    </row>
    <row r="586" spans="4:16" hidden="1" x14ac:dyDescent="0.3">
      <c r="D586" s="43"/>
      <c r="E586" s="82"/>
      <c r="F586" s="46"/>
      <c r="G586" s="46"/>
      <c r="H586" s="43"/>
      <c r="I586" s="43"/>
      <c r="J586" s="43"/>
      <c r="K586" s="43"/>
      <c r="L586" s="43"/>
      <c r="M586" s="43"/>
      <c r="N586" s="43"/>
      <c r="O586" s="43"/>
      <c r="P586" s="43"/>
    </row>
    <row r="587" spans="4:16" hidden="1" x14ac:dyDescent="0.3">
      <c r="D587" s="43"/>
      <c r="E587" s="82"/>
      <c r="F587" s="46"/>
      <c r="G587" s="46"/>
      <c r="H587" s="43"/>
      <c r="I587" s="43"/>
      <c r="J587" s="43"/>
      <c r="K587" s="43"/>
      <c r="L587" s="43"/>
      <c r="M587" s="43"/>
      <c r="N587" s="43"/>
      <c r="O587" s="43"/>
      <c r="P587" s="43"/>
    </row>
    <row r="588" spans="4:16" hidden="1" x14ac:dyDescent="0.3">
      <c r="D588" s="43"/>
      <c r="E588" s="82"/>
      <c r="F588" s="46"/>
      <c r="G588" s="46"/>
      <c r="H588" s="43"/>
      <c r="I588" s="43"/>
      <c r="J588" s="43"/>
      <c r="K588" s="43"/>
      <c r="L588" s="43"/>
      <c r="M588" s="43"/>
      <c r="N588" s="43"/>
      <c r="O588" s="43"/>
      <c r="P588" s="43"/>
    </row>
    <row r="589" spans="4:16" hidden="1" x14ac:dyDescent="0.3">
      <c r="D589" s="43"/>
      <c r="E589" s="82"/>
      <c r="F589" s="46"/>
      <c r="G589" s="46"/>
      <c r="H589" s="43"/>
      <c r="I589" s="43"/>
      <c r="J589" s="43"/>
      <c r="K589" s="43"/>
      <c r="L589" s="43"/>
      <c r="M589" s="43"/>
      <c r="N589" s="43"/>
      <c r="O589" s="43"/>
      <c r="P589" s="43"/>
    </row>
    <row r="590" spans="4:16" hidden="1" x14ac:dyDescent="0.3">
      <c r="D590" s="43"/>
      <c r="E590" s="82"/>
      <c r="F590" s="46"/>
      <c r="G590" s="46"/>
      <c r="H590" s="43"/>
      <c r="I590" s="43"/>
      <c r="J590" s="43"/>
      <c r="K590" s="43"/>
      <c r="L590" s="43"/>
      <c r="M590" s="43"/>
      <c r="N590" s="43"/>
      <c r="O590" s="43"/>
      <c r="P590" s="43"/>
    </row>
    <row r="591" spans="4:16" hidden="1" x14ac:dyDescent="0.3">
      <c r="D591" s="43"/>
      <c r="E591" s="82"/>
      <c r="F591" s="46"/>
      <c r="G591" s="46"/>
      <c r="H591" s="43"/>
      <c r="I591" s="43"/>
      <c r="J591" s="43"/>
      <c r="K591" s="43"/>
      <c r="L591" s="43"/>
      <c r="M591" s="43"/>
      <c r="N591" s="43"/>
      <c r="O591" s="43"/>
      <c r="P591" s="43"/>
    </row>
    <row r="592" spans="4:16" hidden="1" x14ac:dyDescent="0.3">
      <c r="D592" s="43"/>
      <c r="E592" s="82"/>
      <c r="F592" s="46"/>
      <c r="G592" s="46"/>
      <c r="H592" s="43"/>
      <c r="I592" s="43"/>
      <c r="J592" s="43"/>
      <c r="K592" s="43"/>
      <c r="L592" s="43"/>
      <c r="M592" s="43"/>
      <c r="N592" s="43"/>
      <c r="O592" s="43"/>
      <c r="P592" s="43"/>
    </row>
    <row r="593" spans="4:16" hidden="1" x14ac:dyDescent="0.3">
      <c r="D593" s="43"/>
      <c r="E593" s="82"/>
      <c r="F593" s="46"/>
      <c r="G593" s="46"/>
      <c r="H593" s="43"/>
      <c r="I593" s="43"/>
      <c r="J593" s="43"/>
      <c r="K593" s="43"/>
      <c r="L593" s="43"/>
      <c r="M593" s="43"/>
      <c r="N593" s="43"/>
      <c r="O593" s="43"/>
      <c r="P593" s="43"/>
    </row>
    <row r="594" spans="4:16" hidden="1" x14ac:dyDescent="0.3">
      <c r="D594" s="43"/>
      <c r="E594" s="82"/>
      <c r="F594" s="46"/>
      <c r="G594" s="46"/>
      <c r="H594" s="43"/>
      <c r="I594" s="43"/>
      <c r="J594" s="43"/>
      <c r="K594" s="43"/>
      <c r="L594" s="43"/>
      <c r="M594" s="43"/>
      <c r="N594" s="43"/>
      <c r="O594" s="43"/>
      <c r="P594" s="43"/>
    </row>
    <row r="595" spans="4:16" hidden="1" x14ac:dyDescent="0.3">
      <c r="D595" s="43"/>
      <c r="E595" s="82"/>
      <c r="F595" s="46"/>
      <c r="G595" s="46"/>
      <c r="H595" s="43"/>
      <c r="I595" s="43"/>
      <c r="J595" s="43"/>
      <c r="K595" s="43"/>
      <c r="L595" s="43"/>
      <c r="M595" s="43"/>
      <c r="N595" s="43"/>
      <c r="O595" s="43"/>
      <c r="P595" s="43"/>
    </row>
    <row r="596" spans="4:16" hidden="1" x14ac:dyDescent="0.3">
      <c r="D596" s="43"/>
      <c r="E596" s="82"/>
      <c r="F596" s="46"/>
      <c r="G596" s="46"/>
      <c r="H596" s="43"/>
      <c r="I596" s="43"/>
      <c r="J596" s="43"/>
      <c r="K596" s="43"/>
      <c r="L596" s="43"/>
      <c r="M596" s="43"/>
      <c r="N596" s="43"/>
      <c r="O596" s="43"/>
      <c r="P596" s="43"/>
    </row>
    <row r="597" spans="4:16" hidden="1" x14ac:dyDescent="0.3">
      <c r="D597" s="43"/>
      <c r="E597" s="82"/>
      <c r="F597" s="46"/>
      <c r="G597" s="46"/>
      <c r="H597" s="43"/>
      <c r="I597" s="43"/>
      <c r="J597" s="43"/>
      <c r="K597" s="43"/>
      <c r="L597" s="43"/>
      <c r="M597" s="43"/>
      <c r="N597" s="43"/>
      <c r="O597" s="43"/>
      <c r="P597" s="43"/>
    </row>
    <row r="598" spans="4:16" hidden="1" x14ac:dyDescent="0.3">
      <c r="D598" s="43"/>
      <c r="E598" s="82"/>
      <c r="F598" s="46"/>
      <c r="G598" s="46"/>
      <c r="H598" s="43"/>
      <c r="I598" s="43"/>
      <c r="J598" s="43"/>
      <c r="K598" s="43"/>
      <c r="L598" s="43"/>
      <c r="M598" s="43"/>
      <c r="N598" s="43"/>
      <c r="O598" s="43"/>
      <c r="P598" s="43"/>
    </row>
    <row r="599" spans="4:16" hidden="1" x14ac:dyDescent="0.3">
      <c r="D599" s="43"/>
      <c r="E599" s="82"/>
      <c r="F599" s="46"/>
      <c r="G599" s="46"/>
      <c r="H599" s="43"/>
      <c r="I599" s="43"/>
      <c r="J599" s="43"/>
      <c r="K599" s="43"/>
      <c r="L599" s="43"/>
      <c r="M599" s="43"/>
      <c r="N599" s="43"/>
      <c r="O599" s="43"/>
      <c r="P599" s="43"/>
    </row>
    <row r="600" spans="4:16" hidden="1" x14ac:dyDescent="0.3">
      <c r="D600" s="43"/>
      <c r="E600" s="82"/>
      <c r="F600" s="46"/>
      <c r="G600" s="46"/>
      <c r="H600" s="43"/>
      <c r="I600" s="43"/>
      <c r="J600" s="43"/>
      <c r="K600" s="43"/>
      <c r="L600" s="43"/>
      <c r="M600" s="43"/>
      <c r="N600" s="43"/>
      <c r="O600" s="43"/>
      <c r="P600" s="43"/>
    </row>
    <row r="601" spans="4:16" hidden="1" x14ac:dyDescent="0.3">
      <c r="D601" s="43"/>
      <c r="E601" s="82"/>
      <c r="F601" s="46"/>
      <c r="G601" s="46"/>
      <c r="H601" s="43"/>
      <c r="I601" s="43"/>
      <c r="J601" s="43"/>
      <c r="K601" s="43"/>
      <c r="L601" s="43"/>
      <c r="M601" s="43"/>
      <c r="N601" s="43"/>
      <c r="O601" s="43"/>
      <c r="P601" s="43"/>
    </row>
    <row r="602" spans="4:16" hidden="1" x14ac:dyDescent="0.3">
      <c r="D602" s="43"/>
      <c r="E602" s="82"/>
      <c r="F602" s="46"/>
      <c r="G602" s="46"/>
      <c r="H602" s="43"/>
      <c r="I602" s="43"/>
      <c r="J602" s="43"/>
      <c r="K602" s="43"/>
      <c r="L602" s="43"/>
      <c r="M602" s="43"/>
      <c r="N602" s="43"/>
      <c r="O602" s="43"/>
      <c r="P602" s="43"/>
    </row>
    <row r="603" spans="4:16" hidden="1" x14ac:dyDescent="0.3">
      <c r="D603" s="43"/>
      <c r="E603" s="82"/>
      <c r="F603" s="46"/>
      <c r="G603" s="46"/>
      <c r="H603" s="43"/>
      <c r="I603" s="43"/>
      <c r="J603" s="43"/>
      <c r="K603" s="43"/>
      <c r="L603" s="43"/>
      <c r="M603" s="43"/>
      <c r="N603" s="43"/>
      <c r="O603" s="43"/>
      <c r="P603" s="43"/>
    </row>
    <row r="604" spans="4:16" hidden="1" x14ac:dyDescent="0.3">
      <c r="D604" s="43"/>
      <c r="E604" s="82"/>
      <c r="F604" s="46"/>
      <c r="G604" s="46"/>
      <c r="H604" s="43"/>
      <c r="I604" s="43"/>
      <c r="J604" s="43"/>
      <c r="K604" s="43"/>
      <c r="L604" s="43"/>
      <c r="M604" s="43"/>
      <c r="N604" s="43"/>
      <c r="O604" s="43"/>
      <c r="P604" s="43"/>
    </row>
    <row r="605" spans="4:16" hidden="1" x14ac:dyDescent="0.3">
      <c r="D605" s="43"/>
      <c r="E605" s="82"/>
      <c r="F605" s="46"/>
      <c r="G605" s="46"/>
      <c r="H605" s="43"/>
      <c r="I605" s="43"/>
      <c r="J605" s="43"/>
      <c r="K605" s="43"/>
      <c r="L605" s="43"/>
      <c r="M605" s="43"/>
      <c r="N605" s="43"/>
      <c r="O605" s="43"/>
      <c r="P605" s="43"/>
    </row>
    <row r="606" spans="4:16" hidden="1" x14ac:dyDescent="0.3">
      <c r="D606" s="43"/>
      <c r="E606" s="82"/>
      <c r="F606" s="46"/>
      <c r="G606" s="46"/>
      <c r="H606" s="43"/>
      <c r="I606" s="43"/>
      <c r="J606" s="43"/>
      <c r="K606" s="43"/>
      <c r="L606" s="43"/>
      <c r="M606" s="43"/>
      <c r="N606" s="43"/>
      <c r="O606" s="43"/>
      <c r="P606" s="43"/>
    </row>
    <row r="607" spans="4:16" hidden="1" x14ac:dyDescent="0.3">
      <c r="D607" s="43"/>
      <c r="E607" s="82"/>
      <c r="F607" s="46"/>
      <c r="G607" s="46"/>
      <c r="H607" s="43"/>
      <c r="I607" s="43"/>
      <c r="J607" s="43"/>
      <c r="K607" s="43"/>
      <c r="L607" s="43"/>
      <c r="M607" s="43"/>
      <c r="N607" s="43"/>
      <c r="O607" s="43"/>
      <c r="P607" s="43"/>
    </row>
    <row r="608" spans="4:16" hidden="1" x14ac:dyDescent="0.3">
      <c r="D608" s="43"/>
      <c r="E608" s="82"/>
      <c r="F608" s="46"/>
      <c r="G608" s="46"/>
      <c r="H608" s="43"/>
      <c r="I608" s="43"/>
      <c r="J608" s="43"/>
      <c r="K608" s="43"/>
      <c r="L608" s="43"/>
      <c r="M608" s="43"/>
      <c r="N608" s="43"/>
      <c r="O608" s="43"/>
      <c r="P608" s="43"/>
    </row>
    <row r="609" spans="4:16" hidden="1" x14ac:dyDescent="0.3">
      <c r="D609" s="43"/>
      <c r="E609" s="82"/>
      <c r="F609" s="46"/>
      <c r="G609" s="46"/>
      <c r="H609" s="43"/>
      <c r="I609" s="43"/>
      <c r="J609" s="43"/>
      <c r="K609" s="43"/>
      <c r="L609" s="43"/>
      <c r="M609" s="43"/>
      <c r="N609" s="43"/>
      <c r="O609" s="43"/>
      <c r="P609" s="43"/>
    </row>
    <row r="610" spans="4:16" hidden="1" x14ac:dyDescent="0.3">
      <c r="D610" s="43"/>
      <c r="E610" s="82"/>
      <c r="F610" s="46"/>
      <c r="G610" s="46"/>
      <c r="H610" s="43"/>
      <c r="I610" s="43"/>
      <c r="J610" s="43"/>
      <c r="K610" s="43"/>
      <c r="L610" s="43"/>
      <c r="M610" s="43"/>
      <c r="N610" s="43"/>
      <c r="O610" s="43"/>
      <c r="P610" s="43"/>
    </row>
    <row r="611" spans="4:16" hidden="1" x14ac:dyDescent="0.3">
      <c r="D611" s="43"/>
      <c r="E611" s="82"/>
      <c r="F611" s="46"/>
      <c r="G611" s="46"/>
      <c r="H611" s="43"/>
      <c r="I611" s="43"/>
      <c r="J611" s="43"/>
      <c r="K611" s="43"/>
      <c r="L611" s="43"/>
      <c r="M611" s="43"/>
      <c r="N611" s="43"/>
      <c r="O611" s="43"/>
      <c r="P611" s="43"/>
    </row>
    <row r="612" spans="4:16" hidden="1" x14ac:dyDescent="0.3">
      <c r="D612" s="43"/>
      <c r="E612" s="82"/>
      <c r="F612" s="46"/>
      <c r="G612" s="46"/>
      <c r="H612" s="43"/>
      <c r="I612" s="43"/>
      <c r="J612" s="43"/>
      <c r="K612" s="43"/>
      <c r="L612" s="43"/>
      <c r="M612" s="43"/>
      <c r="N612" s="43"/>
      <c r="O612" s="43"/>
      <c r="P612" s="43"/>
    </row>
    <row r="613" spans="4:16" hidden="1" x14ac:dyDescent="0.3">
      <c r="D613" s="43"/>
      <c r="E613" s="82"/>
      <c r="F613" s="46"/>
      <c r="G613" s="46"/>
      <c r="H613" s="43"/>
      <c r="I613" s="43"/>
      <c r="J613" s="43"/>
      <c r="K613" s="43"/>
      <c r="L613" s="43"/>
      <c r="M613" s="43"/>
      <c r="N613" s="43"/>
      <c r="O613" s="43"/>
      <c r="P613" s="43"/>
    </row>
    <row r="614" spans="4:16" hidden="1" x14ac:dyDescent="0.3">
      <c r="D614" s="43"/>
      <c r="E614" s="82"/>
      <c r="F614" s="46"/>
      <c r="G614" s="46"/>
      <c r="H614" s="43"/>
      <c r="I614" s="43"/>
      <c r="J614" s="43"/>
      <c r="K614" s="43"/>
      <c r="L614" s="43"/>
      <c r="M614" s="43"/>
      <c r="N614" s="43"/>
      <c r="O614" s="43"/>
      <c r="P614" s="43"/>
    </row>
    <row r="615" spans="4:16" hidden="1" x14ac:dyDescent="0.3">
      <c r="D615" s="43"/>
      <c r="E615" s="82"/>
      <c r="F615" s="46"/>
      <c r="G615" s="46"/>
      <c r="H615" s="43"/>
      <c r="I615" s="43"/>
      <c r="J615" s="43"/>
      <c r="K615" s="43"/>
      <c r="L615" s="43"/>
      <c r="M615" s="43"/>
      <c r="N615" s="43"/>
      <c r="O615" s="43"/>
      <c r="P615" s="43"/>
    </row>
    <row r="616" spans="4:16" hidden="1" x14ac:dyDescent="0.3">
      <c r="D616" s="43"/>
      <c r="E616" s="82"/>
      <c r="F616" s="46"/>
      <c r="G616" s="46"/>
      <c r="H616" s="43"/>
      <c r="I616" s="43"/>
      <c r="J616" s="43"/>
      <c r="K616" s="43"/>
      <c r="L616" s="43"/>
      <c r="M616" s="43"/>
      <c r="N616" s="43"/>
      <c r="O616" s="43"/>
      <c r="P616" s="43"/>
    </row>
    <row r="617" spans="4:16" hidden="1" x14ac:dyDescent="0.3">
      <c r="D617" s="43"/>
      <c r="E617" s="82"/>
      <c r="F617" s="46"/>
      <c r="G617" s="46"/>
      <c r="H617" s="43"/>
      <c r="I617" s="43"/>
      <c r="J617" s="43"/>
      <c r="K617" s="43"/>
      <c r="L617" s="43"/>
      <c r="M617" s="43"/>
      <c r="N617" s="43"/>
      <c r="O617" s="43"/>
      <c r="P617" s="43"/>
    </row>
    <row r="618" spans="4:16" hidden="1" x14ac:dyDescent="0.3">
      <c r="D618" s="43"/>
      <c r="E618" s="82"/>
      <c r="F618" s="46"/>
      <c r="G618" s="46"/>
      <c r="H618" s="43"/>
      <c r="I618" s="43"/>
      <c r="J618" s="43"/>
      <c r="K618" s="43"/>
      <c r="L618" s="43"/>
      <c r="M618" s="43"/>
      <c r="N618" s="43"/>
      <c r="O618" s="43"/>
      <c r="P618" s="43"/>
    </row>
    <row r="619" spans="4:16" hidden="1" x14ac:dyDescent="0.3">
      <c r="D619" s="43"/>
      <c r="E619" s="82"/>
      <c r="F619" s="46"/>
      <c r="G619" s="46"/>
      <c r="H619" s="43"/>
      <c r="I619" s="43"/>
      <c r="J619" s="43"/>
      <c r="K619" s="43"/>
      <c r="L619" s="43"/>
      <c r="M619" s="43"/>
      <c r="N619" s="43"/>
      <c r="O619" s="43"/>
      <c r="P619" s="43"/>
    </row>
    <row r="620" spans="4:16" hidden="1" x14ac:dyDescent="0.3">
      <c r="D620" s="43"/>
      <c r="E620" s="82"/>
      <c r="F620" s="46"/>
      <c r="G620" s="46"/>
      <c r="H620" s="43"/>
      <c r="I620" s="43"/>
      <c r="J620" s="43"/>
      <c r="K620" s="43"/>
      <c r="L620" s="43"/>
      <c r="M620" s="43"/>
      <c r="N620" s="43"/>
      <c r="O620" s="43"/>
      <c r="P620" s="43"/>
    </row>
    <row r="621" spans="4:16" hidden="1" x14ac:dyDescent="0.3">
      <c r="D621" s="43"/>
      <c r="E621" s="82"/>
      <c r="F621" s="46"/>
      <c r="G621" s="46"/>
      <c r="H621" s="43"/>
      <c r="I621" s="43"/>
      <c r="J621" s="43"/>
      <c r="K621" s="43"/>
      <c r="L621" s="43"/>
      <c r="M621" s="43"/>
      <c r="N621" s="43"/>
      <c r="O621" s="43"/>
      <c r="P621" s="43"/>
    </row>
    <row r="622" spans="4:16" hidden="1" x14ac:dyDescent="0.3">
      <c r="D622" s="43"/>
      <c r="E622" s="82"/>
      <c r="F622" s="46"/>
      <c r="G622" s="46"/>
      <c r="H622" s="43"/>
      <c r="I622" s="43"/>
      <c r="J622" s="43"/>
      <c r="K622" s="43"/>
      <c r="L622" s="43"/>
      <c r="M622" s="43"/>
      <c r="N622" s="43"/>
      <c r="O622" s="43"/>
      <c r="P622" s="43"/>
    </row>
    <row r="623" spans="4:16" hidden="1" x14ac:dyDescent="0.3">
      <c r="D623" s="43"/>
      <c r="E623" s="82"/>
      <c r="F623" s="46"/>
      <c r="G623" s="46"/>
      <c r="H623" s="43"/>
      <c r="I623" s="43"/>
      <c r="J623" s="43"/>
      <c r="K623" s="43"/>
      <c r="L623" s="43"/>
      <c r="M623" s="43"/>
      <c r="N623" s="43"/>
      <c r="O623" s="43"/>
      <c r="P623" s="43"/>
    </row>
    <row r="624" spans="4:16" hidden="1" x14ac:dyDescent="0.3">
      <c r="D624" s="43"/>
      <c r="E624" s="82"/>
      <c r="F624" s="46"/>
      <c r="G624" s="46"/>
      <c r="H624" s="43"/>
      <c r="I624" s="43"/>
      <c r="J624" s="43"/>
      <c r="K624" s="43"/>
      <c r="L624" s="43"/>
      <c r="M624" s="43"/>
      <c r="N624" s="43"/>
      <c r="O624" s="43"/>
      <c r="P624" s="43"/>
    </row>
    <row r="625" spans="4:16" hidden="1" x14ac:dyDescent="0.3">
      <c r="D625" s="43"/>
      <c r="E625" s="82"/>
      <c r="F625" s="46"/>
      <c r="G625" s="46"/>
      <c r="H625" s="43"/>
      <c r="I625" s="43"/>
      <c r="J625" s="43"/>
      <c r="K625" s="43"/>
      <c r="L625" s="43"/>
      <c r="M625" s="43"/>
      <c r="N625" s="43"/>
      <c r="O625" s="43"/>
      <c r="P625" s="43"/>
    </row>
    <row r="626" spans="4:16" hidden="1" x14ac:dyDescent="0.3">
      <c r="D626" s="43"/>
      <c r="E626" s="82"/>
      <c r="F626" s="46"/>
      <c r="G626" s="46"/>
      <c r="H626" s="43"/>
      <c r="I626" s="43"/>
      <c r="J626" s="43"/>
      <c r="K626" s="43"/>
      <c r="L626" s="43"/>
      <c r="M626" s="43"/>
      <c r="N626" s="43"/>
      <c r="O626" s="43"/>
      <c r="P626" s="43"/>
    </row>
    <row r="627" spans="4:16" hidden="1" x14ac:dyDescent="0.3">
      <c r="D627" s="43"/>
      <c r="E627" s="82"/>
      <c r="F627" s="46"/>
      <c r="G627" s="46"/>
      <c r="H627" s="43"/>
      <c r="I627" s="43"/>
      <c r="J627" s="43"/>
      <c r="K627" s="43"/>
      <c r="L627" s="43"/>
      <c r="M627" s="43"/>
      <c r="N627" s="43"/>
      <c r="O627" s="43"/>
      <c r="P627" s="43"/>
    </row>
    <row r="628" spans="4:16" hidden="1" x14ac:dyDescent="0.3">
      <c r="D628" s="43"/>
      <c r="E628" s="82"/>
      <c r="F628" s="46"/>
      <c r="G628" s="46"/>
      <c r="H628" s="43"/>
      <c r="I628" s="43"/>
      <c r="J628" s="43"/>
      <c r="K628" s="43"/>
      <c r="L628" s="43"/>
      <c r="M628" s="43"/>
      <c r="N628" s="43"/>
      <c r="O628" s="43"/>
      <c r="P628" s="43"/>
    </row>
    <row r="629" spans="4:16" hidden="1" x14ac:dyDescent="0.3">
      <c r="D629" s="43"/>
      <c r="E629" s="82"/>
      <c r="F629" s="46"/>
      <c r="G629" s="46"/>
      <c r="H629" s="43"/>
      <c r="I629" s="43"/>
      <c r="J629" s="43"/>
      <c r="K629" s="43"/>
      <c r="L629" s="43"/>
      <c r="M629" s="43"/>
      <c r="N629" s="43"/>
      <c r="O629" s="43"/>
      <c r="P629" s="43"/>
    </row>
    <row r="630" spans="4:16" hidden="1" x14ac:dyDescent="0.3">
      <c r="D630" s="43"/>
      <c r="E630" s="82"/>
      <c r="F630" s="46"/>
      <c r="G630" s="46"/>
      <c r="H630" s="43"/>
      <c r="I630" s="43"/>
      <c r="J630" s="43"/>
      <c r="K630" s="43"/>
      <c r="L630" s="43"/>
      <c r="M630" s="43"/>
      <c r="N630" s="43"/>
      <c r="O630" s="43"/>
      <c r="P630" s="43"/>
    </row>
    <row r="631" spans="4:16" hidden="1" x14ac:dyDescent="0.3">
      <c r="D631" s="43"/>
      <c r="E631" s="82"/>
      <c r="F631" s="46"/>
      <c r="G631" s="46"/>
      <c r="H631" s="43"/>
      <c r="I631" s="43"/>
      <c r="J631" s="43"/>
      <c r="K631" s="43"/>
      <c r="L631" s="43"/>
      <c r="M631" s="43"/>
      <c r="N631" s="43"/>
      <c r="O631" s="43"/>
      <c r="P631" s="43"/>
    </row>
    <row r="632" spans="4:16" hidden="1" x14ac:dyDescent="0.3">
      <c r="D632" s="43"/>
      <c r="E632" s="82"/>
      <c r="F632" s="46"/>
      <c r="G632" s="46"/>
      <c r="H632" s="43"/>
      <c r="I632" s="43"/>
      <c r="J632" s="43"/>
      <c r="K632" s="43"/>
      <c r="L632" s="43"/>
      <c r="M632" s="43"/>
      <c r="N632" s="43"/>
      <c r="O632" s="43"/>
      <c r="P632" s="43"/>
    </row>
    <row r="633" spans="4:16" hidden="1" x14ac:dyDescent="0.3">
      <c r="D633" s="43"/>
      <c r="E633" s="82"/>
      <c r="F633" s="46"/>
      <c r="G633" s="46"/>
      <c r="H633" s="43"/>
      <c r="I633" s="43"/>
      <c r="J633" s="43"/>
      <c r="K633" s="43"/>
      <c r="L633" s="43"/>
      <c r="M633" s="43"/>
      <c r="N633" s="43"/>
      <c r="O633" s="43"/>
      <c r="P633" s="43"/>
    </row>
    <row r="634" spans="4:16" hidden="1" x14ac:dyDescent="0.3">
      <c r="D634" s="43"/>
      <c r="E634" s="82"/>
      <c r="F634" s="46"/>
      <c r="G634" s="46"/>
      <c r="H634" s="43"/>
      <c r="I634" s="43"/>
      <c r="J634" s="43"/>
      <c r="K634" s="43"/>
      <c r="L634" s="43"/>
      <c r="M634" s="43"/>
      <c r="N634" s="43"/>
      <c r="O634" s="43"/>
      <c r="P634" s="43"/>
    </row>
    <row r="635" spans="4:16" hidden="1" x14ac:dyDescent="0.3">
      <c r="D635" s="43"/>
      <c r="E635" s="82"/>
      <c r="F635" s="46"/>
      <c r="G635" s="46"/>
      <c r="H635" s="43"/>
      <c r="I635" s="43"/>
      <c r="J635" s="43"/>
      <c r="K635" s="43"/>
      <c r="L635" s="43"/>
      <c r="M635" s="43"/>
      <c r="N635" s="43"/>
      <c r="O635" s="43"/>
      <c r="P635" s="43"/>
    </row>
    <row r="636" spans="4:16" hidden="1" x14ac:dyDescent="0.3">
      <c r="D636" s="43"/>
      <c r="E636" s="82"/>
      <c r="F636" s="46"/>
      <c r="G636" s="46"/>
      <c r="H636" s="43"/>
      <c r="I636" s="43"/>
      <c r="J636" s="43"/>
      <c r="K636" s="43"/>
      <c r="L636" s="43"/>
      <c r="M636" s="43"/>
      <c r="N636" s="43"/>
      <c r="O636" s="43"/>
      <c r="P636" s="43"/>
    </row>
    <row r="637" spans="4:16" hidden="1" x14ac:dyDescent="0.3">
      <c r="D637" s="43"/>
      <c r="E637" s="82"/>
      <c r="F637" s="46"/>
      <c r="G637" s="46"/>
      <c r="H637" s="43"/>
      <c r="I637" s="43"/>
      <c r="J637" s="43"/>
      <c r="K637" s="43"/>
      <c r="L637" s="43"/>
      <c r="M637" s="43"/>
      <c r="N637" s="43"/>
      <c r="O637" s="43"/>
      <c r="P637" s="43"/>
    </row>
    <row r="638" spans="4:16" hidden="1" x14ac:dyDescent="0.3">
      <c r="D638" s="43"/>
      <c r="E638" s="82"/>
      <c r="F638" s="46"/>
      <c r="G638" s="46"/>
      <c r="H638" s="43"/>
      <c r="I638" s="43"/>
      <c r="J638" s="43"/>
      <c r="K638" s="43"/>
      <c r="L638" s="43"/>
      <c r="M638" s="43"/>
      <c r="N638" s="43"/>
      <c r="O638" s="43"/>
      <c r="P638" s="43"/>
    </row>
    <row r="639" spans="4:16" hidden="1" x14ac:dyDescent="0.3">
      <c r="D639" s="43"/>
      <c r="E639" s="82"/>
      <c r="F639" s="46"/>
      <c r="G639" s="46"/>
      <c r="H639" s="43"/>
      <c r="I639" s="43"/>
      <c r="J639" s="43"/>
      <c r="K639" s="43"/>
      <c r="L639" s="43"/>
      <c r="M639" s="43"/>
      <c r="N639" s="43"/>
      <c r="O639" s="43"/>
      <c r="P639" s="43"/>
    </row>
    <row r="640" spans="4:16" hidden="1" x14ac:dyDescent="0.3">
      <c r="D640" s="43"/>
      <c r="E640" s="82"/>
      <c r="F640" s="46"/>
      <c r="G640" s="46"/>
      <c r="H640" s="43"/>
      <c r="I640" s="43"/>
      <c r="J640" s="43"/>
      <c r="K640" s="43"/>
      <c r="L640" s="43"/>
      <c r="M640" s="43"/>
      <c r="N640" s="43"/>
      <c r="O640" s="43"/>
      <c r="P640" s="43"/>
    </row>
    <row r="641" spans="4:16" hidden="1" x14ac:dyDescent="0.3">
      <c r="D641" s="43"/>
      <c r="E641" s="82"/>
      <c r="F641" s="46"/>
      <c r="G641" s="46"/>
      <c r="H641" s="43"/>
      <c r="I641" s="43"/>
      <c r="J641" s="43"/>
      <c r="K641" s="43"/>
      <c r="L641" s="43"/>
      <c r="M641" s="43"/>
      <c r="N641" s="43"/>
      <c r="O641" s="43"/>
      <c r="P641" s="43"/>
    </row>
    <row r="642" spans="4:16" hidden="1" x14ac:dyDescent="0.3">
      <c r="D642" s="43"/>
      <c r="E642" s="82"/>
      <c r="F642" s="46"/>
      <c r="G642" s="46"/>
      <c r="H642" s="43"/>
      <c r="I642" s="43"/>
      <c r="J642" s="43"/>
      <c r="K642" s="43"/>
      <c r="L642" s="43"/>
      <c r="M642" s="43"/>
      <c r="N642" s="43"/>
      <c r="O642" s="43"/>
      <c r="P642" s="43"/>
    </row>
    <row r="643" spans="4:16" hidden="1" x14ac:dyDescent="0.3">
      <c r="D643" s="43"/>
      <c r="E643" s="82"/>
      <c r="F643" s="46"/>
      <c r="G643" s="46"/>
      <c r="H643" s="43"/>
      <c r="I643" s="43"/>
      <c r="J643" s="43"/>
      <c r="K643" s="43"/>
      <c r="L643" s="43"/>
      <c r="M643" s="43"/>
      <c r="N643" s="43"/>
      <c r="O643" s="43"/>
      <c r="P643" s="43"/>
    </row>
    <row r="644" spans="4:16" hidden="1" x14ac:dyDescent="0.3">
      <c r="D644" s="43"/>
      <c r="E644" s="82"/>
      <c r="F644" s="46"/>
      <c r="G644" s="46"/>
      <c r="H644" s="43"/>
      <c r="I644" s="43"/>
      <c r="J644" s="43"/>
      <c r="K644" s="43"/>
      <c r="L644" s="43"/>
      <c r="M644" s="43"/>
      <c r="N644" s="43"/>
      <c r="O644" s="43"/>
      <c r="P644" s="43"/>
    </row>
    <row r="645" spans="4:16" hidden="1" x14ac:dyDescent="0.3">
      <c r="D645" s="43"/>
      <c r="E645" s="82"/>
      <c r="F645" s="46"/>
      <c r="G645" s="46"/>
      <c r="H645" s="43"/>
      <c r="I645" s="43"/>
      <c r="J645" s="43"/>
      <c r="K645" s="43"/>
      <c r="L645" s="43"/>
      <c r="M645" s="43"/>
      <c r="N645" s="43"/>
      <c r="O645" s="43"/>
      <c r="P645" s="43"/>
    </row>
    <row r="646" spans="4:16" hidden="1" x14ac:dyDescent="0.3">
      <c r="D646" s="43"/>
      <c r="E646" s="82"/>
      <c r="F646" s="46"/>
      <c r="G646" s="46"/>
      <c r="H646" s="43"/>
      <c r="I646" s="43"/>
      <c r="J646" s="43"/>
      <c r="K646" s="43"/>
      <c r="L646" s="43"/>
      <c r="M646" s="43"/>
      <c r="N646" s="43"/>
      <c r="O646" s="43"/>
      <c r="P646" s="43"/>
    </row>
    <row r="647" spans="4:16" hidden="1" x14ac:dyDescent="0.3">
      <c r="D647" s="43"/>
      <c r="E647" s="82"/>
      <c r="F647" s="46"/>
      <c r="G647" s="46"/>
      <c r="H647" s="43"/>
      <c r="I647" s="43"/>
      <c r="J647" s="43"/>
      <c r="K647" s="43"/>
      <c r="L647" s="43"/>
      <c r="M647" s="43"/>
      <c r="N647" s="43"/>
      <c r="O647" s="43"/>
      <c r="P647" s="43"/>
    </row>
    <row r="648" spans="4:16" hidden="1" x14ac:dyDescent="0.3">
      <c r="D648" s="43"/>
      <c r="E648" s="82"/>
      <c r="F648" s="46"/>
      <c r="G648" s="46"/>
      <c r="H648" s="43"/>
      <c r="I648" s="43"/>
      <c r="J648" s="43"/>
      <c r="K648" s="43"/>
      <c r="L648" s="43"/>
      <c r="M648" s="43"/>
      <c r="N648" s="43"/>
      <c r="O648" s="43"/>
      <c r="P648" s="43"/>
    </row>
    <row r="649" spans="4:16" hidden="1" x14ac:dyDescent="0.3">
      <c r="D649" s="43"/>
      <c r="E649" s="82"/>
      <c r="F649" s="46"/>
      <c r="G649" s="46"/>
      <c r="H649" s="43"/>
      <c r="I649" s="43"/>
      <c r="J649" s="43"/>
      <c r="K649" s="43"/>
      <c r="L649" s="43"/>
      <c r="M649" s="43"/>
      <c r="N649" s="43"/>
      <c r="O649" s="43"/>
      <c r="P649" s="43"/>
    </row>
    <row r="650" spans="4:16" hidden="1" x14ac:dyDescent="0.3">
      <c r="D650" s="43"/>
      <c r="E650" s="82"/>
      <c r="F650" s="46"/>
      <c r="G650" s="46"/>
      <c r="H650" s="43"/>
      <c r="I650" s="43"/>
      <c r="J650" s="43"/>
      <c r="K650" s="43"/>
      <c r="L650" s="43"/>
      <c r="M650" s="43"/>
      <c r="N650" s="43"/>
      <c r="O650" s="43"/>
      <c r="P650" s="43"/>
    </row>
    <row r="651" spans="4:16" hidden="1" x14ac:dyDescent="0.3">
      <c r="D651" s="43"/>
      <c r="E651" s="82"/>
      <c r="F651" s="46"/>
      <c r="G651" s="46"/>
      <c r="H651" s="43"/>
      <c r="I651" s="43"/>
      <c r="J651" s="43"/>
      <c r="K651" s="43"/>
      <c r="L651" s="43"/>
      <c r="M651" s="43"/>
      <c r="N651" s="43"/>
      <c r="O651" s="43"/>
      <c r="P651" s="43"/>
    </row>
    <row r="652" spans="4:16" hidden="1" x14ac:dyDescent="0.3">
      <c r="D652" s="43"/>
      <c r="E652" s="82"/>
      <c r="F652" s="46"/>
      <c r="G652" s="46"/>
      <c r="H652" s="43"/>
      <c r="I652" s="43"/>
      <c r="J652" s="43"/>
      <c r="K652" s="43"/>
      <c r="L652" s="43"/>
      <c r="M652" s="43"/>
      <c r="N652" s="43"/>
      <c r="O652" s="43"/>
      <c r="P652" s="43"/>
    </row>
    <row r="653" spans="4:16" hidden="1" x14ac:dyDescent="0.3">
      <c r="D653" s="43"/>
      <c r="E653" s="82"/>
      <c r="F653" s="46"/>
      <c r="G653" s="46"/>
      <c r="H653" s="43"/>
      <c r="I653" s="43"/>
      <c r="J653" s="43"/>
      <c r="K653" s="43"/>
      <c r="L653" s="43"/>
      <c r="M653" s="43"/>
      <c r="N653" s="43"/>
      <c r="O653" s="43"/>
      <c r="P653" s="43"/>
    </row>
    <row r="654" spans="4:16" hidden="1" x14ac:dyDescent="0.3">
      <c r="D654" s="43"/>
      <c r="E654" s="82"/>
      <c r="F654" s="46"/>
      <c r="G654" s="46"/>
      <c r="H654" s="43"/>
      <c r="I654" s="43"/>
      <c r="J654" s="43"/>
      <c r="K654" s="43"/>
      <c r="L654" s="43"/>
      <c r="M654" s="43"/>
      <c r="N654" s="43"/>
      <c r="O654" s="43"/>
      <c r="P654" s="43"/>
    </row>
    <row r="655" spans="4:16" hidden="1" x14ac:dyDescent="0.3">
      <c r="D655" s="43"/>
      <c r="E655" s="82"/>
      <c r="F655" s="46"/>
      <c r="G655" s="46"/>
      <c r="H655" s="43"/>
      <c r="I655" s="43"/>
      <c r="J655" s="43"/>
      <c r="K655" s="43"/>
      <c r="L655" s="43"/>
      <c r="M655" s="43"/>
      <c r="N655" s="43"/>
      <c r="O655" s="43"/>
      <c r="P655" s="43"/>
    </row>
    <row r="656" spans="4:16" hidden="1" x14ac:dyDescent="0.3">
      <c r="D656" s="43"/>
      <c r="E656" s="82"/>
      <c r="F656" s="46"/>
      <c r="G656" s="46"/>
      <c r="H656" s="43"/>
      <c r="I656" s="43"/>
      <c r="J656" s="43"/>
      <c r="K656" s="43"/>
      <c r="L656" s="43"/>
      <c r="M656" s="43"/>
      <c r="N656" s="43"/>
      <c r="O656" s="43"/>
      <c r="P656" s="43"/>
    </row>
    <row r="657" spans="4:16" hidden="1" x14ac:dyDescent="0.3">
      <c r="D657" s="43"/>
      <c r="E657" s="82"/>
      <c r="F657" s="46"/>
      <c r="G657" s="46"/>
      <c r="H657" s="43"/>
      <c r="I657" s="43"/>
      <c r="J657" s="43"/>
      <c r="K657" s="43"/>
      <c r="L657" s="43"/>
      <c r="M657" s="43"/>
      <c r="N657" s="43"/>
      <c r="O657" s="43"/>
      <c r="P657" s="43"/>
    </row>
    <row r="658" spans="4:16" hidden="1" x14ac:dyDescent="0.3">
      <c r="D658" s="43"/>
      <c r="E658" s="82"/>
      <c r="F658" s="46"/>
      <c r="G658" s="46"/>
      <c r="H658" s="43"/>
      <c r="I658" s="43"/>
      <c r="J658" s="43"/>
      <c r="K658" s="43"/>
      <c r="L658" s="43"/>
      <c r="M658" s="43"/>
      <c r="N658" s="43"/>
      <c r="O658" s="43"/>
      <c r="P658" s="43"/>
    </row>
    <row r="659" spans="4:16" hidden="1" x14ac:dyDescent="0.3">
      <c r="D659" s="43"/>
      <c r="E659" s="82"/>
      <c r="F659" s="46"/>
      <c r="G659" s="46"/>
      <c r="H659" s="43"/>
      <c r="I659" s="43"/>
      <c r="J659" s="43"/>
      <c r="K659" s="43"/>
      <c r="L659" s="43"/>
      <c r="M659" s="43"/>
      <c r="N659" s="43"/>
      <c r="O659" s="43"/>
      <c r="P659" s="43"/>
    </row>
    <row r="660" spans="4:16" hidden="1" x14ac:dyDescent="0.3">
      <c r="D660" s="43"/>
      <c r="E660" s="82"/>
      <c r="F660" s="46"/>
      <c r="G660" s="46"/>
      <c r="H660" s="43"/>
      <c r="I660" s="43"/>
      <c r="J660" s="43"/>
      <c r="K660" s="43"/>
      <c r="L660" s="43"/>
      <c r="M660" s="43"/>
      <c r="N660" s="43"/>
      <c r="O660" s="43"/>
      <c r="P660" s="43"/>
    </row>
    <row r="661" spans="4:16" hidden="1" x14ac:dyDescent="0.3">
      <c r="D661" s="43"/>
      <c r="E661" s="82"/>
      <c r="F661" s="46"/>
      <c r="G661" s="46"/>
      <c r="H661" s="43"/>
      <c r="I661" s="43"/>
      <c r="J661" s="43"/>
      <c r="K661" s="43"/>
      <c r="L661" s="43"/>
      <c r="M661" s="43"/>
      <c r="N661" s="43"/>
      <c r="O661" s="43"/>
      <c r="P661" s="43"/>
    </row>
    <row r="662" spans="4:16" hidden="1" x14ac:dyDescent="0.3">
      <c r="D662" s="43"/>
      <c r="E662" s="82"/>
      <c r="F662" s="46"/>
      <c r="G662" s="46"/>
      <c r="H662" s="43"/>
      <c r="I662" s="43"/>
      <c r="J662" s="43"/>
      <c r="K662" s="43"/>
      <c r="L662" s="43"/>
      <c r="M662" s="43"/>
      <c r="N662" s="43"/>
      <c r="O662" s="43"/>
      <c r="P662" s="43"/>
    </row>
    <row r="663" spans="4:16" hidden="1" x14ac:dyDescent="0.3">
      <c r="D663" s="43"/>
      <c r="E663" s="82"/>
      <c r="F663" s="46"/>
      <c r="G663" s="46"/>
      <c r="H663" s="43"/>
      <c r="I663" s="43"/>
      <c r="J663" s="43"/>
      <c r="K663" s="43"/>
      <c r="L663" s="43"/>
      <c r="M663" s="43"/>
      <c r="N663" s="43"/>
      <c r="O663" s="43"/>
      <c r="P663" s="43"/>
    </row>
    <row r="664" spans="4:16" hidden="1" x14ac:dyDescent="0.3">
      <c r="D664" s="43"/>
      <c r="E664" s="82"/>
      <c r="F664" s="46"/>
      <c r="G664" s="46"/>
      <c r="H664" s="43"/>
      <c r="I664" s="43"/>
      <c r="J664" s="43"/>
      <c r="K664" s="43"/>
      <c r="L664" s="43"/>
      <c r="M664" s="43"/>
      <c r="N664" s="43"/>
      <c r="O664" s="43"/>
      <c r="P664" s="43"/>
    </row>
    <row r="665" spans="4:16" hidden="1" x14ac:dyDescent="0.3">
      <c r="D665" s="43"/>
      <c r="E665" s="82"/>
      <c r="F665" s="46"/>
      <c r="G665" s="46"/>
      <c r="H665" s="43"/>
      <c r="I665" s="43"/>
      <c r="J665" s="43"/>
      <c r="K665" s="43"/>
      <c r="L665" s="43"/>
      <c r="M665" s="43"/>
      <c r="N665" s="43"/>
      <c r="O665" s="43"/>
      <c r="P665" s="43"/>
    </row>
    <row r="666" spans="4:16" hidden="1" x14ac:dyDescent="0.3">
      <c r="D666" s="43"/>
      <c r="E666" s="82"/>
      <c r="F666" s="46"/>
      <c r="G666" s="46"/>
      <c r="H666" s="43"/>
      <c r="I666" s="43"/>
      <c r="J666" s="43"/>
      <c r="K666" s="43"/>
      <c r="L666" s="43"/>
      <c r="M666" s="43"/>
      <c r="N666" s="43"/>
      <c r="O666" s="43"/>
      <c r="P666" s="43"/>
    </row>
    <row r="667" spans="4:16" hidden="1" x14ac:dyDescent="0.3">
      <c r="D667" s="43"/>
      <c r="E667" s="82"/>
      <c r="F667" s="46"/>
      <c r="G667" s="46"/>
      <c r="H667" s="43"/>
      <c r="I667" s="43"/>
      <c r="J667" s="43"/>
      <c r="K667" s="43"/>
      <c r="L667" s="43"/>
      <c r="M667" s="43"/>
      <c r="N667" s="43"/>
      <c r="O667" s="43"/>
      <c r="P667" s="43"/>
    </row>
    <row r="668" spans="4:16" hidden="1" x14ac:dyDescent="0.3">
      <c r="D668" s="43"/>
      <c r="E668" s="82"/>
      <c r="F668" s="46"/>
      <c r="G668" s="46"/>
      <c r="H668" s="43"/>
      <c r="I668" s="43"/>
      <c r="J668" s="43"/>
      <c r="K668" s="43"/>
      <c r="L668" s="43"/>
      <c r="M668" s="43"/>
      <c r="N668" s="43"/>
      <c r="O668" s="43"/>
      <c r="P668" s="43"/>
    </row>
    <row r="669" spans="4:16" hidden="1" x14ac:dyDescent="0.3">
      <c r="D669" s="43"/>
      <c r="E669" s="82"/>
      <c r="F669" s="46"/>
      <c r="G669" s="46"/>
      <c r="H669" s="43"/>
      <c r="I669" s="43"/>
      <c r="J669" s="43"/>
      <c r="K669" s="43"/>
      <c r="L669" s="43"/>
      <c r="M669" s="43"/>
      <c r="N669" s="43"/>
      <c r="O669" s="43"/>
      <c r="P669" s="43"/>
    </row>
    <row r="670" spans="4:16" hidden="1" x14ac:dyDescent="0.3">
      <c r="D670" s="43"/>
      <c r="E670" s="82"/>
      <c r="F670" s="46"/>
      <c r="G670" s="46"/>
      <c r="H670" s="43"/>
      <c r="I670" s="43"/>
      <c r="J670" s="43"/>
      <c r="K670" s="43"/>
      <c r="L670" s="43"/>
      <c r="M670" s="43"/>
      <c r="N670" s="43"/>
      <c r="O670" s="43"/>
      <c r="P670" s="43"/>
    </row>
    <row r="671" spans="4:16" hidden="1" x14ac:dyDescent="0.3">
      <c r="D671" s="43"/>
      <c r="E671" s="82"/>
      <c r="F671" s="46"/>
      <c r="G671" s="46"/>
      <c r="H671" s="43"/>
      <c r="I671" s="43"/>
      <c r="J671" s="43"/>
      <c r="K671" s="43"/>
      <c r="L671" s="43"/>
      <c r="M671" s="43"/>
      <c r="N671" s="43"/>
      <c r="O671" s="43"/>
      <c r="P671" s="43"/>
    </row>
    <row r="672" spans="4:16" hidden="1" x14ac:dyDescent="0.3">
      <c r="D672" s="43"/>
      <c r="E672" s="82"/>
      <c r="F672" s="46"/>
      <c r="G672" s="46"/>
      <c r="H672" s="43"/>
      <c r="I672" s="43"/>
      <c r="J672" s="43"/>
      <c r="K672" s="43"/>
      <c r="L672" s="43"/>
      <c r="M672" s="43"/>
      <c r="N672" s="43"/>
      <c r="O672" s="43"/>
      <c r="P672" s="43"/>
    </row>
    <row r="673" spans="4:16" hidden="1" x14ac:dyDescent="0.3">
      <c r="D673" s="43"/>
      <c r="E673" s="82"/>
      <c r="F673" s="46"/>
      <c r="G673" s="46"/>
      <c r="H673" s="43"/>
      <c r="I673" s="43"/>
      <c r="J673" s="43"/>
      <c r="K673" s="43"/>
      <c r="L673" s="43"/>
      <c r="M673" s="43"/>
      <c r="N673" s="43"/>
      <c r="O673" s="43"/>
      <c r="P673" s="43"/>
    </row>
    <row r="674" spans="4:16" hidden="1" x14ac:dyDescent="0.3">
      <c r="D674" s="43"/>
      <c r="E674" s="82"/>
      <c r="F674" s="46"/>
      <c r="G674" s="46"/>
      <c r="H674" s="43"/>
      <c r="I674" s="43"/>
      <c r="J674" s="43"/>
      <c r="K674" s="43"/>
      <c r="L674" s="43"/>
      <c r="M674" s="43"/>
      <c r="N674" s="43"/>
      <c r="O674" s="43"/>
      <c r="P674" s="43"/>
    </row>
    <row r="675" spans="4:16" hidden="1" x14ac:dyDescent="0.3">
      <c r="D675" s="43"/>
      <c r="E675" s="82"/>
      <c r="F675" s="46"/>
      <c r="G675" s="46"/>
      <c r="H675" s="43"/>
      <c r="I675" s="43"/>
      <c r="J675" s="43"/>
      <c r="K675" s="43"/>
      <c r="L675" s="43"/>
      <c r="M675" s="43"/>
      <c r="N675" s="43"/>
      <c r="O675" s="43"/>
      <c r="P675" s="43"/>
    </row>
    <row r="676" spans="4:16" hidden="1" x14ac:dyDescent="0.3">
      <c r="D676" s="43"/>
      <c r="E676" s="82"/>
      <c r="F676" s="46"/>
      <c r="G676" s="46"/>
      <c r="H676" s="43"/>
      <c r="I676" s="43"/>
      <c r="J676" s="43"/>
      <c r="K676" s="43"/>
      <c r="L676" s="43"/>
      <c r="M676" s="43"/>
      <c r="N676" s="43"/>
      <c r="O676" s="43"/>
      <c r="P676" s="43"/>
    </row>
    <row r="677" spans="4:16" hidden="1" x14ac:dyDescent="0.3">
      <c r="D677" s="43"/>
      <c r="E677" s="82"/>
      <c r="F677" s="46"/>
      <c r="G677" s="46"/>
      <c r="H677" s="43"/>
      <c r="I677" s="43"/>
      <c r="J677" s="43"/>
      <c r="K677" s="43"/>
      <c r="L677" s="43"/>
      <c r="M677" s="43"/>
      <c r="N677" s="43"/>
      <c r="O677" s="43"/>
      <c r="P677" s="43"/>
    </row>
    <row r="678" spans="4:16" hidden="1" x14ac:dyDescent="0.3">
      <c r="D678" s="43"/>
      <c r="E678" s="82"/>
      <c r="F678" s="46"/>
      <c r="G678" s="46"/>
      <c r="H678" s="43"/>
      <c r="I678" s="43"/>
      <c r="J678" s="43"/>
      <c r="K678" s="43"/>
      <c r="L678" s="43"/>
      <c r="M678" s="43"/>
      <c r="N678" s="43"/>
      <c r="O678" s="43"/>
      <c r="P678" s="43"/>
    </row>
    <row r="679" spans="4:16" hidden="1" x14ac:dyDescent="0.3">
      <c r="D679" s="43"/>
      <c r="E679" s="82"/>
      <c r="F679" s="46"/>
      <c r="G679" s="46"/>
      <c r="H679" s="43"/>
      <c r="I679" s="43"/>
      <c r="J679" s="43"/>
      <c r="K679" s="43"/>
      <c r="L679" s="43"/>
      <c r="M679" s="43"/>
      <c r="N679" s="43"/>
      <c r="O679" s="43"/>
      <c r="P679" s="43"/>
    </row>
    <row r="680" spans="4:16" hidden="1" x14ac:dyDescent="0.3">
      <c r="D680" s="43"/>
      <c r="E680" s="82"/>
      <c r="F680" s="46"/>
      <c r="G680" s="46"/>
      <c r="H680" s="43"/>
      <c r="I680" s="43"/>
      <c r="J680" s="43"/>
      <c r="K680" s="43"/>
      <c r="L680" s="43"/>
      <c r="M680" s="43"/>
      <c r="N680" s="43"/>
      <c r="O680" s="43"/>
      <c r="P680" s="43"/>
    </row>
    <row r="681" spans="4:16" hidden="1" x14ac:dyDescent="0.3">
      <c r="D681" s="43"/>
      <c r="E681" s="82"/>
      <c r="F681" s="46"/>
      <c r="G681" s="46"/>
      <c r="H681" s="43"/>
      <c r="I681" s="43"/>
      <c r="J681" s="43"/>
      <c r="K681" s="43"/>
      <c r="L681" s="43"/>
      <c r="M681" s="43"/>
      <c r="N681" s="43"/>
      <c r="O681" s="43"/>
      <c r="P681" s="43"/>
    </row>
    <row r="682" spans="4:16" hidden="1" x14ac:dyDescent="0.3">
      <c r="D682" s="43"/>
      <c r="E682" s="82"/>
      <c r="F682" s="46"/>
      <c r="G682" s="46"/>
      <c r="H682" s="43"/>
      <c r="I682" s="43"/>
      <c r="J682" s="43"/>
      <c r="K682" s="43"/>
      <c r="L682" s="43"/>
      <c r="M682" s="43"/>
      <c r="N682" s="43"/>
      <c r="O682" s="43"/>
      <c r="P682" s="43"/>
    </row>
    <row r="683" spans="4:16" hidden="1" x14ac:dyDescent="0.3">
      <c r="D683" s="43"/>
      <c r="E683" s="82"/>
      <c r="F683" s="46"/>
      <c r="G683" s="46"/>
      <c r="H683" s="43"/>
      <c r="I683" s="43"/>
      <c r="J683" s="43"/>
      <c r="K683" s="43"/>
      <c r="L683" s="43"/>
      <c r="M683" s="43"/>
      <c r="N683" s="43"/>
      <c r="O683" s="43"/>
      <c r="P683" s="43"/>
    </row>
    <row r="684" spans="4:16" hidden="1" x14ac:dyDescent="0.3">
      <c r="D684" s="43"/>
      <c r="E684" s="82"/>
      <c r="F684" s="46"/>
      <c r="G684" s="46"/>
      <c r="H684" s="43"/>
      <c r="I684" s="43"/>
      <c r="J684" s="43"/>
      <c r="K684" s="43"/>
      <c r="L684" s="43"/>
      <c r="M684" s="43"/>
      <c r="N684" s="43"/>
      <c r="O684" s="43"/>
      <c r="P684" s="43"/>
    </row>
    <row r="685" spans="4:16" hidden="1" x14ac:dyDescent="0.3">
      <c r="D685" s="43"/>
      <c r="E685" s="82"/>
      <c r="F685" s="46"/>
      <c r="G685" s="46"/>
      <c r="H685" s="43"/>
      <c r="I685" s="43"/>
      <c r="J685" s="43"/>
      <c r="K685" s="43"/>
      <c r="L685" s="43"/>
      <c r="M685" s="43"/>
      <c r="N685" s="43"/>
      <c r="O685" s="43"/>
      <c r="P685" s="43"/>
    </row>
    <row r="686" spans="4:16" hidden="1" x14ac:dyDescent="0.3">
      <c r="D686" s="43"/>
      <c r="E686" s="82"/>
      <c r="F686" s="46"/>
      <c r="G686" s="46"/>
      <c r="H686" s="43"/>
      <c r="I686" s="43"/>
      <c r="J686" s="43"/>
      <c r="K686" s="43"/>
      <c r="L686" s="43"/>
      <c r="M686" s="43"/>
      <c r="N686" s="43"/>
      <c r="O686" s="43"/>
      <c r="P686" s="43"/>
    </row>
    <row r="687" spans="4:16" hidden="1" x14ac:dyDescent="0.3">
      <c r="D687" s="43"/>
      <c r="E687" s="82"/>
      <c r="F687" s="46"/>
      <c r="G687" s="46"/>
      <c r="H687" s="43"/>
      <c r="I687" s="43"/>
      <c r="J687" s="43"/>
      <c r="K687" s="43"/>
      <c r="L687" s="43"/>
      <c r="M687" s="43"/>
      <c r="N687" s="43"/>
      <c r="O687" s="43"/>
      <c r="P687" s="43"/>
    </row>
    <row r="688" spans="4:16" hidden="1" x14ac:dyDescent="0.3">
      <c r="D688" s="43"/>
      <c r="E688" s="82"/>
      <c r="F688" s="46"/>
      <c r="G688" s="46"/>
      <c r="H688" s="43"/>
      <c r="I688" s="43"/>
      <c r="J688" s="43"/>
      <c r="K688" s="43"/>
      <c r="L688" s="43"/>
      <c r="M688" s="43"/>
      <c r="N688" s="43"/>
      <c r="O688" s="43"/>
      <c r="P688" s="43"/>
    </row>
    <row r="689" spans="4:16" hidden="1" x14ac:dyDescent="0.3">
      <c r="D689" s="43"/>
      <c r="E689" s="82"/>
      <c r="F689" s="46"/>
      <c r="G689" s="46"/>
      <c r="H689" s="43"/>
      <c r="I689" s="43"/>
      <c r="J689" s="43"/>
      <c r="K689" s="43"/>
      <c r="L689" s="43"/>
      <c r="M689" s="43"/>
      <c r="N689" s="43"/>
      <c r="O689" s="43"/>
      <c r="P689" s="43"/>
    </row>
    <row r="690" spans="4:16" hidden="1" x14ac:dyDescent="0.3">
      <c r="D690" s="43"/>
      <c r="E690" s="82"/>
      <c r="F690" s="46"/>
      <c r="G690" s="46"/>
      <c r="H690" s="43"/>
      <c r="I690" s="43"/>
      <c r="J690" s="43"/>
      <c r="K690" s="43"/>
      <c r="L690" s="43"/>
      <c r="M690" s="43"/>
      <c r="N690" s="43"/>
      <c r="O690" s="43"/>
      <c r="P690" s="43"/>
    </row>
    <row r="691" spans="4:16" hidden="1" x14ac:dyDescent="0.3">
      <c r="D691" s="43"/>
      <c r="E691" s="82"/>
      <c r="F691" s="46"/>
      <c r="G691" s="46"/>
      <c r="H691" s="43"/>
      <c r="I691" s="43"/>
      <c r="J691" s="43"/>
      <c r="K691" s="43"/>
      <c r="L691" s="43"/>
      <c r="M691" s="43"/>
      <c r="N691" s="43"/>
      <c r="O691" s="43"/>
      <c r="P691" s="43"/>
    </row>
    <row r="692" spans="4:16" hidden="1" x14ac:dyDescent="0.3">
      <c r="D692" s="43"/>
      <c r="E692" s="82"/>
      <c r="F692" s="46"/>
      <c r="G692" s="46"/>
      <c r="H692" s="43"/>
      <c r="I692" s="43"/>
      <c r="J692" s="43"/>
      <c r="K692" s="43"/>
      <c r="L692" s="43"/>
      <c r="M692" s="43"/>
      <c r="N692" s="43"/>
      <c r="O692" s="43"/>
      <c r="P692" s="43"/>
    </row>
    <row r="693" spans="4:16" hidden="1" x14ac:dyDescent="0.3">
      <c r="D693" s="43"/>
      <c r="E693" s="82"/>
      <c r="F693" s="46"/>
      <c r="G693" s="46"/>
      <c r="H693" s="43"/>
      <c r="I693" s="43"/>
      <c r="J693" s="43"/>
      <c r="K693" s="43"/>
      <c r="L693" s="43"/>
      <c r="M693" s="43"/>
      <c r="N693" s="43"/>
      <c r="O693" s="43"/>
      <c r="P693" s="43"/>
    </row>
    <row r="694" spans="4:16" hidden="1" x14ac:dyDescent="0.3">
      <c r="D694" s="43"/>
      <c r="E694" s="82"/>
      <c r="F694" s="46"/>
      <c r="G694" s="46"/>
      <c r="H694" s="43"/>
      <c r="I694" s="43"/>
      <c r="J694" s="43"/>
      <c r="K694" s="43"/>
      <c r="L694" s="43"/>
      <c r="M694" s="43"/>
      <c r="N694" s="43"/>
      <c r="O694" s="43"/>
      <c r="P694" s="43"/>
    </row>
    <row r="695" spans="4:16" hidden="1" x14ac:dyDescent="0.3">
      <c r="D695" s="43"/>
      <c r="E695" s="82"/>
      <c r="F695" s="46"/>
      <c r="G695" s="46"/>
      <c r="H695" s="43"/>
      <c r="I695" s="43"/>
      <c r="J695" s="43"/>
      <c r="K695" s="43"/>
      <c r="L695" s="43"/>
      <c r="M695" s="43"/>
      <c r="N695" s="43"/>
      <c r="O695" s="43"/>
      <c r="P695" s="43"/>
    </row>
    <row r="696" spans="4:16" hidden="1" x14ac:dyDescent="0.3">
      <c r="D696" s="43"/>
      <c r="E696" s="82"/>
      <c r="F696" s="46"/>
      <c r="G696" s="46"/>
      <c r="H696" s="43"/>
      <c r="I696" s="43"/>
      <c r="J696" s="43"/>
      <c r="K696" s="43"/>
      <c r="L696" s="43"/>
      <c r="M696" s="43"/>
      <c r="N696" s="43"/>
      <c r="O696" s="43"/>
      <c r="P696" s="43"/>
    </row>
    <row r="697" spans="4:16" hidden="1" x14ac:dyDescent="0.3">
      <c r="D697" s="43"/>
      <c r="E697" s="82"/>
      <c r="F697" s="46"/>
      <c r="G697" s="46"/>
      <c r="H697" s="43"/>
      <c r="I697" s="43"/>
      <c r="J697" s="43"/>
      <c r="K697" s="43"/>
      <c r="L697" s="43"/>
      <c r="M697" s="43"/>
      <c r="N697" s="43"/>
      <c r="O697" s="43"/>
      <c r="P697" s="43"/>
    </row>
    <row r="698" spans="4:16" hidden="1" x14ac:dyDescent="0.3">
      <c r="D698" s="43"/>
      <c r="E698" s="82"/>
      <c r="F698" s="46"/>
      <c r="G698" s="46"/>
      <c r="H698" s="43"/>
      <c r="I698" s="43"/>
      <c r="J698" s="43"/>
      <c r="K698" s="43"/>
      <c r="L698" s="43"/>
      <c r="M698" s="43"/>
      <c r="N698" s="43"/>
      <c r="O698" s="43"/>
      <c r="P698" s="43"/>
    </row>
    <row r="699" spans="4:16" hidden="1" x14ac:dyDescent="0.3">
      <c r="D699" s="43"/>
      <c r="E699" s="82"/>
      <c r="F699" s="46"/>
      <c r="G699" s="46"/>
      <c r="H699" s="43"/>
      <c r="I699" s="43"/>
      <c r="J699" s="43"/>
      <c r="K699" s="43"/>
      <c r="L699" s="43"/>
      <c r="M699" s="43"/>
      <c r="N699" s="43"/>
      <c r="O699" s="43"/>
      <c r="P699" s="43"/>
    </row>
    <row r="700" spans="4:16" hidden="1" x14ac:dyDescent="0.3">
      <c r="D700" s="43"/>
      <c r="E700" s="82"/>
      <c r="F700" s="46"/>
      <c r="G700" s="46"/>
      <c r="H700" s="43"/>
      <c r="I700" s="43"/>
      <c r="J700" s="43"/>
      <c r="K700" s="43"/>
      <c r="L700" s="43"/>
      <c r="M700" s="43"/>
      <c r="N700" s="43"/>
      <c r="O700" s="43"/>
      <c r="P700" s="43"/>
    </row>
    <row r="701" spans="4:16" hidden="1" x14ac:dyDescent="0.3">
      <c r="D701" s="43"/>
      <c r="E701" s="82"/>
      <c r="F701" s="46"/>
      <c r="G701" s="46"/>
      <c r="H701" s="43"/>
      <c r="I701" s="43"/>
      <c r="J701" s="43"/>
      <c r="K701" s="43"/>
      <c r="L701" s="43"/>
      <c r="M701" s="43"/>
      <c r="N701" s="43"/>
      <c r="O701" s="43"/>
      <c r="P701" s="43"/>
    </row>
    <row r="702" spans="4:16" hidden="1" x14ac:dyDescent="0.3">
      <c r="D702" s="43"/>
      <c r="E702" s="82"/>
      <c r="F702" s="46"/>
      <c r="G702" s="46"/>
      <c r="H702" s="43"/>
      <c r="I702" s="43"/>
      <c r="J702" s="43"/>
      <c r="K702" s="43"/>
      <c r="L702" s="43"/>
      <c r="M702" s="43"/>
      <c r="N702" s="43"/>
      <c r="O702" s="43"/>
      <c r="P702" s="43"/>
    </row>
    <row r="703" spans="4:16" hidden="1" x14ac:dyDescent="0.3">
      <c r="D703" s="43"/>
      <c r="E703" s="82"/>
      <c r="F703" s="46"/>
      <c r="G703" s="46"/>
      <c r="H703" s="43"/>
      <c r="I703" s="43"/>
      <c r="J703" s="43"/>
      <c r="K703" s="43"/>
      <c r="L703" s="43"/>
      <c r="M703" s="43"/>
      <c r="N703" s="43"/>
      <c r="O703" s="43"/>
      <c r="P703" s="43"/>
    </row>
    <row r="704" spans="4:16" hidden="1" x14ac:dyDescent="0.3">
      <c r="D704" s="43"/>
      <c r="E704" s="82"/>
      <c r="F704" s="46"/>
      <c r="G704" s="46"/>
      <c r="H704" s="43"/>
      <c r="I704" s="43"/>
      <c r="J704" s="43"/>
      <c r="K704" s="43"/>
      <c r="L704" s="43"/>
      <c r="M704" s="43"/>
      <c r="N704" s="43"/>
      <c r="O704" s="43"/>
      <c r="P704" s="43"/>
    </row>
    <row r="705" spans="4:16" hidden="1" x14ac:dyDescent="0.3">
      <c r="D705" s="43"/>
      <c r="E705" s="82"/>
      <c r="F705" s="46"/>
      <c r="G705" s="46"/>
      <c r="H705" s="43"/>
      <c r="I705" s="43"/>
      <c r="J705" s="43"/>
      <c r="K705" s="43"/>
      <c r="L705" s="43"/>
      <c r="M705" s="43"/>
      <c r="N705" s="43"/>
      <c r="O705" s="43"/>
      <c r="P705" s="43"/>
    </row>
    <row r="706" spans="4:16" hidden="1" x14ac:dyDescent="0.3">
      <c r="D706" s="43"/>
      <c r="E706" s="82"/>
      <c r="F706" s="46"/>
      <c r="G706" s="46"/>
      <c r="H706" s="43"/>
      <c r="I706" s="43"/>
      <c r="J706" s="43"/>
      <c r="K706" s="43"/>
      <c r="L706" s="43"/>
      <c r="M706" s="43"/>
      <c r="N706" s="43"/>
      <c r="O706" s="43"/>
      <c r="P706" s="43"/>
    </row>
    <row r="707" spans="4:16" hidden="1" x14ac:dyDescent="0.3">
      <c r="D707" s="43"/>
      <c r="E707" s="82"/>
      <c r="F707" s="46"/>
      <c r="G707" s="46"/>
      <c r="H707" s="43"/>
      <c r="I707" s="43"/>
      <c r="J707" s="43"/>
      <c r="K707" s="43"/>
      <c r="L707" s="43"/>
      <c r="M707" s="43"/>
      <c r="N707" s="43"/>
      <c r="O707" s="43"/>
      <c r="P707" s="43"/>
    </row>
    <row r="708" spans="4:16" hidden="1" x14ac:dyDescent="0.3">
      <c r="D708" s="43"/>
      <c r="E708" s="82"/>
      <c r="F708" s="46"/>
      <c r="G708" s="46"/>
      <c r="H708" s="43"/>
      <c r="I708" s="43"/>
      <c r="J708" s="43"/>
      <c r="K708" s="43"/>
      <c r="L708" s="43"/>
      <c r="M708" s="43"/>
      <c r="N708" s="43"/>
      <c r="O708" s="43"/>
      <c r="P708" s="43"/>
    </row>
    <row r="709" spans="4:16" hidden="1" x14ac:dyDescent="0.3">
      <c r="D709" s="43"/>
      <c r="E709" s="82"/>
      <c r="F709" s="46"/>
      <c r="G709" s="46"/>
      <c r="H709" s="43"/>
      <c r="I709" s="43"/>
      <c r="J709" s="43"/>
      <c r="K709" s="43"/>
      <c r="L709" s="43"/>
      <c r="M709" s="43"/>
      <c r="N709" s="43"/>
      <c r="O709" s="43"/>
      <c r="P709" s="43"/>
    </row>
    <row r="710" spans="4:16" hidden="1" x14ac:dyDescent="0.3">
      <c r="D710" s="43"/>
      <c r="E710" s="82"/>
      <c r="F710" s="46"/>
      <c r="G710" s="46"/>
      <c r="H710" s="43"/>
      <c r="I710" s="43"/>
      <c r="J710" s="43"/>
      <c r="K710" s="43"/>
      <c r="L710" s="43"/>
      <c r="M710" s="43"/>
      <c r="N710" s="43"/>
      <c r="O710" s="43"/>
      <c r="P710" s="43"/>
    </row>
    <row r="711" spans="4:16" hidden="1" x14ac:dyDescent="0.3">
      <c r="D711" s="43"/>
      <c r="E711" s="82"/>
      <c r="F711" s="46"/>
      <c r="G711" s="46"/>
      <c r="H711" s="43"/>
      <c r="I711" s="43"/>
      <c r="J711" s="43"/>
      <c r="K711" s="43"/>
      <c r="L711" s="43"/>
      <c r="M711" s="43"/>
      <c r="N711" s="43"/>
      <c r="O711" s="43"/>
      <c r="P711" s="43"/>
    </row>
    <row r="712" spans="4:16" hidden="1" x14ac:dyDescent="0.3">
      <c r="D712" s="43"/>
      <c r="E712" s="82"/>
      <c r="F712" s="46"/>
      <c r="G712" s="46"/>
      <c r="H712" s="43"/>
      <c r="I712" s="43"/>
      <c r="J712" s="43"/>
      <c r="K712" s="43"/>
      <c r="L712" s="43"/>
      <c r="M712" s="43"/>
      <c r="N712" s="43"/>
      <c r="O712" s="43"/>
      <c r="P712" s="43"/>
    </row>
    <row r="713" spans="4:16" hidden="1" x14ac:dyDescent="0.3">
      <c r="D713" s="43"/>
      <c r="E713" s="82"/>
      <c r="F713" s="46"/>
      <c r="G713" s="46"/>
      <c r="H713" s="43"/>
      <c r="I713" s="43"/>
      <c r="J713" s="43"/>
      <c r="K713" s="43"/>
      <c r="L713" s="43"/>
      <c r="M713" s="43"/>
      <c r="N713" s="43"/>
      <c r="O713" s="43"/>
      <c r="P713" s="43"/>
    </row>
    <row r="714" spans="4:16" hidden="1" x14ac:dyDescent="0.3">
      <c r="D714" s="43"/>
      <c r="E714" s="82"/>
      <c r="F714" s="46"/>
      <c r="G714" s="46"/>
      <c r="H714" s="43"/>
      <c r="I714" s="43"/>
      <c r="J714" s="43"/>
      <c r="K714" s="43"/>
      <c r="L714" s="43"/>
      <c r="M714" s="43"/>
      <c r="N714" s="43"/>
      <c r="O714" s="43"/>
      <c r="P714" s="43"/>
    </row>
    <row r="715" spans="4:16" hidden="1" x14ac:dyDescent="0.3">
      <c r="D715" s="43"/>
      <c r="E715" s="82"/>
      <c r="F715" s="46"/>
      <c r="G715" s="46"/>
      <c r="H715" s="43"/>
      <c r="I715" s="43"/>
      <c r="J715" s="43"/>
      <c r="K715" s="43"/>
      <c r="L715" s="43"/>
      <c r="M715" s="43"/>
      <c r="N715" s="43"/>
      <c r="O715" s="43"/>
      <c r="P715" s="43"/>
    </row>
    <row r="716" spans="4:16" hidden="1" x14ac:dyDescent="0.3">
      <c r="D716" s="43"/>
      <c r="E716" s="82"/>
      <c r="F716" s="46"/>
      <c r="G716" s="46"/>
      <c r="H716" s="43"/>
      <c r="I716" s="43"/>
      <c r="J716" s="43"/>
      <c r="K716" s="43"/>
      <c r="L716" s="43"/>
      <c r="M716" s="43"/>
      <c r="N716" s="43"/>
      <c r="O716" s="43"/>
      <c r="P716" s="43"/>
    </row>
    <row r="717" spans="4:16" hidden="1" x14ac:dyDescent="0.3">
      <c r="D717" s="43"/>
      <c r="E717" s="82"/>
      <c r="F717" s="46"/>
      <c r="G717" s="46"/>
      <c r="H717" s="43"/>
      <c r="I717" s="43"/>
      <c r="J717" s="43"/>
      <c r="K717" s="43"/>
      <c r="L717" s="43"/>
      <c r="M717" s="43"/>
      <c r="N717" s="43"/>
      <c r="O717" s="43"/>
      <c r="P717" s="43"/>
    </row>
    <row r="718" spans="4:16" hidden="1" x14ac:dyDescent="0.3">
      <c r="D718" s="43"/>
      <c r="E718" s="82"/>
      <c r="F718" s="46"/>
      <c r="G718" s="46"/>
      <c r="H718" s="43"/>
      <c r="I718" s="43"/>
      <c r="J718" s="43"/>
      <c r="K718" s="43"/>
      <c r="L718" s="43"/>
      <c r="M718" s="43"/>
      <c r="N718" s="43"/>
      <c r="O718" s="43"/>
      <c r="P718" s="43"/>
    </row>
    <row r="719" spans="4:16" hidden="1" x14ac:dyDescent="0.3">
      <c r="D719" s="43"/>
      <c r="E719" s="82"/>
      <c r="F719" s="46"/>
      <c r="G719" s="46"/>
      <c r="H719" s="43"/>
      <c r="I719" s="43"/>
      <c r="J719" s="43"/>
      <c r="K719" s="43"/>
      <c r="L719" s="43"/>
      <c r="M719" s="43"/>
      <c r="N719" s="43"/>
      <c r="O719" s="43"/>
      <c r="P719" s="43"/>
    </row>
    <row r="720" spans="4:16" hidden="1" x14ac:dyDescent="0.3">
      <c r="D720" s="43"/>
      <c r="E720" s="82"/>
      <c r="F720" s="46"/>
      <c r="G720" s="46"/>
      <c r="H720" s="43"/>
      <c r="I720" s="43"/>
      <c r="J720" s="43"/>
      <c r="K720" s="43"/>
      <c r="L720" s="43"/>
      <c r="M720" s="43"/>
      <c r="N720" s="43"/>
      <c r="O720" s="43"/>
      <c r="P720" s="43"/>
    </row>
    <row r="721" spans="4:16" hidden="1" x14ac:dyDescent="0.3">
      <c r="D721" s="43"/>
      <c r="E721" s="82"/>
      <c r="F721" s="46"/>
      <c r="G721" s="46"/>
      <c r="H721" s="43"/>
      <c r="I721" s="43"/>
      <c r="J721" s="43"/>
      <c r="K721" s="43"/>
      <c r="L721" s="43"/>
      <c r="M721" s="43"/>
      <c r="N721" s="43"/>
      <c r="O721" s="43"/>
      <c r="P721" s="43"/>
    </row>
    <row r="722" spans="4:16" hidden="1" x14ac:dyDescent="0.3">
      <c r="D722" s="43"/>
      <c r="E722" s="82"/>
      <c r="F722" s="46"/>
      <c r="G722" s="46"/>
      <c r="H722" s="43"/>
      <c r="I722" s="43"/>
      <c r="J722" s="43"/>
      <c r="K722" s="43"/>
      <c r="L722" s="43"/>
      <c r="M722" s="43"/>
      <c r="N722" s="43"/>
      <c r="O722" s="43"/>
      <c r="P722" s="43"/>
    </row>
    <row r="723" spans="4:16" hidden="1" x14ac:dyDescent="0.3">
      <c r="D723" s="43"/>
      <c r="E723" s="82"/>
      <c r="F723" s="46"/>
      <c r="G723" s="46"/>
      <c r="H723" s="43"/>
      <c r="I723" s="43"/>
      <c r="J723" s="43"/>
      <c r="K723" s="43"/>
      <c r="L723" s="43"/>
      <c r="M723" s="43"/>
      <c r="N723" s="43"/>
      <c r="O723" s="43"/>
      <c r="P723" s="43"/>
    </row>
    <row r="724" spans="4:16" hidden="1" x14ac:dyDescent="0.3">
      <c r="D724" s="43"/>
      <c r="E724" s="82"/>
      <c r="F724" s="46"/>
      <c r="G724" s="46"/>
      <c r="H724" s="43"/>
      <c r="I724" s="43"/>
      <c r="J724" s="43"/>
      <c r="K724" s="43"/>
      <c r="L724" s="43"/>
      <c r="M724" s="43"/>
      <c r="N724" s="43"/>
      <c r="O724" s="43"/>
      <c r="P724" s="43"/>
    </row>
    <row r="725" spans="4:16" hidden="1" x14ac:dyDescent="0.3">
      <c r="D725" s="43"/>
      <c r="E725" s="82"/>
      <c r="F725" s="46"/>
      <c r="G725" s="46"/>
      <c r="H725" s="43"/>
      <c r="I725" s="43"/>
      <c r="J725" s="43"/>
      <c r="K725" s="43"/>
      <c r="L725" s="43"/>
      <c r="M725" s="43"/>
      <c r="N725" s="43"/>
      <c r="O725" s="43"/>
      <c r="P725" s="43"/>
    </row>
    <row r="726" spans="4:16" hidden="1" x14ac:dyDescent="0.3">
      <c r="D726" s="43"/>
      <c r="E726" s="82"/>
      <c r="F726" s="46"/>
      <c r="G726" s="46"/>
      <c r="H726" s="43"/>
      <c r="I726" s="43"/>
      <c r="J726" s="43"/>
      <c r="K726" s="43"/>
      <c r="L726" s="43"/>
      <c r="M726" s="43"/>
      <c r="N726" s="43"/>
      <c r="O726" s="43"/>
      <c r="P726" s="43"/>
    </row>
    <row r="727" spans="4:16" hidden="1" x14ac:dyDescent="0.3">
      <c r="D727" s="43"/>
      <c r="E727" s="82"/>
      <c r="F727" s="46"/>
      <c r="G727" s="46"/>
      <c r="H727" s="43"/>
      <c r="I727" s="43"/>
      <c r="J727" s="43"/>
      <c r="K727" s="43"/>
      <c r="L727" s="43"/>
      <c r="M727" s="43"/>
      <c r="N727" s="43"/>
      <c r="O727" s="43"/>
      <c r="P727" s="43"/>
    </row>
    <row r="728" spans="4:16" hidden="1" x14ac:dyDescent="0.3">
      <c r="D728" s="43"/>
      <c r="E728" s="82"/>
      <c r="F728" s="46"/>
      <c r="G728" s="46"/>
      <c r="H728" s="43"/>
      <c r="I728" s="43"/>
      <c r="J728" s="43"/>
      <c r="K728" s="43"/>
      <c r="L728" s="43"/>
      <c r="M728" s="43"/>
      <c r="N728" s="43"/>
      <c r="O728" s="43"/>
      <c r="P728" s="43"/>
    </row>
    <row r="729" spans="4:16" hidden="1" x14ac:dyDescent="0.3">
      <c r="D729" s="43"/>
      <c r="E729" s="82"/>
      <c r="F729" s="46"/>
      <c r="G729" s="46"/>
      <c r="H729" s="43"/>
      <c r="I729" s="43"/>
      <c r="J729" s="43"/>
      <c r="K729" s="43"/>
      <c r="L729" s="43"/>
      <c r="M729" s="43"/>
      <c r="N729" s="43"/>
      <c r="O729" s="43"/>
      <c r="P729" s="43"/>
    </row>
    <row r="730" spans="4:16" hidden="1" x14ac:dyDescent="0.3">
      <c r="D730" s="43"/>
      <c r="E730" s="82"/>
      <c r="F730" s="46"/>
      <c r="G730" s="46"/>
      <c r="H730" s="43"/>
      <c r="I730" s="43"/>
      <c r="J730" s="43"/>
      <c r="K730" s="43"/>
      <c r="L730" s="43"/>
      <c r="M730" s="43"/>
      <c r="N730" s="43"/>
      <c r="O730" s="43"/>
      <c r="P730" s="43"/>
    </row>
    <row r="731" spans="4:16" hidden="1" x14ac:dyDescent="0.3">
      <c r="D731" s="43"/>
      <c r="E731" s="82"/>
      <c r="F731" s="46"/>
      <c r="G731" s="46"/>
      <c r="H731" s="43"/>
      <c r="I731" s="43"/>
      <c r="J731" s="43"/>
      <c r="K731" s="43"/>
      <c r="L731" s="43"/>
      <c r="M731" s="43"/>
      <c r="N731" s="43"/>
      <c r="O731" s="43"/>
      <c r="P731" s="43"/>
    </row>
    <row r="732" spans="4:16" hidden="1" x14ac:dyDescent="0.3">
      <c r="D732" s="43"/>
      <c r="E732" s="82"/>
      <c r="F732" s="46"/>
      <c r="G732" s="46"/>
      <c r="H732" s="43"/>
      <c r="I732" s="43"/>
      <c r="J732" s="43"/>
      <c r="K732" s="43"/>
      <c r="L732" s="43"/>
      <c r="M732" s="43"/>
      <c r="N732" s="43"/>
      <c r="O732" s="43"/>
      <c r="P732" s="43"/>
    </row>
    <row r="733" spans="4:16" hidden="1" x14ac:dyDescent="0.3">
      <c r="D733" s="43"/>
      <c r="E733" s="82"/>
      <c r="F733" s="46"/>
      <c r="G733" s="46"/>
      <c r="H733" s="43"/>
      <c r="I733" s="43"/>
      <c r="J733" s="43"/>
      <c r="K733" s="43"/>
      <c r="L733" s="43"/>
      <c r="M733" s="43"/>
      <c r="N733" s="43"/>
      <c r="O733" s="43"/>
      <c r="P733" s="43"/>
    </row>
    <row r="734" spans="4:16" hidden="1" x14ac:dyDescent="0.3">
      <c r="D734" s="43"/>
      <c r="E734" s="82"/>
      <c r="F734" s="46"/>
      <c r="G734" s="46"/>
      <c r="H734" s="43"/>
      <c r="I734" s="43"/>
      <c r="J734" s="43"/>
      <c r="K734" s="43"/>
      <c r="L734" s="43"/>
      <c r="M734" s="43"/>
      <c r="N734" s="43"/>
      <c r="O734" s="43"/>
      <c r="P734" s="43"/>
    </row>
    <row r="735" spans="4:16" hidden="1" x14ac:dyDescent="0.3">
      <c r="D735" s="43"/>
      <c r="E735" s="82"/>
      <c r="F735" s="46"/>
      <c r="G735" s="46"/>
      <c r="H735" s="43"/>
      <c r="I735" s="43"/>
      <c r="J735" s="43"/>
      <c r="K735" s="43"/>
      <c r="L735" s="43"/>
      <c r="M735" s="43"/>
      <c r="N735" s="43"/>
      <c r="O735" s="43"/>
      <c r="P735" s="43"/>
    </row>
    <row r="736" spans="4:16" hidden="1" x14ac:dyDescent="0.3">
      <c r="D736" s="43"/>
      <c r="E736" s="82"/>
      <c r="F736" s="46"/>
      <c r="G736" s="46"/>
      <c r="H736" s="43"/>
      <c r="I736" s="43"/>
      <c r="J736" s="43"/>
      <c r="K736" s="43"/>
      <c r="L736" s="43"/>
      <c r="M736" s="43"/>
      <c r="N736" s="43"/>
      <c r="O736" s="43"/>
      <c r="P736" s="43"/>
    </row>
    <row r="737" spans="4:16" hidden="1" x14ac:dyDescent="0.3">
      <c r="D737" s="43"/>
      <c r="E737" s="82"/>
      <c r="F737" s="46"/>
      <c r="G737" s="46"/>
      <c r="H737" s="43"/>
      <c r="I737" s="43"/>
      <c r="J737" s="43"/>
      <c r="K737" s="43"/>
      <c r="L737" s="43"/>
      <c r="M737" s="43"/>
      <c r="N737" s="43"/>
      <c r="O737" s="43"/>
      <c r="P737" s="43"/>
    </row>
    <row r="738" spans="4:16" hidden="1" x14ac:dyDescent="0.3">
      <c r="D738" s="43"/>
      <c r="E738" s="82"/>
      <c r="F738" s="46"/>
      <c r="G738" s="46"/>
      <c r="H738" s="43"/>
      <c r="I738" s="43"/>
      <c r="J738" s="43"/>
      <c r="K738" s="43"/>
      <c r="L738" s="43"/>
      <c r="M738" s="43"/>
      <c r="N738" s="43"/>
      <c r="O738" s="43"/>
      <c r="P738" s="43"/>
    </row>
    <row r="739" spans="4:16" hidden="1" x14ac:dyDescent="0.3">
      <c r="D739" s="43"/>
      <c r="E739" s="82"/>
      <c r="F739" s="46"/>
      <c r="G739" s="46"/>
      <c r="H739" s="43"/>
      <c r="I739" s="43"/>
      <c r="J739" s="43"/>
      <c r="K739" s="43"/>
      <c r="L739" s="43"/>
      <c r="M739" s="43"/>
      <c r="N739" s="43"/>
      <c r="O739" s="43"/>
      <c r="P739" s="43"/>
    </row>
    <row r="740" spans="4:16" hidden="1" x14ac:dyDescent="0.3">
      <c r="D740" s="43"/>
      <c r="E740" s="82"/>
      <c r="F740" s="46"/>
      <c r="G740" s="46"/>
      <c r="H740" s="43"/>
      <c r="I740" s="43"/>
      <c r="J740" s="43"/>
      <c r="K740" s="43"/>
      <c r="L740" s="43"/>
      <c r="M740" s="43"/>
      <c r="N740" s="43"/>
      <c r="O740" s="43"/>
      <c r="P740" s="43"/>
    </row>
    <row r="741" spans="4:16" hidden="1" x14ac:dyDescent="0.3">
      <c r="D741" s="43"/>
      <c r="E741" s="82"/>
      <c r="F741" s="46"/>
      <c r="G741" s="46"/>
      <c r="H741" s="43"/>
      <c r="I741" s="43"/>
      <c r="J741" s="43"/>
      <c r="K741" s="43"/>
      <c r="L741" s="43"/>
      <c r="M741" s="43"/>
      <c r="N741" s="43"/>
      <c r="O741" s="43"/>
      <c r="P741" s="43"/>
    </row>
    <row r="742" spans="4:16" hidden="1" x14ac:dyDescent="0.3">
      <c r="D742" s="43"/>
      <c r="E742" s="82"/>
      <c r="F742" s="46"/>
      <c r="G742" s="46"/>
      <c r="H742" s="43"/>
      <c r="I742" s="43"/>
      <c r="J742" s="43"/>
      <c r="K742" s="43"/>
      <c r="L742" s="43"/>
      <c r="M742" s="43"/>
      <c r="N742" s="43"/>
      <c r="O742" s="43"/>
      <c r="P742" s="43"/>
    </row>
    <row r="743" spans="4:16" hidden="1" x14ac:dyDescent="0.3">
      <c r="D743" s="43"/>
      <c r="E743" s="82"/>
      <c r="F743" s="46"/>
      <c r="G743" s="46"/>
      <c r="H743" s="43"/>
      <c r="I743" s="43"/>
      <c r="J743" s="43"/>
      <c r="K743" s="43"/>
      <c r="L743" s="43"/>
      <c r="M743" s="43"/>
      <c r="N743" s="43"/>
      <c r="O743" s="43"/>
      <c r="P743" s="43"/>
    </row>
    <row r="744" spans="4:16" hidden="1" x14ac:dyDescent="0.3">
      <c r="D744" s="43"/>
      <c r="E744" s="82"/>
      <c r="F744" s="46"/>
      <c r="G744" s="46"/>
      <c r="H744" s="43"/>
      <c r="I744" s="43"/>
      <c r="J744" s="43"/>
      <c r="K744" s="43"/>
      <c r="L744" s="43"/>
      <c r="M744" s="43"/>
      <c r="N744" s="43"/>
      <c r="O744" s="43"/>
      <c r="P744" s="43"/>
    </row>
    <row r="745" spans="4:16" hidden="1" x14ac:dyDescent="0.3">
      <c r="D745" s="43"/>
      <c r="E745" s="82"/>
      <c r="F745" s="46"/>
      <c r="G745" s="46"/>
      <c r="H745" s="43"/>
      <c r="I745" s="43"/>
      <c r="J745" s="43"/>
      <c r="K745" s="43"/>
      <c r="L745" s="43"/>
      <c r="M745" s="43"/>
      <c r="N745" s="43"/>
      <c r="O745" s="43"/>
      <c r="P745" s="43"/>
    </row>
    <row r="746" spans="4:16" hidden="1" x14ac:dyDescent="0.3">
      <c r="D746" s="43"/>
      <c r="E746" s="82"/>
      <c r="F746" s="46"/>
      <c r="G746" s="46"/>
      <c r="H746" s="43"/>
      <c r="I746" s="43"/>
      <c r="J746" s="43"/>
      <c r="K746" s="43"/>
      <c r="L746" s="43"/>
      <c r="M746" s="43"/>
      <c r="N746" s="43"/>
      <c r="O746" s="43"/>
      <c r="P746" s="43"/>
    </row>
    <row r="747" spans="4:16" hidden="1" x14ac:dyDescent="0.3">
      <c r="D747" s="43"/>
      <c r="E747" s="82"/>
      <c r="F747" s="46"/>
      <c r="G747" s="46"/>
      <c r="H747" s="43"/>
      <c r="I747" s="43"/>
      <c r="J747" s="43"/>
      <c r="K747" s="43"/>
      <c r="L747" s="43"/>
      <c r="M747" s="43"/>
      <c r="N747" s="43"/>
      <c r="O747" s="43"/>
      <c r="P747" s="43"/>
    </row>
    <row r="748" spans="4:16" hidden="1" x14ac:dyDescent="0.3">
      <c r="D748" s="43"/>
      <c r="E748" s="82"/>
      <c r="F748" s="46"/>
      <c r="G748" s="46"/>
      <c r="H748" s="43"/>
      <c r="I748" s="43"/>
      <c r="J748" s="43"/>
      <c r="K748" s="43"/>
      <c r="L748" s="43"/>
      <c r="M748" s="43"/>
      <c r="N748" s="43"/>
      <c r="O748" s="43"/>
      <c r="P748" s="43"/>
    </row>
    <row r="749" spans="4:16" hidden="1" x14ac:dyDescent="0.3">
      <c r="D749" s="43"/>
      <c r="E749" s="82"/>
      <c r="F749" s="46"/>
      <c r="G749" s="46"/>
      <c r="H749" s="43"/>
      <c r="I749" s="43"/>
      <c r="J749" s="43"/>
      <c r="K749" s="43"/>
      <c r="L749" s="43"/>
      <c r="M749" s="43"/>
      <c r="N749" s="43"/>
      <c r="O749" s="43"/>
      <c r="P749" s="43"/>
    </row>
    <row r="750" spans="4:16" hidden="1" x14ac:dyDescent="0.3">
      <c r="D750" s="43"/>
      <c r="E750" s="82"/>
      <c r="F750" s="46"/>
      <c r="G750" s="46"/>
      <c r="H750" s="43"/>
      <c r="I750" s="43"/>
      <c r="J750" s="43"/>
      <c r="K750" s="43"/>
      <c r="L750" s="43"/>
      <c r="M750" s="43"/>
      <c r="N750" s="43"/>
      <c r="O750" s="43"/>
      <c r="P750" s="43"/>
    </row>
    <row r="751" spans="4:16" hidden="1" x14ac:dyDescent="0.3">
      <c r="D751" s="43"/>
      <c r="E751" s="82"/>
      <c r="F751" s="46"/>
      <c r="G751" s="46"/>
      <c r="H751" s="43"/>
      <c r="I751" s="43"/>
      <c r="J751" s="43"/>
      <c r="K751" s="43"/>
      <c r="L751" s="43"/>
      <c r="M751" s="43"/>
      <c r="N751" s="43"/>
      <c r="O751" s="43"/>
      <c r="P751" s="43"/>
    </row>
    <row r="752" spans="4:16" hidden="1" x14ac:dyDescent="0.3">
      <c r="D752" s="43"/>
      <c r="E752" s="82"/>
      <c r="F752" s="46"/>
      <c r="G752" s="46"/>
      <c r="H752" s="43"/>
      <c r="I752" s="43"/>
      <c r="J752" s="43"/>
      <c r="K752" s="43"/>
      <c r="L752" s="43"/>
      <c r="M752" s="43"/>
      <c r="N752" s="43"/>
      <c r="O752" s="43"/>
      <c r="P752" s="43"/>
    </row>
    <row r="753" spans="4:16" hidden="1" x14ac:dyDescent="0.3">
      <c r="D753" s="43"/>
      <c r="E753" s="82"/>
      <c r="F753" s="46"/>
      <c r="G753" s="46"/>
      <c r="H753" s="43"/>
      <c r="I753" s="43"/>
      <c r="J753" s="43"/>
      <c r="K753" s="43"/>
      <c r="L753" s="43"/>
      <c r="M753" s="43"/>
      <c r="N753" s="43"/>
      <c r="O753" s="43"/>
      <c r="P753" s="43"/>
    </row>
    <row r="754" spans="4:16" hidden="1" x14ac:dyDescent="0.3">
      <c r="D754" s="43"/>
      <c r="E754" s="82"/>
      <c r="F754" s="46"/>
      <c r="G754" s="46"/>
      <c r="H754" s="43"/>
      <c r="I754" s="43"/>
      <c r="J754" s="43"/>
      <c r="K754" s="43"/>
      <c r="L754" s="43"/>
      <c r="M754" s="43"/>
      <c r="N754" s="43"/>
      <c r="O754" s="43"/>
      <c r="P754" s="43"/>
    </row>
    <row r="755" spans="4:16" hidden="1" x14ac:dyDescent="0.3">
      <c r="D755" s="43"/>
      <c r="E755" s="82"/>
      <c r="F755" s="46"/>
      <c r="G755" s="46"/>
      <c r="H755" s="43"/>
      <c r="I755" s="43"/>
      <c r="J755" s="43"/>
      <c r="K755" s="43"/>
      <c r="L755" s="43"/>
      <c r="M755" s="43"/>
      <c r="N755" s="43"/>
      <c r="O755" s="43"/>
      <c r="P755" s="43"/>
    </row>
    <row r="756" spans="4:16" hidden="1" x14ac:dyDescent="0.3">
      <c r="D756" s="43"/>
      <c r="E756" s="82"/>
      <c r="F756" s="46"/>
      <c r="G756" s="46"/>
      <c r="H756" s="43"/>
      <c r="I756" s="43"/>
      <c r="J756" s="43"/>
      <c r="K756" s="43"/>
      <c r="L756" s="43"/>
      <c r="M756" s="43"/>
      <c r="N756" s="43"/>
      <c r="O756" s="43"/>
      <c r="P756" s="43"/>
    </row>
    <row r="757" spans="4:16" hidden="1" x14ac:dyDescent="0.3">
      <c r="D757" s="43"/>
      <c r="E757" s="82"/>
      <c r="F757" s="46"/>
      <c r="G757" s="46"/>
      <c r="H757" s="43"/>
      <c r="I757" s="43"/>
      <c r="J757" s="43"/>
      <c r="K757" s="43"/>
      <c r="L757" s="43"/>
      <c r="M757" s="43"/>
      <c r="N757" s="43"/>
      <c r="O757" s="43"/>
      <c r="P757" s="43"/>
    </row>
    <row r="758" spans="4:16" hidden="1" x14ac:dyDescent="0.3">
      <c r="D758" s="43"/>
      <c r="E758" s="82"/>
      <c r="F758" s="46"/>
      <c r="G758" s="46"/>
      <c r="H758" s="43"/>
      <c r="I758" s="43"/>
      <c r="J758" s="43"/>
      <c r="K758" s="43"/>
      <c r="L758" s="43"/>
      <c r="M758" s="43"/>
      <c r="N758" s="43"/>
      <c r="O758" s="43"/>
      <c r="P758" s="43"/>
    </row>
    <row r="759" spans="4:16" hidden="1" x14ac:dyDescent="0.3">
      <c r="D759" s="43"/>
      <c r="E759" s="82"/>
      <c r="F759" s="46"/>
      <c r="G759" s="46"/>
      <c r="H759" s="43"/>
      <c r="I759" s="43"/>
      <c r="J759" s="43"/>
      <c r="K759" s="43"/>
      <c r="L759" s="43"/>
      <c r="M759" s="43"/>
      <c r="N759" s="43"/>
      <c r="O759" s="43"/>
      <c r="P759" s="43"/>
    </row>
    <row r="760" spans="4:16" hidden="1" x14ac:dyDescent="0.3">
      <c r="D760" s="43"/>
      <c r="E760" s="82"/>
      <c r="F760" s="46"/>
      <c r="G760" s="46"/>
      <c r="H760" s="43"/>
      <c r="I760" s="43"/>
      <c r="J760" s="43"/>
      <c r="K760" s="43"/>
      <c r="L760" s="43"/>
      <c r="M760" s="43"/>
      <c r="N760" s="43"/>
      <c r="O760" s="43"/>
      <c r="P760" s="43"/>
    </row>
    <row r="761" spans="4:16" hidden="1" x14ac:dyDescent="0.3">
      <c r="D761" s="43"/>
      <c r="E761" s="82"/>
      <c r="F761" s="46"/>
      <c r="G761" s="46"/>
      <c r="H761" s="43"/>
      <c r="I761" s="43"/>
      <c r="J761" s="43"/>
      <c r="K761" s="43"/>
      <c r="L761" s="43"/>
      <c r="M761" s="43"/>
      <c r="N761" s="43"/>
      <c r="O761" s="43"/>
      <c r="P761" s="43"/>
    </row>
    <row r="762" spans="4:16" hidden="1" x14ac:dyDescent="0.3">
      <c r="D762" s="43"/>
      <c r="E762" s="82"/>
      <c r="F762" s="46"/>
      <c r="G762" s="46"/>
      <c r="H762" s="43"/>
      <c r="I762" s="43"/>
      <c r="J762" s="43"/>
      <c r="K762" s="43"/>
      <c r="L762" s="43"/>
      <c r="M762" s="43"/>
      <c r="N762" s="43"/>
      <c r="O762" s="43"/>
      <c r="P762" s="43"/>
    </row>
    <row r="763" spans="4:16" hidden="1" x14ac:dyDescent="0.3">
      <c r="D763" s="43"/>
      <c r="E763" s="82"/>
      <c r="F763" s="46"/>
      <c r="G763" s="46"/>
      <c r="H763" s="43"/>
      <c r="I763" s="43"/>
      <c r="J763" s="43"/>
      <c r="K763" s="43"/>
      <c r="L763" s="43"/>
      <c r="M763" s="43"/>
      <c r="N763" s="43"/>
      <c r="O763" s="43"/>
      <c r="P763" s="43"/>
    </row>
    <row r="764" spans="4:16" hidden="1" x14ac:dyDescent="0.3">
      <c r="D764" s="43"/>
      <c r="E764" s="82"/>
      <c r="F764" s="46"/>
      <c r="G764" s="46"/>
      <c r="H764" s="43"/>
      <c r="I764" s="43"/>
      <c r="J764" s="43"/>
      <c r="K764" s="43"/>
      <c r="L764" s="43"/>
      <c r="M764" s="43"/>
      <c r="N764" s="43"/>
      <c r="O764" s="43"/>
      <c r="P764" s="43"/>
    </row>
    <row r="765" spans="4:16" hidden="1" x14ac:dyDescent="0.3">
      <c r="D765" s="43"/>
      <c r="E765" s="82"/>
      <c r="F765" s="46"/>
      <c r="G765" s="46"/>
      <c r="H765" s="43"/>
      <c r="I765" s="43"/>
      <c r="J765" s="43"/>
      <c r="K765" s="43"/>
      <c r="L765" s="43"/>
      <c r="M765" s="43"/>
      <c r="N765" s="43"/>
      <c r="O765" s="43"/>
      <c r="P765" s="43"/>
    </row>
    <row r="766" spans="4:16" hidden="1" x14ac:dyDescent="0.3">
      <c r="D766" s="43"/>
      <c r="E766" s="82"/>
      <c r="F766" s="46"/>
      <c r="G766" s="46"/>
      <c r="H766" s="43"/>
      <c r="I766" s="43"/>
      <c r="J766" s="43"/>
      <c r="K766" s="43"/>
      <c r="L766" s="43"/>
      <c r="M766" s="43"/>
      <c r="N766" s="43"/>
      <c r="O766" s="43"/>
      <c r="P766" s="43"/>
    </row>
    <row r="767" spans="4:16" hidden="1" x14ac:dyDescent="0.3">
      <c r="D767" s="43"/>
      <c r="E767" s="82"/>
      <c r="F767" s="46"/>
      <c r="G767" s="46"/>
      <c r="H767" s="43"/>
      <c r="I767" s="43"/>
      <c r="J767" s="43"/>
      <c r="K767" s="43"/>
      <c r="L767" s="43"/>
      <c r="M767" s="43"/>
      <c r="N767" s="43"/>
      <c r="O767" s="43"/>
      <c r="P767" s="43"/>
    </row>
    <row r="768" spans="4:16" hidden="1" x14ac:dyDescent="0.3">
      <c r="D768" s="43"/>
      <c r="E768" s="82"/>
      <c r="F768" s="46"/>
      <c r="G768" s="46"/>
      <c r="H768" s="43"/>
      <c r="I768" s="43"/>
      <c r="J768" s="43"/>
      <c r="K768" s="43"/>
      <c r="L768" s="43"/>
      <c r="M768" s="43"/>
      <c r="N768" s="43"/>
      <c r="O768" s="43"/>
      <c r="P768" s="43"/>
    </row>
    <row r="769" spans="4:16" hidden="1" x14ac:dyDescent="0.3">
      <c r="D769" s="43"/>
      <c r="E769" s="82"/>
      <c r="F769" s="46"/>
      <c r="G769" s="46"/>
      <c r="H769" s="43"/>
      <c r="I769" s="43"/>
      <c r="J769" s="43"/>
      <c r="K769" s="43"/>
      <c r="L769" s="43"/>
      <c r="M769" s="43"/>
      <c r="N769" s="43"/>
      <c r="O769" s="43"/>
      <c r="P769" s="43"/>
    </row>
    <row r="770" spans="4:16" hidden="1" x14ac:dyDescent="0.3">
      <c r="D770" s="43"/>
      <c r="E770" s="82"/>
      <c r="F770" s="46"/>
      <c r="G770" s="46"/>
      <c r="H770" s="43"/>
      <c r="I770" s="43"/>
      <c r="J770" s="43"/>
      <c r="K770" s="43"/>
      <c r="L770" s="43"/>
      <c r="M770" s="43"/>
      <c r="N770" s="43"/>
      <c r="O770" s="43"/>
      <c r="P770" s="43"/>
    </row>
    <row r="771" spans="4:16" hidden="1" x14ac:dyDescent="0.3">
      <c r="D771" s="43"/>
      <c r="E771" s="82"/>
      <c r="F771" s="46"/>
      <c r="G771" s="46"/>
      <c r="H771" s="43"/>
      <c r="I771" s="43"/>
      <c r="J771" s="43"/>
      <c r="K771" s="43"/>
      <c r="L771" s="43"/>
      <c r="M771" s="43"/>
      <c r="N771" s="43"/>
      <c r="O771" s="43"/>
      <c r="P771" s="43"/>
    </row>
    <row r="772" spans="4:16" hidden="1" x14ac:dyDescent="0.3">
      <c r="D772" s="43"/>
      <c r="E772" s="82"/>
      <c r="F772" s="46"/>
      <c r="G772" s="46"/>
      <c r="H772" s="43"/>
      <c r="I772" s="43"/>
      <c r="J772" s="43"/>
      <c r="K772" s="43"/>
      <c r="L772" s="43"/>
      <c r="M772" s="43"/>
      <c r="N772" s="43"/>
      <c r="O772" s="43"/>
      <c r="P772" s="43"/>
    </row>
    <row r="773" spans="4:16" hidden="1" x14ac:dyDescent="0.3">
      <c r="D773" s="43"/>
      <c r="E773" s="82"/>
      <c r="F773" s="46"/>
      <c r="G773" s="46"/>
      <c r="H773" s="43"/>
      <c r="I773" s="43"/>
      <c r="J773" s="43"/>
      <c r="K773" s="43"/>
      <c r="L773" s="43"/>
      <c r="M773" s="43"/>
      <c r="N773" s="43"/>
      <c r="O773" s="43"/>
      <c r="P773" s="43"/>
    </row>
    <row r="774" spans="4:16" hidden="1" x14ac:dyDescent="0.3">
      <c r="D774" s="43"/>
      <c r="E774" s="82"/>
      <c r="F774" s="46"/>
      <c r="G774" s="46"/>
      <c r="H774" s="43"/>
      <c r="I774" s="43"/>
      <c r="J774" s="43"/>
      <c r="K774" s="43"/>
      <c r="L774" s="43"/>
      <c r="M774" s="43"/>
      <c r="N774" s="43"/>
      <c r="O774" s="43"/>
      <c r="P774" s="43"/>
    </row>
    <row r="775" spans="4:16" hidden="1" x14ac:dyDescent="0.3">
      <c r="D775" s="43"/>
      <c r="E775" s="82"/>
      <c r="F775" s="46"/>
      <c r="G775" s="46"/>
      <c r="H775" s="43"/>
      <c r="I775" s="43"/>
      <c r="J775" s="43"/>
      <c r="K775" s="43"/>
      <c r="L775" s="43"/>
      <c r="M775" s="43"/>
      <c r="N775" s="43"/>
      <c r="O775" s="43"/>
      <c r="P775" s="43"/>
    </row>
    <row r="776" spans="4:16" hidden="1" x14ac:dyDescent="0.3">
      <c r="D776" s="43"/>
      <c r="E776" s="82"/>
      <c r="F776" s="46"/>
      <c r="G776" s="46"/>
      <c r="H776" s="43"/>
      <c r="I776" s="43"/>
      <c r="J776" s="43"/>
      <c r="K776" s="43"/>
      <c r="L776" s="43"/>
      <c r="M776" s="43"/>
      <c r="N776" s="43"/>
      <c r="O776" s="43"/>
      <c r="P776" s="43"/>
    </row>
    <row r="777" spans="4:16" hidden="1" x14ac:dyDescent="0.3">
      <c r="D777" s="43"/>
      <c r="E777" s="82"/>
      <c r="F777" s="46"/>
      <c r="G777" s="46"/>
      <c r="H777" s="43"/>
      <c r="I777" s="43"/>
      <c r="J777" s="43"/>
      <c r="K777" s="43"/>
      <c r="L777" s="43"/>
      <c r="M777" s="43"/>
      <c r="N777" s="43"/>
      <c r="O777" s="43"/>
      <c r="P777" s="43"/>
    </row>
    <row r="778" spans="4:16" hidden="1" x14ac:dyDescent="0.3">
      <c r="D778" s="43"/>
      <c r="E778" s="82"/>
      <c r="F778" s="46"/>
      <c r="G778" s="46"/>
      <c r="H778" s="43"/>
      <c r="I778" s="43"/>
      <c r="J778" s="43"/>
      <c r="K778" s="43"/>
      <c r="L778" s="43"/>
      <c r="M778" s="43"/>
      <c r="N778" s="43"/>
      <c r="O778" s="43"/>
      <c r="P778" s="43"/>
    </row>
    <row r="779" spans="4:16" hidden="1" x14ac:dyDescent="0.3">
      <c r="D779" s="43"/>
      <c r="E779" s="82"/>
      <c r="F779" s="46"/>
      <c r="G779" s="46"/>
      <c r="H779" s="43"/>
      <c r="I779" s="43"/>
      <c r="J779" s="43"/>
      <c r="K779" s="43"/>
      <c r="L779" s="43"/>
      <c r="M779" s="43"/>
      <c r="N779" s="43"/>
      <c r="O779" s="43"/>
      <c r="P779" s="43"/>
    </row>
    <row r="780" spans="4:16" hidden="1" x14ac:dyDescent="0.3">
      <c r="D780" s="43"/>
      <c r="E780" s="82"/>
      <c r="F780" s="46"/>
      <c r="G780" s="46"/>
      <c r="H780" s="43"/>
      <c r="I780" s="43"/>
      <c r="J780" s="43"/>
      <c r="K780" s="43"/>
      <c r="L780" s="43"/>
      <c r="M780" s="43"/>
      <c r="N780" s="43"/>
      <c r="O780" s="43"/>
      <c r="P780" s="43"/>
    </row>
    <row r="781" spans="4:16" hidden="1" x14ac:dyDescent="0.3">
      <c r="D781" s="43"/>
      <c r="E781" s="82"/>
      <c r="F781" s="46"/>
      <c r="G781" s="46"/>
      <c r="H781" s="43"/>
      <c r="I781" s="43"/>
      <c r="J781" s="43"/>
      <c r="K781" s="43"/>
      <c r="L781" s="43"/>
      <c r="M781" s="43"/>
      <c r="N781" s="43"/>
      <c r="O781" s="43"/>
      <c r="P781" s="43"/>
    </row>
    <row r="782" spans="4:16" hidden="1" x14ac:dyDescent="0.3">
      <c r="D782" s="43"/>
      <c r="E782" s="82"/>
      <c r="F782" s="46"/>
      <c r="G782" s="46"/>
      <c r="H782" s="43"/>
      <c r="I782" s="43"/>
      <c r="J782" s="43"/>
      <c r="K782" s="43"/>
      <c r="L782" s="43"/>
      <c r="M782" s="43"/>
      <c r="N782" s="43"/>
      <c r="O782" s="43"/>
      <c r="P782" s="43"/>
    </row>
    <row r="783" spans="4:16" hidden="1" x14ac:dyDescent="0.3">
      <c r="D783" s="43"/>
      <c r="E783" s="82"/>
      <c r="F783" s="46"/>
      <c r="G783" s="46"/>
      <c r="H783" s="43"/>
      <c r="I783" s="43"/>
      <c r="J783" s="43"/>
      <c r="K783" s="43"/>
      <c r="L783" s="43"/>
      <c r="M783" s="43"/>
      <c r="N783" s="43"/>
      <c r="O783" s="43"/>
      <c r="P783" s="43"/>
    </row>
    <row r="784" spans="4:16" hidden="1" x14ac:dyDescent="0.3">
      <c r="D784" s="43"/>
      <c r="E784" s="82"/>
      <c r="F784" s="46"/>
      <c r="G784" s="46"/>
      <c r="H784" s="43"/>
      <c r="I784" s="43"/>
      <c r="J784" s="43"/>
      <c r="K784" s="43"/>
      <c r="L784" s="43"/>
      <c r="M784" s="43"/>
      <c r="N784" s="43"/>
      <c r="O784" s="43"/>
      <c r="P784" s="43"/>
    </row>
    <row r="785" spans="4:16" hidden="1" x14ac:dyDescent="0.3">
      <c r="D785" s="43"/>
      <c r="E785" s="82"/>
      <c r="F785" s="46"/>
      <c r="G785" s="46"/>
      <c r="H785" s="43"/>
      <c r="I785" s="43"/>
      <c r="J785" s="43"/>
      <c r="K785" s="43"/>
      <c r="L785" s="43"/>
      <c r="M785" s="43"/>
      <c r="N785" s="43"/>
      <c r="O785" s="43"/>
      <c r="P785" s="43"/>
    </row>
    <row r="786" spans="4:16" hidden="1" x14ac:dyDescent="0.3">
      <c r="D786" s="43"/>
      <c r="E786" s="82"/>
      <c r="F786" s="46"/>
      <c r="G786" s="46"/>
      <c r="H786" s="43"/>
      <c r="I786" s="43"/>
      <c r="J786" s="43"/>
      <c r="K786" s="43"/>
      <c r="L786" s="43"/>
      <c r="M786" s="43"/>
      <c r="N786" s="43"/>
      <c r="O786" s="43"/>
      <c r="P786" s="43"/>
    </row>
    <row r="787" spans="4:16" hidden="1" x14ac:dyDescent="0.3">
      <c r="D787" s="43"/>
      <c r="E787" s="82"/>
      <c r="F787" s="46"/>
      <c r="G787" s="46"/>
      <c r="H787" s="43"/>
      <c r="I787" s="43"/>
      <c r="J787" s="43"/>
      <c r="K787" s="43"/>
      <c r="L787" s="43"/>
      <c r="M787" s="43"/>
      <c r="N787" s="43"/>
      <c r="O787" s="43"/>
      <c r="P787" s="43"/>
    </row>
    <row r="788" spans="4:16" hidden="1" x14ac:dyDescent="0.3">
      <c r="D788" s="43"/>
      <c r="E788" s="82"/>
      <c r="F788" s="46"/>
      <c r="G788" s="46"/>
      <c r="H788" s="43"/>
      <c r="I788" s="43"/>
      <c r="J788" s="43"/>
      <c r="K788" s="43"/>
      <c r="L788" s="43"/>
      <c r="M788" s="43"/>
      <c r="N788" s="43"/>
      <c r="O788" s="43"/>
      <c r="P788" s="43"/>
    </row>
    <row r="789" spans="4:16" hidden="1" x14ac:dyDescent="0.3">
      <c r="D789" s="43"/>
      <c r="E789" s="82"/>
      <c r="F789" s="46"/>
      <c r="G789" s="46"/>
      <c r="H789" s="43"/>
      <c r="I789" s="43"/>
      <c r="J789" s="43"/>
      <c r="K789" s="43"/>
      <c r="L789" s="43"/>
      <c r="M789" s="43"/>
      <c r="N789" s="43"/>
      <c r="O789" s="43"/>
      <c r="P789" s="43"/>
    </row>
    <row r="790" spans="4:16" hidden="1" x14ac:dyDescent="0.3">
      <c r="D790" s="43"/>
      <c r="E790" s="82"/>
      <c r="F790" s="46"/>
      <c r="G790" s="46"/>
      <c r="H790" s="43"/>
      <c r="I790" s="43"/>
      <c r="J790" s="43"/>
      <c r="K790" s="43"/>
      <c r="L790" s="43"/>
      <c r="M790" s="43"/>
      <c r="N790" s="43"/>
      <c r="O790" s="43"/>
      <c r="P790" s="43"/>
    </row>
    <row r="791" spans="4:16" hidden="1" x14ac:dyDescent="0.3">
      <c r="D791" s="43"/>
      <c r="E791" s="82"/>
      <c r="F791" s="46"/>
      <c r="G791" s="46"/>
      <c r="H791" s="43"/>
      <c r="I791" s="43"/>
      <c r="J791" s="43"/>
      <c r="K791" s="43"/>
      <c r="L791" s="43"/>
      <c r="M791" s="43"/>
      <c r="N791" s="43"/>
      <c r="O791" s="43"/>
      <c r="P791" s="43"/>
    </row>
    <row r="792" spans="4:16" hidden="1" x14ac:dyDescent="0.3">
      <c r="D792" s="43"/>
      <c r="E792" s="82"/>
      <c r="F792" s="46"/>
      <c r="G792" s="46"/>
      <c r="H792" s="43"/>
      <c r="I792" s="43"/>
      <c r="J792" s="43"/>
      <c r="K792" s="43"/>
      <c r="L792" s="43"/>
      <c r="M792" s="43"/>
      <c r="N792" s="43"/>
      <c r="O792" s="43"/>
      <c r="P792" s="43"/>
    </row>
    <row r="793" spans="4:16" hidden="1" x14ac:dyDescent="0.3">
      <c r="D793" s="43"/>
      <c r="E793" s="82"/>
      <c r="F793" s="46"/>
      <c r="G793" s="46"/>
      <c r="H793" s="43"/>
      <c r="I793" s="43"/>
      <c r="J793" s="43"/>
      <c r="K793" s="43"/>
      <c r="L793" s="43"/>
      <c r="M793" s="43"/>
      <c r="N793" s="43"/>
      <c r="O793" s="43"/>
      <c r="P793" s="43"/>
    </row>
    <row r="794" spans="4:16" hidden="1" x14ac:dyDescent="0.3">
      <c r="D794" s="43"/>
      <c r="E794" s="82"/>
      <c r="F794" s="46"/>
      <c r="G794" s="46"/>
      <c r="H794" s="43"/>
      <c r="I794" s="43"/>
      <c r="J794" s="43"/>
      <c r="K794" s="43"/>
      <c r="L794" s="43"/>
      <c r="M794" s="43"/>
      <c r="N794" s="43"/>
      <c r="O794" s="43"/>
      <c r="P794" s="43"/>
    </row>
    <row r="795" spans="4:16" hidden="1" x14ac:dyDescent="0.3">
      <c r="D795" s="43"/>
      <c r="E795" s="82"/>
      <c r="F795" s="46"/>
      <c r="G795" s="46"/>
      <c r="H795" s="43"/>
      <c r="I795" s="43"/>
      <c r="J795" s="43"/>
      <c r="K795" s="43"/>
      <c r="L795" s="43"/>
      <c r="M795" s="43"/>
      <c r="N795" s="43"/>
      <c r="O795" s="43"/>
      <c r="P795" s="43"/>
    </row>
    <row r="796" spans="4:16" hidden="1" x14ac:dyDescent="0.3">
      <c r="D796" s="43"/>
      <c r="E796" s="82"/>
      <c r="F796" s="46"/>
      <c r="G796" s="46"/>
      <c r="H796" s="43"/>
      <c r="I796" s="43"/>
      <c r="J796" s="43"/>
      <c r="K796" s="43"/>
      <c r="L796" s="43"/>
      <c r="M796" s="43"/>
      <c r="N796" s="43"/>
      <c r="O796" s="43"/>
      <c r="P796" s="43"/>
    </row>
    <row r="797" spans="4:16" hidden="1" x14ac:dyDescent="0.3">
      <c r="D797" s="43"/>
      <c r="E797" s="82"/>
      <c r="F797" s="46"/>
      <c r="G797" s="46"/>
      <c r="H797" s="43"/>
      <c r="I797" s="43"/>
      <c r="J797" s="43"/>
      <c r="K797" s="43"/>
      <c r="L797" s="43"/>
      <c r="M797" s="43"/>
      <c r="N797" s="43"/>
      <c r="O797" s="43"/>
      <c r="P797" s="43"/>
    </row>
    <row r="798" spans="4:16" hidden="1" x14ac:dyDescent="0.3">
      <c r="D798" s="43"/>
      <c r="E798" s="82"/>
      <c r="F798" s="46"/>
      <c r="G798" s="46"/>
      <c r="H798" s="43"/>
      <c r="I798" s="43"/>
      <c r="J798" s="43"/>
      <c r="K798" s="43"/>
      <c r="L798" s="43"/>
      <c r="M798" s="43"/>
      <c r="N798" s="43"/>
      <c r="O798" s="43"/>
      <c r="P798" s="43"/>
    </row>
    <row r="799" spans="4:16" hidden="1" x14ac:dyDescent="0.3">
      <c r="D799" s="43"/>
      <c r="E799" s="82"/>
      <c r="F799" s="46"/>
      <c r="G799" s="46"/>
      <c r="H799" s="43"/>
      <c r="I799" s="43"/>
      <c r="J799" s="43"/>
      <c r="K799" s="43"/>
      <c r="L799" s="43"/>
      <c r="M799" s="43"/>
      <c r="N799" s="43"/>
      <c r="O799" s="43"/>
      <c r="P799" s="43"/>
    </row>
    <row r="800" spans="4:16" hidden="1" x14ac:dyDescent="0.3">
      <c r="D800" s="43"/>
      <c r="E800" s="82"/>
      <c r="F800" s="46"/>
      <c r="G800" s="46"/>
      <c r="H800" s="43"/>
      <c r="I800" s="43"/>
      <c r="J800" s="43"/>
      <c r="K800" s="43"/>
      <c r="L800" s="43"/>
      <c r="M800" s="43"/>
      <c r="N800" s="43"/>
      <c r="O800" s="43"/>
      <c r="P800" s="43"/>
    </row>
    <row r="801" spans="4:16" hidden="1" x14ac:dyDescent="0.3">
      <c r="D801" s="43"/>
      <c r="E801" s="82"/>
      <c r="F801" s="46"/>
      <c r="G801" s="46"/>
      <c r="H801" s="43"/>
      <c r="I801" s="43"/>
      <c r="J801" s="43"/>
      <c r="K801" s="43"/>
      <c r="L801" s="43"/>
      <c r="M801" s="43"/>
      <c r="N801" s="43"/>
      <c r="O801" s="43"/>
      <c r="P801" s="43"/>
    </row>
    <row r="802" spans="4:16" hidden="1" x14ac:dyDescent="0.3">
      <c r="D802" s="43"/>
      <c r="E802" s="82"/>
      <c r="F802" s="46"/>
      <c r="G802" s="46"/>
      <c r="H802" s="43"/>
      <c r="I802" s="43"/>
      <c r="J802" s="43"/>
      <c r="K802" s="43"/>
      <c r="L802" s="43"/>
      <c r="M802" s="43"/>
      <c r="N802" s="43"/>
      <c r="O802" s="43"/>
      <c r="P802" s="43"/>
    </row>
    <row r="803" spans="4:16" hidden="1" x14ac:dyDescent="0.3">
      <c r="D803" s="43"/>
      <c r="E803" s="82"/>
      <c r="F803" s="46"/>
      <c r="G803" s="46"/>
      <c r="H803" s="43"/>
      <c r="I803" s="43"/>
      <c r="J803" s="43"/>
      <c r="K803" s="43"/>
      <c r="L803" s="43"/>
      <c r="M803" s="43"/>
      <c r="N803" s="43"/>
      <c r="O803" s="43"/>
      <c r="P803" s="43"/>
    </row>
    <row r="804" spans="4:16" hidden="1" x14ac:dyDescent="0.3">
      <c r="D804" s="43"/>
      <c r="E804" s="82"/>
      <c r="F804" s="46"/>
      <c r="G804" s="46"/>
      <c r="H804" s="43"/>
      <c r="I804" s="43"/>
      <c r="J804" s="43"/>
      <c r="K804" s="43"/>
      <c r="L804" s="43"/>
      <c r="M804" s="43"/>
      <c r="N804" s="43"/>
      <c r="O804" s="43"/>
      <c r="P804" s="43"/>
    </row>
    <row r="805" spans="4:16" hidden="1" x14ac:dyDescent="0.3">
      <c r="D805" s="43"/>
      <c r="E805" s="82"/>
      <c r="F805" s="46"/>
      <c r="G805" s="46"/>
      <c r="H805" s="43"/>
      <c r="I805" s="43"/>
      <c r="J805" s="43"/>
      <c r="K805" s="43"/>
      <c r="L805" s="43"/>
      <c r="M805" s="43"/>
      <c r="N805" s="43"/>
      <c r="O805" s="43"/>
      <c r="P805" s="43"/>
    </row>
    <row r="806" spans="4:16" hidden="1" x14ac:dyDescent="0.3">
      <c r="D806" s="43"/>
      <c r="E806" s="82"/>
      <c r="F806" s="46"/>
      <c r="G806" s="46"/>
      <c r="H806" s="43"/>
      <c r="I806" s="43"/>
      <c r="J806" s="43"/>
      <c r="K806" s="43"/>
      <c r="L806" s="43"/>
      <c r="M806" s="43"/>
      <c r="N806" s="43"/>
      <c r="O806" s="43"/>
      <c r="P806" s="43"/>
    </row>
    <row r="807" spans="4:16" hidden="1" x14ac:dyDescent="0.3">
      <c r="D807" s="43"/>
      <c r="E807" s="82"/>
      <c r="F807" s="46"/>
      <c r="G807" s="46"/>
      <c r="H807" s="43"/>
      <c r="I807" s="43"/>
      <c r="J807" s="43"/>
      <c r="K807" s="43"/>
      <c r="L807" s="43"/>
      <c r="M807" s="43"/>
      <c r="N807" s="43"/>
      <c r="O807" s="43"/>
      <c r="P807" s="43"/>
    </row>
    <row r="808" spans="4:16" hidden="1" x14ac:dyDescent="0.3">
      <c r="D808" s="43"/>
      <c r="E808" s="82"/>
      <c r="F808" s="46"/>
      <c r="G808" s="46"/>
      <c r="H808" s="43"/>
      <c r="I808" s="43"/>
      <c r="J808" s="43"/>
      <c r="K808" s="43"/>
      <c r="L808" s="43"/>
      <c r="M808" s="43"/>
      <c r="N808" s="43"/>
      <c r="O808" s="43"/>
      <c r="P808" s="43"/>
    </row>
    <row r="809" spans="4:16" hidden="1" x14ac:dyDescent="0.3">
      <c r="D809" s="43"/>
      <c r="E809" s="82"/>
      <c r="F809" s="46"/>
      <c r="G809" s="46"/>
      <c r="H809" s="43"/>
      <c r="I809" s="43"/>
      <c r="J809" s="43"/>
      <c r="K809" s="43"/>
      <c r="L809" s="43"/>
      <c r="M809" s="43"/>
      <c r="N809" s="43"/>
      <c r="O809" s="43"/>
      <c r="P809" s="43"/>
    </row>
    <row r="810" spans="4:16" hidden="1" x14ac:dyDescent="0.3">
      <c r="D810" s="43"/>
      <c r="E810" s="82"/>
      <c r="F810" s="46"/>
      <c r="G810" s="46"/>
      <c r="H810" s="43"/>
      <c r="I810" s="43"/>
      <c r="J810" s="43"/>
      <c r="K810" s="43"/>
      <c r="L810" s="43"/>
      <c r="M810" s="43"/>
      <c r="N810" s="43"/>
      <c r="O810" s="43"/>
      <c r="P810" s="43"/>
    </row>
    <row r="811" spans="4:16" hidden="1" x14ac:dyDescent="0.3">
      <c r="D811" s="43"/>
      <c r="E811" s="82"/>
      <c r="F811" s="46"/>
      <c r="G811" s="46"/>
      <c r="H811" s="43"/>
      <c r="I811" s="43"/>
      <c r="J811" s="43"/>
      <c r="K811" s="43"/>
      <c r="L811" s="43"/>
      <c r="M811" s="43"/>
      <c r="N811" s="43"/>
      <c r="O811" s="43"/>
      <c r="P811" s="43"/>
    </row>
    <row r="812" spans="4:16" hidden="1" x14ac:dyDescent="0.3">
      <c r="D812" s="43"/>
      <c r="E812" s="82"/>
      <c r="F812" s="46"/>
      <c r="G812" s="46"/>
      <c r="H812" s="43"/>
      <c r="I812" s="43"/>
      <c r="J812" s="43"/>
      <c r="K812" s="43"/>
      <c r="L812" s="43"/>
      <c r="M812" s="43"/>
      <c r="N812" s="43"/>
      <c r="O812" s="43"/>
      <c r="P812" s="43"/>
    </row>
    <row r="813" spans="4:16" hidden="1" x14ac:dyDescent="0.3">
      <c r="D813" s="43"/>
      <c r="E813" s="82"/>
      <c r="F813" s="46"/>
      <c r="G813" s="46"/>
      <c r="H813" s="43"/>
      <c r="I813" s="43"/>
      <c r="J813" s="43"/>
      <c r="K813" s="43"/>
      <c r="L813" s="43"/>
      <c r="M813" s="43"/>
      <c r="N813" s="43"/>
      <c r="O813" s="43"/>
      <c r="P813" s="43"/>
    </row>
    <row r="814" spans="4:16" hidden="1" x14ac:dyDescent="0.3">
      <c r="D814" s="43"/>
      <c r="E814" s="82"/>
      <c r="F814" s="46"/>
      <c r="G814" s="46"/>
      <c r="H814" s="43"/>
      <c r="I814" s="43"/>
      <c r="J814" s="43"/>
      <c r="K814" s="43"/>
      <c r="L814" s="43"/>
      <c r="M814" s="43"/>
      <c r="N814" s="43"/>
      <c r="O814" s="43"/>
      <c r="P814" s="43"/>
    </row>
    <row r="815" spans="4:16" hidden="1" x14ac:dyDescent="0.3">
      <c r="D815" s="43"/>
      <c r="E815" s="82"/>
      <c r="F815" s="46"/>
      <c r="G815" s="46"/>
      <c r="H815" s="43"/>
      <c r="I815" s="43"/>
      <c r="J815" s="43"/>
      <c r="K815" s="43"/>
      <c r="L815" s="43"/>
      <c r="M815" s="43"/>
      <c r="N815" s="43"/>
      <c r="O815" s="43"/>
      <c r="P815" s="43"/>
    </row>
    <row r="816" spans="4:16" hidden="1" x14ac:dyDescent="0.3">
      <c r="D816" s="43"/>
      <c r="E816" s="82"/>
      <c r="F816" s="46"/>
      <c r="G816" s="46"/>
      <c r="H816" s="43"/>
      <c r="I816" s="43"/>
      <c r="J816" s="43"/>
      <c r="K816" s="43"/>
      <c r="L816" s="43"/>
      <c r="M816" s="43"/>
      <c r="N816" s="43"/>
      <c r="O816" s="43"/>
      <c r="P816" s="43"/>
    </row>
    <row r="817" spans="4:16" hidden="1" x14ac:dyDescent="0.3">
      <c r="D817" s="43"/>
      <c r="E817" s="82"/>
      <c r="F817" s="46"/>
      <c r="G817" s="46"/>
      <c r="H817" s="43"/>
      <c r="I817" s="43"/>
      <c r="J817" s="43"/>
      <c r="K817" s="43"/>
      <c r="L817" s="43"/>
      <c r="M817" s="43"/>
      <c r="N817" s="43"/>
      <c r="O817" s="43"/>
      <c r="P817" s="43"/>
    </row>
    <row r="818" spans="4:16" hidden="1" x14ac:dyDescent="0.3">
      <c r="D818" s="43"/>
      <c r="E818" s="82"/>
      <c r="F818" s="46"/>
      <c r="G818" s="46"/>
      <c r="H818" s="43"/>
      <c r="I818" s="43"/>
      <c r="J818" s="43"/>
      <c r="K818" s="43"/>
      <c r="L818" s="43"/>
      <c r="M818" s="43"/>
      <c r="N818" s="43"/>
      <c r="O818" s="43"/>
      <c r="P818" s="43"/>
    </row>
    <row r="819" spans="4:16" hidden="1" x14ac:dyDescent="0.3">
      <c r="D819" s="43"/>
      <c r="E819" s="82"/>
      <c r="F819" s="46"/>
      <c r="G819" s="46"/>
      <c r="H819" s="43"/>
      <c r="I819" s="43"/>
      <c r="J819" s="43"/>
      <c r="K819" s="43"/>
      <c r="L819" s="43"/>
      <c r="M819" s="43"/>
      <c r="N819" s="43"/>
      <c r="O819" s="43"/>
      <c r="P819" s="43"/>
    </row>
    <row r="820" spans="4:16" hidden="1" x14ac:dyDescent="0.3">
      <c r="D820" s="43"/>
      <c r="E820" s="82"/>
      <c r="F820" s="46"/>
      <c r="G820" s="46"/>
      <c r="H820" s="43"/>
      <c r="I820" s="43"/>
      <c r="J820" s="43"/>
      <c r="K820" s="43"/>
      <c r="L820" s="43"/>
      <c r="M820" s="43"/>
      <c r="N820" s="43"/>
      <c r="O820" s="43"/>
      <c r="P820" s="43"/>
    </row>
    <row r="821" spans="4:16" hidden="1" x14ac:dyDescent="0.3">
      <c r="D821" s="43"/>
      <c r="E821" s="82"/>
      <c r="F821" s="46"/>
      <c r="G821" s="46"/>
      <c r="H821" s="43"/>
      <c r="I821" s="43"/>
      <c r="J821" s="43"/>
      <c r="K821" s="43"/>
      <c r="L821" s="43"/>
      <c r="M821" s="43"/>
      <c r="N821" s="43"/>
      <c r="O821" s="43"/>
      <c r="P821" s="43"/>
    </row>
    <row r="822" spans="4:16" hidden="1" x14ac:dyDescent="0.3">
      <c r="D822" s="43"/>
      <c r="E822" s="82"/>
      <c r="F822" s="46"/>
      <c r="G822" s="46"/>
      <c r="H822" s="43"/>
      <c r="I822" s="43"/>
      <c r="J822" s="43"/>
      <c r="K822" s="43"/>
      <c r="L822" s="43"/>
      <c r="M822" s="43"/>
      <c r="N822" s="43"/>
      <c r="O822" s="43"/>
      <c r="P822" s="43"/>
    </row>
    <row r="823" spans="4:16" hidden="1" x14ac:dyDescent="0.3">
      <c r="D823" s="43"/>
      <c r="E823" s="82"/>
      <c r="F823" s="46"/>
      <c r="G823" s="46"/>
      <c r="H823" s="43"/>
      <c r="I823" s="43"/>
      <c r="J823" s="43"/>
      <c r="K823" s="43"/>
      <c r="L823" s="43"/>
      <c r="M823" s="43"/>
      <c r="N823" s="43"/>
      <c r="O823" s="43"/>
      <c r="P823" s="43"/>
    </row>
    <row r="824" spans="4:16" hidden="1" x14ac:dyDescent="0.3">
      <c r="D824" s="43"/>
      <c r="E824" s="82"/>
      <c r="F824" s="46"/>
      <c r="G824" s="46"/>
      <c r="H824" s="43"/>
      <c r="I824" s="43"/>
      <c r="J824" s="43"/>
      <c r="K824" s="43"/>
      <c r="L824" s="43"/>
      <c r="M824" s="43"/>
      <c r="N824" s="43"/>
      <c r="O824" s="43"/>
      <c r="P824" s="43"/>
    </row>
    <row r="825" spans="4:16" hidden="1" x14ac:dyDescent="0.3">
      <c r="D825" s="43"/>
      <c r="E825" s="82"/>
      <c r="F825" s="46"/>
      <c r="G825" s="46"/>
      <c r="H825" s="43"/>
      <c r="I825" s="43"/>
      <c r="J825" s="43"/>
      <c r="K825" s="43"/>
      <c r="L825" s="43"/>
      <c r="M825" s="43"/>
      <c r="N825" s="43"/>
      <c r="O825" s="43"/>
      <c r="P825" s="43"/>
    </row>
    <row r="826" spans="4:16" hidden="1" x14ac:dyDescent="0.3">
      <c r="D826" s="43"/>
      <c r="E826" s="82"/>
      <c r="F826" s="46"/>
      <c r="G826" s="46"/>
      <c r="H826" s="43"/>
      <c r="I826" s="43"/>
      <c r="J826" s="43"/>
      <c r="K826" s="43"/>
      <c r="L826" s="43"/>
      <c r="M826" s="43"/>
      <c r="N826" s="43"/>
      <c r="O826" s="43"/>
      <c r="P826" s="43"/>
    </row>
    <row r="827" spans="4:16" hidden="1" x14ac:dyDescent="0.3">
      <c r="D827" s="43"/>
      <c r="E827" s="82"/>
      <c r="F827" s="46"/>
      <c r="G827" s="46"/>
      <c r="H827" s="43"/>
      <c r="I827" s="43"/>
      <c r="J827" s="43"/>
      <c r="K827" s="43"/>
      <c r="L827" s="43"/>
      <c r="M827" s="43"/>
      <c r="N827" s="43"/>
      <c r="O827" s="43"/>
      <c r="P827" s="43"/>
    </row>
    <row r="828" spans="4:16" hidden="1" x14ac:dyDescent="0.3">
      <c r="D828" s="43"/>
      <c r="E828" s="82"/>
      <c r="F828" s="46"/>
      <c r="G828" s="46"/>
      <c r="H828" s="43"/>
      <c r="I828" s="43"/>
      <c r="J828" s="43"/>
      <c r="K828" s="43"/>
      <c r="L828" s="43"/>
      <c r="M828" s="43"/>
      <c r="N828" s="43"/>
      <c r="O828" s="43"/>
      <c r="P828" s="43"/>
    </row>
    <row r="829" spans="4:16" hidden="1" x14ac:dyDescent="0.3">
      <c r="D829" s="43"/>
      <c r="E829" s="82"/>
      <c r="F829" s="46"/>
      <c r="G829" s="46"/>
      <c r="H829" s="43"/>
      <c r="I829" s="43"/>
      <c r="J829" s="43"/>
      <c r="K829" s="43"/>
      <c r="L829" s="43"/>
      <c r="M829" s="43"/>
      <c r="N829" s="43"/>
      <c r="O829" s="43"/>
      <c r="P829" s="43"/>
    </row>
    <row r="830" spans="4:16" hidden="1" x14ac:dyDescent="0.3">
      <c r="D830" s="43"/>
      <c r="E830" s="82"/>
      <c r="F830" s="46"/>
      <c r="G830" s="46"/>
      <c r="H830" s="43"/>
      <c r="I830" s="43"/>
      <c r="J830" s="43"/>
      <c r="K830" s="43"/>
      <c r="L830" s="43"/>
      <c r="M830" s="43"/>
      <c r="N830" s="43"/>
      <c r="O830" s="43"/>
      <c r="P830" s="43"/>
    </row>
    <row r="831" spans="4:16" hidden="1" x14ac:dyDescent="0.3">
      <c r="D831" s="43"/>
      <c r="E831" s="82"/>
      <c r="F831" s="46"/>
      <c r="G831" s="46"/>
      <c r="H831" s="43"/>
      <c r="I831" s="43"/>
      <c r="J831" s="43"/>
      <c r="K831" s="43"/>
      <c r="L831" s="43"/>
      <c r="M831" s="43"/>
      <c r="N831" s="43"/>
      <c r="O831" s="43"/>
      <c r="P831" s="43"/>
    </row>
    <row r="832" spans="4:16" hidden="1" x14ac:dyDescent="0.3">
      <c r="D832" s="43"/>
      <c r="E832" s="82"/>
      <c r="F832" s="46"/>
      <c r="G832" s="46"/>
      <c r="H832" s="43"/>
      <c r="I832" s="43"/>
      <c r="J832" s="43"/>
      <c r="K832" s="43"/>
      <c r="L832" s="43"/>
      <c r="M832" s="43"/>
      <c r="N832" s="43"/>
      <c r="O832" s="43"/>
      <c r="P832" s="43"/>
    </row>
    <row r="833" spans="4:16" hidden="1" x14ac:dyDescent="0.3">
      <c r="D833" s="43"/>
      <c r="E833" s="82"/>
      <c r="F833" s="46"/>
      <c r="G833" s="46"/>
      <c r="H833" s="43"/>
      <c r="I833" s="43"/>
      <c r="J833" s="43"/>
      <c r="K833" s="43"/>
      <c r="L833" s="43"/>
      <c r="M833" s="43"/>
      <c r="N833" s="43"/>
      <c r="O833" s="43"/>
      <c r="P833" s="43"/>
    </row>
    <row r="834" spans="4:16" hidden="1" x14ac:dyDescent="0.3">
      <c r="D834" s="43"/>
      <c r="E834" s="82"/>
      <c r="F834" s="46"/>
      <c r="G834" s="46"/>
      <c r="H834" s="43"/>
      <c r="I834" s="43"/>
      <c r="J834" s="43"/>
      <c r="K834" s="43"/>
      <c r="L834" s="43"/>
      <c r="M834" s="43"/>
      <c r="N834" s="43"/>
      <c r="O834" s="43"/>
      <c r="P834" s="43"/>
    </row>
    <row r="835" spans="4:16" hidden="1" x14ac:dyDescent="0.3">
      <c r="D835" s="43"/>
      <c r="E835" s="82"/>
      <c r="F835" s="46"/>
      <c r="G835" s="46"/>
      <c r="H835" s="43"/>
      <c r="I835" s="43"/>
      <c r="J835" s="43"/>
      <c r="K835" s="43"/>
      <c r="L835" s="43"/>
      <c r="M835" s="43"/>
      <c r="N835" s="43"/>
      <c r="O835" s="43"/>
      <c r="P835" s="43"/>
    </row>
    <row r="836" spans="4:16" hidden="1" x14ac:dyDescent="0.3">
      <c r="D836" s="43"/>
      <c r="E836" s="82"/>
      <c r="F836" s="46"/>
      <c r="G836" s="46"/>
      <c r="H836" s="43"/>
      <c r="I836" s="43"/>
      <c r="J836" s="43"/>
      <c r="K836" s="43"/>
      <c r="L836" s="43"/>
      <c r="M836" s="43"/>
      <c r="N836" s="43"/>
      <c r="O836" s="43"/>
      <c r="P836" s="43"/>
    </row>
    <row r="837" spans="4:16" hidden="1" x14ac:dyDescent="0.3">
      <c r="D837" s="43"/>
      <c r="E837" s="82"/>
      <c r="F837" s="46"/>
      <c r="G837" s="46"/>
      <c r="H837" s="43"/>
      <c r="I837" s="43"/>
      <c r="J837" s="43"/>
      <c r="K837" s="43"/>
      <c r="L837" s="43"/>
      <c r="M837" s="43"/>
      <c r="N837" s="43"/>
      <c r="O837" s="43"/>
      <c r="P837" s="43"/>
    </row>
    <row r="838" spans="4:16" hidden="1" x14ac:dyDescent="0.3">
      <c r="D838" s="43"/>
      <c r="E838" s="82"/>
      <c r="F838" s="46"/>
      <c r="G838" s="46"/>
      <c r="H838" s="43"/>
      <c r="I838" s="43"/>
      <c r="J838" s="43"/>
      <c r="K838" s="43"/>
      <c r="L838" s="43"/>
      <c r="M838" s="43"/>
      <c r="N838" s="43"/>
      <c r="O838" s="43"/>
      <c r="P838" s="43"/>
    </row>
    <row r="839" spans="4:16" hidden="1" x14ac:dyDescent="0.3">
      <c r="D839" s="43"/>
      <c r="E839" s="82"/>
      <c r="F839" s="46"/>
      <c r="G839" s="46"/>
      <c r="H839" s="43"/>
      <c r="I839" s="43"/>
      <c r="J839" s="43"/>
      <c r="K839" s="43"/>
      <c r="L839" s="43"/>
      <c r="M839" s="43"/>
      <c r="N839" s="43"/>
      <c r="O839" s="43"/>
      <c r="P839" s="43"/>
    </row>
    <row r="840" spans="4:16" hidden="1" x14ac:dyDescent="0.3">
      <c r="D840" s="43"/>
      <c r="E840" s="82"/>
      <c r="F840" s="46"/>
      <c r="G840" s="46"/>
      <c r="H840" s="43"/>
      <c r="I840" s="43"/>
      <c r="J840" s="43"/>
      <c r="K840" s="43"/>
      <c r="L840" s="43"/>
      <c r="M840" s="43"/>
      <c r="N840" s="43"/>
      <c r="O840" s="43"/>
      <c r="P840" s="43"/>
    </row>
    <row r="841" spans="4:16" hidden="1" x14ac:dyDescent="0.3">
      <c r="D841" s="43"/>
      <c r="E841" s="82"/>
      <c r="F841" s="46"/>
      <c r="G841" s="46"/>
      <c r="H841" s="43"/>
      <c r="I841" s="43"/>
      <c r="J841" s="43"/>
      <c r="K841" s="43"/>
      <c r="L841" s="43"/>
      <c r="M841" s="43"/>
      <c r="N841" s="43"/>
      <c r="O841" s="43"/>
      <c r="P841" s="43"/>
    </row>
    <row r="842" spans="4:16" hidden="1" x14ac:dyDescent="0.3">
      <c r="D842" s="43"/>
      <c r="E842" s="82"/>
      <c r="F842" s="46"/>
      <c r="G842" s="46"/>
      <c r="H842" s="43"/>
      <c r="I842" s="43"/>
      <c r="J842" s="43"/>
      <c r="K842" s="43"/>
      <c r="L842" s="43"/>
      <c r="M842" s="43"/>
      <c r="N842" s="43"/>
      <c r="O842" s="43"/>
      <c r="P842" s="43"/>
    </row>
    <row r="843" spans="4:16" hidden="1" x14ac:dyDescent="0.3">
      <c r="D843" s="43"/>
      <c r="E843" s="82"/>
      <c r="F843" s="46"/>
      <c r="G843" s="46"/>
      <c r="H843" s="43"/>
      <c r="I843" s="43"/>
      <c r="J843" s="43"/>
      <c r="K843" s="43"/>
      <c r="L843" s="43"/>
      <c r="M843" s="43"/>
      <c r="N843" s="43"/>
      <c r="O843" s="43"/>
      <c r="P843" s="43"/>
    </row>
    <row r="844" spans="4:16" hidden="1" x14ac:dyDescent="0.3">
      <c r="D844" s="43"/>
      <c r="E844" s="82"/>
      <c r="F844" s="46"/>
      <c r="G844" s="46"/>
      <c r="H844" s="43"/>
      <c r="I844" s="43"/>
      <c r="J844" s="43"/>
      <c r="K844" s="43"/>
      <c r="L844" s="43"/>
      <c r="M844" s="43"/>
      <c r="N844" s="43"/>
      <c r="O844" s="43"/>
      <c r="P844" s="43"/>
    </row>
    <row r="845" spans="4:16" hidden="1" x14ac:dyDescent="0.3">
      <c r="D845" s="43"/>
      <c r="E845" s="82"/>
      <c r="F845" s="46"/>
      <c r="G845" s="46"/>
      <c r="H845" s="43"/>
      <c r="I845" s="43"/>
      <c r="J845" s="43"/>
      <c r="K845" s="43"/>
      <c r="L845" s="43"/>
      <c r="M845" s="43"/>
      <c r="N845" s="43"/>
      <c r="O845" s="43"/>
      <c r="P845" s="43"/>
    </row>
    <row r="846" spans="4:16" hidden="1" x14ac:dyDescent="0.3">
      <c r="D846" s="43"/>
      <c r="E846" s="82"/>
      <c r="F846" s="46"/>
      <c r="G846" s="46"/>
      <c r="H846" s="43"/>
      <c r="I846" s="43"/>
      <c r="J846" s="43"/>
      <c r="K846" s="43"/>
      <c r="L846" s="43"/>
      <c r="M846" s="43"/>
      <c r="N846" s="43"/>
      <c r="O846" s="43"/>
      <c r="P846" s="43"/>
    </row>
    <row r="847" spans="4:16" hidden="1" x14ac:dyDescent="0.3">
      <c r="D847" s="43"/>
      <c r="E847" s="82"/>
      <c r="F847" s="46"/>
      <c r="G847" s="46"/>
      <c r="H847" s="43"/>
      <c r="I847" s="43"/>
      <c r="J847" s="43"/>
      <c r="K847" s="43"/>
      <c r="L847" s="43"/>
      <c r="M847" s="43"/>
      <c r="N847" s="43"/>
      <c r="O847" s="43"/>
      <c r="P847" s="43"/>
    </row>
    <row r="848" spans="4:16" hidden="1" x14ac:dyDescent="0.3">
      <c r="D848" s="43"/>
      <c r="E848" s="82"/>
      <c r="F848" s="46"/>
      <c r="G848" s="46"/>
      <c r="H848" s="43"/>
      <c r="I848" s="43"/>
      <c r="J848" s="43"/>
      <c r="K848" s="43"/>
      <c r="L848" s="43"/>
      <c r="M848" s="43"/>
      <c r="N848" s="43"/>
      <c r="O848" s="43"/>
      <c r="P848" s="43"/>
    </row>
    <row r="849" spans="4:16" hidden="1" x14ac:dyDescent="0.3">
      <c r="D849" s="43"/>
      <c r="E849" s="82"/>
      <c r="F849" s="46"/>
      <c r="G849" s="46"/>
      <c r="H849" s="43"/>
      <c r="I849" s="43"/>
      <c r="J849" s="43"/>
      <c r="K849" s="43"/>
      <c r="L849" s="43"/>
      <c r="M849" s="43"/>
      <c r="N849" s="43"/>
      <c r="O849" s="43"/>
      <c r="P849" s="43"/>
    </row>
    <row r="850" spans="4:16" hidden="1" x14ac:dyDescent="0.3">
      <c r="D850" s="43"/>
      <c r="E850" s="82"/>
      <c r="F850" s="46"/>
      <c r="G850" s="46"/>
      <c r="H850" s="43"/>
      <c r="I850" s="43"/>
      <c r="J850" s="43"/>
      <c r="K850" s="43"/>
      <c r="L850" s="43"/>
      <c r="M850" s="43"/>
      <c r="N850" s="43"/>
      <c r="O850" s="43"/>
      <c r="P850" s="43"/>
    </row>
    <row r="851" spans="4:16" hidden="1" x14ac:dyDescent="0.3">
      <c r="D851" s="43"/>
      <c r="E851" s="82"/>
      <c r="F851" s="46"/>
      <c r="G851" s="46"/>
      <c r="H851" s="43"/>
      <c r="I851" s="43"/>
      <c r="J851" s="43"/>
      <c r="K851" s="43"/>
      <c r="L851" s="43"/>
      <c r="M851" s="43"/>
      <c r="N851" s="43"/>
      <c r="O851" s="43"/>
      <c r="P851" s="43"/>
    </row>
    <row r="852" spans="4:16" hidden="1" x14ac:dyDescent="0.3">
      <c r="D852" s="43"/>
      <c r="E852" s="82"/>
      <c r="F852" s="46"/>
      <c r="G852" s="46"/>
      <c r="H852" s="43"/>
      <c r="I852" s="43"/>
      <c r="J852" s="43"/>
      <c r="K852" s="43"/>
      <c r="L852" s="43"/>
      <c r="M852" s="43"/>
      <c r="N852" s="43"/>
      <c r="O852" s="43"/>
      <c r="P852" s="43"/>
    </row>
    <row r="853" spans="4:16" hidden="1" x14ac:dyDescent="0.3">
      <c r="D853" s="43"/>
      <c r="E853" s="82"/>
      <c r="F853" s="46"/>
      <c r="G853" s="46"/>
      <c r="H853" s="43"/>
      <c r="I853" s="43"/>
      <c r="J853" s="43"/>
      <c r="K853" s="43"/>
      <c r="L853" s="43"/>
      <c r="M853" s="43"/>
      <c r="N853" s="43"/>
      <c r="O853" s="43"/>
      <c r="P853" s="43"/>
    </row>
    <row r="854" spans="4:16" hidden="1" x14ac:dyDescent="0.3">
      <c r="D854" s="43"/>
      <c r="E854" s="82"/>
      <c r="F854" s="46"/>
      <c r="G854" s="46"/>
      <c r="H854" s="43"/>
      <c r="I854" s="43"/>
      <c r="J854" s="43"/>
      <c r="K854" s="43"/>
      <c r="L854" s="43"/>
      <c r="M854" s="43"/>
      <c r="N854" s="43"/>
      <c r="O854" s="43"/>
      <c r="P854" s="43"/>
    </row>
    <row r="855" spans="4:16" hidden="1" x14ac:dyDescent="0.3">
      <c r="D855" s="43"/>
      <c r="E855" s="82"/>
      <c r="F855" s="46"/>
      <c r="G855" s="46"/>
      <c r="H855" s="43"/>
      <c r="I855" s="43"/>
      <c r="J855" s="43"/>
      <c r="K855" s="43"/>
      <c r="L855" s="43"/>
      <c r="M855" s="43"/>
      <c r="N855" s="43"/>
      <c r="O855" s="43"/>
      <c r="P855" s="43"/>
    </row>
    <row r="856" spans="4:16" hidden="1" x14ac:dyDescent="0.3">
      <c r="D856" s="43"/>
      <c r="E856" s="82"/>
      <c r="F856" s="46"/>
      <c r="G856" s="46"/>
      <c r="H856" s="43"/>
      <c r="I856" s="43"/>
      <c r="J856" s="43"/>
      <c r="K856" s="43"/>
      <c r="L856" s="43"/>
      <c r="M856" s="43"/>
      <c r="N856" s="43"/>
      <c r="O856" s="43"/>
      <c r="P856" s="43"/>
    </row>
    <row r="857" spans="4:16" hidden="1" x14ac:dyDescent="0.3">
      <c r="D857" s="43"/>
      <c r="E857" s="82"/>
      <c r="F857" s="46"/>
      <c r="G857" s="46"/>
      <c r="H857" s="43"/>
      <c r="I857" s="43"/>
      <c r="J857" s="43"/>
      <c r="K857" s="43"/>
      <c r="L857" s="43"/>
      <c r="M857" s="43"/>
      <c r="N857" s="43"/>
      <c r="O857" s="43"/>
      <c r="P857" s="43"/>
    </row>
    <row r="858" spans="4:16" hidden="1" x14ac:dyDescent="0.3">
      <c r="D858" s="43"/>
      <c r="E858" s="82"/>
      <c r="F858" s="46"/>
      <c r="G858" s="46"/>
      <c r="H858" s="43"/>
      <c r="I858" s="43"/>
      <c r="J858" s="43"/>
      <c r="K858" s="43"/>
      <c r="L858" s="43"/>
      <c r="M858" s="43"/>
      <c r="N858" s="43"/>
      <c r="O858" s="43"/>
      <c r="P858" s="43"/>
    </row>
    <row r="859" spans="4:16" hidden="1" x14ac:dyDescent="0.3">
      <c r="D859" s="43"/>
      <c r="E859" s="82"/>
      <c r="F859" s="46"/>
      <c r="G859" s="46"/>
      <c r="H859" s="43"/>
      <c r="I859" s="43"/>
      <c r="J859" s="43"/>
      <c r="K859" s="43"/>
      <c r="L859" s="43"/>
      <c r="M859" s="43"/>
      <c r="N859" s="43"/>
      <c r="O859" s="43"/>
      <c r="P859" s="43"/>
    </row>
    <row r="860" spans="4:16" hidden="1" x14ac:dyDescent="0.3">
      <c r="D860" s="43"/>
      <c r="E860" s="82"/>
      <c r="F860" s="46"/>
      <c r="G860" s="46"/>
      <c r="H860" s="43"/>
      <c r="I860" s="43"/>
      <c r="J860" s="43"/>
      <c r="K860" s="43"/>
      <c r="L860" s="43"/>
      <c r="M860" s="43"/>
      <c r="N860" s="43"/>
      <c r="O860" s="43"/>
      <c r="P860" s="43"/>
    </row>
    <row r="861" spans="4:16" hidden="1" x14ac:dyDescent="0.3">
      <c r="D861" s="43"/>
      <c r="E861" s="82"/>
      <c r="F861" s="46"/>
      <c r="G861" s="46"/>
      <c r="H861" s="43"/>
      <c r="I861" s="43"/>
      <c r="J861" s="43"/>
      <c r="K861" s="43"/>
      <c r="L861" s="43"/>
      <c r="M861" s="43"/>
      <c r="N861" s="43"/>
      <c r="O861" s="43"/>
      <c r="P861" s="43"/>
    </row>
    <row r="862" spans="4:16" hidden="1" x14ac:dyDescent="0.3">
      <c r="D862" s="43"/>
      <c r="E862" s="82"/>
      <c r="F862" s="46"/>
      <c r="G862" s="46"/>
      <c r="H862" s="43"/>
      <c r="I862" s="43"/>
      <c r="J862" s="43"/>
      <c r="K862" s="43"/>
      <c r="L862" s="43"/>
      <c r="M862" s="43"/>
      <c r="N862" s="43"/>
      <c r="O862" s="43"/>
      <c r="P862" s="43"/>
    </row>
    <row r="863" spans="4:16" hidden="1" x14ac:dyDescent="0.3">
      <c r="D863" s="43"/>
      <c r="E863" s="82"/>
      <c r="F863" s="46"/>
      <c r="G863" s="46"/>
      <c r="H863" s="43"/>
      <c r="I863" s="43"/>
      <c r="J863" s="43"/>
      <c r="K863" s="43"/>
      <c r="L863" s="43"/>
      <c r="M863" s="43"/>
      <c r="N863" s="43"/>
      <c r="O863" s="43"/>
      <c r="P863" s="43"/>
    </row>
    <row r="864" spans="4:16" hidden="1" x14ac:dyDescent="0.3">
      <c r="D864" s="43"/>
      <c r="E864" s="82"/>
      <c r="F864" s="46"/>
      <c r="G864" s="46"/>
      <c r="H864" s="43"/>
      <c r="I864" s="43"/>
      <c r="J864" s="43"/>
      <c r="K864" s="43"/>
      <c r="L864" s="43"/>
      <c r="M864" s="43"/>
      <c r="N864" s="43"/>
      <c r="O864" s="43"/>
      <c r="P864" s="43"/>
    </row>
    <row r="865" spans="4:16" hidden="1" x14ac:dyDescent="0.3">
      <c r="D865" s="43"/>
      <c r="E865" s="82"/>
      <c r="F865" s="46"/>
      <c r="G865" s="46"/>
      <c r="H865" s="43"/>
      <c r="I865" s="43"/>
      <c r="J865" s="43"/>
      <c r="K865" s="43"/>
      <c r="L865" s="43"/>
      <c r="M865" s="43"/>
      <c r="N865" s="43"/>
      <c r="O865" s="43"/>
      <c r="P865" s="43"/>
    </row>
    <row r="866" spans="4:16" hidden="1" x14ac:dyDescent="0.3">
      <c r="D866" s="43"/>
      <c r="E866" s="82"/>
      <c r="F866" s="46"/>
      <c r="G866" s="46"/>
      <c r="H866" s="43"/>
      <c r="I866" s="43"/>
      <c r="J866" s="43"/>
      <c r="K866" s="43"/>
      <c r="L866" s="43"/>
      <c r="M866" s="43"/>
      <c r="N866" s="43"/>
      <c r="O866" s="43"/>
      <c r="P866" s="43"/>
    </row>
    <row r="867" spans="4:16" hidden="1" x14ac:dyDescent="0.3">
      <c r="D867" s="43"/>
      <c r="E867" s="82"/>
      <c r="F867" s="46"/>
      <c r="G867" s="46"/>
      <c r="H867" s="43"/>
      <c r="I867" s="43"/>
      <c r="J867" s="43"/>
      <c r="K867" s="43"/>
      <c r="L867" s="43"/>
      <c r="M867" s="43"/>
      <c r="N867" s="43"/>
      <c r="O867" s="43"/>
      <c r="P867" s="43"/>
    </row>
    <row r="868" spans="4:16" hidden="1" x14ac:dyDescent="0.3">
      <c r="D868" s="43"/>
      <c r="E868" s="82"/>
      <c r="F868" s="46"/>
      <c r="G868" s="46"/>
      <c r="H868" s="43"/>
      <c r="I868" s="43"/>
      <c r="J868" s="43"/>
      <c r="K868" s="43"/>
      <c r="L868" s="43"/>
      <c r="M868" s="43"/>
      <c r="N868" s="43"/>
      <c r="O868" s="43"/>
      <c r="P868" s="43"/>
    </row>
    <row r="869" spans="4:16" hidden="1" x14ac:dyDescent="0.3">
      <c r="D869" s="43"/>
      <c r="E869" s="82"/>
      <c r="F869" s="46"/>
      <c r="G869" s="46"/>
      <c r="H869" s="43"/>
      <c r="I869" s="43"/>
      <c r="J869" s="43"/>
      <c r="K869" s="43"/>
      <c r="L869" s="43"/>
      <c r="M869" s="43"/>
      <c r="N869" s="43"/>
      <c r="O869" s="43"/>
      <c r="P869" s="43"/>
    </row>
    <row r="870" spans="4:16" hidden="1" x14ac:dyDescent="0.3">
      <c r="D870" s="43"/>
      <c r="E870" s="82"/>
      <c r="F870" s="46"/>
      <c r="G870" s="46"/>
      <c r="H870" s="43"/>
      <c r="I870" s="43"/>
      <c r="J870" s="43"/>
      <c r="K870" s="43"/>
      <c r="L870" s="43"/>
      <c r="M870" s="43"/>
      <c r="N870" s="43"/>
      <c r="O870" s="43"/>
      <c r="P870" s="43"/>
    </row>
    <row r="871" spans="4:16" hidden="1" x14ac:dyDescent="0.3">
      <c r="D871" s="43"/>
      <c r="E871" s="82"/>
      <c r="F871" s="46"/>
      <c r="G871" s="46"/>
      <c r="H871" s="43"/>
      <c r="I871" s="43"/>
      <c r="J871" s="43"/>
      <c r="K871" s="43"/>
      <c r="L871" s="43"/>
      <c r="M871" s="43"/>
      <c r="N871" s="43"/>
      <c r="O871" s="43"/>
      <c r="P871" s="43"/>
    </row>
    <row r="872" spans="4:16" hidden="1" x14ac:dyDescent="0.3">
      <c r="D872" s="43"/>
      <c r="E872" s="82"/>
      <c r="F872" s="46"/>
      <c r="G872" s="46"/>
      <c r="H872" s="43"/>
      <c r="I872" s="43"/>
      <c r="J872" s="43"/>
      <c r="K872" s="43"/>
      <c r="L872" s="43"/>
      <c r="M872" s="43"/>
      <c r="N872" s="43"/>
      <c r="O872" s="43"/>
      <c r="P872" s="43"/>
    </row>
    <row r="873" spans="4:16" hidden="1" x14ac:dyDescent="0.3">
      <c r="D873" s="43"/>
      <c r="E873" s="82"/>
      <c r="F873" s="46"/>
      <c r="G873" s="46"/>
      <c r="H873" s="43"/>
      <c r="I873" s="43"/>
      <c r="J873" s="43"/>
      <c r="K873" s="43"/>
      <c r="L873" s="43"/>
      <c r="M873" s="43"/>
      <c r="N873" s="43"/>
      <c r="O873" s="43"/>
      <c r="P873" s="43"/>
    </row>
    <row r="874" spans="4:16" hidden="1" x14ac:dyDescent="0.3">
      <c r="D874" s="43"/>
      <c r="E874" s="82"/>
      <c r="F874" s="46"/>
      <c r="G874" s="46"/>
      <c r="H874" s="43"/>
      <c r="I874" s="43"/>
      <c r="J874" s="43"/>
      <c r="K874" s="43"/>
      <c r="L874" s="43"/>
      <c r="M874" s="43"/>
      <c r="N874" s="43"/>
      <c r="O874" s="43"/>
      <c r="P874" s="43"/>
    </row>
    <row r="875" spans="4:16" hidden="1" x14ac:dyDescent="0.3">
      <c r="D875" s="43"/>
      <c r="E875" s="82"/>
      <c r="F875" s="46"/>
      <c r="G875" s="46"/>
      <c r="H875" s="43"/>
      <c r="I875" s="43"/>
      <c r="J875" s="43"/>
      <c r="K875" s="43"/>
      <c r="L875" s="43"/>
      <c r="M875" s="43"/>
      <c r="N875" s="43"/>
      <c r="O875" s="43"/>
      <c r="P875" s="43"/>
    </row>
    <row r="876" spans="4:16" hidden="1" x14ac:dyDescent="0.3">
      <c r="D876" s="43"/>
      <c r="E876" s="82"/>
      <c r="F876" s="46"/>
      <c r="G876" s="46"/>
      <c r="H876" s="43"/>
      <c r="I876" s="43"/>
      <c r="J876" s="43"/>
      <c r="K876" s="43"/>
      <c r="L876" s="43"/>
      <c r="M876" s="43"/>
      <c r="N876" s="43"/>
      <c r="O876" s="43"/>
      <c r="P876" s="43"/>
    </row>
    <row r="877" spans="4:16" hidden="1" x14ac:dyDescent="0.3">
      <c r="D877" s="43"/>
      <c r="E877" s="82"/>
      <c r="F877" s="46"/>
      <c r="G877" s="46"/>
      <c r="H877" s="43"/>
      <c r="I877" s="43"/>
      <c r="J877" s="43"/>
      <c r="K877" s="43"/>
      <c r="L877" s="43"/>
      <c r="M877" s="43"/>
      <c r="N877" s="43"/>
      <c r="O877" s="43"/>
      <c r="P877" s="43"/>
    </row>
    <row r="878" spans="4:16" hidden="1" x14ac:dyDescent="0.3">
      <c r="D878" s="43"/>
      <c r="E878" s="82"/>
      <c r="F878" s="46"/>
      <c r="G878" s="46"/>
      <c r="H878" s="43"/>
      <c r="I878" s="43"/>
      <c r="J878" s="43"/>
      <c r="K878" s="43"/>
      <c r="L878" s="43"/>
      <c r="M878" s="43"/>
      <c r="N878" s="43"/>
      <c r="O878" s="43"/>
      <c r="P878" s="43"/>
    </row>
    <row r="879" spans="4:16" hidden="1" x14ac:dyDescent="0.3">
      <c r="D879" s="43"/>
      <c r="E879" s="82"/>
      <c r="F879" s="46"/>
      <c r="G879" s="46"/>
      <c r="H879" s="43"/>
      <c r="I879" s="43"/>
      <c r="J879" s="43"/>
      <c r="K879" s="43"/>
      <c r="L879" s="43"/>
      <c r="M879" s="43"/>
      <c r="N879" s="43"/>
      <c r="O879" s="43"/>
      <c r="P879" s="43"/>
    </row>
    <row r="880" spans="4:16" x14ac:dyDescent="0.3">
      <c r="D880" s="43"/>
      <c r="E880" s="82"/>
      <c r="F880" s="46"/>
      <c r="G880" s="46"/>
      <c r="H880" s="43"/>
      <c r="I880" s="43"/>
      <c r="J880" s="43"/>
      <c r="K880" s="43"/>
      <c r="L880" s="43"/>
      <c r="M880" s="43"/>
      <c r="N880" s="43"/>
      <c r="O880" s="43"/>
      <c r="P880" s="43"/>
    </row>
    <row r="881" spans="4:16" x14ac:dyDescent="0.3">
      <c r="D881" s="43"/>
      <c r="G881" s="23"/>
      <c r="H881" s="43"/>
      <c r="I881" s="43"/>
      <c r="J881" s="43"/>
      <c r="K881" s="43"/>
      <c r="L881" s="43"/>
      <c r="M881" s="43"/>
      <c r="N881" s="43"/>
      <c r="O881" s="43"/>
      <c r="P881" s="43"/>
    </row>
    <row r="882" spans="4:16" x14ac:dyDescent="0.3">
      <c r="D882" s="43"/>
      <c r="E882" s="43"/>
      <c r="F882" s="43"/>
      <c r="G882" s="58"/>
      <c r="H882" s="43"/>
      <c r="I882" s="43"/>
      <c r="J882" s="43"/>
      <c r="K882" s="43"/>
      <c r="L882" s="43"/>
      <c r="M882" s="43"/>
      <c r="N882" s="43"/>
      <c r="O882" s="43"/>
      <c r="P882" s="43"/>
    </row>
    <row r="883" spans="4:16" x14ac:dyDescent="0.3">
      <c r="D883" s="43"/>
      <c r="E883" s="43"/>
      <c r="F883" s="43"/>
      <c r="G883" s="58"/>
      <c r="H883" s="43"/>
      <c r="I883" s="43"/>
      <c r="J883" s="43"/>
      <c r="K883" s="43"/>
      <c r="L883" s="43"/>
      <c r="M883" s="43"/>
      <c r="N883" s="43"/>
      <c r="O883" s="43"/>
      <c r="P883" s="43"/>
    </row>
    <row r="884" spans="4:16" x14ac:dyDescent="0.3">
      <c r="D884" s="43"/>
      <c r="E884" s="43"/>
      <c r="F884" s="43"/>
      <c r="G884" s="58"/>
      <c r="H884" s="43"/>
      <c r="I884" s="43"/>
      <c r="J884" s="43"/>
      <c r="K884" s="43"/>
      <c r="L884" s="43"/>
      <c r="M884" s="43"/>
      <c r="N884" s="43"/>
      <c r="O884" s="43"/>
      <c r="P884" s="43"/>
    </row>
    <row r="885" spans="4:16" x14ac:dyDescent="0.3">
      <c r="D885" s="43"/>
      <c r="E885" s="43"/>
      <c r="F885" s="43"/>
      <c r="G885" s="58"/>
      <c r="H885" s="43"/>
      <c r="I885" s="43"/>
      <c r="J885" s="43"/>
      <c r="K885" s="43"/>
      <c r="L885" s="43"/>
      <c r="M885" s="43"/>
      <c r="N885" s="43"/>
      <c r="O885" s="43"/>
      <c r="P885" s="43"/>
    </row>
    <row r="886" spans="4:16" x14ac:dyDescent="0.3">
      <c r="D886" s="43"/>
      <c r="E886" s="43"/>
      <c r="F886" s="43"/>
      <c r="G886" s="58"/>
      <c r="H886" s="43"/>
      <c r="I886" s="43"/>
      <c r="J886" s="43"/>
      <c r="K886" s="43"/>
      <c r="L886" s="43"/>
      <c r="M886" s="43"/>
      <c r="N886" s="43"/>
      <c r="O886" s="43"/>
      <c r="P886" s="43"/>
    </row>
    <row r="887" spans="4:16" x14ac:dyDescent="0.3">
      <c r="D887" s="43"/>
      <c r="E887" s="43"/>
      <c r="F887" s="43"/>
      <c r="G887" s="58"/>
      <c r="H887" s="43"/>
      <c r="I887" s="43"/>
      <c r="J887" s="43"/>
      <c r="K887" s="43"/>
      <c r="L887" s="43"/>
      <c r="M887" s="43"/>
      <c r="N887" s="43"/>
      <c r="O887" s="43"/>
      <c r="P887" s="43"/>
    </row>
    <row r="888" spans="4:16" x14ac:dyDescent="0.3">
      <c r="D888" s="43"/>
      <c r="E888" s="43"/>
      <c r="F888" s="43"/>
      <c r="G888" s="58"/>
      <c r="H888" s="43"/>
      <c r="I888" s="43"/>
      <c r="J888" s="43"/>
      <c r="K888" s="43"/>
      <c r="L888" s="43"/>
      <c r="M888" s="43"/>
      <c r="N888" s="43"/>
      <c r="O888" s="43"/>
      <c r="P888" s="43"/>
    </row>
    <row r="889" spans="4:16" x14ac:dyDescent="0.3">
      <c r="D889" s="43"/>
      <c r="E889" s="43"/>
      <c r="F889" s="43"/>
      <c r="G889" s="58"/>
      <c r="H889" s="43"/>
      <c r="I889" s="43"/>
      <c r="J889" s="43"/>
      <c r="K889" s="43"/>
      <c r="L889" s="43"/>
      <c r="M889" s="43"/>
      <c r="N889" s="43"/>
      <c r="O889" s="43"/>
      <c r="P889" s="43"/>
    </row>
    <row r="890" spans="4:16" x14ac:dyDescent="0.3">
      <c r="D890" s="43"/>
      <c r="E890" s="43"/>
      <c r="F890" s="43"/>
      <c r="G890" s="58"/>
      <c r="H890" s="43"/>
      <c r="I890" s="43"/>
      <c r="J890" s="43"/>
      <c r="K890" s="43"/>
      <c r="L890" s="43"/>
      <c r="M890" s="43"/>
      <c r="N890" s="43"/>
      <c r="O890" s="43"/>
      <c r="P890" s="43"/>
    </row>
    <row r="891" spans="4:16" x14ac:dyDescent="0.3">
      <c r="D891" s="43"/>
      <c r="E891" s="43"/>
      <c r="F891" s="43"/>
      <c r="G891" s="58"/>
      <c r="H891" s="43"/>
      <c r="I891" s="43"/>
      <c r="J891" s="43"/>
      <c r="K891" s="43"/>
      <c r="L891" s="43"/>
      <c r="M891" s="43"/>
      <c r="N891" s="43"/>
      <c r="O891" s="43"/>
      <c r="P891" s="43"/>
    </row>
    <row r="892" spans="4:16" x14ac:dyDescent="0.3">
      <c r="D892" s="43"/>
      <c r="E892" s="43"/>
      <c r="F892" s="43"/>
      <c r="G892" s="58"/>
      <c r="H892" s="43"/>
      <c r="I892" s="43"/>
      <c r="J892" s="43"/>
      <c r="K892" s="43"/>
      <c r="L892" s="43"/>
      <c r="M892" s="43"/>
      <c r="N892" s="43"/>
      <c r="O892" s="43"/>
      <c r="P892" s="43"/>
    </row>
    <row r="893" spans="4:16" x14ac:dyDescent="0.3">
      <c r="D893" s="43"/>
      <c r="E893" s="43"/>
      <c r="F893" s="43"/>
      <c r="G893" s="58"/>
      <c r="H893" s="43"/>
      <c r="I893" s="43"/>
      <c r="J893" s="43"/>
      <c r="K893" s="43"/>
      <c r="L893" s="43"/>
      <c r="M893" s="43"/>
      <c r="N893" s="43"/>
      <c r="O893" s="43"/>
      <c r="P893" s="43"/>
    </row>
    <row r="894" spans="4:16" x14ac:dyDescent="0.3">
      <c r="D894" s="43"/>
      <c r="E894" s="43"/>
      <c r="F894" s="43"/>
      <c r="G894" s="58"/>
      <c r="H894" s="43"/>
      <c r="I894" s="43"/>
      <c r="J894" s="43"/>
      <c r="K894" s="43"/>
      <c r="L894" s="43"/>
      <c r="M894" s="43"/>
      <c r="N894" s="43"/>
      <c r="O894" s="43"/>
      <c r="P894" s="43"/>
    </row>
    <row r="895" spans="4:16" x14ac:dyDescent="0.3">
      <c r="D895" s="43"/>
      <c r="E895" s="43"/>
      <c r="F895" s="43"/>
      <c r="G895" s="58"/>
      <c r="H895" s="43"/>
      <c r="I895" s="43"/>
      <c r="J895" s="43"/>
      <c r="K895" s="43"/>
      <c r="L895" s="43"/>
      <c r="M895" s="43"/>
      <c r="N895" s="43"/>
      <c r="O895" s="43"/>
      <c r="P895" s="43"/>
    </row>
    <row r="896" spans="4:16" x14ac:dyDescent="0.3">
      <c r="D896" s="43"/>
      <c r="E896" s="43"/>
      <c r="F896" s="43"/>
      <c r="G896" s="58"/>
      <c r="H896" s="43"/>
      <c r="I896" s="43"/>
      <c r="J896" s="43"/>
      <c r="K896" s="43"/>
      <c r="L896" s="43"/>
      <c r="M896" s="43"/>
      <c r="N896" s="43"/>
      <c r="O896" s="43"/>
      <c r="P896" s="43"/>
    </row>
    <row r="897" spans="4:16" x14ac:dyDescent="0.3">
      <c r="D897" s="43"/>
      <c r="E897" s="43"/>
      <c r="F897" s="43"/>
      <c r="G897" s="58"/>
      <c r="H897" s="43"/>
      <c r="I897" s="43"/>
      <c r="J897" s="43"/>
      <c r="K897" s="43"/>
      <c r="L897" s="43"/>
      <c r="M897" s="43"/>
      <c r="N897" s="43"/>
      <c r="O897" s="43"/>
      <c r="P897" s="43"/>
    </row>
    <row r="898" spans="4:16" x14ac:dyDescent="0.3">
      <c r="D898" s="43"/>
      <c r="E898" s="43"/>
      <c r="F898" s="43"/>
      <c r="G898" s="58"/>
      <c r="H898" s="43"/>
      <c r="I898" s="43"/>
      <c r="J898" s="43"/>
      <c r="K898" s="43"/>
      <c r="L898" s="43"/>
      <c r="M898" s="43"/>
      <c r="N898" s="43"/>
      <c r="O898" s="43"/>
      <c r="P898" s="43"/>
    </row>
    <row r="899" spans="4:16" x14ac:dyDescent="0.3">
      <c r="D899" s="43"/>
      <c r="E899" s="43"/>
      <c r="F899" s="43"/>
      <c r="G899" s="58"/>
      <c r="H899" s="43"/>
      <c r="I899" s="43"/>
      <c r="J899" s="43"/>
      <c r="K899" s="43"/>
      <c r="L899" s="43"/>
      <c r="M899" s="43"/>
      <c r="N899" s="43"/>
      <c r="O899" s="43"/>
      <c r="P899" s="43"/>
    </row>
    <row r="900" spans="4:16" x14ac:dyDescent="0.3">
      <c r="D900" s="43"/>
      <c r="E900" s="43"/>
      <c r="F900" s="43"/>
      <c r="G900" s="58"/>
      <c r="H900" s="43"/>
      <c r="I900" s="43"/>
      <c r="J900" s="43"/>
      <c r="K900" s="43"/>
      <c r="L900" s="43"/>
      <c r="M900" s="43"/>
      <c r="N900" s="43"/>
      <c r="O900" s="43"/>
      <c r="P900" s="43"/>
    </row>
    <row r="901" spans="4:16" x14ac:dyDescent="0.3">
      <c r="D901" s="43"/>
      <c r="E901" s="43"/>
      <c r="F901" s="43"/>
      <c r="G901" s="58"/>
      <c r="H901" s="43"/>
      <c r="I901" s="43"/>
      <c r="J901" s="43"/>
      <c r="K901" s="43"/>
      <c r="L901" s="43"/>
      <c r="M901" s="43"/>
      <c r="N901" s="43"/>
      <c r="O901" s="43"/>
      <c r="P901" s="43"/>
    </row>
    <row r="902" spans="4:16" x14ac:dyDescent="0.3">
      <c r="D902" s="43"/>
      <c r="E902" s="43"/>
      <c r="F902" s="43"/>
      <c r="G902" s="58"/>
      <c r="H902" s="43"/>
      <c r="I902" s="43"/>
      <c r="J902" s="43"/>
      <c r="K902" s="43"/>
      <c r="L902" s="43"/>
      <c r="M902" s="43"/>
      <c r="N902" s="43"/>
      <c r="O902" s="43"/>
      <c r="P902" s="43"/>
    </row>
    <row r="903" spans="4:16" x14ac:dyDescent="0.3">
      <c r="D903" s="43"/>
      <c r="E903" s="43"/>
      <c r="F903" s="43"/>
      <c r="G903" s="58"/>
      <c r="H903" s="43"/>
      <c r="I903" s="43"/>
      <c r="J903" s="43"/>
      <c r="K903" s="43"/>
      <c r="L903" s="43"/>
      <c r="M903" s="43"/>
      <c r="N903" s="43"/>
      <c r="O903" s="43"/>
      <c r="P903" s="43"/>
    </row>
    <row r="904" spans="4:16" x14ac:dyDescent="0.3">
      <c r="D904" s="43"/>
      <c r="E904" s="43"/>
      <c r="F904" s="43"/>
      <c r="G904" s="58"/>
      <c r="H904" s="43"/>
      <c r="I904" s="43"/>
      <c r="J904" s="43"/>
      <c r="K904" s="43"/>
      <c r="L904" s="43"/>
      <c r="M904" s="43"/>
      <c r="N904" s="43"/>
      <c r="O904" s="43"/>
      <c r="P904" s="43"/>
    </row>
    <row r="905" spans="4:16" x14ac:dyDescent="0.3">
      <c r="D905" s="43"/>
      <c r="E905" s="43"/>
      <c r="F905" s="43"/>
      <c r="G905" s="58"/>
      <c r="H905" s="43"/>
      <c r="I905" s="43"/>
      <c r="J905" s="43"/>
      <c r="K905" s="43"/>
      <c r="L905" s="43"/>
      <c r="M905" s="43"/>
      <c r="N905" s="43"/>
      <c r="O905" s="43"/>
      <c r="P905" s="43"/>
    </row>
    <row r="906" spans="4:16" x14ac:dyDescent="0.3">
      <c r="D906" s="43"/>
      <c r="E906" s="43"/>
      <c r="F906" s="43"/>
      <c r="G906" s="58"/>
      <c r="H906" s="43"/>
      <c r="I906" s="43"/>
      <c r="J906" s="43"/>
      <c r="K906" s="43"/>
      <c r="L906" s="43"/>
      <c r="M906" s="43"/>
      <c r="N906" s="43"/>
      <c r="O906" s="43"/>
      <c r="P906" s="43"/>
    </row>
    <row r="907" spans="4:16" x14ac:dyDescent="0.3">
      <c r="D907" s="43"/>
      <c r="E907" s="43"/>
      <c r="F907" s="43"/>
      <c r="G907" s="58"/>
      <c r="H907" s="43"/>
      <c r="I907" s="43"/>
      <c r="J907" s="43"/>
      <c r="K907" s="43"/>
      <c r="L907" s="43"/>
      <c r="M907" s="43"/>
      <c r="N907" s="43"/>
      <c r="O907" s="43"/>
      <c r="P907" s="43"/>
    </row>
    <row r="908" spans="4:16" x14ac:dyDescent="0.3">
      <c r="D908" s="43"/>
      <c r="E908" s="43"/>
      <c r="F908" s="43"/>
      <c r="G908" s="58"/>
      <c r="H908" s="43"/>
      <c r="I908" s="43"/>
      <c r="J908" s="43"/>
      <c r="K908" s="43"/>
      <c r="L908" s="43"/>
      <c r="M908" s="43"/>
      <c r="N908" s="43"/>
      <c r="O908" s="43"/>
      <c r="P908" s="43"/>
    </row>
    <row r="909" spans="4:16" x14ac:dyDescent="0.3">
      <c r="D909" s="43"/>
      <c r="E909" s="43"/>
      <c r="F909" s="43"/>
      <c r="G909" s="58"/>
      <c r="H909" s="43"/>
      <c r="I909" s="43"/>
      <c r="J909" s="43"/>
      <c r="K909" s="43"/>
      <c r="L909" s="43"/>
      <c r="M909" s="43"/>
      <c r="N909" s="43"/>
      <c r="O909" s="43"/>
      <c r="P909" s="43"/>
    </row>
    <row r="910" spans="4:16" x14ac:dyDescent="0.3">
      <c r="D910" s="43"/>
      <c r="E910" s="43"/>
      <c r="F910" s="43"/>
      <c r="G910" s="58"/>
      <c r="H910" s="43"/>
      <c r="I910" s="43"/>
      <c r="J910" s="43"/>
      <c r="K910" s="43"/>
      <c r="L910" s="43"/>
      <c r="M910" s="43"/>
      <c r="N910" s="43"/>
      <c r="O910" s="43"/>
      <c r="P910" s="43"/>
    </row>
    <row r="911" spans="4:16" x14ac:dyDescent="0.3">
      <c r="D911" s="43"/>
      <c r="E911" s="43"/>
      <c r="F911" s="43"/>
      <c r="G911" s="58"/>
      <c r="H911" s="43"/>
      <c r="I911" s="43"/>
      <c r="J911" s="43"/>
      <c r="K911" s="43"/>
      <c r="L911" s="43"/>
      <c r="M911" s="43"/>
      <c r="N911" s="43"/>
      <c r="O911" s="43"/>
      <c r="P911" s="43"/>
    </row>
    <row r="912" spans="4:16" x14ac:dyDescent="0.3">
      <c r="D912" s="43"/>
      <c r="E912" s="43"/>
      <c r="F912" s="43"/>
      <c r="G912" s="58"/>
      <c r="H912" s="43"/>
      <c r="I912" s="43"/>
      <c r="J912" s="43"/>
      <c r="K912" s="43"/>
      <c r="L912" s="43"/>
      <c r="M912" s="43"/>
      <c r="N912" s="43"/>
      <c r="O912" s="43"/>
      <c r="P912" s="43"/>
    </row>
    <row r="913" spans="4:16" x14ac:dyDescent="0.3">
      <c r="D913" s="43"/>
      <c r="E913" s="43"/>
      <c r="F913" s="43"/>
      <c r="G913" s="58"/>
      <c r="H913" s="43"/>
      <c r="I913" s="43"/>
      <c r="J913" s="43"/>
      <c r="K913" s="43"/>
      <c r="L913" s="43"/>
      <c r="M913" s="43"/>
      <c r="N913" s="43"/>
      <c r="O913" s="43"/>
      <c r="P913" s="43"/>
    </row>
    <row r="914" spans="4:16" x14ac:dyDescent="0.3">
      <c r="D914" s="43"/>
      <c r="E914" s="43"/>
      <c r="F914" s="43"/>
      <c r="G914" s="58"/>
      <c r="H914" s="43"/>
      <c r="I914" s="43"/>
      <c r="J914" s="43"/>
      <c r="K914" s="43"/>
      <c r="L914" s="43"/>
      <c r="M914" s="43"/>
      <c r="N914" s="43"/>
      <c r="O914" s="43"/>
      <c r="P914" s="43"/>
    </row>
    <row r="915" spans="4:16" x14ac:dyDescent="0.3">
      <c r="D915" s="43"/>
      <c r="E915" s="43"/>
      <c r="F915" s="43"/>
      <c r="G915" s="58"/>
      <c r="H915" s="43"/>
      <c r="I915" s="43"/>
      <c r="J915" s="43"/>
      <c r="K915" s="43"/>
      <c r="L915" s="43"/>
      <c r="M915" s="43"/>
      <c r="N915" s="43"/>
      <c r="O915" s="43"/>
      <c r="P915" s="43"/>
    </row>
    <row r="916" spans="4:16" x14ac:dyDescent="0.3">
      <c r="D916" s="43"/>
      <c r="E916" s="43"/>
      <c r="F916" s="43"/>
      <c r="G916" s="58"/>
      <c r="H916" s="43"/>
      <c r="I916" s="43"/>
      <c r="J916" s="43"/>
      <c r="K916" s="43"/>
      <c r="L916" s="43"/>
      <c r="M916" s="43"/>
      <c r="N916" s="43"/>
      <c r="O916" s="43"/>
      <c r="P916" s="43"/>
    </row>
    <row r="917" spans="4:16" x14ac:dyDescent="0.3">
      <c r="D917" s="43"/>
      <c r="E917" s="43"/>
      <c r="F917" s="43"/>
      <c r="G917" s="58"/>
      <c r="H917" s="43"/>
      <c r="I917" s="43"/>
      <c r="J917" s="43"/>
      <c r="K917" s="43"/>
      <c r="L917" s="43"/>
      <c r="M917" s="43"/>
      <c r="N917" s="43"/>
      <c r="O917" s="43"/>
      <c r="P917" s="43"/>
    </row>
    <row r="918" spans="4:16" x14ac:dyDescent="0.3">
      <c r="D918" s="43"/>
      <c r="E918" s="43"/>
      <c r="F918" s="43"/>
      <c r="G918" s="58"/>
      <c r="H918" s="43"/>
      <c r="I918" s="43"/>
      <c r="J918" s="43"/>
      <c r="K918" s="43"/>
      <c r="L918" s="43"/>
      <c r="M918" s="43"/>
      <c r="N918" s="43"/>
      <c r="O918" s="43"/>
      <c r="P918" s="43"/>
    </row>
    <row r="919" spans="4:16" x14ac:dyDescent="0.3">
      <c r="D919" s="43"/>
      <c r="E919" s="43"/>
      <c r="F919" s="43"/>
      <c r="G919" s="58"/>
      <c r="H919" s="43"/>
      <c r="I919" s="43"/>
      <c r="J919" s="43"/>
      <c r="K919" s="43"/>
      <c r="L919" s="43"/>
      <c r="M919" s="43"/>
      <c r="N919" s="43"/>
      <c r="O919" s="43"/>
      <c r="P919" s="43"/>
    </row>
    <row r="920" spans="4:16" x14ac:dyDescent="0.3">
      <c r="D920" s="43"/>
      <c r="E920" s="43"/>
      <c r="F920" s="43"/>
      <c r="G920" s="58"/>
      <c r="H920" s="43"/>
      <c r="I920" s="43"/>
      <c r="J920" s="43"/>
      <c r="K920" s="43"/>
      <c r="L920" s="43"/>
      <c r="M920" s="43"/>
      <c r="N920" s="43"/>
      <c r="O920" s="43"/>
      <c r="P920" s="43"/>
    </row>
    <row r="921" spans="4:16" x14ac:dyDescent="0.3">
      <c r="D921" s="43"/>
      <c r="E921" s="43"/>
      <c r="F921" s="43"/>
      <c r="G921" s="58"/>
      <c r="H921" s="43"/>
      <c r="I921" s="43"/>
      <c r="J921" s="43"/>
      <c r="K921" s="43"/>
      <c r="L921" s="43"/>
      <c r="M921" s="43"/>
      <c r="N921" s="43"/>
      <c r="O921" s="43"/>
      <c r="P921" s="43"/>
    </row>
    <row r="922" spans="4:16" x14ac:dyDescent="0.3">
      <c r="D922" s="43"/>
      <c r="E922" s="43"/>
      <c r="F922" s="43"/>
      <c r="G922" s="58"/>
      <c r="H922" s="43"/>
      <c r="I922" s="43"/>
      <c r="J922" s="43"/>
      <c r="K922" s="43"/>
      <c r="L922" s="43"/>
      <c r="M922" s="43"/>
      <c r="N922" s="43"/>
      <c r="O922" s="43"/>
      <c r="P922" s="43"/>
    </row>
    <row r="923" spans="4:16" x14ac:dyDescent="0.3">
      <c r="D923" s="43"/>
      <c r="E923" s="43"/>
      <c r="F923" s="43"/>
      <c r="G923" s="58"/>
      <c r="H923" s="43"/>
      <c r="I923" s="43"/>
      <c r="J923" s="43"/>
      <c r="K923" s="43"/>
      <c r="L923" s="43"/>
      <c r="M923" s="43"/>
      <c r="N923" s="43"/>
      <c r="O923" s="43"/>
      <c r="P923" s="43"/>
    </row>
    <row r="924" spans="4:16" x14ac:dyDescent="0.3">
      <c r="D924" s="43"/>
      <c r="E924" s="43"/>
      <c r="F924" s="43"/>
      <c r="G924" s="58"/>
      <c r="H924" s="43"/>
      <c r="I924" s="43"/>
      <c r="J924" s="43"/>
      <c r="K924" s="43"/>
      <c r="L924" s="43"/>
      <c r="M924" s="43"/>
      <c r="N924" s="43"/>
      <c r="O924" s="43"/>
      <c r="P924" s="43"/>
    </row>
    <row r="925" spans="4:16" x14ac:dyDescent="0.3">
      <c r="D925" s="43"/>
      <c r="E925" s="43"/>
      <c r="F925" s="43"/>
      <c r="G925" s="58"/>
      <c r="H925" s="43"/>
      <c r="I925" s="43"/>
      <c r="J925" s="43"/>
      <c r="K925" s="43"/>
      <c r="L925" s="43"/>
      <c r="M925" s="43"/>
      <c r="N925" s="43"/>
      <c r="O925" s="43"/>
      <c r="P925" s="43"/>
    </row>
    <row r="926" spans="4:16" x14ac:dyDescent="0.3">
      <c r="D926" s="43"/>
      <c r="E926" s="43"/>
      <c r="F926" s="43"/>
      <c r="G926" s="58"/>
      <c r="H926" s="43"/>
      <c r="I926" s="43"/>
      <c r="J926" s="43"/>
      <c r="K926" s="43"/>
      <c r="L926" s="43"/>
      <c r="M926" s="43"/>
      <c r="N926" s="43"/>
      <c r="O926" s="43"/>
      <c r="P926" s="43"/>
    </row>
    <row r="927" spans="4:16" x14ac:dyDescent="0.3">
      <c r="D927" s="43"/>
      <c r="E927" s="43"/>
      <c r="F927" s="43"/>
      <c r="G927" s="58"/>
      <c r="H927" s="43"/>
      <c r="I927" s="43"/>
      <c r="J927" s="43"/>
      <c r="K927" s="43"/>
      <c r="L927" s="43"/>
      <c r="M927" s="43"/>
      <c r="N927" s="43"/>
      <c r="O927" s="43"/>
      <c r="P927" s="43"/>
    </row>
    <row r="928" spans="4:16" x14ac:dyDescent="0.3">
      <c r="D928" s="43"/>
      <c r="E928" s="43"/>
      <c r="F928" s="43"/>
      <c r="G928" s="58"/>
      <c r="H928" s="43"/>
      <c r="I928" s="43"/>
      <c r="J928" s="43"/>
      <c r="K928" s="43"/>
      <c r="L928" s="43"/>
      <c r="M928" s="43"/>
      <c r="N928" s="43"/>
      <c r="O928" s="43"/>
      <c r="P928" s="43"/>
    </row>
    <row r="929" spans="4:16" x14ac:dyDescent="0.3">
      <c r="D929" s="43"/>
      <c r="E929" s="43"/>
      <c r="F929" s="43"/>
      <c r="G929" s="58"/>
      <c r="H929" s="43"/>
      <c r="I929" s="43"/>
      <c r="J929" s="43"/>
      <c r="K929" s="43"/>
      <c r="L929" s="43"/>
      <c r="M929" s="43"/>
      <c r="N929" s="43"/>
      <c r="O929" s="43"/>
      <c r="P929" s="43"/>
    </row>
    <row r="930" spans="4:16" x14ac:dyDescent="0.3">
      <c r="D930" s="43"/>
      <c r="E930" s="43"/>
      <c r="F930" s="43"/>
      <c r="G930" s="58"/>
      <c r="H930" s="43"/>
      <c r="I930" s="43"/>
      <c r="J930" s="43"/>
      <c r="K930" s="43"/>
      <c r="L930" s="43"/>
      <c r="M930" s="43"/>
      <c r="N930" s="43"/>
      <c r="O930" s="43"/>
      <c r="P930" s="43"/>
    </row>
    <row r="931" spans="4:16" x14ac:dyDescent="0.3">
      <c r="D931" s="43"/>
      <c r="E931" s="43"/>
      <c r="F931" s="43"/>
      <c r="G931" s="58"/>
      <c r="H931" s="43"/>
      <c r="I931" s="43"/>
      <c r="J931" s="43"/>
      <c r="K931" s="43"/>
      <c r="L931" s="43"/>
      <c r="M931" s="43"/>
      <c r="N931" s="43"/>
      <c r="O931" s="43"/>
      <c r="P931" s="43"/>
    </row>
    <row r="932" spans="4:16" x14ac:dyDescent="0.3">
      <c r="D932" s="43"/>
      <c r="E932" s="43"/>
      <c r="F932" s="43"/>
      <c r="G932" s="58"/>
      <c r="H932" s="43"/>
      <c r="I932" s="43"/>
      <c r="J932" s="43"/>
      <c r="K932" s="43"/>
      <c r="L932" s="43"/>
      <c r="M932" s="43"/>
      <c r="N932" s="43"/>
      <c r="O932" s="43"/>
      <c r="P932" s="43"/>
    </row>
    <row r="933" spans="4:16" x14ac:dyDescent="0.3">
      <c r="D933" s="43"/>
      <c r="E933" s="43"/>
      <c r="F933" s="43"/>
      <c r="G933" s="58"/>
      <c r="H933" s="43"/>
      <c r="I933" s="43"/>
      <c r="J933" s="43"/>
      <c r="K933" s="43"/>
      <c r="L933" s="43"/>
      <c r="M933" s="43"/>
      <c r="N933" s="43"/>
      <c r="O933" s="43"/>
      <c r="P933" s="43"/>
    </row>
    <row r="934" spans="4:16" x14ac:dyDescent="0.3">
      <c r="D934" s="43"/>
      <c r="E934" s="43"/>
      <c r="F934" s="43"/>
      <c r="G934" s="58"/>
      <c r="H934" s="43"/>
      <c r="I934" s="43"/>
      <c r="J934" s="43"/>
      <c r="K934" s="43"/>
      <c r="L934" s="43"/>
      <c r="M934" s="43"/>
      <c r="N934" s="43"/>
      <c r="O934" s="43"/>
      <c r="P934" s="43"/>
    </row>
    <row r="935" spans="4:16" x14ac:dyDescent="0.3">
      <c r="D935" s="43"/>
      <c r="E935" s="43"/>
      <c r="F935" s="43"/>
      <c r="G935" s="58"/>
      <c r="H935" s="43"/>
      <c r="I935" s="43"/>
      <c r="J935" s="43"/>
      <c r="K935" s="43"/>
      <c r="L935" s="43"/>
      <c r="M935" s="43"/>
      <c r="N935" s="43"/>
      <c r="O935" s="43"/>
      <c r="P935" s="43"/>
    </row>
    <row r="936" spans="4:16" x14ac:dyDescent="0.3">
      <c r="D936" s="43"/>
      <c r="E936" s="43"/>
      <c r="F936" s="43"/>
      <c r="G936" s="58"/>
      <c r="H936" s="43"/>
      <c r="I936" s="43"/>
      <c r="J936" s="43"/>
      <c r="K936" s="43"/>
      <c r="L936" s="43"/>
      <c r="M936" s="43"/>
      <c r="N936" s="43"/>
      <c r="O936" s="43"/>
      <c r="P936" s="43"/>
    </row>
    <row r="937" spans="4:16" x14ac:dyDescent="0.3">
      <c r="D937" s="43"/>
      <c r="E937" s="43"/>
      <c r="F937" s="43"/>
      <c r="G937" s="58"/>
      <c r="H937" s="43"/>
      <c r="I937" s="43"/>
      <c r="J937" s="43"/>
      <c r="K937" s="43"/>
      <c r="L937" s="43"/>
      <c r="M937" s="43"/>
      <c r="N937" s="43"/>
      <c r="O937" s="43"/>
      <c r="P937" s="43"/>
    </row>
    <row r="938" spans="4:16" x14ac:dyDescent="0.3">
      <c r="D938" s="43"/>
      <c r="E938" s="43"/>
      <c r="F938" s="43"/>
      <c r="G938" s="58"/>
      <c r="H938" s="43"/>
      <c r="I938" s="43"/>
      <c r="J938" s="43"/>
      <c r="K938" s="43"/>
      <c r="L938" s="43"/>
      <c r="M938" s="43"/>
      <c r="N938" s="43"/>
      <c r="O938" s="43"/>
      <c r="P938" s="43"/>
    </row>
    <row r="939" spans="4:16" x14ac:dyDescent="0.3">
      <c r="D939" s="43"/>
      <c r="E939" s="43"/>
      <c r="F939" s="43"/>
      <c r="G939" s="58"/>
      <c r="H939" s="43"/>
      <c r="I939" s="43"/>
      <c r="J939" s="43"/>
      <c r="K939" s="43"/>
      <c r="L939" s="43"/>
      <c r="M939" s="43"/>
      <c r="N939" s="43"/>
      <c r="O939" s="43"/>
      <c r="P939" s="43"/>
    </row>
    <row r="940" spans="4:16" x14ac:dyDescent="0.3">
      <c r="D940" s="43"/>
      <c r="E940" s="43"/>
      <c r="F940" s="43"/>
      <c r="G940" s="58"/>
      <c r="H940" s="43"/>
      <c r="I940" s="43"/>
      <c r="J940" s="43"/>
      <c r="K940" s="43"/>
      <c r="L940" s="43"/>
      <c r="M940" s="43"/>
      <c r="N940" s="43"/>
      <c r="O940" s="43"/>
      <c r="P940" s="43"/>
    </row>
    <row r="941" spans="4:16" x14ac:dyDescent="0.3">
      <c r="D941" s="43"/>
      <c r="E941" s="43"/>
      <c r="F941" s="43"/>
      <c r="G941" s="58"/>
      <c r="H941" s="43"/>
      <c r="I941" s="43"/>
      <c r="J941" s="43"/>
      <c r="K941" s="43"/>
      <c r="L941" s="43"/>
      <c r="M941" s="43"/>
      <c r="N941" s="43"/>
      <c r="O941" s="43"/>
      <c r="P941" s="43"/>
    </row>
    <row r="942" spans="4:16" x14ac:dyDescent="0.3">
      <c r="D942" s="43"/>
      <c r="E942" s="43"/>
      <c r="F942" s="43"/>
      <c r="G942" s="58"/>
      <c r="H942" s="43"/>
      <c r="I942" s="43"/>
      <c r="J942" s="43"/>
      <c r="K942" s="43"/>
      <c r="L942" s="43"/>
      <c r="M942" s="43"/>
      <c r="N942" s="43"/>
      <c r="O942" s="43"/>
      <c r="P942" s="43"/>
    </row>
    <row r="943" spans="4:16" x14ac:dyDescent="0.3">
      <c r="D943" s="43"/>
      <c r="E943" s="43"/>
      <c r="F943" s="43"/>
      <c r="G943" s="58"/>
      <c r="H943" s="43"/>
      <c r="I943" s="43"/>
      <c r="J943" s="43"/>
      <c r="K943" s="43"/>
      <c r="L943" s="43"/>
      <c r="M943" s="43"/>
      <c r="N943" s="43"/>
      <c r="O943" s="43"/>
      <c r="P943" s="43"/>
    </row>
    <row r="944" spans="4:16" x14ac:dyDescent="0.3">
      <c r="D944" s="43"/>
      <c r="E944" s="43"/>
      <c r="F944" s="43"/>
      <c r="G944" s="58"/>
      <c r="H944" s="43"/>
      <c r="I944" s="43"/>
      <c r="J944" s="43"/>
      <c r="K944" s="43"/>
      <c r="L944" s="43"/>
      <c r="M944" s="43"/>
      <c r="N944" s="43"/>
      <c r="O944" s="43"/>
      <c r="P944" s="43"/>
    </row>
    <row r="945" spans="3:16" x14ac:dyDescent="0.3">
      <c r="D945" s="43"/>
      <c r="E945" s="43"/>
      <c r="F945" s="43"/>
      <c r="G945" s="58"/>
      <c r="H945" s="43"/>
      <c r="I945" s="43"/>
      <c r="J945" s="43"/>
      <c r="K945" s="43"/>
      <c r="L945" s="43"/>
      <c r="M945" s="43"/>
      <c r="N945" s="43"/>
      <c r="O945" s="43"/>
      <c r="P945" s="43"/>
    </row>
    <row r="946" spans="3:16" x14ac:dyDescent="0.3">
      <c r="D946" s="43"/>
      <c r="E946" s="43"/>
      <c r="F946" s="43"/>
      <c r="G946" s="58"/>
      <c r="H946" s="43"/>
      <c r="I946" s="43"/>
      <c r="J946" s="43"/>
      <c r="K946" s="43"/>
      <c r="L946" s="43"/>
      <c r="M946" s="43"/>
      <c r="N946" s="43"/>
      <c r="O946" s="43"/>
      <c r="P946" s="43"/>
    </row>
    <row r="947" spans="3:16" x14ac:dyDescent="0.3">
      <c r="D947" s="43"/>
      <c r="E947" s="43"/>
      <c r="F947" s="43"/>
      <c r="G947" s="58"/>
      <c r="H947" s="43"/>
      <c r="I947" s="43"/>
      <c r="J947" s="43"/>
      <c r="K947" s="43"/>
      <c r="L947" s="43"/>
      <c r="M947" s="43"/>
      <c r="N947" s="43"/>
      <c r="O947" s="43"/>
      <c r="P947" s="43"/>
    </row>
    <row r="948" spans="3:16" x14ac:dyDescent="0.3">
      <c r="D948" s="43"/>
      <c r="E948" s="43"/>
      <c r="F948" s="43"/>
      <c r="G948" s="58"/>
      <c r="H948" s="43"/>
      <c r="I948" s="43"/>
      <c r="J948" s="43"/>
      <c r="K948" s="43"/>
      <c r="L948" s="43"/>
      <c r="M948" s="43"/>
      <c r="N948" s="43"/>
      <c r="O948" s="43"/>
      <c r="P948" s="43"/>
    </row>
    <row r="949" spans="3:16" x14ac:dyDescent="0.3">
      <c r="D949" s="43"/>
      <c r="E949" s="43"/>
      <c r="F949" s="43"/>
      <c r="G949" s="58"/>
      <c r="H949" s="43"/>
      <c r="I949" s="43"/>
      <c r="J949" s="43"/>
      <c r="K949" s="43"/>
      <c r="L949" s="43"/>
      <c r="M949" s="43"/>
      <c r="N949" s="43"/>
      <c r="O949" s="43"/>
      <c r="P949" s="43"/>
    </row>
    <row r="950" spans="3:16" x14ac:dyDescent="0.3">
      <c r="D950" s="43"/>
      <c r="E950" s="43"/>
      <c r="F950" s="43"/>
      <c r="G950" s="58"/>
      <c r="H950" s="43"/>
      <c r="I950" s="43"/>
      <c r="J950" s="43"/>
      <c r="K950" s="43"/>
      <c r="L950" s="43"/>
      <c r="M950" s="43"/>
      <c r="N950" s="43"/>
      <c r="O950" s="43"/>
      <c r="P950" s="43"/>
    </row>
    <row r="951" spans="3:16" x14ac:dyDescent="0.3">
      <c r="C951" s="23">
        <v>817</v>
      </c>
      <c r="D951" s="43"/>
      <c r="E951" s="43"/>
      <c r="F951" s="43"/>
      <c r="G951" s="58"/>
      <c r="H951" s="43"/>
      <c r="I951" s="43"/>
      <c r="J951" s="43"/>
      <c r="K951" s="43"/>
      <c r="L951" s="43"/>
      <c r="M951" s="43"/>
      <c r="N951" s="43"/>
      <c r="O951" s="43"/>
      <c r="P951" s="43"/>
    </row>
    <row r="952" spans="3:16" x14ac:dyDescent="0.3">
      <c r="C952" s="23">
        <v>818</v>
      </c>
      <c r="D952" s="43"/>
      <c r="E952" s="43"/>
      <c r="F952" s="43"/>
      <c r="G952" s="58"/>
      <c r="H952" s="43"/>
      <c r="I952" s="43"/>
      <c r="J952" s="43"/>
      <c r="K952" s="43"/>
      <c r="L952" s="43"/>
      <c r="M952" s="43"/>
      <c r="N952" s="43"/>
      <c r="O952" s="43"/>
      <c r="P952" s="43"/>
    </row>
    <row r="953" spans="3:16" x14ac:dyDescent="0.3">
      <c r="C953" s="23">
        <v>819</v>
      </c>
      <c r="D953" s="43"/>
      <c r="E953" s="43"/>
      <c r="F953" s="43"/>
      <c r="G953" s="58"/>
      <c r="H953" s="43"/>
      <c r="I953" s="43"/>
      <c r="J953" s="43"/>
      <c r="K953" s="43"/>
      <c r="L953" s="43"/>
      <c r="M953" s="43"/>
      <c r="N953" s="43"/>
      <c r="O953" s="43"/>
      <c r="P953" s="43"/>
    </row>
    <row r="954" spans="3:16" x14ac:dyDescent="0.3">
      <c r="C954" s="23">
        <v>820</v>
      </c>
      <c r="D954" s="43"/>
      <c r="E954" s="43"/>
      <c r="F954" s="43"/>
      <c r="G954" s="58"/>
      <c r="H954" s="43"/>
      <c r="I954" s="43"/>
      <c r="J954" s="43"/>
      <c r="K954" s="43"/>
      <c r="L954" s="43"/>
      <c r="M954" s="43"/>
      <c r="N954" s="43"/>
      <c r="O954" s="43"/>
      <c r="P954" s="43"/>
    </row>
    <row r="955" spans="3:16" x14ac:dyDescent="0.3">
      <c r="C955" s="23">
        <v>821</v>
      </c>
      <c r="D955" s="43"/>
      <c r="E955" s="43"/>
      <c r="F955" s="43"/>
      <c r="G955" s="58"/>
      <c r="H955" s="43"/>
      <c r="I955" s="43"/>
      <c r="J955" s="43"/>
      <c r="K955" s="43"/>
      <c r="L955" s="43"/>
      <c r="M955" s="43"/>
      <c r="N955" s="43"/>
      <c r="O955" s="43"/>
      <c r="P955" s="43"/>
    </row>
    <row r="956" spans="3:16" x14ac:dyDescent="0.3">
      <c r="C956" s="23">
        <v>822</v>
      </c>
      <c r="D956" s="43"/>
      <c r="E956" s="43"/>
      <c r="F956" s="43"/>
      <c r="G956" s="58"/>
      <c r="H956" s="43"/>
      <c r="I956" s="43"/>
      <c r="J956" s="43"/>
      <c r="K956" s="43"/>
      <c r="L956" s="43"/>
      <c r="M956" s="43"/>
      <c r="N956" s="43"/>
      <c r="O956" s="43"/>
      <c r="P956" s="43"/>
    </row>
    <row r="957" spans="3:16" x14ac:dyDescent="0.3">
      <c r="C957" s="23">
        <v>823</v>
      </c>
      <c r="D957" s="43"/>
      <c r="E957" s="43"/>
      <c r="F957" s="43"/>
      <c r="G957" s="58"/>
      <c r="H957" s="43"/>
      <c r="I957" s="43"/>
      <c r="J957" s="43"/>
      <c r="K957" s="43"/>
      <c r="L957" s="43"/>
      <c r="M957" s="43"/>
      <c r="N957" s="43"/>
      <c r="O957" s="43"/>
      <c r="P957" s="43"/>
    </row>
    <row r="958" spans="3:16" x14ac:dyDescent="0.3">
      <c r="C958" s="23">
        <v>824</v>
      </c>
      <c r="D958" s="43"/>
      <c r="E958" s="43"/>
      <c r="F958" s="43"/>
      <c r="G958" s="58"/>
      <c r="H958" s="43"/>
      <c r="I958" s="43"/>
      <c r="J958" s="43"/>
      <c r="K958" s="43"/>
      <c r="L958" s="43"/>
      <c r="M958" s="43"/>
      <c r="N958" s="43"/>
      <c r="O958" s="43"/>
      <c r="P958" s="43"/>
    </row>
    <row r="959" spans="3:16" x14ac:dyDescent="0.3">
      <c r="C959" s="23">
        <v>825</v>
      </c>
      <c r="D959" s="43"/>
      <c r="E959" s="43"/>
      <c r="F959" s="43"/>
      <c r="G959" s="58"/>
      <c r="H959" s="43"/>
      <c r="I959" s="43"/>
      <c r="J959" s="43"/>
      <c r="K959" s="43"/>
      <c r="L959" s="43"/>
      <c r="M959" s="43"/>
      <c r="N959" s="43"/>
      <c r="O959" s="43"/>
      <c r="P959" s="43"/>
    </row>
    <row r="960" spans="3:16" x14ac:dyDescent="0.3">
      <c r="C960" s="23">
        <v>826</v>
      </c>
      <c r="D960" s="43"/>
      <c r="E960" s="43"/>
      <c r="F960" s="43"/>
      <c r="G960" s="58"/>
      <c r="H960" s="43"/>
      <c r="I960" s="43"/>
      <c r="J960" s="43"/>
      <c r="K960" s="43"/>
      <c r="L960" s="43"/>
      <c r="M960" s="43"/>
      <c r="N960" s="43"/>
      <c r="O960" s="43"/>
      <c r="P960" s="43"/>
    </row>
    <row r="961" spans="3:16" x14ac:dyDescent="0.3">
      <c r="C961" s="23">
        <v>827</v>
      </c>
      <c r="D961" s="43"/>
      <c r="E961" s="43"/>
      <c r="F961" s="43"/>
      <c r="G961" s="58"/>
      <c r="H961" s="43"/>
      <c r="I961" s="43"/>
      <c r="J961" s="43"/>
      <c r="K961" s="43"/>
      <c r="L961" s="43"/>
      <c r="M961" s="43"/>
      <c r="N961" s="43"/>
      <c r="O961" s="43"/>
      <c r="P961" s="43"/>
    </row>
    <row r="962" spans="3:16" x14ac:dyDescent="0.3">
      <c r="C962" s="23">
        <v>828</v>
      </c>
      <c r="D962" s="43"/>
      <c r="E962" s="43"/>
      <c r="F962" s="43"/>
      <c r="G962" s="58"/>
      <c r="H962" s="43"/>
      <c r="I962" s="43"/>
      <c r="J962" s="43"/>
      <c r="K962" s="43"/>
      <c r="L962" s="43"/>
      <c r="M962" s="43"/>
      <c r="N962" s="43"/>
      <c r="O962" s="43"/>
      <c r="P962" s="43"/>
    </row>
    <row r="963" spans="3:16" x14ac:dyDescent="0.3">
      <c r="C963" s="23">
        <v>829</v>
      </c>
      <c r="D963" s="43"/>
      <c r="E963" s="43"/>
      <c r="F963" s="43"/>
      <c r="G963" s="58"/>
      <c r="H963" s="43"/>
      <c r="I963" s="43"/>
      <c r="J963" s="43"/>
      <c r="K963" s="43"/>
      <c r="L963" s="43"/>
      <c r="M963" s="43"/>
      <c r="N963" s="43"/>
      <c r="O963" s="43"/>
      <c r="P963" s="43"/>
    </row>
    <row r="964" spans="3:16" x14ac:dyDescent="0.3">
      <c r="C964" s="23">
        <v>830</v>
      </c>
      <c r="D964" s="43"/>
      <c r="E964" s="43"/>
      <c r="F964" s="43"/>
      <c r="G964" s="58"/>
      <c r="H964" s="43"/>
      <c r="I964" s="43"/>
      <c r="J964" s="43"/>
      <c r="K964" s="43"/>
      <c r="L964" s="43"/>
      <c r="M964" s="43"/>
      <c r="N964" s="43"/>
      <c r="O964" s="43"/>
      <c r="P964" s="43"/>
    </row>
    <row r="965" spans="3:16" x14ac:dyDescent="0.3">
      <c r="C965" s="23">
        <v>831</v>
      </c>
      <c r="D965" s="43"/>
      <c r="E965" s="43"/>
      <c r="F965" s="43"/>
      <c r="G965" s="58"/>
      <c r="H965" s="43"/>
      <c r="I965" s="43"/>
      <c r="J965" s="43"/>
      <c r="K965" s="43"/>
      <c r="L965" s="43"/>
      <c r="M965" s="43"/>
      <c r="N965" s="43"/>
      <c r="O965" s="43"/>
      <c r="P965" s="43"/>
    </row>
    <row r="966" spans="3:16" x14ac:dyDescent="0.3">
      <c r="C966" s="23">
        <v>832</v>
      </c>
      <c r="D966" s="43"/>
      <c r="E966" s="43"/>
      <c r="F966" s="43"/>
      <c r="G966" s="58"/>
      <c r="H966" s="43"/>
      <c r="I966" s="43"/>
      <c r="J966" s="43"/>
      <c r="K966" s="43"/>
      <c r="L966" s="43"/>
      <c r="M966" s="43"/>
      <c r="N966" s="43"/>
      <c r="O966" s="43"/>
      <c r="P966" s="43"/>
    </row>
    <row r="967" spans="3:16" x14ac:dyDescent="0.3">
      <c r="C967" s="23">
        <v>833</v>
      </c>
      <c r="D967" s="43"/>
      <c r="E967" s="43"/>
      <c r="F967" s="43"/>
      <c r="G967" s="58"/>
      <c r="H967" s="43"/>
      <c r="I967" s="43"/>
      <c r="J967" s="43"/>
      <c r="K967" s="43"/>
      <c r="L967" s="43"/>
      <c r="M967" s="43"/>
      <c r="N967" s="43"/>
      <c r="O967" s="43"/>
      <c r="P967" s="43"/>
    </row>
    <row r="968" spans="3:16" x14ac:dyDescent="0.3">
      <c r="C968" s="23">
        <v>834</v>
      </c>
      <c r="D968" s="43"/>
      <c r="E968" s="43"/>
      <c r="F968" s="43"/>
      <c r="G968" s="58"/>
      <c r="H968" s="43"/>
      <c r="I968" s="43"/>
      <c r="J968" s="43"/>
      <c r="K968" s="43"/>
      <c r="L968" s="43"/>
      <c r="M968" s="43"/>
      <c r="N968" s="43"/>
      <c r="O968" s="43"/>
      <c r="P968" s="43"/>
    </row>
    <row r="969" spans="3:16" x14ac:dyDescent="0.3">
      <c r="C969" s="23">
        <v>835</v>
      </c>
      <c r="D969" s="43"/>
      <c r="E969" s="43"/>
      <c r="F969" s="43"/>
      <c r="G969" s="58"/>
      <c r="H969" s="43"/>
      <c r="I969" s="43"/>
      <c r="J969" s="43"/>
      <c r="K969" s="43"/>
      <c r="L969" s="43"/>
      <c r="M969" s="43"/>
      <c r="N969" s="43"/>
      <c r="O969" s="43"/>
      <c r="P969" s="43"/>
    </row>
    <row r="970" spans="3:16" x14ac:dyDescent="0.3">
      <c r="C970" s="23">
        <v>836</v>
      </c>
      <c r="D970" s="43"/>
      <c r="E970" s="43"/>
      <c r="F970" s="43"/>
      <c r="G970" s="58"/>
      <c r="H970" s="43"/>
      <c r="I970" s="43"/>
      <c r="J970" s="43"/>
      <c r="K970" s="43"/>
      <c r="L970" s="43"/>
      <c r="M970" s="43"/>
      <c r="N970" s="43"/>
      <c r="O970" s="43"/>
      <c r="P970" s="43"/>
    </row>
    <row r="971" spans="3:16" x14ac:dyDescent="0.3">
      <c r="C971" s="23">
        <v>837</v>
      </c>
      <c r="D971" s="43"/>
      <c r="E971" s="43"/>
      <c r="F971" s="43"/>
      <c r="G971" s="58"/>
      <c r="H971" s="43"/>
      <c r="I971" s="43"/>
      <c r="J971" s="43"/>
      <c r="K971" s="43"/>
      <c r="L971" s="43"/>
      <c r="M971" s="43"/>
      <c r="N971" s="43"/>
      <c r="O971" s="43"/>
      <c r="P971" s="43"/>
    </row>
    <row r="972" spans="3:16" x14ac:dyDescent="0.3">
      <c r="C972" s="23">
        <v>838</v>
      </c>
      <c r="D972" s="43"/>
      <c r="E972" s="43"/>
      <c r="F972" s="43"/>
      <c r="G972" s="58"/>
      <c r="H972" s="43"/>
      <c r="I972" s="43"/>
      <c r="J972" s="43"/>
      <c r="K972" s="43"/>
      <c r="L972" s="43"/>
      <c r="M972" s="43"/>
      <c r="N972" s="43"/>
      <c r="O972" s="43"/>
      <c r="P972" s="43"/>
    </row>
    <row r="973" spans="3:16" x14ac:dyDescent="0.3">
      <c r="C973" s="23">
        <v>839</v>
      </c>
      <c r="D973" s="43"/>
      <c r="E973" s="43"/>
      <c r="F973" s="43"/>
      <c r="G973" s="58"/>
      <c r="H973" s="43"/>
      <c r="I973" s="43"/>
      <c r="J973" s="43"/>
      <c r="K973" s="43"/>
      <c r="L973" s="43"/>
      <c r="M973" s="43"/>
      <c r="N973" s="43"/>
      <c r="O973" s="43"/>
      <c r="P973" s="43"/>
    </row>
    <row r="974" spans="3:16" x14ac:dyDescent="0.3">
      <c r="C974" s="23">
        <v>840</v>
      </c>
      <c r="D974" s="43"/>
      <c r="E974" s="43"/>
      <c r="F974" s="43"/>
      <c r="G974" s="58"/>
      <c r="H974" s="43"/>
      <c r="I974" s="43"/>
      <c r="J974" s="43"/>
      <c r="K974" s="43"/>
      <c r="L974" s="43"/>
      <c r="M974" s="43"/>
      <c r="N974" s="43"/>
      <c r="O974" s="43"/>
      <c r="P974" s="43"/>
    </row>
    <row r="975" spans="3:16" x14ac:dyDescent="0.3">
      <c r="C975" s="23">
        <v>841</v>
      </c>
      <c r="D975" s="43"/>
      <c r="E975" s="43"/>
      <c r="F975" s="43"/>
      <c r="G975" s="58"/>
      <c r="H975" s="43"/>
      <c r="I975" s="43"/>
      <c r="J975" s="43"/>
      <c r="K975" s="43"/>
      <c r="L975" s="43"/>
      <c r="M975" s="43"/>
      <c r="N975" s="43"/>
      <c r="O975" s="43"/>
      <c r="P975" s="43"/>
    </row>
    <row r="976" spans="3:16" x14ac:dyDescent="0.3">
      <c r="C976" s="23">
        <v>842</v>
      </c>
      <c r="D976" s="43"/>
      <c r="E976" s="43"/>
      <c r="F976" s="43"/>
      <c r="G976" s="58"/>
      <c r="H976" s="43"/>
      <c r="I976" s="43"/>
      <c r="J976" s="43"/>
      <c r="K976" s="43"/>
      <c r="L976" s="43"/>
      <c r="M976" s="43"/>
      <c r="N976" s="43"/>
      <c r="O976" s="43"/>
      <c r="P976" s="43"/>
    </row>
    <row r="977" spans="3:16" x14ac:dyDescent="0.3">
      <c r="C977" s="23">
        <v>843</v>
      </c>
      <c r="D977" s="43"/>
      <c r="E977" s="43"/>
      <c r="F977" s="43"/>
      <c r="G977" s="58"/>
      <c r="H977" s="43"/>
      <c r="I977" s="43"/>
      <c r="J977" s="43"/>
      <c r="K977" s="43"/>
      <c r="L977" s="43"/>
      <c r="M977" s="43"/>
      <c r="N977" s="43"/>
      <c r="O977" s="43"/>
      <c r="P977" s="43"/>
    </row>
    <row r="978" spans="3:16" x14ac:dyDescent="0.3">
      <c r="C978" s="23">
        <v>844</v>
      </c>
      <c r="D978" s="43"/>
      <c r="E978" s="43"/>
      <c r="F978" s="43"/>
      <c r="G978" s="58"/>
      <c r="H978" s="43"/>
      <c r="I978" s="43"/>
      <c r="J978" s="43"/>
      <c r="K978" s="43"/>
      <c r="L978" s="43"/>
      <c r="M978" s="43"/>
      <c r="N978" s="43"/>
      <c r="O978" s="43"/>
      <c r="P978" s="43"/>
    </row>
    <row r="979" spans="3:16" x14ac:dyDescent="0.3">
      <c r="C979" s="23">
        <v>845</v>
      </c>
      <c r="D979" s="43"/>
      <c r="E979" s="43"/>
      <c r="F979" s="43"/>
      <c r="G979" s="58"/>
      <c r="H979" s="43"/>
      <c r="I979" s="43"/>
      <c r="J979" s="43"/>
      <c r="K979" s="43"/>
      <c r="L979" s="43"/>
      <c r="M979" s="43"/>
      <c r="N979" s="43"/>
      <c r="O979" s="43"/>
      <c r="P979" s="43"/>
    </row>
    <row r="980" spans="3:16" x14ac:dyDescent="0.3">
      <c r="C980" s="23">
        <v>846</v>
      </c>
      <c r="D980" s="43"/>
      <c r="E980" s="43"/>
      <c r="F980" s="43"/>
      <c r="G980" s="58"/>
      <c r="H980" s="43"/>
      <c r="I980" s="43"/>
      <c r="J980" s="43"/>
      <c r="K980" s="43"/>
      <c r="L980" s="43"/>
      <c r="M980" s="43"/>
      <c r="N980" s="43"/>
      <c r="O980" s="43"/>
      <c r="P980" s="43"/>
    </row>
    <row r="981" spans="3:16" x14ac:dyDescent="0.3">
      <c r="C981" s="23">
        <v>847</v>
      </c>
      <c r="D981" s="43"/>
      <c r="E981" s="43"/>
      <c r="F981" s="43"/>
      <c r="G981" s="58"/>
      <c r="H981" s="43"/>
      <c r="I981" s="43"/>
      <c r="J981" s="43"/>
      <c r="K981" s="43"/>
      <c r="L981" s="43"/>
      <c r="M981" s="43"/>
      <c r="N981" s="43"/>
      <c r="O981" s="43"/>
      <c r="P981" s="43"/>
    </row>
    <row r="982" spans="3:16" x14ac:dyDescent="0.3">
      <c r="C982" s="23">
        <v>848</v>
      </c>
      <c r="D982" s="43"/>
      <c r="E982" s="43"/>
      <c r="F982" s="43"/>
      <c r="G982" s="58"/>
      <c r="H982" s="43"/>
      <c r="I982" s="43"/>
      <c r="J982" s="43"/>
      <c r="K982" s="43"/>
      <c r="L982" s="43"/>
      <c r="M982" s="43"/>
      <c r="N982" s="43"/>
      <c r="O982" s="43"/>
      <c r="P982" s="43"/>
    </row>
    <row r="983" spans="3:16" x14ac:dyDescent="0.3">
      <c r="C983" s="23">
        <v>849</v>
      </c>
      <c r="D983" s="43"/>
      <c r="E983" s="43"/>
      <c r="F983" s="43"/>
      <c r="G983" s="58"/>
      <c r="H983" s="43"/>
      <c r="I983" s="43"/>
      <c r="J983" s="43"/>
      <c r="K983" s="43"/>
      <c r="L983" s="43"/>
      <c r="M983" s="43"/>
      <c r="N983" s="43"/>
      <c r="O983" s="43"/>
      <c r="P983" s="43"/>
    </row>
    <row r="984" spans="3:16" x14ac:dyDescent="0.3">
      <c r="C984" s="23">
        <v>850</v>
      </c>
      <c r="D984" s="43"/>
      <c r="E984" s="43"/>
      <c r="F984" s="43"/>
      <c r="G984" s="58"/>
      <c r="H984" s="43"/>
      <c r="I984" s="43"/>
      <c r="J984" s="43"/>
      <c r="K984" s="43"/>
      <c r="L984" s="43"/>
      <c r="M984" s="43"/>
      <c r="N984" s="43"/>
      <c r="O984" s="43"/>
      <c r="P984" s="43"/>
    </row>
    <row r="985" spans="3:16" x14ac:dyDescent="0.3">
      <c r="C985" s="23">
        <v>851</v>
      </c>
      <c r="D985" s="43"/>
      <c r="E985" s="43"/>
      <c r="F985" s="43"/>
      <c r="G985" s="58"/>
      <c r="H985" s="43"/>
      <c r="I985" s="43"/>
      <c r="J985" s="43"/>
      <c r="K985" s="43"/>
      <c r="L985" s="43"/>
      <c r="M985" s="43"/>
      <c r="N985" s="43"/>
      <c r="O985" s="43"/>
      <c r="P985" s="43"/>
    </row>
    <row r="986" spans="3:16" x14ac:dyDescent="0.3">
      <c r="C986" s="23">
        <v>852</v>
      </c>
      <c r="D986" s="43"/>
      <c r="E986" s="43"/>
      <c r="F986" s="43"/>
      <c r="G986" s="58"/>
      <c r="H986" s="43"/>
      <c r="I986" s="43"/>
      <c r="J986" s="43"/>
      <c r="K986" s="43"/>
      <c r="L986" s="43"/>
      <c r="M986" s="43"/>
      <c r="N986" s="43"/>
      <c r="O986" s="43"/>
      <c r="P986" s="43"/>
    </row>
    <row r="987" spans="3:16" x14ac:dyDescent="0.3">
      <c r="C987" s="23">
        <v>853</v>
      </c>
      <c r="D987" s="43"/>
      <c r="E987" s="43"/>
      <c r="F987" s="43"/>
      <c r="G987" s="58"/>
      <c r="H987" s="43"/>
      <c r="I987" s="43"/>
      <c r="J987" s="43"/>
      <c r="K987" s="43"/>
      <c r="L987" s="43"/>
      <c r="M987" s="43"/>
      <c r="N987" s="43"/>
      <c r="O987" s="43"/>
      <c r="P987" s="43"/>
    </row>
    <row r="988" spans="3:16" x14ac:dyDescent="0.3">
      <c r="C988" s="23">
        <v>854</v>
      </c>
      <c r="D988" s="43"/>
      <c r="E988" s="43"/>
      <c r="F988" s="43"/>
      <c r="G988" s="58"/>
      <c r="H988" s="43"/>
      <c r="I988" s="43"/>
      <c r="J988" s="43"/>
      <c r="K988" s="43"/>
      <c r="L988" s="43"/>
      <c r="M988" s="43"/>
      <c r="N988" s="43"/>
      <c r="O988" s="43"/>
      <c r="P988" s="43"/>
    </row>
    <row r="989" spans="3:16" x14ac:dyDescent="0.3">
      <c r="C989" s="23">
        <v>855</v>
      </c>
      <c r="D989" s="43"/>
      <c r="E989" s="43"/>
      <c r="F989" s="43"/>
      <c r="G989" s="58"/>
      <c r="H989" s="43"/>
      <c r="I989" s="43"/>
      <c r="J989" s="43"/>
      <c r="K989" s="43"/>
      <c r="L989" s="43"/>
      <c r="M989" s="43"/>
      <c r="N989" s="43"/>
      <c r="O989" s="43"/>
      <c r="P989" s="43"/>
    </row>
    <row r="990" spans="3:16" x14ac:dyDescent="0.3">
      <c r="C990" s="23">
        <v>856</v>
      </c>
      <c r="D990" s="43"/>
      <c r="E990" s="43"/>
      <c r="F990" s="43"/>
      <c r="G990" s="58"/>
      <c r="H990" s="43"/>
      <c r="I990" s="43"/>
      <c r="J990" s="43"/>
      <c r="K990" s="43"/>
      <c r="L990" s="43"/>
      <c r="M990" s="43"/>
      <c r="N990" s="43"/>
      <c r="O990" s="43"/>
      <c r="P990" s="43"/>
    </row>
    <row r="991" spans="3:16" x14ac:dyDescent="0.3">
      <c r="C991" s="23">
        <v>857</v>
      </c>
      <c r="D991" s="43"/>
      <c r="E991" s="43"/>
      <c r="F991" s="43"/>
      <c r="G991" s="58"/>
      <c r="H991" s="43"/>
      <c r="I991" s="43"/>
      <c r="J991" s="43"/>
      <c r="K991" s="43"/>
      <c r="L991" s="43"/>
      <c r="M991" s="43"/>
      <c r="N991" s="43"/>
      <c r="O991" s="43"/>
      <c r="P991" s="43"/>
    </row>
    <row r="992" spans="3:16" x14ac:dyDescent="0.3">
      <c r="C992" s="23">
        <v>858</v>
      </c>
      <c r="D992" s="43"/>
      <c r="E992" s="43"/>
      <c r="F992" s="43"/>
      <c r="G992" s="58"/>
      <c r="H992" s="43"/>
      <c r="I992" s="43"/>
      <c r="J992" s="43"/>
      <c r="K992" s="43"/>
      <c r="L992" s="43"/>
      <c r="M992" s="43"/>
      <c r="N992" s="43"/>
      <c r="O992" s="43"/>
      <c r="P992" s="43"/>
    </row>
    <row r="993" spans="3:16" x14ac:dyDescent="0.3">
      <c r="C993" s="23">
        <v>859</v>
      </c>
      <c r="D993" s="43"/>
      <c r="E993" s="43"/>
      <c r="F993" s="43"/>
      <c r="G993" s="58"/>
      <c r="H993" s="43"/>
      <c r="I993" s="43"/>
      <c r="J993" s="43"/>
      <c r="K993" s="43"/>
      <c r="L993" s="43"/>
      <c r="M993" s="43"/>
      <c r="N993" s="43"/>
      <c r="O993" s="43"/>
      <c r="P993" s="43"/>
    </row>
    <row r="994" spans="3:16" x14ac:dyDescent="0.3">
      <c r="C994" s="23">
        <v>860</v>
      </c>
      <c r="D994" s="43"/>
      <c r="E994" s="43"/>
      <c r="F994" s="43"/>
      <c r="G994" s="58"/>
      <c r="H994" s="43"/>
      <c r="I994" s="43"/>
      <c r="J994" s="43"/>
      <c r="K994" s="43"/>
      <c r="L994" s="43"/>
      <c r="M994" s="43"/>
      <c r="N994" s="43"/>
      <c r="O994" s="43"/>
      <c r="P994" s="43"/>
    </row>
    <row r="995" spans="3:16" x14ac:dyDescent="0.3">
      <c r="C995" s="23">
        <v>861</v>
      </c>
      <c r="D995" s="43"/>
      <c r="E995" s="43"/>
      <c r="F995" s="43"/>
      <c r="G995" s="58"/>
      <c r="H995" s="43"/>
      <c r="I995" s="43"/>
      <c r="J995" s="43"/>
      <c r="K995" s="43"/>
      <c r="L995" s="43"/>
      <c r="M995" s="43"/>
      <c r="N995" s="43"/>
      <c r="O995" s="43"/>
      <c r="P995" s="43"/>
    </row>
    <row r="996" spans="3:16" x14ac:dyDescent="0.3">
      <c r="C996" s="23">
        <v>862</v>
      </c>
      <c r="D996" s="43"/>
      <c r="E996" s="43"/>
      <c r="F996" s="43"/>
      <c r="G996" s="58"/>
      <c r="H996" s="43"/>
      <c r="I996" s="43"/>
      <c r="J996" s="43"/>
      <c r="K996" s="43"/>
      <c r="L996" s="43"/>
      <c r="M996" s="43"/>
      <c r="N996" s="43"/>
      <c r="O996" s="43"/>
      <c r="P996" s="43"/>
    </row>
    <row r="997" spans="3:16" x14ac:dyDescent="0.3">
      <c r="C997" s="23">
        <v>863</v>
      </c>
      <c r="D997" s="43"/>
      <c r="E997" s="43"/>
      <c r="F997" s="43"/>
      <c r="G997" s="58"/>
      <c r="H997" s="43"/>
      <c r="I997" s="43"/>
      <c r="J997" s="43"/>
      <c r="K997" s="43"/>
      <c r="L997" s="43"/>
      <c r="M997" s="43"/>
      <c r="N997" s="43"/>
      <c r="O997" s="43"/>
      <c r="P997" s="43"/>
    </row>
    <row r="998" spans="3:16" x14ac:dyDescent="0.3">
      <c r="C998" s="23">
        <v>864</v>
      </c>
      <c r="D998" s="43"/>
      <c r="E998" s="43"/>
      <c r="F998" s="43"/>
      <c r="G998" s="58"/>
      <c r="H998" s="43"/>
      <c r="I998" s="43"/>
      <c r="J998" s="43"/>
      <c r="K998" s="43"/>
      <c r="L998" s="43"/>
      <c r="M998" s="43"/>
      <c r="N998" s="43"/>
      <c r="O998" s="43"/>
      <c r="P998" s="43"/>
    </row>
    <row r="999" spans="3:16" x14ac:dyDescent="0.3">
      <c r="C999" s="23">
        <v>865</v>
      </c>
      <c r="D999" s="43"/>
      <c r="E999" s="43"/>
      <c r="F999" s="43"/>
      <c r="G999" s="58"/>
      <c r="H999" s="43"/>
      <c r="I999" s="43"/>
      <c r="J999" s="43"/>
      <c r="K999" s="43"/>
      <c r="L999" s="43"/>
      <c r="M999" s="43"/>
      <c r="N999" s="43"/>
      <c r="O999" s="43"/>
      <c r="P999" s="43"/>
    </row>
    <row r="1000" spans="3:16" x14ac:dyDescent="0.3">
      <c r="C1000" s="23">
        <v>866</v>
      </c>
      <c r="D1000" s="43"/>
      <c r="E1000" s="43"/>
      <c r="F1000" s="43"/>
      <c r="G1000" s="58"/>
      <c r="H1000" s="43"/>
      <c r="I1000" s="43"/>
      <c r="J1000" s="43"/>
      <c r="K1000" s="43"/>
      <c r="L1000" s="43"/>
      <c r="M1000" s="43"/>
      <c r="N1000" s="43"/>
      <c r="O1000" s="43"/>
      <c r="P1000" s="43"/>
    </row>
    <row r="1001" spans="3:16" x14ac:dyDescent="0.3">
      <c r="C1001" s="23">
        <v>867</v>
      </c>
      <c r="D1001" s="43"/>
      <c r="E1001" s="43"/>
      <c r="F1001" s="43"/>
      <c r="G1001" s="58"/>
      <c r="H1001" s="43"/>
      <c r="I1001" s="43"/>
      <c r="J1001" s="43"/>
      <c r="K1001" s="43"/>
      <c r="L1001" s="43"/>
      <c r="M1001" s="43"/>
      <c r="N1001" s="43"/>
      <c r="O1001" s="43"/>
      <c r="P1001" s="43"/>
    </row>
    <row r="1002" spans="3:16" x14ac:dyDescent="0.3">
      <c r="C1002" s="23">
        <v>868</v>
      </c>
      <c r="D1002" s="43"/>
      <c r="E1002" s="43"/>
      <c r="F1002" s="43"/>
      <c r="G1002" s="58"/>
      <c r="H1002" s="43"/>
      <c r="I1002" s="43"/>
      <c r="J1002" s="43"/>
      <c r="K1002" s="43"/>
      <c r="L1002" s="43"/>
      <c r="M1002" s="43"/>
      <c r="N1002" s="43"/>
      <c r="O1002" s="43"/>
      <c r="P1002" s="43"/>
    </row>
    <row r="1003" spans="3:16" x14ac:dyDescent="0.3">
      <c r="C1003" s="23">
        <v>869</v>
      </c>
      <c r="D1003" s="43"/>
      <c r="E1003" s="43"/>
      <c r="F1003" s="43"/>
      <c r="G1003" s="58"/>
      <c r="H1003" s="43"/>
      <c r="I1003" s="43"/>
      <c r="J1003" s="43"/>
      <c r="K1003" s="43"/>
      <c r="L1003" s="43"/>
      <c r="M1003" s="43"/>
      <c r="N1003" s="43"/>
      <c r="O1003" s="43"/>
      <c r="P1003" s="43"/>
    </row>
    <row r="1004" spans="3:16" x14ac:dyDescent="0.3">
      <c r="C1004" s="23">
        <v>870</v>
      </c>
      <c r="D1004" s="43"/>
      <c r="E1004" s="43"/>
      <c r="F1004" s="43"/>
      <c r="G1004" s="58"/>
      <c r="H1004" s="43"/>
      <c r="I1004" s="43"/>
      <c r="J1004" s="43"/>
      <c r="K1004" s="43"/>
      <c r="L1004" s="43"/>
      <c r="M1004" s="43"/>
      <c r="N1004" s="43"/>
      <c r="O1004" s="43"/>
      <c r="P1004" s="43"/>
    </row>
    <row r="1005" spans="3:16" x14ac:dyDescent="0.3">
      <c r="C1005" s="23">
        <v>871</v>
      </c>
      <c r="D1005" s="43"/>
      <c r="E1005" s="43"/>
      <c r="F1005" s="43"/>
      <c r="G1005" s="58"/>
      <c r="H1005" s="43"/>
      <c r="I1005" s="43"/>
      <c r="J1005" s="43"/>
      <c r="K1005" s="43"/>
      <c r="L1005" s="43"/>
      <c r="M1005" s="43"/>
      <c r="N1005" s="43"/>
      <c r="O1005" s="43"/>
      <c r="P1005" s="43"/>
    </row>
    <row r="1006" spans="3:16" x14ac:dyDescent="0.3">
      <c r="C1006" s="23">
        <v>872</v>
      </c>
      <c r="D1006" s="43"/>
      <c r="E1006" s="43"/>
      <c r="F1006" s="43"/>
      <c r="G1006" s="58"/>
      <c r="H1006" s="43"/>
      <c r="I1006" s="43"/>
      <c r="J1006" s="43"/>
      <c r="K1006" s="43"/>
      <c r="L1006" s="43"/>
      <c r="M1006" s="43"/>
      <c r="N1006" s="43"/>
      <c r="O1006" s="43"/>
      <c r="P1006" s="43"/>
    </row>
    <row r="1007" spans="3:16" x14ac:dyDescent="0.3">
      <c r="C1007" s="23">
        <v>873</v>
      </c>
      <c r="D1007" s="43"/>
      <c r="E1007" s="43"/>
      <c r="F1007" s="43"/>
      <c r="G1007" s="58"/>
      <c r="H1007" s="43"/>
      <c r="I1007" s="43"/>
      <c r="J1007" s="43"/>
      <c r="K1007" s="43"/>
      <c r="L1007" s="43"/>
      <c r="M1007" s="43"/>
      <c r="N1007" s="43"/>
      <c r="O1007" s="43"/>
      <c r="P1007" s="43"/>
    </row>
    <row r="1008" spans="3:16" x14ac:dyDescent="0.3">
      <c r="C1008" s="23">
        <v>874</v>
      </c>
      <c r="D1008" s="43"/>
      <c r="E1008" s="43"/>
      <c r="F1008" s="43"/>
      <c r="G1008" s="58"/>
      <c r="H1008" s="43"/>
      <c r="I1008" s="43"/>
      <c r="J1008" s="43"/>
      <c r="K1008" s="43"/>
      <c r="L1008" s="43"/>
      <c r="M1008" s="43"/>
      <c r="N1008" s="43"/>
      <c r="O1008" s="43"/>
      <c r="P1008" s="43"/>
    </row>
    <row r="1009" spans="3:16" x14ac:dyDescent="0.3">
      <c r="C1009" s="23">
        <v>875</v>
      </c>
      <c r="D1009" s="43"/>
      <c r="E1009" s="43"/>
      <c r="F1009" s="43"/>
      <c r="G1009" s="58"/>
      <c r="H1009" s="43"/>
      <c r="I1009" s="43"/>
      <c r="J1009" s="43"/>
      <c r="K1009" s="43"/>
      <c r="L1009" s="43"/>
      <c r="M1009" s="43"/>
      <c r="N1009" s="43"/>
      <c r="O1009" s="43"/>
      <c r="P1009" s="43"/>
    </row>
    <row r="1010" spans="3:16" x14ac:dyDescent="0.3">
      <c r="C1010" s="23">
        <v>876</v>
      </c>
      <c r="D1010" s="43"/>
      <c r="E1010" s="43"/>
      <c r="F1010" s="43"/>
      <c r="G1010" s="58"/>
      <c r="H1010" s="43"/>
      <c r="I1010" s="43"/>
      <c r="J1010" s="43"/>
      <c r="K1010" s="43"/>
      <c r="L1010" s="43"/>
      <c r="M1010" s="43"/>
      <c r="N1010" s="43"/>
      <c r="O1010" s="43"/>
      <c r="P1010" s="43"/>
    </row>
    <row r="1011" spans="3:16" x14ac:dyDescent="0.3">
      <c r="C1011" s="23">
        <v>877</v>
      </c>
      <c r="D1011" s="43"/>
      <c r="E1011" s="43"/>
      <c r="F1011" s="43"/>
      <c r="G1011" s="58"/>
      <c r="H1011" s="43"/>
      <c r="I1011" s="43"/>
      <c r="J1011" s="43"/>
      <c r="K1011" s="43"/>
      <c r="L1011" s="43"/>
      <c r="M1011" s="43"/>
      <c r="N1011" s="43"/>
      <c r="O1011" s="43"/>
      <c r="P1011" s="43"/>
    </row>
    <row r="1012" spans="3:16" x14ac:dyDescent="0.3">
      <c r="C1012" s="23">
        <v>878</v>
      </c>
      <c r="D1012" s="43"/>
      <c r="E1012" s="43"/>
      <c r="F1012" s="43"/>
      <c r="G1012" s="58"/>
      <c r="H1012" s="43"/>
      <c r="I1012" s="43"/>
      <c r="J1012" s="43"/>
      <c r="K1012" s="43"/>
      <c r="L1012" s="43"/>
      <c r="M1012" s="43"/>
      <c r="N1012" s="43"/>
      <c r="O1012" s="43"/>
      <c r="P1012" s="43"/>
    </row>
    <row r="1013" spans="3:16" x14ac:dyDescent="0.3">
      <c r="C1013" s="23">
        <v>879</v>
      </c>
      <c r="D1013" s="43"/>
      <c r="E1013" s="43"/>
      <c r="F1013" s="43"/>
      <c r="G1013" s="58"/>
      <c r="H1013" s="43"/>
      <c r="I1013" s="43"/>
      <c r="J1013" s="43"/>
      <c r="K1013" s="43"/>
      <c r="L1013" s="43"/>
      <c r="M1013" s="43"/>
      <c r="N1013" s="43"/>
      <c r="O1013" s="43"/>
      <c r="P1013" s="43"/>
    </row>
    <row r="1014" spans="3:16" x14ac:dyDescent="0.3">
      <c r="C1014" s="23">
        <v>880</v>
      </c>
      <c r="D1014" s="43"/>
      <c r="E1014" s="43"/>
      <c r="F1014" s="43"/>
      <c r="G1014" s="58"/>
      <c r="H1014" s="43"/>
      <c r="I1014" s="43"/>
      <c r="J1014" s="43"/>
      <c r="K1014" s="43"/>
      <c r="L1014" s="43"/>
      <c r="M1014" s="43"/>
      <c r="N1014" s="43"/>
      <c r="O1014" s="43"/>
      <c r="P1014" s="43"/>
    </row>
    <row r="1015" spans="3:16" x14ac:dyDescent="0.3">
      <c r="C1015" s="23">
        <v>881</v>
      </c>
      <c r="D1015" s="43"/>
      <c r="E1015" s="43"/>
      <c r="F1015" s="43"/>
      <c r="G1015" s="58"/>
      <c r="H1015" s="43"/>
      <c r="I1015" s="43"/>
      <c r="J1015" s="43"/>
      <c r="K1015" s="43"/>
      <c r="L1015" s="43"/>
      <c r="M1015" s="43"/>
      <c r="N1015" s="43"/>
      <c r="O1015" s="43"/>
      <c r="P1015" s="43"/>
    </row>
    <row r="1016" spans="3:16" x14ac:dyDescent="0.3">
      <c r="C1016" s="23">
        <v>882</v>
      </c>
      <c r="D1016" s="43"/>
      <c r="E1016" s="43"/>
      <c r="F1016" s="43"/>
      <c r="G1016" s="58"/>
      <c r="H1016" s="43"/>
      <c r="I1016" s="43"/>
      <c r="J1016" s="43"/>
      <c r="K1016" s="43"/>
      <c r="L1016" s="43"/>
      <c r="M1016" s="43"/>
      <c r="N1016" s="43"/>
      <c r="O1016" s="43"/>
      <c r="P1016" s="43"/>
    </row>
    <row r="1017" spans="3:16" x14ac:dyDescent="0.3">
      <c r="C1017" s="23">
        <v>883</v>
      </c>
      <c r="D1017" s="43"/>
      <c r="E1017" s="43"/>
      <c r="F1017" s="43"/>
      <c r="G1017" s="58"/>
      <c r="H1017" s="43"/>
      <c r="I1017" s="43"/>
      <c r="J1017" s="43"/>
      <c r="K1017" s="43"/>
      <c r="L1017" s="43"/>
      <c r="M1017" s="43"/>
      <c r="N1017" s="43"/>
      <c r="O1017" s="43"/>
      <c r="P1017" s="43"/>
    </row>
    <row r="1018" spans="3:16" x14ac:dyDescent="0.3">
      <c r="C1018" s="23">
        <v>884</v>
      </c>
      <c r="D1018" s="43"/>
      <c r="E1018" s="43"/>
      <c r="F1018" s="43"/>
      <c r="G1018" s="58"/>
      <c r="H1018" s="43"/>
      <c r="I1018" s="43"/>
      <c r="J1018" s="43"/>
      <c r="K1018" s="43"/>
      <c r="L1018" s="43"/>
      <c r="M1018" s="43"/>
      <c r="N1018" s="43"/>
      <c r="O1018" s="43"/>
      <c r="P1018" s="43"/>
    </row>
    <row r="1019" spans="3:16" x14ac:dyDescent="0.3">
      <c r="C1019" s="23">
        <v>885</v>
      </c>
      <c r="D1019" s="43"/>
      <c r="E1019" s="43"/>
      <c r="F1019" s="43"/>
      <c r="G1019" s="58"/>
      <c r="H1019" s="43"/>
      <c r="I1019" s="43"/>
      <c r="J1019" s="43"/>
      <c r="K1019" s="43"/>
      <c r="L1019" s="43"/>
      <c r="M1019" s="43"/>
      <c r="N1019" s="43"/>
      <c r="O1019" s="43"/>
      <c r="P1019" s="43"/>
    </row>
    <row r="1020" spans="3:16" x14ac:dyDescent="0.3">
      <c r="C1020" s="23">
        <v>886</v>
      </c>
      <c r="D1020" s="43"/>
      <c r="E1020" s="43"/>
      <c r="F1020" s="43"/>
      <c r="G1020" s="58"/>
      <c r="H1020" s="43"/>
      <c r="I1020" s="43"/>
      <c r="J1020" s="43"/>
      <c r="K1020" s="43"/>
      <c r="L1020" s="43"/>
      <c r="M1020" s="43"/>
      <c r="N1020" s="43"/>
      <c r="O1020" s="43"/>
      <c r="P1020" s="43"/>
    </row>
    <row r="1021" spans="3:16" x14ac:dyDescent="0.3">
      <c r="C1021" s="23">
        <v>887</v>
      </c>
      <c r="D1021" s="43"/>
      <c r="E1021" s="43"/>
      <c r="F1021" s="43"/>
      <c r="G1021" s="58"/>
      <c r="H1021" s="43"/>
      <c r="I1021" s="43"/>
      <c r="J1021" s="43"/>
      <c r="K1021" s="43"/>
      <c r="L1021" s="43"/>
      <c r="M1021" s="43"/>
      <c r="N1021" s="43"/>
      <c r="O1021" s="43"/>
      <c r="P1021" s="43"/>
    </row>
    <row r="1022" spans="3:16" x14ac:dyDescent="0.3">
      <c r="C1022" s="23">
        <v>888</v>
      </c>
      <c r="D1022" s="43"/>
      <c r="E1022" s="43"/>
      <c r="F1022" s="43"/>
      <c r="G1022" s="58"/>
      <c r="H1022" s="43"/>
      <c r="I1022" s="43"/>
      <c r="J1022" s="43"/>
      <c r="K1022" s="43"/>
      <c r="L1022" s="43"/>
      <c r="M1022" s="43"/>
      <c r="N1022" s="43"/>
      <c r="O1022" s="43"/>
      <c r="P1022" s="43"/>
    </row>
    <row r="1023" spans="3:16" x14ac:dyDescent="0.3">
      <c r="C1023" s="23">
        <v>889</v>
      </c>
      <c r="D1023" s="43"/>
      <c r="E1023" s="43"/>
      <c r="F1023" s="43"/>
      <c r="G1023" s="58"/>
      <c r="H1023" s="43"/>
      <c r="I1023" s="43"/>
      <c r="J1023" s="43"/>
      <c r="K1023" s="43"/>
      <c r="L1023" s="43"/>
      <c r="M1023" s="43"/>
      <c r="N1023" s="43"/>
      <c r="O1023" s="43"/>
      <c r="P1023" s="43"/>
    </row>
    <row r="1024" spans="3:16" x14ac:dyDescent="0.3">
      <c r="C1024" s="23">
        <v>890</v>
      </c>
      <c r="D1024" s="43"/>
      <c r="E1024" s="43"/>
      <c r="F1024" s="43"/>
      <c r="G1024" s="58"/>
      <c r="H1024" s="43"/>
      <c r="I1024" s="43"/>
      <c r="J1024" s="43"/>
      <c r="K1024" s="43"/>
      <c r="L1024" s="43"/>
      <c r="M1024" s="43"/>
      <c r="N1024" s="43"/>
      <c r="O1024" s="43"/>
      <c r="P1024" s="43"/>
    </row>
    <row r="1025" spans="3:16" x14ac:dyDescent="0.3">
      <c r="C1025" s="23">
        <v>891</v>
      </c>
      <c r="D1025" s="43"/>
      <c r="E1025" s="43"/>
      <c r="F1025" s="43"/>
      <c r="G1025" s="58"/>
      <c r="H1025" s="43"/>
      <c r="I1025" s="43"/>
      <c r="J1025" s="43"/>
      <c r="K1025" s="43"/>
      <c r="L1025" s="43"/>
      <c r="M1025" s="43"/>
      <c r="N1025" s="43"/>
      <c r="O1025" s="43"/>
      <c r="P1025" s="43"/>
    </row>
    <row r="1026" spans="3:16" x14ac:dyDescent="0.3">
      <c r="C1026" s="23">
        <v>892</v>
      </c>
      <c r="D1026" s="43"/>
      <c r="E1026" s="43"/>
      <c r="F1026" s="43"/>
      <c r="G1026" s="58"/>
      <c r="H1026" s="43"/>
      <c r="I1026" s="43"/>
      <c r="J1026" s="43"/>
      <c r="K1026" s="43"/>
      <c r="L1026" s="43"/>
      <c r="M1026" s="43"/>
      <c r="N1026" s="43"/>
      <c r="O1026" s="43"/>
      <c r="P1026" s="43"/>
    </row>
    <row r="1027" spans="3:16" x14ac:dyDescent="0.3">
      <c r="C1027" s="23">
        <v>893</v>
      </c>
      <c r="D1027" s="43"/>
      <c r="E1027" s="43"/>
      <c r="F1027" s="43"/>
      <c r="G1027" s="58"/>
      <c r="H1027" s="43"/>
      <c r="I1027" s="43"/>
      <c r="J1027" s="43"/>
      <c r="K1027" s="43"/>
      <c r="L1027" s="43"/>
      <c r="M1027" s="43"/>
      <c r="N1027" s="43"/>
      <c r="O1027" s="43"/>
      <c r="P1027" s="43"/>
    </row>
    <row r="1028" spans="3:16" x14ac:dyDescent="0.3">
      <c r="C1028" s="23">
        <v>894</v>
      </c>
      <c r="D1028" s="43"/>
      <c r="E1028" s="43"/>
      <c r="F1028" s="43"/>
      <c r="G1028" s="58"/>
      <c r="H1028" s="43"/>
      <c r="I1028" s="43"/>
      <c r="J1028" s="43"/>
      <c r="K1028" s="43"/>
      <c r="L1028" s="43"/>
      <c r="M1028" s="43"/>
      <c r="N1028" s="43"/>
      <c r="O1028" s="43"/>
      <c r="P1028" s="43"/>
    </row>
    <row r="1029" spans="3:16" x14ac:dyDescent="0.3">
      <c r="C1029" s="23">
        <v>895</v>
      </c>
      <c r="D1029" s="43"/>
      <c r="E1029" s="43"/>
      <c r="F1029" s="43"/>
      <c r="G1029" s="58"/>
      <c r="H1029" s="43"/>
      <c r="I1029" s="43"/>
      <c r="J1029" s="43"/>
      <c r="K1029" s="43"/>
      <c r="L1029" s="43"/>
      <c r="M1029" s="43"/>
      <c r="N1029" s="43"/>
      <c r="O1029" s="43"/>
      <c r="P1029" s="43"/>
    </row>
    <row r="1030" spans="3:16" x14ac:dyDescent="0.3">
      <c r="C1030" s="23">
        <v>896</v>
      </c>
      <c r="D1030" s="43"/>
      <c r="E1030" s="43"/>
      <c r="F1030" s="43"/>
      <c r="G1030" s="58"/>
      <c r="H1030" s="43"/>
      <c r="I1030" s="43"/>
      <c r="J1030" s="43"/>
      <c r="K1030" s="43"/>
      <c r="L1030" s="43"/>
      <c r="M1030" s="43"/>
      <c r="N1030" s="43"/>
      <c r="O1030" s="43"/>
      <c r="P1030" s="43"/>
    </row>
    <row r="1031" spans="3:16" x14ac:dyDescent="0.3">
      <c r="C1031" s="23">
        <v>897</v>
      </c>
      <c r="D1031" s="43"/>
      <c r="E1031" s="43"/>
      <c r="F1031" s="43"/>
      <c r="G1031" s="58"/>
      <c r="H1031" s="43"/>
      <c r="I1031" s="43"/>
      <c r="J1031" s="43"/>
      <c r="K1031" s="43"/>
      <c r="L1031" s="43"/>
      <c r="M1031" s="43"/>
      <c r="N1031" s="43"/>
      <c r="O1031" s="43"/>
      <c r="P1031" s="43"/>
    </row>
    <row r="1032" spans="3:16" x14ac:dyDescent="0.3">
      <c r="C1032" s="23">
        <v>898</v>
      </c>
      <c r="D1032" s="43"/>
      <c r="E1032" s="43"/>
      <c r="F1032" s="43"/>
      <c r="G1032" s="58"/>
      <c r="H1032" s="43"/>
      <c r="I1032" s="43"/>
      <c r="J1032" s="43"/>
      <c r="K1032" s="43"/>
      <c r="L1032" s="43"/>
      <c r="M1032" s="43"/>
      <c r="N1032" s="43"/>
      <c r="O1032" s="43"/>
      <c r="P1032" s="43"/>
    </row>
    <row r="1033" spans="3:16" x14ac:dyDescent="0.3">
      <c r="C1033" s="23">
        <v>899</v>
      </c>
      <c r="D1033" s="43"/>
      <c r="E1033" s="43"/>
      <c r="F1033" s="43"/>
      <c r="G1033" s="58"/>
      <c r="H1033" s="43"/>
      <c r="I1033" s="43"/>
      <c r="J1033" s="43"/>
      <c r="K1033" s="43"/>
      <c r="L1033" s="43"/>
      <c r="M1033" s="43"/>
      <c r="N1033" s="43"/>
      <c r="O1033" s="43"/>
      <c r="P1033" s="43"/>
    </row>
    <row r="1034" spans="3:16" x14ac:dyDescent="0.3">
      <c r="C1034" s="23">
        <v>900</v>
      </c>
      <c r="D1034" s="43"/>
      <c r="E1034" s="43"/>
      <c r="F1034" s="43"/>
      <c r="G1034" s="58"/>
      <c r="H1034" s="43"/>
      <c r="I1034" s="43"/>
      <c r="J1034" s="43"/>
      <c r="K1034" s="43"/>
      <c r="L1034" s="43"/>
      <c r="M1034" s="43"/>
      <c r="N1034" s="43"/>
      <c r="O1034" s="43"/>
      <c r="P1034" s="43"/>
    </row>
    <row r="1035" spans="3:16" x14ac:dyDescent="0.3">
      <c r="C1035" s="23">
        <v>901</v>
      </c>
      <c r="D1035" s="43"/>
      <c r="E1035" s="43"/>
      <c r="F1035" s="43"/>
      <c r="G1035" s="58"/>
      <c r="H1035" s="43"/>
      <c r="I1035" s="43"/>
      <c r="J1035" s="43"/>
      <c r="K1035" s="43"/>
      <c r="L1035" s="43"/>
      <c r="M1035" s="43"/>
      <c r="N1035" s="43"/>
      <c r="O1035" s="43"/>
      <c r="P1035" s="43"/>
    </row>
    <row r="1036" spans="3:16" x14ac:dyDescent="0.3">
      <c r="C1036" s="23">
        <v>902</v>
      </c>
      <c r="D1036" s="43"/>
      <c r="E1036" s="43"/>
      <c r="F1036" s="43"/>
      <c r="G1036" s="58"/>
      <c r="H1036" s="43"/>
      <c r="I1036" s="43"/>
      <c r="J1036" s="43"/>
      <c r="K1036" s="43"/>
      <c r="L1036" s="43"/>
      <c r="M1036" s="43"/>
      <c r="N1036" s="43"/>
      <c r="O1036" s="43"/>
      <c r="P1036" s="43"/>
    </row>
    <row r="1037" spans="3:16" x14ac:dyDescent="0.3">
      <c r="C1037" s="23">
        <v>903</v>
      </c>
      <c r="D1037" s="43"/>
      <c r="E1037" s="43"/>
      <c r="F1037" s="43"/>
      <c r="G1037" s="58"/>
      <c r="H1037" s="43"/>
      <c r="I1037" s="43"/>
      <c r="J1037" s="43"/>
      <c r="K1037" s="43"/>
      <c r="L1037" s="43"/>
      <c r="M1037" s="43"/>
      <c r="N1037" s="43"/>
      <c r="O1037" s="43"/>
      <c r="P1037" s="43"/>
    </row>
    <row r="1038" spans="3:16" x14ac:dyDescent="0.3">
      <c r="C1038" s="23">
        <v>904</v>
      </c>
      <c r="D1038" s="43"/>
      <c r="E1038" s="43"/>
      <c r="F1038" s="43"/>
      <c r="G1038" s="58"/>
      <c r="H1038" s="43"/>
      <c r="I1038" s="43"/>
      <c r="J1038" s="43"/>
      <c r="K1038" s="43"/>
      <c r="L1038" s="43"/>
      <c r="M1038" s="43"/>
      <c r="N1038" s="43"/>
      <c r="O1038" s="43"/>
      <c r="P1038" s="43"/>
    </row>
    <row r="1039" spans="3:16" x14ac:dyDescent="0.3">
      <c r="C1039" s="23">
        <v>905</v>
      </c>
      <c r="D1039" s="43"/>
      <c r="E1039" s="43"/>
      <c r="F1039" s="43"/>
      <c r="G1039" s="58"/>
      <c r="H1039" s="43"/>
      <c r="I1039" s="43"/>
      <c r="J1039" s="43"/>
      <c r="K1039" s="43"/>
      <c r="L1039" s="43"/>
      <c r="M1039" s="43"/>
      <c r="N1039" s="43"/>
      <c r="O1039" s="43"/>
      <c r="P1039" s="43"/>
    </row>
    <row r="1040" spans="3:16" x14ac:dyDescent="0.3">
      <c r="C1040" s="23">
        <v>906</v>
      </c>
      <c r="D1040" s="43"/>
      <c r="E1040" s="43"/>
      <c r="F1040" s="43"/>
      <c r="G1040" s="58"/>
      <c r="H1040" s="43"/>
      <c r="I1040" s="43"/>
      <c r="J1040" s="43"/>
      <c r="K1040" s="43"/>
      <c r="L1040" s="43"/>
      <c r="M1040" s="43"/>
      <c r="N1040" s="43"/>
      <c r="O1040" s="43"/>
      <c r="P1040" s="43"/>
    </row>
    <row r="1041" spans="3:16" x14ac:dyDescent="0.3">
      <c r="C1041" s="23">
        <v>907</v>
      </c>
      <c r="D1041" s="43"/>
      <c r="E1041" s="43"/>
      <c r="F1041" s="43"/>
      <c r="G1041" s="58"/>
      <c r="H1041" s="43"/>
      <c r="I1041" s="43"/>
      <c r="J1041" s="43"/>
      <c r="K1041" s="43"/>
      <c r="L1041" s="43"/>
      <c r="M1041" s="43"/>
      <c r="N1041" s="43"/>
      <c r="O1041" s="43"/>
      <c r="P1041" s="43"/>
    </row>
    <row r="1042" spans="3:16" x14ac:dyDescent="0.3">
      <c r="C1042" s="23">
        <v>908</v>
      </c>
      <c r="D1042" s="43"/>
      <c r="E1042" s="43"/>
      <c r="F1042" s="43"/>
      <c r="G1042" s="58"/>
      <c r="H1042" s="43"/>
      <c r="I1042" s="43"/>
      <c r="J1042" s="43"/>
      <c r="K1042" s="43"/>
      <c r="L1042" s="43"/>
      <c r="M1042" s="43"/>
      <c r="N1042" s="43"/>
      <c r="O1042" s="43"/>
      <c r="P1042" s="43"/>
    </row>
    <row r="1043" spans="3:16" x14ac:dyDescent="0.3">
      <c r="C1043" s="23">
        <v>909</v>
      </c>
      <c r="D1043" s="43"/>
      <c r="E1043" s="43"/>
      <c r="F1043" s="43"/>
      <c r="G1043" s="58"/>
      <c r="H1043" s="43"/>
      <c r="I1043" s="43"/>
      <c r="J1043" s="43"/>
      <c r="K1043" s="43"/>
      <c r="L1043" s="43"/>
      <c r="M1043" s="43"/>
      <c r="N1043" s="43"/>
      <c r="O1043" s="43"/>
      <c r="P1043" s="43"/>
    </row>
    <row r="1044" spans="3:16" x14ac:dyDescent="0.3">
      <c r="C1044" s="23">
        <v>910</v>
      </c>
      <c r="D1044" s="43"/>
      <c r="E1044" s="43"/>
      <c r="F1044" s="43"/>
      <c r="G1044" s="58"/>
      <c r="H1044" s="43"/>
      <c r="I1044" s="43"/>
      <c r="J1044" s="43"/>
      <c r="K1044" s="43"/>
      <c r="L1044" s="43"/>
      <c r="M1044" s="43"/>
      <c r="N1044" s="43"/>
      <c r="O1044" s="43"/>
      <c r="P1044" s="43"/>
    </row>
    <row r="1045" spans="3:16" x14ac:dyDescent="0.3">
      <c r="C1045" s="23">
        <v>911</v>
      </c>
      <c r="D1045" s="43"/>
      <c r="E1045" s="43"/>
      <c r="F1045" s="43"/>
      <c r="G1045" s="58"/>
      <c r="H1045" s="43"/>
      <c r="I1045" s="43"/>
      <c r="J1045" s="43"/>
      <c r="K1045" s="43"/>
      <c r="L1045" s="43"/>
      <c r="M1045" s="43"/>
      <c r="N1045" s="43"/>
      <c r="O1045" s="43"/>
      <c r="P1045" s="43"/>
    </row>
    <row r="1046" spans="3:16" x14ac:dyDescent="0.3">
      <c r="C1046" s="23">
        <v>912</v>
      </c>
      <c r="D1046" s="43"/>
      <c r="E1046" s="43"/>
      <c r="F1046" s="43"/>
      <c r="G1046" s="58"/>
      <c r="H1046" s="43"/>
      <c r="I1046" s="43"/>
      <c r="J1046" s="43"/>
      <c r="K1046" s="43"/>
      <c r="L1046" s="43"/>
      <c r="M1046" s="43"/>
      <c r="N1046" s="43"/>
      <c r="O1046" s="43"/>
      <c r="P1046" s="43"/>
    </row>
    <row r="1047" spans="3:16" x14ac:dyDescent="0.3">
      <c r="C1047" s="23">
        <v>913</v>
      </c>
      <c r="D1047" s="43"/>
      <c r="E1047" s="43"/>
      <c r="F1047" s="43"/>
      <c r="G1047" s="58"/>
      <c r="H1047" s="43"/>
      <c r="I1047" s="43"/>
      <c r="J1047" s="43"/>
      <c r="K1047" s="43"/>
      <c r="L1047" s="43"/>
      <c r="M1047" s="43"/>
      <c r="N1047" s="43"/>
      <c r="O1047" s="43"/>
      <c r="P1047" s="43"/>
    </row>
    <row r="1048" spans="3:16" x14ac:dyDescent="0.3">
      <c r="C1048" s="23">
        <v>914</v>
      </c>
      <c r="D1048" s="43"/>
      <c r="E1048" s="43"/>
      <c r="F1048" s="43"/>
      <c r="G1048" s="58"/>
      <c r="H1048" s="43"/>
      <c r="I1048" s="43"/>
      <c r="J1048" s="43"/>
      <c r="K1048" s="43"/>
      <c r="L1048" s="43"/>
      <c r="M1048" s="43"/>
      <c r="N1048" s="43"/>
      <c r="O1048" s="43"/>
      <c r="P1048" s="43"/>
    </row>
    <row r="1049" spans="3:16" x14ac:dyDescent="0.3">
      <c r="C1049" s="23">
        <v>915</v>
      </c>
      <c r="D1049" s="43"/>
      <c r="E1049" s="43"/>
      <c r="F1049" s="43"/>
      <c r="G1049" s="58"/>
      <c r="H1049" s="43"/>
      <c r="I1049" s="43"/>
      <c r="J1049" s="43"/>
      <c r="K1049" s="43"/>
      <c r="L1049" s="43"/>
      <c r="M1049" s="43"/>
      <c r="N1049" s="43"/>
      <c r="O1049" s="43"/>
      <c r="P1049" s="43"/>
    </row>
    <row r="1050" spans="3:16" x14ac:dyDescent="0.3">
      <c r="C1050" s="23">
        <v>916</v>
      </c>
      <c r="D1050" s="43"/>
      <c r="E1050" s="43"/>
      <c r="F1050" s="43"/>
      <c r="G1050" s="58"/>
      <c r="H1050" s="43"/>
      <c r="I1050" s="43"/>
      <c r="J1050" s="43"/>
      <c r="K1050" s="43"/>
      <c r="L1050" s="43"/>
      <c r="M1050" s="43"/>
      <c r="N1050" s="43"/>
      <c r="O1050" s="43"/>
      <c r="P1050" s="43"/>
    </row>
    <row r="1051" spans="3:16" x14ac:dyDescent="0.3">
      <c r="C1051" s="23">
        <v>917</v>
      </c>
      <c r="D1051" s="43"/>
      <c r="E1051" s="43"/>
      <c r="F1051" s="43"/>
      <c r="G1051" s="58"/>
      <c r="H1051" s="43"/>
      <c r="I1051" s="43"/>
      <c r="J1051" s="43"/>
      <c r="K1051" s="43"/>
      <c r="L1051" s="43"/>
      <c r="M1051" s="43"/>
      <c r="N1051" s="43"/>
      <c r="O1051" s="43"/>
      <c r="P1051" s="43"/>
    </row>
    <row r="1052" spans="3:16" x14ac:dyDescent="0.3">
      <c r="C1052" s="23">
        <v>918</v>
      </c>
      <c r="D1052" s="43"/>
      <c r="E1052" s="43"/>
      <c r="F1052" s="43"/>
      <c r="G1052" s="58"/>
      <c r="H1052" s="43"/>
      <c r="I1052" s="43"/>
      <c r="J1052" s="43"/>
      <c r="K1052" s="43"/>
      <c r="L1052" s="43"/>
      <c r="M1052" s="43"/>
      <c r="N1052" s="43"/>
      <c r="O1052" s="43"/>
      <c r="P1052" s="43"/>
    </row>
    <row r="1053" spans="3:16" x14ac:dyDescent="0.3">
      <c r="C1053" s="23">
        <v>919</v>
      </c>
      <c r="D1053" s="43"/>
      <c r="E1053" s="43"/>
      <c r="F1053" s="43"/>
      <c r="G1053" s="58"/>
      <c r="H1053" s="43"/>
      <c r="I1053" s="43"/>
      <c r="J1053" s="43"/>
      <c r="K1053" s="43"/>
      <c r="L1053" s="43"/>
      <c r="M1053" s="43"/>
      <c r="N1053" s="43"/>
      <c r="O1053" s="43"/>
      <c r="P1053" s="43"/>
    </row>
    <row r="1054" spans="3:16" x14ac:dyDescent="0.3">
      <c r="C1054" s="23">
        <v>920</v>
      </c>
      <c r="D1054" s="43"/>
      <c r="E1054" s="43"/>
      <c r="F1054" s="43"/>
      <c r="G1054" s="58"/>
      <c r="H1054" s="43"/>
      <c r="I1054" s="43"/>
      <c r="J1054" s="43"/>
      <c r="K1054" s="43"/>
      <c r="L1054" s="43"/>
      <c r="M1054" s="43"/>
      <c r="N1054" s="43"/>
      <c r="O1054" s="43"/>
      <c r="P1054" s="43"/>
    </row>
    <row r="1055" spans="3:16" x14ac:dyDescent="0.3">
      <c r="C1055" s="23">
        <v>921</v>
      </c>
      <c r="D1055" s="43"/>
      <c r="E1055" s="43"/>
      <c r="F1055" s="43"/>
      <c r="G1055" s="58"/>
      <c r="H1055" s="43"/>
      <c r="I1055" s="43"/>
      <c r="J1055" s="43"/>
      <c r="K1055" s="43"/>
      <c r="L1055" s="43"/>
      <c r="M1055" s="43"/>
      <c r="N1055" s="43"/>
      <c r="O1055" s="43"/>
      <c r="P1055" s="43"/>
    </row>
    <row r="1056" spans="3:16" x14ac:dyDescent="0.3">
      <c r="C1056" s="23">
        <v>922</v>
      </c>
      <c r="D1056" s="43"/>
      <c r="E1056" s="43"/>
      <c r="F1056" s="43"/>
      <c r="G1056" s="58"/>
      <c r="H1056" s="43"/>
      <c r="I1056" s="43"/>
      <c r="J1056" s="43"/>
      <c r="K1056" s="43"/>
      <c r="L1056" s="43"/>
      <c r="M1056" s="43"/>
      <c r="N1056" s="43"/>
      <c r="O1056" s="43"/>
      <c r="P1056" s="43"/>
    </row>
    <row r="1057" spans="3:16" x14ac:dyDescent="0.3">
      <c r="C1057" s="23">
        <v>923</v>
      </c>
      <c r="D1057" s="43"/>
      <c r="E1057" s="43"/>
      <c r="F1057" s="43"/>
      <c r="G1057" s="58"/>
      <c r="H1057" s="43"/>
      <c r="I1057" s="43"/>
      <c r="J1057" s="43"/>
      <c r="K1057" s="43"/>
      <c r="L1057" s="43"/>
      <c r="M1057" s="43"/>
      <c r="N1057" s="43"/>
      <c r="O1057" s="43"/>
      <c r="P1057" s="43"/>
    </row>
    <row r="1058" spans="3:16" x14ac:dyDescent="0.3">
      <c r="C1058" s="23">
        <v>924</v>
      </c>
      <c r="D1058" s="43"/>
      <c r="E1058" s="43"/>
      <c r="F1058" s="43"/>
      <c r="G1058" s="58"/>
      <c r="H1058" s="43"/>
      <c r="I1058" s="43"/>
      <c r="J1058" s="43"/>
      <c r="K1058" s="43"/>
      <c r="L1058" s="43"/>
      <c r="M1058" s="43"/>
      <c r="N1058" s="43"/>
      <c r="O1058" s="43"/>
      <c r="P1058" s="43"/>
    </row>
    <row r="1059" spans="3:16" x14ac:dyDescent="0.3">
      <c r="C1059" s="23">
        <v>925</v>
      </c>
      <c r="D1059" s="43"/>
      <c r="E1059" s="43"/>
      <c r="F1059" s="43"/>
      <c r="G1059" s="58"/>
      <c r="H1059" s="43"/>
      <c r="I1059" s="43"/>
      <c r="J1059" s="43"/>
      <c r="K1059" s="43"/>
      <c r="L1059" s="43"/>
      <c r="M1059" s="43"/>
      <c r="N1059" s="43"/>
      <c r="O1059" s="43"/>
      <c r="P1059" s="43"/>
    </row>
    <row r="1060" spans="3:16" x14ac:dyDescent="0.3">
      <c r="C1060" s="23">
        <v>926</v>
      </c>
      <c r="D1060" s="43"/>
      <c r="E1060" s="43"/>
      <c r="F1060" s="43"/>
      <c r="G1060" s="58"/>
      <c r="H1060" s="43"/>
      <c r="I1060" s="43"/>
      <c r="J1060" s="43"/>
      <c r="K1060" s="43"/>
      <c r="L1060" s="43"/>
      <c r="M1060" s="43"/>
      <c r="N1060" s="43"/>
      <c r="O1060" s="43"/>
      <c r="P1060" s="43"/>
    </row>
    <row r="1061" spans="3:16" x14ac:dyDescent="0.3">
      <c r="C1061" s="23">
        <v>927</v>
      </c>
      <c r="D1061" s="43"/>
      <c r="E1061" s="43"/>
      <c r="F1061" s="43"/>
      <c r="G1061" s="58"/>
      <c r="H1061" s="43"/>
      <c r="I1061" s="43"/>
      <c r="J1061" s="43"/>
      <c r="K1061" s="43"/>
      <c r="L1061" s="43"/>
      <c r="M1061" s="43"/>
      <c r="N1061" s="43"/>
      <c r="O1061" s="43"/>
      <c r="P1061" s="43"/>
    </row>
    <row r="1062" spans="3:16" x14ac:dyDescent="0.3">
      <c r="C1062" s="23">
        <v>928</v>
      </c>
      <c r="D1062" s="43"/>
      <c r="E1062" s="43"/>
      <c r="F1062" s="43"/>
      <c r="G1062" s="58"/>
      <c r="H1062" s="43"/>
      <c r="I1062" s="43"/>
      <c r="J1062" s="43"/>
      <c r="K1062" s="43"/>
      <c r="L1062" s="43"/>
      <c r="M1062" s="43"/>
      <c r="N1062" s="43"/>
      <c r="O1062" s="43"/>
      <c r="P1062" s="43"/>
    </row>
    <row r="1063" spans="3:16" x14ac:dyDescent="0.3">
      <c r="C1063" s="23">
        <v>929</v>
      </c>
      <c r="D1063" s="43"/>
      <c r="E1063" s="43"/>
      <c r="F1063" s="43"/>
      <c r="G1063" s="58"/>
      <c r="H1063" s="43"/>
      <c r="I1063" s="43"/>
      <c r="J1063" s="43"/>
      <c r="K1063" s="43"/>
      <c r="L1063" s="43"/>
      <c r="M1063" s="43"/>
      <c r="N1063" s="43"/>
      <c r="O1063" s="43"/>
      <c r="P1063" s="43"/>
    </row>
    <row r="1064" spans="3:16" x14ac:dyDescent="0.3">
      <c r="C1064" s="23">
        <v>930</v>
      </c>
      <c r="D1064" s="43"/>
      <c r="E1064" s="43"/>
      <c r="F1064" s="43"/>
      <c r="G1064" s="58"/>
      <c r="H1064" s="43"/>
      <c r="I1064" s="43"/>
      <c r="J1064" s="43"/>
      <c r="K1064" s="43"/>
      <c r="L1064" s="43"/>
      <c r="M1064" s="43"/>
      <c r="N1064" s="43"/>
      <c r="O1064" s="43"/>
      <c r="P1064" s="43"/>
    </row>
    <row r="1065" spans="3:16" x14ac:dyDescent="0.3">
      <c r="C1065" s="23">
        <v>931</v>
      </c>
      <c r="D1065" s="43"/>
      <c r="E1065" s="43"/>
      <c r="F1065" s="43"/>
      <c r="G1065" s="58"/>
      <c r="H1065" s="43"/>
      <c r="I1065" s="43"/>
      <c r="J1065" s="43"/>
      <c r="K1065" s="43"/>
      <c r="L1065" s="43"/>
      <c r="M1065" s="43"/>
      <c r="N1065" s="43"/>
      <c r="O1065" s="43"/>
      <c r="P1065" s="43"/>
    </row>
    <row r="1066" spans="3:16" x14ac:dyDescent="0.3">
      <c r="C1066" s="23">
        <v>932</v>
      </c>
      <c r="D1066" s="43"/>
      <c r="E1066" s="43"/>
      <c r="F1066" s="43"/>
      <c r="G1066" s="58"/>
      <c r="H1066" s="43"/>
      <c r="I1066" s="43"/>
      <c r="J1066" s="43"/>
      <c r="K1066" s="43"/>
      <c r="L1066" s="43"/>
      <c r="M1066" s="43"/>
      <c r="N1066" s="43"/>
      <c r="O1066" s="43"/>
      <c r="P1066" s="43"/>
    </row>
    <row r="1067" spans="3:16" x14ac:dyDescent="0.3">
      <c r="C1067" s="23">
        <v>933</v>
      </c>
      <c r="D1067" s="43"/>
      <c r="E1067" s="43"/>
      <c r="F1067" s="43"/>
      <c r="G1067" s="58"/>
      <c r="H1067" s="43"/>
      <c r="I1067" s="43"/>
      <c r="J1067" s="43"/>
      <c r="K1067" s="43"/>
      <c r="L1067" s="43"/>
      <c r="M1067" s="43"/>
      <c r="N1067" s="43"/>
      <c r="O1067" s="43"/>
      <c r="P1067" s="43"/>
    </row>
    <row r="1068" spans="3:16" x14ac:dyDescent="0.3">
      <c r="C1068" s="23">
        <v>934</v>
      </c>
      <c r="D1068" s="43"/>
      <c r="E1068" s="43"/>
      <c r="F1068" s="43"/>
      <c r="G1068" s="58"/>
      <c r="H1068" s="43"/>
      <c r="I1068" s="43"/>
      <c r="J1068" s="43"/>
      <c r="K1068" s="43"/>
      <c r="L1068" s="43"/>
      <c r="M1068" s="43"/>
      <c r="N1068" s="43"/>
      <c r="O1068" s="43"/>
      <c r="P1068" s="43"/>
    </row>
    <row r="1069" spans="3:16" x14ac:dyDescent="0.3">
      <c r="C1069" s="23">
        <v>935</v>
      </c>
      <c r="D1069" s="43"/>
      <c r="E1069" s="43"/>
      <c r="F1069" s="43"/>
      <c r="G1069" s="58"/>
      <c r="H1069" s="43"/>
      <c r="I1069" s="43"/>
      <c r="J1069" s="43"/>
      <c r="K1069" s="43"/>
      <c r="L1069" s="43"/>
      <c r="M1069" s="43"/>
      <c r="N1069" s="43"/>
      <c r="O1069" s="43"/>
      <c r="P1069" s="43"/>
    </row>
    <row r="1070" spans="3:16" x14ac:dyDescent="0.3">
      <c r="C1070" s="23">
        <v>936</v>
      </c>
      <c r="D1070" s="43"/>
      <c r="E1070" s="43"/>
      <c r="F1070" s="43"/>
      <c r="G1070" s="58"/>
      <c r="H1070" s="43"/>
      <c r="I1070" s="43"/>
      <c r="J1070" s="43"/>
      <c r="K1070" s="43"/>
      <c r="L1070" s="43"/>
      <c r="M1070" s="43"/>
      <c r="N1070" s="43"/>
      <c r="O1070" s="43"/>
      <c r="P1070" s="43"/>
    </row>
    <row r="1071" spans="3:16" x14ac:dyDescent="0.3">
      <c r="C1071" s="23">
        <v>937</v>
      </c>
      <c r="D1071" s="43"/>
      <c r="E1071" s="43"/>
      <c r="F1071" s="43"/>
      <c r="G1071" s="58"/>
      <c r="H1071" s="43"/>
      <c r="I1071" s="43"/>
      <c r="J1071" s="43"/>
      <c r="K1071" s="43"/>
      <c r="L1071" s="43"/>
      <c r="M1071" s="43"/>
      <c r="N1071" s="43"/>
      <c r="O1071" s="43"/>
      <c r="P1071" s="43"/>
    </row>
    <row r="1072" spans="3:16" x14ac:dyDescent="0.3">
      <c r="C1072" s="23">
        <v>938</v>
      </c>
      <c r="D1072" s="43"/>
      <c r="E1072" s="43"/>
      <c r="F1072" s="43"/>
      <c r="G1072" s="58"/>
      <c r="H1072" s="43"/>
      <c r="I1072" s="43"/>
      <c r="J1072" s="43"/>
      <c r="K1072" s="43"/>
      <c r="L1072" s="43"/>
      <c r="M1072" s="43"/>
      <c r="N1072" s="43"/>
      <c r="O1072" s="43"/>
      <c r="P1072" s="43"/>
    </row>
    <row r="1073" spans="3:16" x14ac:dyDescent="0.3">
      <c r="C1073" s="23">
        <v>939</v>
      </c>
      <c r="D1073" s="43"/>
      <c r="E1073" s="43"/>
      <c r="F1073" s="43"/>
      <c r="G1073" s="58"/>
      <c r="H1073" s="43"/>
      <c r="I1073" s="43"/>
      <c r="J1073" s="43"/>
      <c r="K1073" s="43"/>
      <c r="L1073" s="43"/>
      <c r="M1073" s="43"/>
      <c r="N1073" s="43"/>
      <c r="O1073" s="43"/>
      <c r="P1073" s="43"/>
    </row>
    <row r="1074" spans="3:16" x14ac:dyDescent="0.3">
      <c r="C1074" s="23">
        <v>940</v>
      </c>
      <c r="D1074" s="43"/>
      <c r="E1074" s="43"/>
      <c r="F1074" s="43"/>
      <c r="G1074" s="58"/>
      <c r="H1074" s="43"/>
      <c r="I1074" s="43"/>
      <c r="J1074" s="43"/>
      <c r="K1074" s="43"/>
      <c r="L1074" s="43"/>
      <c r="M1074" s="43"/>
      <c r="N1074" s="43"/>
      <c r="O1074" s="43"/>
      <c r="P1074" s="43"/>
    </row>
    <row r="1075" spans="3:16" x14ac:dyDescent="0.3">
      <c r="C1075" s="23">
        <v>941</v>
      </c>
      <c r="D1075" s="43"/>
      <c r="E1075" s="43"/>
      <c r="F1075" s="43"/>
      <c r="G1075" s="58"/>
      <c r="H1075" s="43"/>
      <c r="I1075" s="43"/>
      <c r="J1075" s="43"/>
      <c r="K1075" s="43"/>
      <c r="L1075" s="43"/>
      <c r="M1075" s="43"/>
      <c r="N1075" s="43"/>
      <c r="O1075" s="43"/>
      <c r="P1075" s="43"/>
    </row>
    <row r="1076" spans="3:16" x14ac:dyDescent="0.3">
      <c r="C1076" s="23">
        <v>942</v>
      </c>
      <c r="D1076" s="43"/>
      <c r="E1076" s="43"/>
      <c r="F1076" s="43"/>
      <c r="G1076" s="58"/>
      <c r="H1076" s="43"/>
      <c r="I1076" s="43"/>
      <c r="J1076" s="43"/>
      <c r="K1076" s="43"/>
      <c r="L1076" s="43"/>
      <c r="M1076" s="43"/>
      <c r="N1076" s="43"/>
      <c r="O1076" s="43"/>
      <c r="P1076" s="43"/>
    </row>
    <row r="1077" spans="3:16" x14ac:dyDescent="0.3">
      <c r="C1077" s="23">
        <v>943</v>
      </c>
      <c r="D1077" s="43"/>
      <c r="E1077" s="43"/>
      <c r="F1077" s="43"/>
      <c r="G1077" s="58"/>
      <c r="H1077" s="43"/>
      <c r="I1077" s="43"/>
      <c r="J1077" s="43"/>
      <c r="K1077" s="43"/>
      <c r="L1077" s="43"/>
      <c r="M1077" s="43"/>
      <c r="N1077" s="43"/>
      <c r="O1077" s="43"/>
      <c r="P1077" s="43"/>
    </row>
    <row r="1078" spans="3:16" x14ac:dyDescent="0.3">
      <c r="C1078" s="23">
        <v>944</v>
      </c>
      <c r="D1078" s="43"/>
      <c r="E1078" s="43"/>
      <c r="F1078" s="43"/>
      <c r="G1078" s="58"/>
      <c r="H1078" s="43"/>
      <c r="I1078" s="43"/>
      <c r="J1078" s="43"/>
      <c r="K1078" s="43"/>
      <c r="L1078" s="43"/>
      <c r="M1078" s="43"/>
      <c r="N1078" s="43"/>
      <c r="O1078" s="43"/>
      <c r="P1078" s="43"/>
    </row>
    <row r="1079" spans="3:16" x14ac:dyDescent="0.3">
      <c r="C1079" s="23">
        <v>945</v>
      </c>
      <c r="D1079" s="43"/>
      <c r="E1079" s="43"/>
      <c r="F1079" s="43"/>
      <c r="G1079" s="58"/>
      <c r="H1079" s="43"/>
      <c r="I1079" s="43"/>
      <c r="J1079" s="43"/>
      <c r="K1079" s="43"/>
      <c r="L1079" s="43"/>
      <c r="M1079" s="43"/>
      <c r="N1079" s="43"/>
      <c r="O1079" s="43"/>
      <c r="P1079" s="43"/>
    </row>
    <row r="1080" spans="3:16" x14ac:dyDescent="0.3">
      <c r="C1080" s="23">
        <v>946</v>
      </c>
      <c r="D1080" s="43"/>
      <c r="E1080" s="43"/>
      <c r="F1080" s="43"/>
      <c r="G1080" s="58"/>
      <c r="H1080" s="43"/>
      <c r="I1080" s="43"/>
      <c r="J1080" s="43"/>
      <c r="K1080" s="43"/>
      <c r="L1080" s="43"/>
      <c r="M1080" s="43"/>
      <c r="N1080" s="43"/>
      <c r="O1080" s="43"/>
      <c r="P1080" s="43"/>
    </row>
    <row r="1081" spans="3:16" x14ac:dyDescent="0.3">
      <c r="C1081" s="23">
        <v>947</v>
      </c>
      <c r="D1081" s="43"/>
      <c r="E1081" s="43"/>
      <c r="F1081" s="43"/>
      <c r="G1081" s="58"/>
      <c r="H1081" s="43"/>
      <c r="I1081" s="43"/>
      <c r="J1081" s="43"/>
      <c r="K1081" s="43"/>
      <c r="L1081" s="43"/>
      <c r="M1081" s="43"/>
      <c r="N1081" s="43"/>
      <c r="O1081" s="43"/>
      <c r="P1081" s="43"/>
    </row>
    <row r="1082" spans="3:16" x14ac:dyDescent="0.3">
      <c r="C1082" s="23">
        <v>948</v>
      </c>
      <c r="D1082" s="43"/>
      <c r="E1082" s="43"/>
      <c r="F1082" s="43"/>
      <c r="G1082" s="58"/>
      <c r="H1082" s="43"/>
      <c r="I1082" s="43"/>
      <c r="J1082" s="43"/>
      <c r="K1082" s="43"/>
      <c r="L1082" s="43"/>
      <c r="M1082" s="43"/>
      <c r="N1082" s="43"/>
      <c r="O1082" s="43"/>
      <c r="P1082" s="43"/>
    </row>
    <row r="1083" spans="3:16" x14ac:dyDescent="0.3">
      <c r="C1083" s="23">
        <v>949</v>
      </c>
      <c r="D1083" s="43"/>
      <c r="E1083" s="43"/>
      <c r="F1083" s="43"/>
      <c r="G1083" s="58"/>
      <c r="H1083" s="43"/>
      <c r="I1083" s="43"/>
      <c r="J1083" s="43"/>
      <c r="K1083" s="43"/>
      <c r="L1083" s="43"/>
      <c r="M1083" s="43"/>
      <c r="N1083" s="43"/>
      <c r="O1083" s="43"/>
      <c r="P1083" s="43"/>
    </row>
    <row r="1084" spans="3:16" x14ac:dyDescent="0.3">
      <c r="C1084" s="23">
        <v>950</v>
      </c>
      <c r="D1084" s="43"/>
      <c r="E1084" s="43"/>
      <c r="F1084" s="43"/>
      <c r="G1084" s="58"/>
      <c r="H1084" s="43"/>
      <c r="I1084" s="43"/>
      <c r="J1084" s="43"/>
      <c r="K1084" s="43"/>
      <c r="L1084" s="43"/>
      <c r="M1084" s="43"/>
      <c r="N1084" s="43"/>
      <c r="O1084" s="43"/>
      <c r="P1084" s="43"/>
    </row>
    <row r="1085" spans="3:16" x14ac:dyDescent="0.3">
      <c r="C1085" s="23">
        <v>951</v>
      </c>
      <c r="D1085" s="43"/>
      <c r="E1085" s="43"/>
      <c r="F1085" s="43"/>
      <c r="G1085" s="58"/>
      <c r="H1085" s="43"/>
      <c r="I1085" s="43"/>
      <c r="J1085" s="43"/>
      <c r="K1085" s="43"/>
      <c r="L1085" s="43"/>
      <c r="M1085" s="43"/>
      <c r="N1085" s="43"/>
      <c r="O1085" s="43"/>
      <c r="P1085" s="43"/>
    </row>
    <row r="1086" spans="3:16" x14ac:dyDescent="0.3">
      <c r="C1086" s="23">
        <v>952</v>
      </c>
      <c r="D1086" s="43"/>
      <c r="E1086" s="43"/>
      <c r="F1086" s="43"/>
      <c r="G1086" s="58"/>
      <c r="H1086" s="43"/>
      <c r="I1086" s="43"/>
      <c r="J1086" s="43"/>
      <c r="K1086" s="43"/>
      <c r="L1086" s="43"/>
      <c r="M1086" s="43"/>
      <c r="N1086" s="43"/>
      <c r="O1086" s="43"/>
      <c r="P1086" s="43"/>
    </row>
    <row r="1087" spans="3:16" x14ac:dyDescent="0.3">
      <c r="C1087" s="23">
        <v>953</v>
      </c>
      <c r="D1087" s="43"/>
      <c r="E1087" s="43"/>
      <c r="F1087" s="43"/>
      <c r="G1087" s="58"/>
      <c r="H1087" s="43"/>
      <c r="I1087" s="43"/>
      <c r="J1087" s="43"/>
      <c r="K1087" s="43"/>
      <c r="L1087" s="43"/>
      <c r="M1087" s="43"/>
      <c r="N1087" s="43"/>
      <c r="O1087" s="43"/>
      <c r="P1087" s="43"/>
    </row>
    <row r="1088" spans="3:16" x14ac:dyDescent="0.3">
      <c r="C1088" s="23">
        <v>954</v>
      </c>
      <c r="D1088" s="43"/>
      <c r="E1088" s="43"/>
      <c r="F1088" s="43"/>
      <c r="G1088" s="58"/>
      <c r="H1088" s="43"/>
      <c r="I1088" s="43"/>
      <c r="J1088" s="43"/>
      <c r="K1088" s="43"/>
      <c r="L1088" s="43"/>
      <c r="M1088" s="43"/>
      <c r="N1088" s="43"/>
      <c r="O1088" s="43"/>
      <c r="P1088" s="43"/>
    </row>
    <row r="1089" spans="3:16" x14ac:dyDescent="0.3">
      <c r="C1089" s="23">
        <v>955</v>
      </c>
      <c r="D1089" s="43"/>
      <c r="E1089" s="43"/>
      <c r="F1089" s="43"/>
      <c r="G1089" s="58"/>
      <c r="H1089" s="43"/>
      <c r="I1089" s="43"/>
      <c r="J1089" s="43"/>
      <c r="K1089" s="43"/>
      <c r="L1089" s="43"/>
      <c r="M1089" s="43"/>
      <c r="N1089" s="43"/>
      <c r="O1089" s="43"/>
      <c r="P1089" s="43"/>
    </row>
    <row r="1090" spans="3:16" x14ac:dyDescent="0.3">
      <c r="C1090" s="23">
        <v>956</v>
      </c>
      <c r="D1090" s="43"/>
      <c r="E1090" s="43"/>
      <c r="F1090" s="43"/>
      <c r="G1090" s="58"/>
      <c r="H1090" s="43"/>
      <c r="I1090" s="43"/>
      <c r="J1090" s="43"/>
      <c r="K1090" s="43"/>
      <c r="L1090" s="43"/>
      <c r="M1090" s="43"/>
      <c r="N1090" s="43"/>
      <c r="O1090" s="43"/>
      <c r="P1090" s="43"/>
    </row>
    <row r="1091" spans="3:16" x14ac:dyDescent="0.3">
      <c r="C1091" s="23">
        <v>957</v>
      </c>
      <c r="D1091" s="43"/>
      <c r="E1091" s="43"/>
      <c r="F1091" s="43"/>
      <c r="G1091" s="58"/>
      <c r="H1091" s="43"/>
      <c r="I1091" s="43"/>
      <c r="J1091" s="43"/>
      <c r="K1091" s="43"/>
      <c r="L1091" s="43"/>
      <c r="M1091" s="43"/>
      <c r="N1091" s="43"/>
      <c r="O1091" s="43"/>
      <c r="P1091" s="43"/>
    </row>
    <row r="1092" spans="3:16" x14ac:dyDescent="0.3">
      <c r="C1092" s="23">
        <v>958</v>
      </c>
      <c r="D1092" s="43"/>
      <c r="E1092" s="43"/>
      <c r="F1092" s="43"/>
      <c r="G1092" s="58"/>
      <c r="H1092" s="43"/>
      <c r="I1092" s="43"/>
      <c r="J1092" s="43"/>
      <c r="K1092" s="43"/>
      <c r="L1092" s="43"/>
      <c r="M1092" s="43"/>
      <c r="N1092" s="43"/>
      <c r="O1092" s="43"/>
      <c r="P1092" s="43"/>
    </row>
    <row r="1093" spans="3:16" x14ac:dyDescent="0.3">
      <c r="C1093" s="23">
        <v>959</v>
      </c>
      <c r="D1093" s="43"/>
      <c r="E1093" s="43"/>
      <c r="F1093" s="43"/>
      <c r="G1093" s="58"/>
      <c r="H1093" s="43"/>
      <c r="I1093" s="43"/>
      <c r="J1093" s="43"/>
      <c r="K1093" s="43"/>
      <c r="L1093" s="43"/>
      <c r="M1093" s="43"/>
      <c r="N1093" s="43"/>
      <c r="O1093" s="43"/>
      <c r="P1093" s="43"/>
    </row>
    <row r="1094" spans="3:16" x14ac:dyDescent="0.3">
      <c r="C1094" s="23">
        <v>960</v>
      </c>
      <c r="D1094" s="43"/>
      <c r="E1094" s="43"/>
      <c r="F1094" s="43"/>
      <c r="G1094" s="58"/>
      <c r="H1094" s="43"/>
      <c r="I1094" s="43"/>
      <c r="J1094" s="43"/>
      <c r="K1094" s="43"/>
      <c r="L1094" s="43"/>
      <c r="M1094" s="43"/>
      <c r="N1094" s="43"/>
      <c r="O1094" s="43"/>
      <c r="P1094" s="43"/>
    </row>
    <row r="1095" spans="3:16" x14ac:dyDescent="0.3">
      <c r="C1095" s="23">
        <v>961</v>
      </c>
      <c r="D1095" s="43"/>
      <c r="E1095" s="43"/>
      <c r="F1095" s="43"/>
      <c r="G1095" s="58"/>
      <c r="H1095" s="43"/>
      <c r="I1095" s="43"/>
      <c r="J1095" s="43"/>
      <c r="K1095" s="43"/>
      <c r="L1095" s="43"/>
      <c r="M1095" s="43"/>
      <c r="N1095" s="43"/>
      <c r="O1095" s="43"/>
      <c r="P1095" s="43"/>
    </row>
    <row r="1096" spans="3:16" x14ac:dyDescent="0.3">
      <c r="C1096" s="23">
        <v>962</v>
      </c>
      <c r="D1096" s="43"/>
      <c r="E1096" s="43"/>
      <c r="F1096" s="43"/>
      <c r="G1096" s="58"/>
      <c r="H1096" s="43"/>
      <c r="I1096" s="43"/>
      <c r="J1096" s="43"/>
      <c r="K1096" s="43"/>
      <c r="L1096" s="43"/>
      <c r="M1096" s="43"/>
      <c r="N1096" s="43"/>
      <c r="O1096" s="43"/>
      <c r="P1096" s="43"/>
    </row>
    <row r="1097" spans="3:16" x14ac:dyDescent="0.3">
      <c r="C1097" s="23">
        <v>963</v>
      </c>
      <c r="D1097" s="43"/>
      <c r="E1097" s="43"/>
      <c r="F1097" s="43"/>
      <c r="G1097" s="58"/>
      <c r="H1097" s="43"/>
      <c r="I1097" s="43"/>
      <c r="J1097" s="43"/>
      <c r="K1097" s="43"/>
      <c r="L1097" s="43"/>
      <c r="M1097" s="43"/>
      <c r="N1097" s="43"/>
      <c r="O1097" s="43"/>
      <c r="P1097" s="43"/>
    </row>
    <row r="1098" spans="3:16" x14ac:dyDescent="0.3">
      <c r="C1098" s="23">
        <v>964</v>
      </c>
      <c r="D1098" s="43"/>
      <c r="E1098" s="43"/>
      <c r="F1098" s="43"/>
      <c r="G1098" s="58"/>
      <c r="H1098" s="43"/>
      <c r="I1098" s="43"/>
      <c r="J1098" s="43"/>
      <c r="K1098" s="43"/>
      <c r="L1098" s="43"/>
      <c r="M1098" s="43"/>
      <c r="N1098" s="43"/>
      <c r="O1098" s="43"/>
      <c r="P1098" s="43"/>
    </row>
    <row r="1099" spans="3:16" x14ac:dyDescent="0.3">
      <c r="C1099" s="23">
        <v>965</v>
      </c>
      <c r="D1099" s="43"/>
      <c r="E1099" s="43"/>
      <c r="F1099" s="43"/>
      <c r="G1099" s="58"/>
      <c r="H1099" s="43"/>
      <c r="I1099" s="43"/>
      <c r="J1099" s="43"/>
      <c r="K1099" s="43"/>
      <c r="L1099" s="43"/>
      <c r="M1099" s="43"/>
      <c r="N1099" s="43"/>
      <c r="O1099" s="43"/>
      <c r="P1099" s="43"/>
    </row>
    <row r="1100" spans="3:16" x14ac:dyDescent="0.3">
      <c r="C1100" s="23">
        <v>966</v>
      </c>
      <c r="D1100" s="43"/>
      <c r="E1100" s="43"/>
      <c r="F1100" s="43"/>
      <c r="G1100" s="58"/>
      <c r="H1100" s="43"/>
      <c r="I1100" s="43"/>
      <c r="J1100" s="43"/>
      <c r="K1100" s="43"/>
      <c r="L1100" s="43"/>
      <c r="M1100" s="43"/>
      <c r="N1100" s="43"/>
      <c r="O1100" s="43"/>
      <c r="P1100" s="43"/>
    </row>
    <row r="1101" spans="3:16" x14ac:dyDescent="0.3">
      <c r="C1101" s="23">
        <v>967</v>
      </c>
      <c r="D1101" s="43"/>
      <c r="E1101" s="43"/>
      <c r="F1101" s="43"/>
      <c r="G1101" s="58"/>
      <c r="H1101" s="43"/>
      <c r="I1101" s="43"/>
      <c r="J1101" s="43"/>
      <c r="K1101" s="43"/>
      <c r="L1101" s="43"/>
      <c r="M1101" s="43"/>
      <c r="N1101" s="43"/>
      <c r="O1101" s="43"/>
      <c r="P1101" s="43"/>
    </row>
    <row r="1102" spans="3:16" x14ac:dyDescent="0.3">
      <c r="C1102" s="23">
        <v>968</v>
      </c>
      <c r="D1102" s="43"/>
      <c r="E1102" s="43"/>
      <c r="F1102" s="43"/>
      <c r="G1102" s="58"/>
      <c r="H1102" s="43"/>
      <c r="I1102" s="43"/>
      <c r="J1102" s="43"/>
      <c r="K1102" s="43"/>
      <c r="L1102" s="43"/>
      <c r="M1102" s="43"/>
      <c r="N1102" s="43"/>
      <c r="O1102" s="43"/>
      <c r="P1102" s="43"/>
    </row>
    <row r="1103" spans="3:16" x14ac:dyDescent="0.3">
      <c r="C1103" s="23">
        <v>969</v>
      </c>
      <c r="D1103" s="43"/>
      <c r="E1103" s="43"/>
      <c r="F1103" s="43"/>
      <c r="G1103" s="58"/>
      <c r="H1103" s="43"/>
      <c r="I1103" s="43"/>
      <c r="J1103" s="43"/>
      <c r="K1103" s="43"/>
      <c r="L1103" s="43"/>
      <c r="M1103" s="43"/>
      <c r="N1103" s="43"/>
      <c r="O1103" s="43"/>
      <c r="P1103" s="43"/>
    </row>
    <row r="1104" spans="3:16" x14ac:dyDescent="0.3">
      <c r="C1104" s="23">
        <v>970</v>
      </c>
      <c r="D1104" s="43"/>
      <c r="E1104" s="43"/>
      <c r="F1104" s="43"/>
      <c r="G1104" s="58"/>
      <c r="H1104" s="43"/>
      <c r="I1104" s="43"/>
      <c r="J1104" s="43"/>
      <c r="K1104" s="43"/>
      <c r="L1104" s="43"/>
      <c r="M1104" s="43"/>
      <c r="N1104" s="43"/>
      <c r="O1104" s="43"/>
      <c r="P1104" s="43"/>
    </row>
    <row r="1105" spans="3:16" x14ac:dyDescent="0.3">
      <c r="C1105" s="23">
        <v>971</v>
      </c>
      <c r="D1105" s="43"/>
      <c r="E1105" s="43"/>
      <c r="F1105" s="43"/>
      <c r="G1105" s="58"/>
      <c r="H1105" s="43"/>
      <c r="I1105" s="43"/>
      <c r="J1105" s="43"/>
      <c r="K1105" s="43"/>
      <c r="L1105" s="43"/>
      <c r="M1105" s="43"/>
      <c r="N1105" s="43"/>
      <c r="O1105" s="43"/>
      <c r="P1105" s="43"/>
    </row>
    <row r="1106" spans="3:16" x14ac:dyDescent="0.3">
      <c r="C1106" s="23">
        <v>972</v>
      </c>
      <c r="D1106" s="43"/>
      <c r="E1106" s="43"/>
      <c r="F1106" s="43"/>
      <c r="G1106" s="58"/>
      <c r="H1106" s="43"/>
      <c r="I1106" s="43"/>
      <c r="J1106" s="43"/>
      <c r="K1106" s="43"/>
      <c r="L1106" s="43"/>
      <c r="M1106" s="43"/>
      <c r="N1106" s="43"/>
      <c r="O1106" s="43"/>
      <c r="P1106" s="43"/>
    </row>
    <row r="1107" spans="3:16" x14ac:dyDescent="0.3">
      <c r="C1107" s="23">
        <v>973</v>
      </c>
      <c r="D1107" s="43"/>
      <c r="E1107" s="43"/>
      <c r="F1107" s="43"/>
      <c r="G1107" s="58"/>
      <c r="H1107" s="43"/>
      <c r="I1107" s="43"/>
      <c r="J1107" s="43"/>
      <c r="K1107" s="43"/>
      <c r="L1107" s="43"/>
      <c r="M1107" s="43"/>
      <c r="N1107" s="43"/>
      <c r="O1107" s="43"/>
      <c r="P1107" s="43"/>
    </row>
    <row r="1108" spans="3:16" x14ac:dyDescent="0.3">
      <c r="C1108" s="23">
        <v>974</v>
      </c>
      <c r="D1108" s="43"/>
      <c r="E1108" s="43"/>
      <c r="F1108" s="43"/>
      <c r="G1108" s="58"/>
      <c r="H1108" s="43"/>
      <c r="I1108" s="43"/>
      <c r="J1108" s="43"/>
      <c r="K1108" s="43"/>
      <c r="L1108" s="43"/>
      <c r="M1108" s="43"/>
      <c r="N1108" s="43"/>
      <c r="O1108" s="43"/>
      <c r="P1108" s="43"/>
    </row>
    <row r="1109" spans="3:16" x14ac:dyDescent="0.3">
      <c r="C1109" s="23">
        <v>975</v>
      </c>
      <c r="D1109" s="43"/>
      <c r="E1109" s="43"/>
      <c r="F1109" s="43"/>
      <c r="G1109" s="58"/>
      <c r="H1109" s="43"/>
      <c r="I1109" s="43"/>
      <c r="J1109" s="43"/>
      <c r="K1109" s="43"/>
      <c r="L1109" s="43"/>
      <c r="M1109" s="43"/>
      <c r="N1109" s="43"/>
      <c r="O1109" s="43"/>
      <c r="P1109" s="43"/>
    </row>
    <row r="1110" spans="3:16" x14ac:dyDescent="0.3">
      <c r="C1110" s="23">
        <v>976</v>
      </c>
      <c r="D1110" s="43"/>
      <c r="E1110" s="43"/>
      <c r="F1110" s="43"/>
      <c r="G1110" s="58"/>
      <c r="H1110" s="43"/>
      <c r="I1110" s="43"/>
      <c r="J1110" s="43"/>
      <c r="K1110" s="43"/>
      <c r="L1110" s="43"/>
      <c r="M1110" s="43"/>
      <c r="N1110" s="43"/>
      <c r="O1110" s="43"/>
      <c r="P1110" s="43"/>
    </row>
    <row r="1111" spans="3:16" x14ac:dyDescent="0.3">
      <c r="C1111" s="23">
        <v>977</v>
      </c>
      <c r="D1111" s="43"/>
      <c r="E1111" s="43"/>
      <c r="F1111" s="43"/>
      <c r="G1111" s="58"/>
      <c r="H1111" s="43"/>
      <c r="I1111" s="43"/>
      <c r="J1111" s="43"/>
      <c r="K1111" s="43"/>
      <c r="L1111" s="43"/>
      <c r="M1111" s="43"/>
      <c r="N1111" s="43"/>
      <c r="O1111" s="43"/>
      <c r="P1111" s="43"/>
    </row>
    <row r="1112" spans="3:16" x14ac:dyDescent="0.3">
      <c r="C1112" s="23">
        <v>978</v>
      </c>
      <c r="D1112" s="43"/>
      <c r="E1112" s="43"/>
      <c r="F1112" s="43"/>
      <c r="G1112" s="58"/>
      <c r="H1112" s="43"/>
      <c r="I1112" s="43"/>
      <c r="J1112" s="43"/>
      <c r="K1112" s="43"/>
      <c r="L1112" s="43"/>
      <c r="M1112" s="43"/>
      <c r="N1112" s="43"/>
      <c r="O1112" s="43"/>
      <c r="P1112" s="43"/>
    </row>
    <row r="1113" spans="3:16" x14ac:dyDescent="0.3">
      <c r="C1113" s="23">
        <v>979</v>
      </c>
      <c r="D1113" s="43"/>
      <c r="E1113" s="43"/>
      <c r="F1113" s="43"/>
      <c r="G1113" s="58"/>
      <c r="H1113" s="43"/>
      <c r="I1113" s="43"/>
      <c r="J1113" s="43"/>
      <c r="K1113" s="43"/>
      <c r="L1113" s="43"/>
      <c r="M1113" s="43"/>
      <c r="N1113" s="43"/>
      <c r="O1113" s="43"/>
      <c r="P1113" s="43"/>
    </row>
    <row r="1114" spans="3:16" x14ac:dyDescent="0.3">
      <c r="C1114" s="23">
        <v>980</v>
      </c>
      <c r="D1114" s="43"/>
      <c r="E1114" s="43"/>
      <c r="F1114" s="43"/>
      <c r="G1114" s="58"/>
      <c r="H1114" s="43"/>
      <c r="I1114" s="43"/>
      <c r="J1114" s="43"/>
      <c r="K1114" s="43"/>
      <c r="L1114" s="43"/>
      <c r="M1114" s="43"/>
      <c r="N1114" s="43"/>
      <c r="O1114" s="43"/>
      <c r="P1114" s="43"/>
    </row>
    <row r="1115" spans="3:16" x14ac:dyDescent="0.3">
      <c r="C1115" s="23">
        <v>981</v>
      </c>
      <c r="D1115" s="43"/>
      <c r="E1115" s="43"/>
      <c r="F1115" s="43"/>
      <c r="G1115" s="58"/>
      <c r="H1115" s="43"/>
      <c r="I1115" s="43"/>
      <c r="J1115" s="43"/>
      <c r="K1115" s="43"/>
      <c r="L1115" s="43"/>
      <c r="M1115" s="43"/>
      <c r="N1115" s="43"/>
      <c r="O1115" s="43"/>
      <c r="P1115" s="43"/>
    </row>
    <row r="1116" spans="3:16" x14ac:dyDescent="0.3">
      <c r="C1116" s="23">
        <v>982</v>
      </c>
      <c r="D1116" s="43"/>
      <c r="E1116" s="43"/>
      <c r="F1116" s="43"/>
      <c r="G1116" s="58"/>
      <c r="H1116" s="43"/>
      <c r="I1116" s="43"/>
      <c r="J1116" s="43"/>
      <c r="K1116" s="43"/>
      <c r="L1116" s="43"/>
      <c r="M1116" s="43"/>
      <c r="N1116" s="43"/>
      <c r="O1116" s="43"/>
      <c r="P1116" s="43"/>
    </row>
    <row r="1117" spans="3:16" x14ac:dyDescent="0.3">
      <c r="C1117" s="23">
        <v>983</v>
      </c>
      <c r="D1117" s="43"/>
      <c r="E1117" s="43"/>
      <c r="F1117" s="43"/>
      <c r="G1117" s="58"/>
      <c r="H1117" s="43"/>
      <c r="I1117" s="43"/>
      <c r="J1117" s="43"/>
      <c r="K1117" s="43"/>
      <c r="L1117" s="43"/>
      <c r="M1117" s="43"/>
      <c r="N1117" s="43"/>
      <c r="O1117" s="43"/>
      <c r="P1117" s="43"/>
    </row>
    <row r="1118" spans="3:16" x14ac:dyDescent="0.3">
      <c r="C1118" s="23">
        <v>984</v>
      </c>
      <c r="D1118" s="43"/>
      <c r="E1118" s="43"/>
      <c r="F1118" s="43"/>
      <c r="G1118" s="58"/>
      <c r="H1118" s="43"/>
      <c r="I1118" s="43"/>
      <c r="J1118" s="43"/>
      <c r="K1118" s="43"/>
      <c r="L1118" s="43"/>
      <c r="M1118" s="43"/>
      <c r="N1118" s="43"/>
      <c r="O1118" s="43"/>
      <c r="P1118" s="43"/>
    </row>
    <row r="1119" spans="3:16" x14ac:dyDescent="0.3">
      <c r="C1119" s="23">
        <v>985</v>
      </c>
      <c r="D1119" s="43"/>
      <c r="E1119" s="43"/>
      <c r="F1119" s="43"/>
      <c r="G1119" s="58"/>
      <c r="H1119" s="43"/>
      <c r="I1119" s="43"/>
      <c r="J1119" s="43"/>
      <c r="K1119" s="43"/>
      <c r="L1119" s="43"/>
      <c r="M1119" s="43"/>
      <c r="N1119" s="43"/>
      <c r="O1119" s="43"/>
      <c r="P1119" s="43"/>
    </row>
    <row r="1120" spans="3:16" x14ac:dyDescent="0.3">
      <c r="C1120" s="23">
        <v>986</v>
      </c>
      <c r="D1120" s="43"/>
      <c r="E1120" s="43"/>
      <c r="F1120" s="43"/>
      <c r="G1120" s="58"/>
      <c r="H1120" s="43"/>
      <c r="I1120" s="43"/>
      <c r="J1120" s="43"/>
      <c r="K1120" s="43"/>
      <c r="L1120" s="43"/>
      <c r="M1120" s="43"/>
      <c r="N1120" s="43"/>
      <c r="O1120" s="43"/>
      <c r="P1120" s="43"/>
    </row>
    <row r="1121" spans="3:16" x14ac:dyDescent="0.3">
      <c r="C1121" s="23">
        <v>987</v>
      </c>
      <c r="D1121" s="43"/>
      <c r="E1121" s="43"/>
      <c r="F1121" s="43"/>
      <c r="G1121" s="58"/>
      <c r="H1121" s="43"/>
      <c r="I1121" s="43"/>
      <c r="J1121" s="43"/>
      <c r="K1121" s="43"/>
      <c r="L1121" s="43"/>
      <c r="M1121" s="43"/>
      <c r="N1121" s="43"/>
      <c r="O1121" s="43"/>
      <c r="P1121" s="43"/>
    </row>
    <row r="1122" spans="3:16" x14ac:dyDescent="0.3">
      <c r="C1122" s="23">
        <v>988</v>
      </c>
      <c r="D1122" s="43"/>
      <c r="E1122" s="43"/>
      <c r="F1122" s="43"/>
      <c r="G1122" s="58"/>
      <c r="H1122" s="43"/>
      <c r="I1122" s="43"/>
      <c r="J1122" s="43"/>
      <c r="K1122" s="43"/>
      <c r="L1122" s="43"/>
      <c r="M1122" s="43"/>
      <c r="N1122" s="43"/>
      <c r="O1122" s="43"/>
      <c r="P1122" s="43"/>
    </row>
    <row r="1123" spans="3:16" x14ac:dyDescent="0.3">
      <c r="C1123" s="23">
        <v>989</v>
      </c>
      <c r="D1123" s="43"/>
      <c r="E1123" s="43"/>
      <c r="F1123" s="43"/>
      <c r="G1123" s="58"/>
      <c r="H1123" s="43"/>
      <c r="I1123" s="43"/>
      <c r="J1123" s="43"/>
      <c r="K1123" s="43"/>
      <c r="L1123" s="43"/>
      <c r="M1123" s="43"/>
      <c r="N1123" s="43"/>
      <c r="O1123" s="43"/>
      <c r="P1123" s="43"/>
    </row>
    <row r="1124" spans="3:16" x14ac:dyDescent="0.3">
      <c r="C1124" s="23">
        <v>990</v>
      </c>
      <c r="D1124" s="43"/>
      <c r="E1124" s="43"/>
      <c r="F1124" s="43"/>
      <c r="G1124" s="58"/>
      <c r="H1124" s="43"/>
      <c r="I1124" s="43"/>
      <c r="J1124" s="43"/>
      <c r="K1124" s="43"/>
      <c r="L1124" s="43"/>
      <c r="M1124" s="43"/>
      <c r="N1124" s="43"/>
      <c r="O1124" s="43"/>
      <c r="P1124" s="43"/>
    </row>
    <row r="1125" spans="3:16" x14ac:dyDescent="0.3">
      <c r="C1125" s="23">
        <v>991</v>
      </c>
      <c r="D1125" s="43"/>
      <c r="E1125" s="43"/>
      <c r="F1125" s="43"/>
      <c r="G1125" s="58"/>
      <c r="H1125" s="43"/>
      <c r="I1125" s="43"/>
      <c r="J1125" s="43"/>
      <c r="K1125" s="43"/>
      <c r="L1125" s="43"/>
      <c r="M1125" s="43"/>
      <c r="N1125" s="43"/>
      <c r="O1125" s="43"/>
      <c r="P1125" s="43"/>
    </row>
    <row r="1126" spans="3:16" x14ac:dyDescent="0.3">
      <c r="C1126" s="23">
        <v>992</v>
      </c>
      <c r="D1126" s="43"/>
      <c r="E1126" s="43"/>
      <c r="F1126" s="43"/>
      <c r="G1126" s="58"/>
      <c r="H1126" s="43"/>
      <c r="I1126" s="43"/>
      <c r="J1126" s="43"/>
      <c r="K1126" s="43"/>
      <c r="L1126" s="43"/>
      <c r="M1126" s="43"/>
      <c r="N1126" s="43"/>
      <c r="O1126" s="43"/>
      <c r="P1126" s="43"/>
    </row>
    <row r="1127" spans="3:16" x14ac:dyDescent="0.3">
      <c r="C1127" s="23">
        <v>993</v>
      </c>
      <c r="D1127" s="43"/>
      <c r="E1127" s="43"/>
      <c r="F1127" s="43"/>
      <c r="G1127" s="58"/>
      <c r="H1127" s="43"/>
      <c r="I1127" s="43"/>
      <c r="J1127" s="43"/>
      <c r="K1127" s="43"/>
      <c r="L1127" s="43"/>
      <c r="M1127" s="43"/>
      <c r="N1127" s="43"/>
      <c r="O1127" s="43"/>
      <c r="P1127" s="43"/>
    </row>
    <row r="1128" spans="3:16" x14ac:dyDescent="0.3">
      <c r="C1128" s="23">
        <v>994</v>
      </c>
      <c r="D1128" s="43"/>
      <c r="E1128" s="43"/>
      <c r="F1128" s="43"/>
      <c r="G1128" s="58"/>
      <c r="H1128" s="43"/>
      <c r="I1128" s="43"/>
      <c r="J1128" s="43"/>
      <c r="K1128" s="43"/>
      <c r="L1128" s="43"/>
      <c r="M1128" s="43"/>
      <c r="N1128" s="43"/>
      <c r="O1128" s="43"/>
      <c r="P1128" s="43"/>
    </row>
    <row r="1129" spans="3:16" x14ac:dyDescent="0.3">
      <c r="C1129" s="23">
        <v>995</v>
      </c>
      <c r="D1129" s="43"/>
      <c r="E1129" s="43"/>
      <c r="F1129" s="43"/>
      <c r="G1129" s="58"/>
      <c r="H1129" s="43"/>
      <c r="I1129" s="43"/>
      <c r="J1129" s="43"/>
      <c r="K1129" s="43"/>
      <c r="L1129" s="43"/>
      <c r="M1129" s="43"/>
      <c r="N1129" s="43"/>
      <c r="O1129" s="43"/>
      <c r="P1129" s="43"/>
    </row>
    <row r="1130" spans="3:16" x14ac:dyDescent="0.3">
      <c r="C1130" s="23">
        <v>996</v>
      </c>
      <c r="D1130" s="43"/>
      <c r="E1130" s="43"/>
      <c r="F1130" s="43"/>
      <c r="G1130" s="58"/>
      <c r="H1130" s="43"/>
      <c r="I1130" s="43"/>
      <c r="J1130" s="43"/>
      <c r="K1130" s="43"/>
      <c r="L1130" s="43"/>
      <c r="M1130" s="43"/>
      <c r="N1130" s="43"/>
      <c r="O1130" s="43"/>
      <c r="P1130" s="43"/>
    </row>
    <row r="1131" spans="3:16" x14ac:dyDescent="0.3">
      <c r="C1131" s="23">
        <v>997</v>
      </c>
      <c r="D1131" s="43"/>
      <c r="E1131" s="43"/>
      <c r="F1131" s="43"/>
      <c r="G1131" s="58"/>
      <c r="H1131" s="43"/>
      <c r="I1131" s="43"/>
      <c r="J1131" s="43"/>
      <c r="K1131" s="43"/>
      <c r="L1131" s="43"/>
      <c r="M1131" s="43"/>
      <c r="N1131" s="43"/>
      <c r="O1131" s="43"/>
      <c r="P1131" s="43"/>
    </row>
    <row r="1132" spans="3:16" x14ac:dyDescent="0.3">
      <c r="C1132" s="23">
        <v>998</v>
      </c>
      <c r="D1132" s="43"/>
      <c r="E1132" s="43"/>
      <c r="F1132" s="43"/>
      <c r="G1132" s="58"/>
      <c r="H1132" s="43"/>
      <c r="I1132" s="43"/>
      <c r="J1132" s="43"/>
      <c r="K1132" s="43"/>
      <c r="L1132" s="43"/>
      <c r="M1132" s="43"/>
      <c r="N1132" s="43"/>
      <c r="O1132" s="43"/>
      <c r="P1132" s="43"/>
    </row>
    <row r="1133" spans="3:16" x14ac:dyDescent="0.3">
      <c r="C1133" s="23">
        <v>999</v>
      </c>
      <c r="D1133" s="43"/>
      <c r="E1133" s="43"/>
      <c r="F1133" s="43"/>
      <c r="G1133" s="58"/>
      <c r="H1133" s="43"/>
      <c r="I1133" s="43"/>
      <c r="J1133" s="43"/>
      <c r="K1133" s="43"/>
      <c r="L1133" s="43"/>
      <c r="M1133" s="43"/>
      <c r="N1133" s="43"/>
      <c r="O1133" s="43"/>
      <c r="P1133" s="43"/>
    </row>
    <row r="1134" spans="3:16" x14ac:dyDescent="0.3">
      <c r="C1134" s="23">
        <v>1000</v>
      </c>
      <c r="D1134" s="43"/>
      <c r="E1134" s="43"/>
      <c r="F1134" s="43"/>
      <c r="G1134" s="58"/>
      <c r="H1134" s="43"/>
      <c r="I1134" s="43"/>
      <c r="J1134" s="43"/>
      <c r="K1134" s="43"/>
      <c r="L1134" s="43"/>
      <c r="M1134" s="43"/>
      <c r="N1134" s="43"/>
      <c r="O1134" s="43"/>
      <c r="P1134" s="43"/>
    </row>
    <row r="1135" spans="3:16" x14ac:dyDescent="0.3">
      <c r="D1135" s="43"/>
      <c r="E1135" s="43"/>
      <c r="F1135" s="43"/>
      <c r="G1135" s="58"/>
      <c r="H1135" s="43"/>
      <c r="I1135" s="43"/>
      <c r="J1135" s="43"/>
      <c r="K1135" s="43"/>
      <c r="L1135" s="43"/>
      <c r="M1135" s="43"/>
      <c r="N1135" s="43"/>
      <c r="O1135" s="43"/>
      <c r="P1135" s="43"/>
    </row>
    <row r="1136" spans="3:16" x14ac:dyDescent="0.3">
      <c r="D1136" s="43"/>
      <c r="E1136" s="43"/>
      <c r="F1136" s="43"/>
      <c r="G1136" s="58"/>
      <c r="H1136" s="43"/>
      <c r="I1136" s="43"/>
      <c r="J1136" s="43"/>
      <c r="K1136" s="43"/>
      <c r="L1136" s="43"/>
      <c r="M1136" s="43"/>
      <c r="N1136" s="43"/>
      <c r="O1136" s="43"/>
      <c r="P1136" s="43"/>
    </row>
    <row r="1137" spans="4:16" x14ac:dyDescent="0.3">
      <c r="D1137" s="43"/>
      <c r="E1137" s="43"/>
      <c r="F1137" s="43"/>
      <c r="G1137" s="58"/>
      <c r="H1137" s="43"/>
      <c r="I1137" s="43"/>
      <c r="J1137" s="43"/>
      <c r="K1137" s="43"/>
      <c r="L1137" s="43"/>
      <c r="M1137" s="43"/>
      <c r="N1137" s="43"/>
      <c r="O1137" s="43"/>
      <c r="P1137" s="43"/>
    </row>
    <row r="1138" spans="4:16" x14ac:dyDescent="0.3">
      <c r="D1138" s="43"/>
      <c r="E1138" s="43"/>
      <c r="F1138" s="43"/>
      <c r="G1138" s="58"/>
      <c r="H1138" s="43"/>
      <c r="I1138" s="43"/>
      <c r="J1138" s="43"/>
      <c r="K1138" s="43"/>
      <c r="L1138" s="43"/>
      <c r="M1138" s="43"/>
      <c r="N1138" s="43"/>
      <c r="O1138" s="43"/>
      <c r="P1138" s="43"/>
    </row>
    <row r="1139" spans="4:16" x14ac:dyDescent="0.3">
      <c r="D1139" s="43"/>
      <c r="E1139" s="43"/>
      <c r="F1139" s="43"/>
      <c r="G1139" s="58"/>
      <c r="H1139" s="43"/>
      <c r="I1139" s="43"/>
      <c r="J1139" s="43"/>
      <c r="K1139" s="43"/>
      <c r="L1139" s="43"/>
      <c r="M1139" s="43"/>
      <c r="N1139" s="43"/>
      <c r="O1139" s="43"/>
      <c r="P1139" s="43"/>
    </row>
    <row r="1140" spans="4:16" x14ac:dyDescent="0.3">
      <c r="D1140" s="43"/>
      <c r="E1140" s="43"/>
      <c r="F1140" s="43"/>
      <c r="G1140" s="58"/>
      <c r="H1140" s="43"/>
      <c r="I1140" s="43"/>
      <c r="J1140" s="43"/>
      <c r="K1140" s="43"/>
      <c r="L1140" s="43"/>
      <c r="M1140" s="43"/>
      <c r="N1140" s="43"/>
      <c r="O1140" s="43"/>
      <c r="P1140" s="43"/>
    </row>
    <row r="1141" spans="4:16" x14ac:dyDescent="0.3">
      <c r="D1141" s="43"/>
      <c r="E1141" s="43"/>
      <c r="F1141" s="43"/>
      <c r="G1141" s="58"/>
      <c r="H1141" s="43"/>
      <c r="I1141" s="43"/>
      <c r="J1141" s="43"/>
      <c r="K1141" s="43"/>
      <c r="L1141" s="43"/>
      <c r="M1141" s="43"/>
      <c r="N1141" s="43"/>
      <c r="O1141" s="43"/>
      <c r="P1141" s="43"/>
    </row>
    <row r="1142" spans="4:16" x14ac:dyDescent="0.3">
      <c r="D1142" s="43"/>
      <c r="E1142" s="43"/>
      <c r="F1142" s="43"/>
      <c r="G1142" s="58"/>
      <c r="H1142" s="43"/>
      <c r="I1142" s="43"/>
      <c r="J1142" s="43"/>
      <c r="K1142" s="43"/>
      <c r="L1142" s="43"/>
      <c r="M1142" s="43"/>
      <c r="N1142" s="43"/>
      <c r="O1142" s="43"/>
      <c r="P1142" s="43"/>
    </row>
    <row r="1143" spans="4:16" x14ac:dyDescent="0.3">
      <c r="D1143" s="43"/>
      <c r="E1143" s="43"/>
      <c r="F1143" s="43"/>
      <c r="G1143" s="58"/>
      <c r="H1143" s="43"/>
      <c r="I1143" s="43"/>
      <c r="J1143" s="43"/>
      <c r="K1143" s="43"/>
      <c r="L1143" s="43"/>
      <c r="M1143" s="43"/>
      <c r="N1143" s="43"/>
      <c r="O1143" s="43"/>
      <c r="P1143" s="43"/>
    </row>
    <row r="1144" spans="4:16" x14ac:dyDescent="0.3">
      <c r="D1144" s="43"/>
      <c r="E1144" s="43"/>
      <c r="F1144" s="43"/>
      <c r="G1144" s="58"/>
      <c r="H1144" s="43"/>
      <c r="I1144" s="43"/>
      <c r="J1144" s="43"/>
      <c r="K1144" s="43"/>
      <c r="L1144" s="43"/>
      <c r="M1144" s="43"/>
      <c r="N1144" s="43"/>
      <c r="O1144" s="43"/>
      <c r="P1144" s="43"/>
    </row>
    <row r="1145" spans="4:16" x14ac:dyDescent="0.3">
      <c r="D1145" s="43"/>
      <c r="E1145" s="43"/>
      <c r="F1145" s="43"/>
      <c r="G1145" s="58"/>
      <c r="H1145" s="43"/>
      <c r="I1145" s="43"/>
      <c r="J1145" s="43"/>
      <c r="K1145" s="43"/>
      <c r="L1145" s="43"/>
      <c r="M1145" s="43"/>
      <c r="N1145" s="43"/>
      <c r="O1145" s="43"/>
      <c r="P1145" s="43"/>
    </row>
    <row r="1146" spans="4:16" x14ac:dyDescent="0.3">
      <c r="D1146" s="43"/>
      <c r="E1146" s="43"/>
      <c r="F1146" s="43"/>
      <c r="G1146" s="58"/>
      <c r="H1146" s="43"/>
      <c r="I1146" s="43"/>
      <c r="J1146" s="43"/>
      <c r="K1146" s="43"/>
      <c r="L1146" s="43"/>
      <c r="M1146" s="43"/>
      <c r="N1146" s="43"/>
      <c r="O1146" s="43"/>
      <c r="P1146" s="43"/>
    </row>
    <row r="1147" spans="4:16" x14ac:dyDescent="0.3">
      <c r="D1147" s="43"/>
      <c r="E1147" s="43"/>
      <c r="F1147" s="43"/>
      <c r="G1147" s="58"/>
      <c r="H1147" s="43"/>
      <c r="I1147" s="43"/>
      <c r="J1147" s="43"/>
      <c r="K1147" s="43"/>
      <c r="L1147" s="43"/>
      <c r="M1147" s="43"/>
      <c r="N1147" s="43"/>
      <c r="O1147" s="43"/>
      <c r="P1147" s="43"/>
    </row>
    <row r="1148" spans="4:16" x14ac:dyDescent="0.3">
      <c r="D1148" s="43"/>
      <c r="E1148" s="43"/>
      <c r="F1148" s="43"/>
      <c r="G1148" s="58"/>
      <c r="H1148" s="43"/>
      <c r="I1148" s="43"/>
      <c r="J1148" s="43"/>
      <c r="K1148" s="43"/>
      <c r="L1148" s="43"/>
      <c r="M1148" s="43"/>
      <c r="N1148" s="43"/>
      <c r="O1148" s="43"/>
      <c r="P1148" s="43"/>
    </row>
    <row r="1149" spans="4:16" x14ac:dyDescent="0.3">
      <c r="D1149" s="43"/>
      <c r="E1149" s="43"/>
      <c r="F1149" s="43"/>
      <c r="G1149" s="58"/>
      <c r="H1149" s="43"/>
      <c r="I1149" s="43"/>
      <c r="J1149" s="43"/>
      <c r="K1149" s="43"/>
      <c r="L1149" s="43"/>
      <c r="M1149" s="43"/>
      <c r="N1149" s="43"/>
      <c r="O1149" s="43"/>
      <c r="P1149" s="43"/>
    </row>
    <row r="1150" spans="4:16" x14ac:dyDescent="0.3">
      <c r="D1150" s="43"/>
      <c r="E1150" s="43"/>
      <c r="F1150" s="43"/>
      <c r="G1150" s="58"/>
      <c r="H1150" s="43"/>
      <c r="I1150" s="43"/>
      <c r="J1150" s="43"/>
      <c r="K1150" s="43"/>
      <c r="L1150" s="43"/>
      <c r="M1150" s="43"/>
      <c r="N1150" s="43"/>
      <c r="O1150" s="43"/>
      <c r="P1150" s="43"/>
    </row>
    <row r="1151" spans="4:16" x14ac:dyDescent="0.3">
      <c r="D1151" s="43"/>
      <c r="E1151" s="43"/>
      <c r="F1151" s="43"/>
      <c r="G1151" s="58"/>
      <c r="H1151" s="43"/>
      <c r="I1151" s="43"/>
      <c r="J1151" s="43"/>
      <c r="K1151" s="43"/>
      <c r="L1151" s="43"/>
      <c r="M1151" s="43"/>
      <c r="N1151" s="43"/>
      <c r="O1151" s="43"/>
      <c r="P1151" s="43"/>
    </row>
    <row r="1152" spans="4:16" x14ac:dyDescent="0.3">
      <c r="D1152" s="43"/>
      <c r="E1152" s="43"/>
      <c r="F1152" s="43"/>
      <c r="G1152" s="58"/>
      <c r="H1152" s="43"/>
      <c r="I1152" s="43"/>
      <c r="J1152" s="43"/>
      <c r="K1152" s="43"/>
      <c r="L1152" s="43"/>
      <c r="M1152" s="43"/>
      <c r="N1152" s="43"/>
      <c r="O1152" s="43"/>
      <c r="P1152" s="43"/>
    </row>
    <row r="1153" spans="4:16" x14ac:dyDescent="0.3">
      <c r="D1153" s="43"/>
      <c r="E1153" s="43"/>
      <c r="F1153" s="43"/>
      <c r="G1153" s="58"/>
      <c r="H1153" s="43"/>
      <c r="I1153" s="43"/>
      <c r="J1153" s="43"/>
      <c r="K1153" s="43"/>
      <c r="L1153" s="43"/>
      <c r="M1153" s="43"/>
      <c r="N1153" s="43"/>
      <c r="O1153" s="43"/>
      <c r="P1153" s="43"/>
    </row>
    <row r="1154" spans="4:16" x14ac:dyDescent="0.3">
      <c r="D1154" s="43"/>
      <c r="E1154" s="43"/>
      <c r="F1154" s="43"/>
      <c r="G1154" s="58"/>
      <c r="H1154" s="43"/>
      <c r="I1154" s="43"/>
      <c r="J1154" s="43"/>
      <c r="K1154" s="43"/>
      <c r="L1154" s="43"/>
      <c r="M1154" s="43"/>
      <c r="N1154" s="43"/>
      <c r="O1154" s="43"/>
      <c r="P1154" s="43"/>
    </row>
    <row r="1155" spans="4:16" x14ac:dyDescent="0.3">
      <c r="D1155" s="43"/>
      <c r="E1155" s="43"/>
      <c r="F1155" s="43"/>
      <c r="G1155" s="58"/>
      <c r="H1155" s="43"/>
      <c r="I1155" s="43"/>
      <c r="J1155" s="43"/>
      <c r="K1155" s="43"/>
      <c r="L1155" s="43"/>
      <c r="M1155" s="43"/>
      <c r="N1155" s="43"/>
      <c r="O1155" s="43"/>
      <c r="P1155" s="43"/>
    </row>
    <row r="1156" spans="4:16" x14ac:dyDescent="0.3">
      <c r="D1156" s="43"/>
      <c r="E1156" s="43"/>
      <c r="F1156" s="43"/>
      <c r="G1156" s="58"/>
      <c r="H1156" s="43"/>
      <c r="I1156" s="43"/>
      <c r="J1156" s="43"/>
      <c r="K1156" s="43"/>
      <c r="L1156" s="43"/>
      <c r="M1156" s="43"/>
      <c r="N1156" s="43"/>
      <c r="O1156" s="43"/>
      <c r="P1156" s="43"/>
    </row>
    <row r="1157" spans="4:16" x14ac:dyDescent="0.3">
      <c r="D1157" s="43"/>
      <c r="E1157" s="43"/>
      <c r="F1157" s="43"/>
      <c r="G1157" s="58"/>
      <c r="H1157" s="43"/>
      <c r="I1157" s="43"/>
      <c r="J1157" s="43"/>
      <c r="K1157" s="43"/>
      <c r="L1157" s="43"/>
      <c r="M1157" s="43"/>
      <c r="N1157" s="43"/>
      <c r="O1157" s="43"/>
      <c r="P1157" s="43"/>
    </row>
    <row r="1158" spans="4:16" x14ac:dyDescent="0.3">
      <c r="D1158" s="43"/>
      <c r="E1158" s="43"/>
      <c r="F1158" s="43"/>
      <c r="G1158" s="58"/>
      <c r="H1158" s="43"/>
      <c r="I1158" s="43"/>
      <c r="J1158" s="43"/>
      <c r="K1158" s="43"/>
      <c r="L1158" s="43"/>
      <c r="M1158" s="43"/>
      <c r="N1158" s="43"/>
      <c r="O1158" s="43"/>
      <c r="P1158" s="43"/>
    </row>
    <row r="1159" spans="4:16" x14ac:dyDescent="0.3">
      <c r="D1159" s="43"/>
      <c r="E1159" s="43"/>
      <c r="F1159" s="43"/>
      <c r="G1159" s="58"/>
      <c r="H1159" s="43"/>
      <c r="I1159" s="43"/>
      <c r="J1159" s="43"/>
      <c r="K1159" s="43"/>
      <c r="L1159" s="43"/>
      <c r="M1159" s="43"/>
      <c r="N1159" s="43"/>
      <c r="O1159" s="43"/>
      <c r="P1159" s="43"/>
    </row>
    <row r="1160" spans="4:16" x14ac:dyDescent="0.3">
      <c r="D1160" s="43"/>
      <c r="E1160" s="43"/>
      <c r="F1160" s="43"/>
      <c r="G1160" s="58"/>
      <c r="H1160" s="43"/>
      <c r="I1160" s="43"/>
      <c r="J1160" s="43"/>
      <c r="K1160" s="43"/>
      <c r="L1160" s="43"/>
      <c r="M1160" s="43"/>
      <c r="N1160" s="43"/>
      <c r="O1160" s="43"/>
      <c r="P1160" s="43"/>
    </row>
    <row r="1161" spans="4:16" x14ac:dyDescent="0.3">
      <c r="D1161" s="43"/>
      <c r="E1161" s="43"/>
      <c r="F1161" s="43"/>
      <c r="G1161" s="58"/>
      <c r="H1161" s="43"/>
      <c r="I1161" s="43"/>
      <c r="J1161" s="43"/>
      <c r="K1161" s="43"/>
      <c r="L1161" s="43"/>
      <c r="M1161" s="43"/>
      <c r="N1161" s="43"/>
      <c r="O1161" s="43"/>
      <c r="P1161" s="43"/>
    </row>
    <row r="1162" spans="4:16" x14ac:dyDescent="0.3">
      <c r="D1162" s="43"/>
      <c r="E1162" s="43"/>
      <c r="F1162" s="43"/>
      <c r="G1162" s="58"/>
      <c r="H1162" s="43"/>
      <c r="I1162" s="43"/>
      <c r="J1162" s="43"/>
      <c r="K1162" s="43"/>
      <c r="L1162" s="43"/>
      <c r="M1162" s="43"/>
      <c r="N1162" s="43"/>
      <c r="O1162" s="43"/>
      <c r="P1162" s="43"/>
    </row>
    <row r="1163" spans="4:16" x14ac:dyDescent="0.3">
      <c r="D1163" s="43"/>
      <c r="E1163" s="43"/>
      <c r="F1163" s="43"/>
      <c r="G1163" s="58"/>
      <c r="H1163" s="43"/>
      <c r="I1163" s="43"/>
      <c r="J1163" s="43"/>
      <c r="K1163" s="43"/>
      <c r="L1163" s="43"/>
      <c r="M1163" s="43"/>
      <c r="N1163" s="43"/>
      <c r="O1163" s="43"/>
      <c r="P1163" s="43"/>
    </row>
    <row r="1164" spans="4:16" x14ac:dyDescent="0.3">
      <c r="D1164" s="43"/>
      <c r="E1164" s="43"/>
      <c r="F1164" s="43"/>
      <c r="G1164" s="58"/>
      <c r="H1164" s="43"/>
      <c r="I1164" s="43"/>
      <c r="J1164" s="43"/>
      <c r="K1164" s="43"/>
      <c r="L1164" s="43"/>
      <c r="M1164" s="43"/>
      <c r="N1164" s="43"/>
      <c r="O1164" s="43"/>
      <c r="P1164" s="43"/>
    </row>
    <row r="1165" spans="4:16" x14ac:dyDescent="0.3">
      <c r="D1165" s="43"/>
      <c r="E1165" s="43"/>
      <c r="F1165" s="43"/>
      <c r="G1165" s="58"/>
      <c r="H1165" s="43"/>
      <c r="I1165" s="43"/>
      <c r="J1165" s="43"/>
      <c r="K1165" s="43"/>
      <c r="L1165" s="43"/>
      <c r="M1165" s="43"/>
      <c r="N1165" s="43"/>
      <c r="O1165" s="43"/>
      <c r="P1165" s="43"/>
    </row>
    <row r="1166" spans="4:16" x14ac:dyDescent="0.3">
      <c r="D1166" s="43"/>
      <c r="E1166" s="43"/>
      <c r="F1166" s="43"/>
      <c r="G1166" s="58"/>
      <c r="H1166" s="43"/>
      <c r="I1166" s="43"/>
      <c r="J1166" s="43"/>
      <c r="K1166" s="43"/>
      <c r="L1166" s="43"/>
      <c r="M1166" s="43"/>
      <c r="N1166" s="43"/>
      <c r="O1166" s="43"/>
      <c r="P1166" s="43"/>
    </row>
    <row r="1167" spans="4:16" x14ac:dyDescent="0.3">
      <c r="D1167" s="43"/>
      <c r="E1167" s="43"/>
      <c r="F1167" s="43"/>
      <c r="G1167" s="58"/>
      <c r="H1167" s="43"/>
      <c r="I1167" s="43"/>
      <c r="J1167" s="43"/>
      <c r="K1167" s="43"/>
      <c r="L1167" s="43"/>
      <c r="M1167" s="43"/>
      <c r="N1167" s="43"/>
      <c r="O1167" s="43"/>
      <c r="P1167" s="43"/>
    </row>
    <row r="1168" spans="4:16" x14ac:dyDescent="0.3">
      <c r="D1168" s="43"/>
      <c r="E1168" s="43"/>
      <c r="F1168" s="43"/>
      <c r="G1168" s="58"/>
      <c r="H1168" s="43"/>
      <c r="I1168" s="43"/>
      <c r="J1168" s="43"/>
      <c r="K1168" s="43"/>
      <c r="L1168" s="43"/>
      <c r="M1168" s="43"/>
      <c r="N1168" s="43"/>
      <c r="O1168" s="43"/>
      <c r="P1168" s="43"/>
    </row>
    <row r="1169" spans="4:16" x14ac:dyDescent="0.3">
      <c r="D1169" s="43"/>
      <c r="E1169" s="43"/>
      <c r="F1169" s="43"/>
      <c r="G1169" s="58"/>
      <c r="H1169" s="43"/>
      <c r="I1169" s="43"/>
      <c r="J1169" s="43"/>
      <c r="K1169" s="43"/>
      <c r="L1169" s="43"/>
      <c r="M1169" s="43"/>
      <c r="N1169" s="43"/>
      <c r="O1169" s="43"/>
      <c r="P1169" s="43"/>
    </row>
    <row r="1170" spans="4:16" x14ac:dyDescent="0.3">
      <c r="D1170" s="43"/>
      <c r="E1170" s="43"/>
      <c r="F1170" s="43"/>
      <c r="G1170" s="58"/>
      <c r="H1170" s="43"/>
      <c r="I1170" s="43"/>
      <c r="J1170" s="43"/>
      <c r="K1170" s="43"/>
      <c r="L1170" s="43"/>
      <c r="M1170" s="43"/>
      <c r="N1170" s="43"/>
      <c r="O1170" s="43"/>
      <c r="P1170" s="43"/>
    </row>
    <row r="1171" spans="4:16" x14ac:dyDescent="0.3">
      <c r="D1171" s="43"/>
      <c r="E1171" s="43"/>
      <c r="F1171" s="43"/>
      <c r="G1171" s="58"/>
      <c r="H1171" s="43"/>
      <c r="I1171" s="43"/>
      <c r="J1171" s="43"/>
      <c r="K1171" s="43"/>
      <c r="L1171" s="43"/>
      <c r="M1171" s="43"/>
      <c r="N1171" s="43"/>
      <c r="O1171" s="43"/>
      <c r="P1171" s="43"/>
    </row>
    <row r="1172" spans="4:16" x14ac:dyDescent="0.3">
      <c r="D1172" s="43"/>
      <c r="E1172" s="43"/>
      <c r="F1172" s="43"/>
      <c r="G1172" s="58"/>
      <c r="H1172" s="43"/>
      <c r="I1172" s="43"/>
      <c r="J1172" s="43"/>
      <c r="K1172" s="43"/>
      <c r="L1172" s="43"/>
      <c r="M1172" s="43"/>
      <c r="N1172" s="43"/>
      <c r="O1172" s="43"/>
      <c r="P1172" s="43"/>
    </row>
    <row r="1173" spans="4:16" x14ac:dyDescent="0.3">
      <c r="D1173" s="43"/>
      <c r="E1173" s="43"/>
      <c r="F1173" s="43"/>
      <c r="G1173" s="58"/>
      <c r="H1173" s="43"/>
      <c r="I1173" s="43"/>
      <c r="J1173" s="43"/>
      <c r="K1173" s="43"/>
      <c r="L1173" s="43"/>
      <c r="M1173" s="43"/>
      <c r="N1173" s="43"/>
      <c r="O1173" s="43"/>
      <c r="P1173" s="43"/>
    </row>
    <row r="1174" spans="4:16" x14ac:dyDescent="0.3">
      <c r="D1174" s="43"/>
      <c r="E1174" s="43"/>
      <c r="F1174" s="43"/>
      <c r="G1174" s="58"/>
      <c r="H1174" s="43"/>
      <c r="I1174" s="43"/>
      <c r="J1174" s="43"/>
      <c r="K1174" s="43"/>
      <c r="L1174" s="43"/>
      <c r="M1174" s="43"/>
      <c r="N1174" s="43"/>
      <c r="O1174" s="43"/>
      <c r="P1174" s="43"/>
    </row>
    <row r="1175" spans="4:16" x14ac:dyDescent="0.3">
      <c r="D1175" s="43"/>
      <c r="E1175" s="43"/>
      <c r="F1175" s="43"/>
      <c r="G1175" s="58"/>
      <c r="H1175" s="43"/>
      <c r="I1175" s="43"/>
      <c r="J1175" s="43"/>
      <c r="K1175" s="43"/>
      <c r="L1175" s="43"/>
      <c r="M1175" s="43"/>
      <c r="N1175" s="43"/>
      <c r="O1175" s="43"/>
      <c r="P1175" s="43"/>
    </row>
    <row r="1176" spans="4:16" x14ac:dyDescent="0.3">
      <c r="D1176" s="43"/>
      <c r="E1176" s="43"/>
      <c r="F1176" s="43"/>
      <c r="G1176" s="58"/>
      <c r="H1176" s="43"/>
      <c r="I1176" s="43"/>
      <c r="J1176" s="43"/>
      <c r="K1176" s="43"/>
      <c r="L1176" s="43"/>
      <c r="M1176" s="43"/>
      <c r="N1176" s="43"/>
      <c r="O1176" s="43"/>
      <c r="P1176" s="43"/>
    </row>
    <row r="1177" spans="4:16" x14ac:dyDescent="0.3">
      <c r="D1177" s="43"/>
      <c r="E1177" s="43"/>
      <c r="F1177" s="43"/>
      <c r="G1177" s="58"/>
      <c r="H1177" s="43"/>
      <c r="I1177" s="43"/>
      <c r="J1177" s="43"/>
      <c r="K1177" s="43"/>
      <c r="L1177" s="43"/>
      <c r="M1177" s="43"/>
      <c r="N1177" s="43"/>
      <c r="O1177" s="43"/>
      <c r="P1177" s="43"/>
    </row>
    <row r="1178" spans="4:16" x14ac:dyDescent="0.3">
      <c r="D1178" s="43"/>
      <c r="E1178" s="43"/>
      <c r="F1178" s="43"/>
      <c r="G1178" s="58"/>
      <c r="H1178" s="43"/>
      <c r="I1178" s="43"/>
      <c r="J1178" s="43"/>
      <c r="K1178" s="43"/>
      <c r="L1178" s="43"/>
      <c r="M1178" s="43"/>
      <c r="N1178" s="43"/>
      <c r="O1178" s="43"/>
      <c r="P1178" s="43"/>
    </row>
    <row r="1179" spans="4:16" x14ac:dyDescent="0.3">
      <c r="D1179" s="43"/>
      <c r="E1179" s="43"/>
      <c r="F1179" s="43"/>
      <c r="G1179" s="58"/>
      <c r="H1179" s="43"/>
      <c r="I1179" s="43"/>
      <c r="J1179" s="43"/>
      <c r="K1179" s="43"/>
      <c r="L1179" s="43"/>
      <c r="M1179" s="43"/>
      <c r="N1179" s="43"/>
      <c r="O1179" s="43"/>
      <c r="P1179" s="43"/>
    </row>
    <row r="1180" spans="4:16" x14ac:dyDescent="0.3">
      <c r="D1180" s="43"/>
      <c r="E1180" s="43"/>
      <c r="F1180" s="43"/>
      <c r="G1180" s="58"/>
      <c r="H1180" s="43"/>
      <c r="I1180" s="43"/>
      <c r="J1180" s="43"/>
      <c r="K1180" s="43"/>
      <c r="L1180" s="43"/>
      <c r="M1180" s="43"/>
      <c r="N1180" s="43"/>
      <c r="O1180" s="43"/>
      <c r="P1180" s="43"/>
    </row>
    <row r="1181" spans="4:16" x14ac:dyDescent="0.3">
      <c r="D1181" s="43"/>
      <c r="E1181" s="43"/>
      <c r="F1181" s="43"/>
      <c r="G1181" s="58"/>
      <c r="H1181" s="43"/>
      <c r="I1181" s="43"/>
      <c r="J1181" s="43"/>
      <c r="K1181" s="43"/>
      <c r="L1181" s="43"/>
      <c r="M1181" s="43"/>
      <c r="N1181" s="43"/>
      <c r="O1181" s="43"/>
      <c r="P1181" s="43"/>
    </row>
    <row r="1182" spans="4:16" x14ac:dyDescent="0.3">
      <c r="D1182" s="43"/>
      <c r="E1182" s="43"/>
      <c r="F1182" s="43"/>
      <c r="G1182" s="58"/>
      <c r="H1182" s="43"/>
      <c r="I1182" s="43"/>
      <c r="J1182" s="43"/>
      <c r="K1182" s="43"/>
      <c r="L1182" s="43"/>
      <c r="M1182" s="43"/>
      <c r="N1182" s="43"/>
      <c r="O1182" s="43"/>
      <c r="P1182" s="43"/>
    </row>
    <row r="1183" spans="4:16" x14ac:dyDescent="0.3">
      <c r="D1183" s="43"/>
      <c r="E1183" s="43"/>
      <c r="F1183" s="43"/>
      <c r="G1183" s="58"/>
      <c r="H1183" s="43"/>
      <c r="I1183" s="43"/>
      <c r="J1183" s="43"/>
      <c r="K1183" s="43"/>
      <c r="L1183" s="43"/>
      <c r="M1183" s="43"/>
      <c r="N1183" s="43"/>
      <c r="O1183" s="43"/>
      <c r="P1183" s="43"/>
    </row>
    <row r="1184" spans="4:16" x14ac:dyDescent="0.3">
      <c r="D1184" s="43"/>
      <c r="E1184" s="43"/>
      <c r="F1184" s="43"/>
      <c r="G1184" s="58"/>
      <c r="H1184" s="43"/>
      <c r="I1184" s="43"/>
      <c r="J1184" s="43"/>
      <c r="K1184" s="43"/>
      <c r="L1184" s="43"/>
      <c r="M1184" s="43"/>
      <c r="N1184" s="43"/>
      <c r="O1184" s="43"/>
      <c r="P1184" s="43"/>
    </row>
    <row r="1185" spans="4:16" x14ac:dyDescent="0.3">
      <c r="D1185" s="43"/>
      <c r="E1185" s="43"/>
      <c r="F1185" s="43"/>
      <c r="G1185" s="58"/>
      <c r="H1185" s="43"/>
      <c r="I1185" s="43"/>
      <c r="J1185" s="43"/>
      <c r="K1185" s="43"/>
      <c r="L1185" s="43"/>
      <c r="M1185" s="43"/>
      <c r="N1185" s="43"/>
      <c r="O1185" s="43"/>
      <c r="P1185" s="43"/>
    </row>
    <row r="1186" spans="4:16" x14ac:dyDescent="0.3">
      <c r="D1186" s="43"/>
      <c r="E1186" s="43"/>
      <c r="F1186" s="43"/>
      <c r="G1186" s="58"/>
      <c r="H1186" s="43"/>
      <c r="I1186" s="43"/>
      <c r="J1186" s="43"/>
      <c r="K1186" s="43"/>
      <c r="L1186" s="43"/>
      <c r="M1186" s="43"/>
      <c r="N1186" s="43"/>
      <c r="O1186" s="43"/>
      <c r="P1186" s="43"/>
    </row>
    <row r="1187" spans="4:16" x14ac:dyDescent="0.3">
      <c r="D1187" s="43"/>
      <c r="E1187" s="43"/>
      <c r="F1187" s="43"/>
      <c r="G1187" s="58"/>
      <c r="H1187" s="43"/>
      <c r="I1187" s="43"/>
      <c r="J1187" s="43"/>
      <c r="K1187" s="43"/>
      <c r="L1187" s="43"/>
      <c r="M1187" s="43"/>
      <c r="N1187" s="43"/>
      <c r="O1187" s="43"/>
      <c r="P1187" s="43"/>
    </row>
    <row r="1188" spans="4:16" x14ac:dyDescent="0.3">
      <c r="D1188" s="43"/>
      <c r="E1188" s="43"/>
      <c r="F1188" s="43"/>
      <c r="G1188" s="58"/>
      <c r="H1188" s="43"/>
      <c r="I1188" s="43"/>
      <c r="J1188" s="43"/>
      <c r="K1188" s="43"/>
      <c r="L1188" s="43"/>
      <c r="M1188" s="43"/>
      <c r="N1188" s="43"/>
      <c r="O1188" s="43"/>
      <c r="P1188" s="43"/>
    </row>
    <row r="1189" spans="4:16" x14ac:dyDescent="0.3">
      <c r="D1189" s="43"/>
      <c r="E1189" s="43"/>
      <c r="F1189" s="43"/>
      <c r="G1189" s="58"/>
      <c r="H1189" s="43"/>
      <c r="I1189" s="43"/>
      <c r="J1189" s="43"/>
      <c r="K1189" s="43"/>
      <c r="L1189" s="43"/>
      <c r="M1189" s="43"/>
      <c r="N1189" s="43"/>
      <c r="O1189" s="43"/>
      <c r="P1189" s="43"/>
    </row>
    <row r="1190" spans="4:16" x14ac:dyDescent="0.3">
      <c r="D1190" s="43"/>
      <c r="E1190" s="43"/>
      <c r="F1190" s="43"/>
      <c r="G1190" s="58"/>
      <c r="H1190" s="43"/>
      <c r="I1190" s="43"/>
      <c r="J1190" s="43"/>
      <c r="K1190" s="43"/>
      <c r="L1190" s="43"/>
      <c r="M1190" s="43"/>
      <c r="N1190" s="43"/>
      <c r="O1190" s="43"/>
      <c r="P1190" s="43"/>
    </row>
    <row r="1191" spans="4:16" x14ac:dyDescent="0.3">
      <c r="D1191" s="43"/>
      <c r="E1191" s="43"/>
      <c r="F1191" s="43"/>
      <c r="G1191" s="58"/>
      <c r="H1191" s="43"/>
      <c r="I1191" s="43"/>
      <c r="J1191" s="43"/>
      <c r="K1191" s="43"/>
      <c r="L1191" s="43"/>
      <c r="M1191" s="43"/>
      <c r="N1191" s="43"/>
      <c r="O1191" s="43"/>
      <c r="P1191" s="43"/>
    </row>
    <row r="1192" spans="4:16" x14ac:dyDescent="0.3">
      <c r="D1192" s="43"/>
      <c r="E1192" s="43"/>
      <c r="F1192" s="43"/>
      <c r="G1192" s="58"/>
      <c r="H1192" s="43"/>
      <c r="I1192" s="43"/>
      <c r="J1192" s="43"/>
      <c r="K1192" s="43"/>
      <c r="L1192" s="43"/>
      <c r="M1192" s="43"/>
      <c r="N1192" s="43"/>
      <c r="O1192" s="43"/>
      <c r="P1192" s="43"/>
    </row>
    <row r="1193" spans="4:16" x14ac:dyDescent="0.3">
      <c r="D1193" s="43"/>
      <c r="E1193" s="43"/>
      <c r="F1193" s="43"/>
      <c r="G1193" s="58"/>
      <c r="H1193" s="43"/>
      <c r="I1193" s="43"/>
      <c r="J1193" s="43"/>
      <c r="K1193" s="43"/>
      <c r="L1193" s="43"/>
      <c r="M1193" s="43"/>
      <c r="N1193" s="43"/>
      <c r="O1193" s="43"/>
      <c r="P1193" s="43"/>
    </row>
    <row r="1194" spans="4:16" x14ac:dyDescent="0.3">
      <c r="D1194" s="43"/>
      <c r="E1194" s="43"/>
      <c r="F1194" s="43"/>
      <c r="G1194" s="58"/>
      <c r="H1194" s="43"/>
      <c r="I1194" s="43"/>
      <c r="J1194" s="43"/>
      <c r="K1194" s="43"/>
      <c r="L1194" s="43"/>
      <c r="M1194" s="43"/>
      <c r="N1194" s="43"/>
      <c r="O1194" s="43"/>
      <c r="P1194" s="43"/>
    </row>
    <row r="1195" spans="4:16" x14ac:dyDescent="0.3">
      <c r="D1195" s="43"/>
      <c r="E1195" s="43"/>
      <c r="F1195" s="43"/>
      <c r="G1195" s="58"/>
      <c r="H1195" s="43"/>
      <c r="I1195" s="43"/>
      <c r="J1195" s="43"/>
      <c r="K1195" s="43"/>
      <c r="L1195" s="43"/>
      <c r="M1195" s="43"/>
      <c r="N1195" s="43"/>
      <c r="O1195" s="43"/>
      <c r="P1195" s="43"/>
    </row>
    <row r="1196" spans="4:16" x14ac:dyDescent="0.3">
      <c r="D1196" s="43"/>
      <c r="E1196" s="43"/>
      <c r="F1196" s="43"/>
      <c r="G1196" s="58"/>
      <c r="H1196" s="43"/>
      <c r="I1196" s="43"/>
      <c r="J1196" s="43"/>
      <c r="K1196" s="43"/>
      <c r="L1196" s="43"/>
      <c r="M1196" s="43"/>
      <c r="N1196" s="43"/>
      <c r="O1196" s="43"/>
      <c r="P1196" s="43"/>
    </row>
    <row r="1197" spans="4:16" x14ac:dyDescent="0.3">
      <c r="D1197" s="43"/>
      <c r="E1197" s="43"/>
      <c r="F1197" s="43"/>
      <c r="G1197" s="58"/>
      <c r="H1197" s="43"/>
      <c r="I1197" s="43"/>
      <c r="J1197" s="43"/>
      <c r="K1197" s="43"/>
      <c r="L1197" s="43"/>
      <c r="M1197" s="43"/>
      <c r="N1197" s="43"/>
      <c r="O1197" s="43"/>
      <c r="P1197" s="43"/>
    </row>
    <row r="1198" spans="4:16" x14ac:dyDescent="0.3">
      <c r="D1198" s="43"/>
      <c r="E1198" s="43"/>
      <c r="F1198" s="43"/>
      <c r="G1198" s="58"/>
      <c r="H1198" s="43"/>
      <c r="I1198" s="43"/>
      <c r="J1198" s="43"/>
      <c r="K1198" s="43"/>
      <c r="L1198" s="43"/>
      <c r="M1198" s="43"/>
      <c r="N1198" s="43"/>
      <c r="O1198" s="43"/>
      <c r="P1198" s="43"/>
    </row>
    <row r="1199" spans="4:16" x14ac:dyDescent="0.3">
      <c r="D1199" s="43"/>
      <c r="E1199" s="43"/>
      <c r="F1199" s="43"/>
      <c r="G1199" s="58"/>
      <c r="H1199" s="43"/>
      <c r="I1199" s="43"/>
      <c r="J1199" s="43"/>
      <c r="K1199" s="43"/>
      <c r="L1199" s="43"/>
      <c r="M1199" s="43"/>
      <c r="N1199" s="43"/>
      <c r="O1199" s="43"/>
      <c r="P1199" s="43"/>
    </row>
    <row r="1200" spans="4:16" x14ac:dyDescent="0.3">
      <c r="D1200" s="43"/>
      <c r="E1200" s="43"/>
      <c r="F1200" s="43"/>
      <c r="G1200" s="58"/>
      <c r="H1200" s="43"/>
      <c r="I1200" s="43"/>
      <c r="J1200" s="43"/>
      <c r="K1200" s="43"/>
      <c r="L1200" s="43"/>
      <c r="M1200" s="43"/>
      <c r="N1200" s="43"/>
      <c r="O1200" s="43"/>
      <c r="P1200" s="43"/>
    </row>
    <row r="1201" spans="4:16" x14ac:dyDescent="0.3">
      <c r="D1201" s="43"/>
      <c r="E1201" s="43"/>
      <c r="F1201" s="43"/>
      <c r="G1201" s="58"/>
      <c r="H1201" s="43"/>
      <c r="I1201" s="43"/>
      <c r="J1201" s="43"/>
      <c r="K1201" s="43"/>
      <c r="L1201" s="43"/>
      <c r="M1201" s="43"/>
      <c r="N1201" s="43"/>
      <c r="O1201" s="43"/>
      <c r="P1201" s="43"/>
    </row>
    <row r="1202" spans="4:16" x14ac:dyDescent="0.3">
      <c r="D1202" s="43"/>
      <c r="E1202" s="43"/>
      <c r="F1202" s="43"/>
      <c r="G1202" s="58"/>
      <c r="H1202" s="43"/>
      <c r="I1202" s="43"/>
      <c r="J1202" s="43"/>
      <c r="K1202" s="43"/>
      <c r="L1202" s="43"/>
      <c r="M1202" s="43"/>
      <c r="N1202" s="43"/>
      <c r="O1202" s="43"/>
      <c r="P1202" s="43"/>
    </row>
    <row r="1203" spans="4:16" x14ac:dyDescent="0.3">
      <c r="D1203" s="43"/>
      <c r="E1203" s="43"/>
      <c r="F1203" s="43"/>
      <c r="G1203" s="58"/>
      <c r="H1203" s="43"/>
      <c r="I1203" s="43"/>
      <c r="J1203" s="43"/>
      <c r="K1203" s="43"/>
      <c r="L1203" s="43"/>
      <c r="M1203" s="43"/>
      <c r="N1203" s="43"/>
      <c r="O1203" s="43"/>
      <c r="P1203" s="43"/>
    </row>
    <row r="1204" spans="4:16" x14ac:dyDescent="0.3">
      <c r="D1204" s="43"/>
      <c r="E1204" s="43"/>
      <c r="F1204" s="43"/>
      <c r="G1204" s="58"/>
      <c r="H1204" s="43"/>
      <c r="I1204" s="43"/>
      <c r="J1204" s="43"/>
      <c r="K1204" s="43"/>
      <c r="L1204" s="43"/>
      <c r="M1204" s="43"/>
      <c r="N1204" s="43"/>
      <c r="O1204" s="43"/>
      <c r="P1204" s="43"/>
    </row>
    <row r="1205" spans="4:16" x14ac:dyDescent="0.3">
      <c r="D1205" s="43"/>
      <c r="E1205" s="43"/>
      <c r="F1205" s="43"/>
      <c r="G1205" s="58"/>
      <c r="H1205" s="43"/>
      <c r="I1205" s="43"/>
      <c r="J1205" s="43"/>
      <c r="K1205" s="43"/>
      <c r="L1205" s="43"/>
      <c r="M1205" s="43"/>
      <c r="N1205" s="43"/>
      <c r="O1205" s="43"/>
      <c r="P1205" s="43"/>
    </row>
    <row r="1206" spans="4:16" x14ac:dyDescent="0.3">
      <c r="D1206" s="43"/>
      <c r="E1206" s="43"/>
      <c r="F1206" s="43"/>
      <c r="G1206" s="58"/>
      <c r="H1206" s="43"/>
      <c r="I1206" s="43"/>
      <c r="J1206" s="43"/>
      <c r="K1206" s="43"/>
      <c r="L1206" s="43"/>
      <c r="M1206" s="43"/>
      <c r="N1206" s="43"/>
      <c r="O1206" s="43"/>
      <c r="P1206" s="43"/>
    </row>
    <row r="1207" spans="4:16" x14ac:dyDescent="0.3">
      <c r="D1207" s="43"/>
      <c r="E1207" s="43"/>
      <c r="F1207" s="43"/>
      <c r="G1207" s="58"/>
      <c r="H1207" s="43"/>
      <c r="I1207" s="43"/>
      <c r="J1207" s="43"/>
      <c r="K1207" s="43"/>
      <c r="L1207" s="43"/>
      <c r="M1207" s="43"/>
      <c r="N1207" s="43"/>
      <c r="O1207" s="43"/>
      <c r="P1207" s="43"/>
    </row>
    <row r="1208" spans="4:16" x14ac:dyDescent="0.3">
      <c r="D1208" s="43"/>
      <c r="E1208" s="43"/>
      <c r="F1208" s="43"/>
      <c r="G1208" s="58"/>
      <c r="H1208" s="43"/>
      <c r="I1208" s="43"/>
      <c r="J1208" s="43"/>
      <c r="K1208" s="43"/>
      <c r="L1208" s="43"/>
      <c r="M1208" s="43"/>
      <c r="N1208" s="43"/>
      <c r="O1208" s="43"/>
      <c r="P1208" s="43"/>
    </row>
    <row r="1209" spans="4:16" x14ac:dyDescent="0.3">
      <c r="D1209" s="43"/>
      <c r="E1209" s="43"/>
      <c r="F1209" s="43"/>
      <c r="G1209" s="58"/>
      <c r="H1209" s="43"/>
      <c r="I1209" s="43"/>
      <c r="J1209" s="43"/>
      <c r="K1209" s="43"/>
      <c r="L1209" s="43"/>
      <c r="M1209" s="43"/>
      <c r="N1209" s="43"/>
      <c r="O1209" s="43"/>
      <c r="P1209" s="43"/>
    </row>
    <row r="1210" spans="4:16" x14ac:dyDescent="0.3">
      <c r="D1210" s="43"/>
      <c r="E1210" s="43"/>
      <c r="F1210" s="43"/>
      <c r="G1210" s="58"/>
      <c r="H1210" s="43"/>
      <c r="I1210" s="43"/>
      <c r="J1210" s="43"/>
      <c r="K1210" s="43"/>
      <c r="L1210" s="43"/>
      <c r="M1210" s="43"/>
      <c r="N1210" s="43"/>
      <c r="O1210" s="43"/>
      <c r="P1210" s="43"/>
    </row>
    <row r="1211" spans="4:16" x14ac:dyDescent="0.3">
      <c r="D1211" s="43"/>
      <c r="E1211" s="43"/>
      <c r="F1211" s="43"/>
      <c r="G1211" s="58"/>
      <c r="H1211" s="43"/>
      <c r="I1211" s="43"/>
      <c r="J1211" s="43"/>
      <c r="K1211" s="43"/>
      <c r="L1211" s="43"/>
      <c r="M1211" s="43"/>
      <c r="N1211" s="43"/>
      <c r="O1211" s="43"/>
      <c r="P1211" s="43"/>
    </row>
    <row r="1212" spans="4:16" x14ac:dyDescent="0.3">
      <c r="D1212" s="43"/>
      <c r="E1212" s="43"/>
      <c r="F1212" s="43"/>
      <c r="G1212" s="58"/>
      <c r="H1212" s="43"/>
      <c r="I1212" s="43"/>
      <c r="J1212" s="43"/>
      <c r="K1212" s="43"/>
      <c r="L1212" s="43"/>
      <c r="M1212" s="43"/>
      <c r="N1212" s="43"/>
      <c r="O1212" s="43"/>
      <c r="P1212" s="43"/>
    </row>
    <row r="1213" spans="4:16" x14ac:dyDescent="0.3">
      <c r="D1213" s="43"/>
      <c r="E1213" s="43"/>
      <c r="F1213" s="43"/>
      <c r="G1213" s="58"/>
      <c r="H1213" s="43"/>
      <c r="I1213" s="43"/>
      <c r="J1213" s="43"/>
      <c r="K1213" s="43"/>
      <c r="L1213" s="43"/>
      <c r="M1213" s="43"/>
      <c r="N1213" s="43"/>
      <c r="O1213" s="43"/>
      <c r="P1213" s="43"/>
    </row>
    <row r="1214" spans="4:16" x14ac:dyDescent="0.3">
      <c r="D1214" s="43"/>
      <c r="E1214" s="43"/>
      <c r="F1214" s="43"/>
      <c r="G1214" s="58"/>
      <c r="H1214" s="43"/>
      <c r="I1214" s="43"/>
      <c r="J1214" s="43"/>
      <c r="K1214" s="43"/>
      <c r="L1214" s="43"/>
      <c r="M1214" s="43"/>
      <c r="N1214" s="43"/>
      <c r="O1214" s="43"/>
      <c r="P1214" s="43"/>
    </row>
    <row r="1215" spans="4:16" x14ac:dyDescent="0.3">
      <c r="D1215" s="43"/>
      <c r="E1215" s="43"/>
      <c r="F1215" s="43"/>
      <c r="G1215" s="58"/>
      <c r="H1215" s="43"/>
      <c r="I1215" s="43"/>
      <c r="J1215" s="43"/>
      <c r="K1215" s="43"/>
      <c r="L1215" s="43"/>
      <c r="M1215" s="43"/>
      <c r="N1215" s="43"/>
      <c r="O1215" s="43"/>
      <c r="P1215" s="43"/>
    </row>
    <row r="1216" spans="4:16" x14ac:dyDescent="0.3">
      <c r="D1216" s="43"/>
      <c r="E1216" s="43"/>
      <c r="F1216" s="43"/>
      <c r="G1216" s="58"/>
      <c r="H1216" s="43"/>
      <c r="I1216" s="43"/>
      <c r="J1216" s="43"/>
      <c r="K1216" s="43"/>
      <c r="L1216" s="43"/>
      <c r="M1216" s="43"/>
      <c r="N1216" s="43"/>
      <c r="O1216" s="43"/>
      <c r="P1216" s="43"/>
    </row>
    <row r="1217" spans="4:16" x14ac:dyDescent="0.3">
      <c r="D1217" s="43"/>
      <c r="E1217" s="43"/>
      <c r="F1217" s="43"/>
      <c r="G1217" s="58"/>
      <c r="H1217" s="43"/>
      <c r="I1217" s="43"/>
      <c r="J1217" s="43"/>
      <c r="K1217" s="43"/>
      <c r="L1217" s="43"/>
      <c r="M1217" s="43"/>
      <c r="N1217" s="43"/>
      <c r="O1217" s="43"/>
      <c r="P1217" s="43"/>
    </row>
    <row r="1218" spans="4:16" x14ac:dyDescent="0.3">
      <c r="D1218" s="43"/>
      <c r="E1218" s="43"/>
      <c r="F1218" s="43"/>
      <c r="G1218" s="58"/>
      <c r="H1218" s="43"/>
      <c r="I1218" s="43"/>
      <c r="J1218" s="43"/>
      <c r="K1218" s="43"/>
      <c r="L1218" s="43"/>
      <c r="M1218" s="43"/>
      <c r="N1218" s="43"/>
      <c r="O1218" s="43"/>
      <c r="P1218" s="43"/>
    </row>
    <row r="1219" spans="4:16" x14ac:dyDescent="0.3">
      <c r="D1219" s="43"/>
      <c r="E1219" s="43"/>
      <c r="F1219" s="43"/>
      <c r="G1219" s="58"/>
      <c r="H1219" s="43"/>
      <c r="I1219" s="43"/>
      <c r="J1219" s="43"/>
      <c r="K1219" s="43"/>
      <c r="L1219" s="43"/>
      <c r="M1219" s="43"/>
      <c r="N1219" s="43"/>
      <c r="O1219" s="43"/>
      <c r="P1219" s="43"/>
    </row>
    <row r="1220" spans="4:16" x14ac:dyDescent="0.3">
      <c r="D1220" s="43"/>
      <c r="E1220" s="43"/>
      <c r="F1220" s="43"/>
      <c r="G1220" s="58"/>
      <c r="H1220" s="43"/>
      <c r="I1220" s="43"/>
      <c r="J1220" s="43"/>
      <c r="K1220" s="43"/>
      <c r="L1220" s="43"/>
      <c r="M1220" s="43"/>
      <c r="N1220" s="43"/>
      <c r="O1220" s="43"/>
      <c r="P1220" s="43"/>
    </row>
    <row r="1221" spans="4:16" x14ac:dyDescent="0.3">
      <c r="D1221" s="43"/>
      <c r="E1221" s="43"/>
      <c r="F1221" s="43"/>
      <c r="G1221" s="58"/>
      <c r="H1221" s="43"/>
      <c r="I1221" s="43"/>
      <c r="J1221" s="43"/>
      <c r="K1221" s="43"/>
      <c r="L1221" s="43"/>
      <c r="M1221" s="43"/>
      <c r="N1221" s="43"/>
      <c r="O1221" s="43"/>
      <c r="P1221" s="43"/>
    </row>
    <row r="1222" spans="4:16" x14ac:dyDescent="0.3">
      <c r="D1222" s="43"/>
      <c r="E1222" s="43"/>
      <c r="F1222" s="43"/>
      <c r="G1222" s="58"/>
      <c r="H1222" s="43"/>
      <c r="I1222" s="43"/>
      <c r="J1222" s="43"/>
      <c r="K1222" s="43"/>
      <c r="L1222" s="43"/>
      <c r="M1222" s="43"/>
      <c r="N1222" s="43"/>
      <c r="O1222" s="43"/>
      <c r="P1222" s="43"/>
    </row>
    <row r="1223" spans="4:16" x14ac:dyDescent="0.3">
      <c r="D1223" s="43"/>
      <c r="E1223" s="43"/>
      <c r="F1223" s="43"/>
      <c r="G1223" s="58"/>
      <c r="H1223" s="43"/>
      <c r="I1223" s="43"/>
      <c r="J1223" s="43"/>
      <c r="K1223" s="43"/>
      <c r="L1223" s="43"/>
      <c r="M1223" s="43"/>
      <c r="N1223" s="43"/>
      <c r="O1223" s="43"/>
      <c r="P1223" s="43"/>
    </row>
    <row r="1224" spans="4:16" x14ac:dyDescent="0.3">
      <c r="D1224" s="43"/>
      <c r="E1224" s="43"/>
      <c r="F1224" s="43"/>
      <c r="G1224" s="58"/>
      <c r="H1224" s="43"/>
      <c r="I1224" s="43"/>
      <c r="J1224" s="43"/>
      <c r="K1224" s="43"/>
      <c r="L1224" s="43"/>
      <c r="M1224" s="43"/>
      <c r="N1224" s="43"/>
      <c r="O1224" s="43"/>
      <c r="P1224" s="43"/>
    </row>
    <row r="1225" spans="4:16" x14ac:dyDescent="0.3">
      <c r="D1225" s="43"/>
      <c r="E1225" s="43"/>
      <c r="F1225" s="43"/>
      <c r="G1225" s="58"/>
      <c r="H1225" s="43"/>
      <c r="I1225" s="43"/>
      <c r="J1225" s="43"/>
      <c r="K1225" s="43"/>
      <c r="L1225" s="43"/>
      <c r="M1225" s="43"/>
      <c r="N1225" s="43"/>
      <c r="O1225" s="43"/>
      <c r="P1225" s="43"/>
    </row>
    <row r="1226" spans="4:16" x14ac:dyDescent="0.3">
      <c r="D1226" s="43"/>
      <c r="E1226" s="43"/>
      <c r="F1226" s="43"/>
      <c r="G1226" s="58"/>
      <c r="H1226" s="43"/>
      <c r="I1226" s="43"/>
      <c r="J1226" s="43"/>
      <c r="K1226" s="43"/>
      <c r="L1226" s="43"/>
      <c r="M1226" s="43"/>
      <c r="N1226" s="43"/>
      <c r="O1226" s="43"/>
      <c r="P1226" s="43"/>
    </row>
    <row r="1227" spans="4:16" x14ac:dyDescent="0.3">
      <c r="D1227" s="43"/>
      <c r="E1227" s="43"/>
      <c r="F1227" s="43"/>
      <c r="G1227" s="58"/>
      <c r="H1227" s="43"/>
      <c r="I1227" s="43"/>
      <c r="J1227" s="43"/>
      <c r="K1227" s="43"/>
      <c r="L1227" s="43"/>
      <c r="M1227" s="43"/>
      <c r="N1227" s="43"/>
      <c r="O1227" s="43"/>
      <c r="P1227" s="43"/>
    </row>
    <row r="1228" spans="4:16" x14ac:dyDescent="0.3">
      <c r="D1228" s="43"/>
      <c r="E1228" s="43"/>
      <c r="F1228" s="43"/>
      <c r="G1228" s="58"/>
      <c r="H1228" s="43"/>
      <c r="I1228" s="43"/>
      <c r="J1228" s="43"/>
      <c r="K1228" s="43"/>
      <c r="L1228" s="43"/>
      <c r="M1228" s="43"/>
      <c r="N1228" s="43"/>
      <c r="O1228" s="43"/>
      <c r="P1228" s="43"/>
    </row>
    <row r="1229" spans="4:16" x14ac:dyDescent="0.3">
      <c r="D1229" s="43"/>
      <c r="E1229" s="43"/>
      <c r="F1229" s="43"/>
      <c r="G1229" s="58"/>
      <c r="H1229" s="43"/>
      <c r="I1229" s="43"/>
      <c r="J1229" s="43"/>
      <c r="K1229" s="43"/>
      <c r="L1229" s="43"/>
      <c r="M1229" s="43"/>
      <c r="N1229" s="43"/>
      <c r="O1229" s="43"/>
      <c r="P1229" s="43"/>
    </row>
    <row r="1230" spans="4:16" x14ac:dyDescent="0.3">
      <c r="D1230" s="43"/>
      <c r="E1230" s="43"/>
      <c r="F1230" s="43"/>
      <c r="G1230" s="58"/>
      <c r="H1230" s="43"/>
      <c r="I1230" s="43"/>
      <c r="J1230" s="43"/>
      <c r="K1230" s="43"/>
      <c r="L1230" s="43"/>
      <c r="M1230" s="43"/>
      <c r="N1230" s="43"/>
      <c r="O1230" s="43"/>
      <c r="P1230" s="43"/>
    </row>
    <row r="1231" spans="4:16" x14ac:dyDescent="0.3">
      <c r="D1231" s="43"/>
      <c r="E1231" s="43"/>
      <c r="F1231" s="43"/>
      <c r="G1231" s="58"/>
      <c r="H1231" s="43"/>
      <c r="I1231" s="43"/>
      <c r="J1231" s="43"/>
      <c r="K1231" s="43"/>
      <c r="L1231" s="43"/>
      <c r="M1231" s="43"/>
      <c r="N1231" s="43"/>
      <c r="O1231" s="43"/>
      <c r="P1231" s="43"/>
    </row>
    <row r="1232" spans="4:16" x14ac:dyDescent="0.3">
      <c r="D1232" s="43"/>
      <c r="E1232" s="43"/>
      <c r="F1232" s="43"/>
      <c r="G1232" s="58"/>
      <c r="H1232" s="43"/>
      <c r="I1232" s="43"/>
      <c r="J1232" s="43"/>
      <c r="K1232" s="43"/>
      <c r="L1232" s="43"/>
      <c r="M1232" s="43"/>
      <c r="N1232" s="43"/>
      <c r="O1232" s="43"/>
      <c r="P1232" s="43"/>
    </row>
    <row r="1233" spans="4:16" x14ac:dyDescent="0.3">
      <c r="D1233" s="43"/>
      <c r="E1233" s="43"/>
      <c r="F1233" s="43"/>
      <c r="G1233" s="58"/>
      <c r="H1233" s="43"/>
      <c r="I1233" s="43"/>
      <c r="J1233" s="43"/>
      <c r="K1233" s="43"/>
      <c r="L1233" s="43"/>
      <c r="M1233" s="43"/>
      <c r="N1233" s="43"/>
      <c r="O1233" s="43"/>
      <c r="P1233" s="43"/>
    </row>
    <row r="1234" spans="4:16" x14ac:dyDescent="0.3">
      <c r="D1234" s="43"/>
      <c r="E1234" s="43"/>
      <c r="F1234" s="43"/>
      <c r="G1234" s="58"/>
      <c r="H1234" s="43"/>
      <c r="I1234" s="43"/>
      <c r="J1234" s="43"/>
      <c r="K1234" s="43"/>
      <c r="L1234" s="43"/>
      <c r="M1234" s="43"/>
      <c r="N1234" s="43"/>
      <c r="O1234" s="43"/>
      <c r="P1234" s="43"/>
    </row>
    <row r="1235" spans="4:16" x14ac:dyDescent="0.3">
      <c r="D1235" s="43"/>
      <c r="E1235" s="43"/>
      <c r="F1235" s="43"/>
      <c r="G1235" s="58"/>
      <c r="H1235" s="43"/>
      <c r="I1235" s="43"/>
      <c r="J1235" s="43"/>
      <c r="K1235" s="43"/>
      <c r="L1235" s="43"/>
      <c r="M1235" s="43"/>
      <c r="N1235" s="43"/>
      <c r="O1235" s="43"/>
      <c r="P1235" s="43"/>
    </row>
    <row r="1236" spans="4:16" x14ac:dyDescent="0.3">
      <c r="D1236" s="43"/>
      <c r="E1236" s="43"/>
      <c r="F1236" s="43"/>
      <c r="G1236" s="58"/>
      <c r="H1236" s="43"/>
      <c r="I1236" s="43"/>
      <c r="J1236" s="43"/>
      <c r="K1236" s="43"/>
      <c r="L1236" s="43"/>
      <c r="M1236" s="43"/>
      <c r="N1236" s="43"/>
      <c r="O1236" s="43"/>
      <c r="P1236" s="43"/>
    </row>
    <row r="1237" spans="4:16" x14ac:dyDescent="0.3">
      <c r="D1237" s="43"/>
      <c r="E1237" s="43"/>
      <c r="F1237" s="43"/>
      <c r="G1237" s="58"/>
      <c r="H1237" s="43"/>
      <c r="I1237" s="43"/>
      <c r="J1237" s="43"/>
      <c r="K1237" s="43"/>
      <c r="L1237" s="43"/>
      <c r="M1237" s="43"/>
      <c r="N1237" s="43"/>
      <c r="O1237" s="43"/>
      <c r="P1237" s="43"/>
    </row>
    <row r="1238" spans="4:16" x14ac:dyDescent="0.3">
      <c r="D1238" s="43"/>
      <c r="E1238" s="43"/>
      <c r="F1238" s="43"/>
      <c r="G1238" s="58"/>
      <c r="H1238" s="43"/>
      <c r="I1238" s="43"/>
      <c r="J1238" s="43"/>
      <c r="K1238" s="43"/>
      <c r="L1238" s="43"/>
      <c r="M1238" s="43"/>
      <c r="N1238" s="43"/>
      <c r="O1238" s="43"/>
      <c r="P1238" s="43"/>
    </row>
    <row r="1239" spans="4:16" x14ac:dyDescent="0.3">
      <c r="D1239" s="43"/>
      <c r="E1239" s="43"/>
      <c r="F1239" s="43"/>
      <c r="G1239" s="58"/>
      <c r="H1239" s="43"/>
      <c r="I1239" s="43"/>
      <c r="J1239" s="43"/>
      <c r="K1239" s="43"/>
      <c r="L1239" s="43"/>
      <c r="M1239" s="43"/>
      <c r="N1239" s="43"/>
      <c r="O1239" s="43"/>
      <c r="P1239" s="43"/>
    </row>
    <row r="1240" spans="4:16" x14ac:dyDescent="0.3">
      <c r="D1240" s="43"/>
      <c r="E1240" s="43"/>
      <c r="F1240" s="43"/>
      <c r="G1240" s="58"/>
      <c r="H1240" s="43"/>
      <c r="I1240" s="43"/>
      <c r="J1240" s="43"/>
      <c r="K1240" s="43"/>
      <c r="L1240" s="43"/>
      <c r="M1240" s="43"/>
      <c r="N1240" s="43"/>
      <c r="O1240" s="43"/>
      <c r="P1240" s="43"/>
    </row>
    <row r="1241" spans="4:16" x14ac:dyDescent="0.3">
      <c r="D1241" s="43"/>
      <c r="E1241" s="43"/>
      <c r="F1241" s="43"/>
      <c r="G1241" s="58"/>
      <c r="H1241" s="43"/>
      <c r="I1241" s="43"/>
      <c r="J1241" s="43"/>
      <c r="K1241" s="43"/>
      <c r="L1241" s="43"/>
      <c r="M1241" s="43"/>
      <c r="N1241" s="43"/>
      <c r="O1241" s="43"/>
      <c r="P1241" s="43"/>
    </row>
    <row r="1242" spans="4:16" x14ac:dyDescent="0.3">
      <c r="D1242" s="43"/>
      <c r="E1242" s="43"/>
      <c r="F1242" s="43"/>
      <c r="G1242" s="58"/>
      <c r="H1242" s="43"/>
      <c r="I1242" s="43"/>
      <c r="J1242" s="43"/>
      <c r="K1242" s="43"/>
      <c r="L1242" s="43"/>
      <c r="M1242" s="43"/>
      <c r="N1242" s="43"/>
      <c r="O1242" s="43"/>
      <c r="P1242" s="43"/>
    </row>
    <row r="1243" spans="4:16" x14ac:dyDescent="0.3">
      <c r="D1243" s="43"/>
      <c r="E1243" s="43"/>
      <c r="F1243" s="43"/>
      <c r="G1243" s="58"/>
      <c r="H1243" s="43"/>
      <c r="I1243" s="43"/>
      <c r="J1243" s="43"/>
      <c r="K1243" s="43"/>
      <c r="L1243" s="43"/>
      <c r="M1243" s="43"/>
      <c r="N1243" s="43"/>
      <c r="O1243" s="43"/>
      <c r="P1243" s="43"/>
    </row>
    <row r="1244" spans="4:16" x14ac:dyDescent="0.3">
      <c r="D1244" s="43"/>
      <c r="E1244" s="43"/>
      <c r="F1244" s="43"/>
      <c r="G1244" s="58"/>
      <c r="H1244" s="43"/>
      <c r="I1244" s="43"/>
      <c r="J1244" s="43"/>
      <c r="K1244" s="43"/>
      <c r="L1244" s="43"/>
      <c r="M1244" s="43"/>
      <c r="N1244" s="43"/>
      <c r="O1244" s="43"/>
      <c r="P1244" s="43"/>
    </row>
    <row r="1245" spans="4:16" x14ac:dyDescent="0.3">
      <c r="D1245" s="43"/>
      <c r="E1245" s="43"/>
      <c r="F1245" s="43"/>
      <c r="G1245" s="58"/>
      <c r="H1245" s="43"/>
      <c r="I1245" s="43"/>
      <c r="J1245" s="43"/>
      <c r="K1245" s="43"/>
      <c r="L1245" s="43"/>
      <c r="M1245" s="43"/>
      <c r="N1245" s="43"/>
      <c r="O1245" s="43"/>
      <c r="P1245" s="43"/>
    </row>
    <row r="1246" spans="4:16" x14ac:dyDescent="0.3">
      <c r="D1246" s="43"/>
      <c r="E1246" s="43"/>
      <c r="F1246" s="43"/>
      <c r="G1246" s="58"/>
      <c r="H1246" s="43"/>
      <c r="I1246" s="43"/>
      <c r="J1246" s="43"/>
      <c r="K1246" s="43"/>
      <c r="L1246" s="43"/>
      <c r="M1246" s="43"/>
      <c r="N1246" s="43"/>
      <c r="O1246" s="43"/>
      <c r="P1246" s="43"/>
    </row>
    <row r="1247" spans="4:16" x14ac:dyDescent="0.3">
      <c r="D1247" s="43"/>
      <c r="E1247" s="43"/>
      <c r="F1247" s="43"/>
      <c r="G1247" s="58"/>
      <c r="H1247" s="43"/>
      <c r="I1247" s="43"/>
      <c r="J1247" s="43"/>
      <c r="K1247" s="43"/>
      <c r="L1247" s="43"/>
      <c r="M1247" s="43"/>
      <c r="N1247" s="43"/>
      <c r="O1247" s="43"/>
      <c r="P1247" s="43"/>
    </row>
    <row r="1248" spans="4:16" x14ac:dyDescent="0.3">
      <c r="D1248" s="43"/>
      <c r="E1248" s="43"/>
      <c r="F1248" s="43"/>
      <c r="G1248" s="58"/>
      <c r="H1248" s="43"/>
      <c r="I1248" s="43"/>
      <c r="J1248" s="43"/>
      <c r="K1248" s="43"/>
      <c r="L1248" s="43"/>
      <c r="M1248" s="43"/>
      <c r="N1248" s="43"/>
      <c r="O1248" s="43"/>
      <c r="P1248" s="43"/>
    </row>
    <row r="1249" spans="4:16" x14ac:dyDescent="0.3">
      <c r="D1249" s="43"/>
      <c r="E1249" s="43"/>
      <c r="F1249" s="43"/>
      <c r="G1249" s="58"/>
      <c r="H1249" s="43"/>
      <c r="I1249" s="43"/>
      <c r="J1249" s="43"/>
      <c r="K1249" s="43"/>
      <c r="L1249" s="43"/>
      <c r="M1249" s="43"/>
      <c r="N1249" s="43"/>
      <c r="O1249" s="43"/>
      <c r="P1249" s="43"/>
    </row>
    <row r="1250" spans="4:16" x14ac:dyDescent="0.3">
      <c r="D1250" s="43"/>
      <c r="E1250" s="43"/>
      <c r="F1250" s="43"/>
      <c r="G1250" s="58"/>
      <c r="H1250" s="43"/>
      <c r="I1250" s="43"/>
      <c r="J1250" s="43"/>
      <c r="K1250" s="43"/>
      <c r="L1250" s="43"/>
      <c r="M1250" s="43"/>
      <c r="N1250" s="43"/>
      <c r="O1250" s="43"/>
      <c r="P1250" s="43"/>
    </row>
    <row r="1251" spans="4:16" x14ac:dyDescent="0.3">
      <c r="D1251" s="43"/>
      <c r="E1251" s="43"/>
      <c r="F1251" s="43"/>
      <c r="G1251" s="58"/>
      <c r="H1251" s="43"/>
      <c r="I1251" s="43"/>
      <c r="J1251" s="43"/>
      <c r="K1251" s="43"/>
      <c r="L1251" s="43"/>
      <c r="M1251" s="43"/>
      <c r="N1251" s="43"/>
      <c r="O1251" s="43"/>
      <c r="P1251" s="43"/>
    </row>
    <row r="1252" spans="4:16" x14ac:dyDescent="0.3">
      <c r="D1252" s="43"/>
      <c r="E1252" s="43"/>
      <c r="F1252" s="43"/>
      <c r="G1252" s="58"/>
      <c r="H1252" s="43"/>
      <c r="I1252" s="43"/>
      <c r="J1252" s="43"/>
      <c r="K1252" s="43"/>
      <c r="L1252" s="43"/>
      <c r="M1252" s="43"/>
      <c r="N1252" s="43"/>
      <c r="O1252" s="43"/>
      <c r="P1252" s="43"/>
    </row>
    <row r="1253" spans="4:16" x14ac:dyDescent="0.3">
      <c r="D1253" s="43"/>
      <c r="E1253" s="43"/>
      <c r="F1253" s="43"/>
      <c r="G1253" s="58"/>
      <c r="H1253" s="43"/>
      <c r="I1253" s="43"/>
      <c r="J1253" s="43"/>
      <c r="K1253" s="43"/>
      <c r="L1253" s="43"/>
      <c r="M1253" s="43"/>
      <c r="N1253" s="43"/>
      <c r="O1253" s="43"/>
      <c r="P1253" s="43"/>
    </row>
    <row r="1254" spans="4:16" x14ac:dyDescent="0.3">
      <c r="D1254" s="43"/>
      <c r="E1254" s="43"/>
      <c r="F1254" s="43"/>
      <c r="G1254" s="58"/>
      <c r="H1254" s="43"/>
      <c r="I1254" s="43"/>
      <c r="J1254" s="43"/>
      <c r="K1254" s="43"/>
      <c r="L1254" s="43"/>
      <c r="M1254" s="43"/>
      <c r="N1254" s="43"/>
      <c r="O1254" s="43"/>
      <c r="P1254" s="43"/>
    </row>
    <row r="1255" spans="4:16" x14ac:dyDescent="0.3">
      <c r="D1255" s="43"/>
      <c r="E1255" s="43"/>
      <c r="F1255" s="43"/>
      <c r="G1255" s="58"/>
      <c r="H1255" s="43"/>
      <c r="I1255" s="43"/>
      <c r="J1255" s="43"/>
      <c r="K1255" s="43"/>
      <c r="L1255" s="43"/>
      <c r="M1255" s="43"/>
      <c r="N1255" s="43"/>
      <c r="O1255" s="43"/>
      <c r="P1255" s="43"/>
    </row>
    <row r="1256" spans="4:16" x14ac:dyDescent="0.3">
      <c r="D1256" s="43"/>
      <c r="E1256" s="43"/>
      <c r="F1256" s="43"/>
      <c r="G1256" s="58"/>
      <c r="H1256" s="43"/>
      <c r="I1256" s="43"/>
      <c r="J1256" s="43"/>
      <c r="K1256" s="43"/>
      <c r="L1256" s="43"/>
      <c r="M1256" s="43"/>
      <c r="N1256" s="43"/>
      <c r="O1256" s="43"/>
      <c r="P1256" s="43"/>
    </row>
    <row r="1257" spans="4:16" x14ac:dyDescent="0.3">
      <c r="D1257" s="43"/>
      <c r="E1257" s="43"/>
      <c r="F1257" s="43"/>
      <c r="G1257" s="58"/>
      <c r="H1257" s="43"/>
      <c r="I1257" s="43"/>
      <c r="J1257" s="43"/>
      <c r="K1257" s="43"/>
      <c r="L1257" s="43"/>
      <c r="M1257" s="43"/>
      <c r="N1257" s="43"/>
      <c r="O1257" s="43"/>
      <c r="P1257" s="43"/>
    </row>
    <row r="1258" spans="4:16" x14ac:dyDescent="0.3">
      <c r="D1258" s="43"/>
      <c r="E1258" s="43"/>
      <c r="F1258" s="43"/>
      <c r="G1258" s="58"/>
      <c r="H1258" s="43"/>
      <c r="I1258" s="43"/>
      <c r="J1258" s="43"/>
      <c r="K1258" s="43"/>
      <c r="L1258" s="43"/>
      <c r="M1258" s="43"/>
      <c r="N1258" s="43"/>
      <c r="O1258" s="43"/>
      <c r="P1258" s="43"/>
    </row>
    <row r="1259" spans="4:16" x14ac:dyDescent="0.3">
      <c r="D1259" s="43"/>
      <c r="E1259" s="43"/>
      <c r="F1259" s="43"/>
      <c r="G1259" s="58"/>
      <c r="H1259" s="43"/>
      <c r="I1259" s="43"/>
      <c r="J1259" s="43"/>
      <c r="K1259" s="43"/>
      <c r="L1259" s="43"/>
      <c r="M1259" s="43"/>
      <c r="N1259" s="43"/>
      <c r="O1259" s="43"/>
      <c r="P1259" s="43"/>
    </row>
    <row r="1260" spans="4:16" x14ac:dyDescent="0.3">
      <c r="D1260" s="43"/>
      <c r="E1260" s="43"/>
      <c r="F1260" s="43"/>
      <c r="G1260" s="58"/>
      <c r="H1260" s="43"/>
      <c r="I1260" s="43"/>
      <c r="J1260" s="43"/>
      <c r="K1260" s="43"/>
      <c r="L1260" s="43"/>
      <c r="M1260" s="43"/>
      <c r="N1260" s="43"/>
      <c r="O1260" s="43"/>
      <c r="P1260" s="43"/>
    </row>
    <row r="1261" spans="4:16" x14ac:dyDescent="0.3">
      <c r="D1261" s="43"/>
      <c r="E1261" s="43"/>
      <c r="F1261" s="43"/>
      <c r="G1261" s="58"/>
      <c r="H1261" s="43"/>
      <c r="I1261" s="43"/>
      <c r="J1261" s="43"/>
      <c r="K1261" s="43"/>
      <c r="L1261" s="43"/>
      <c r="M1261" s="43"/>
      <c r="N1261" s="43"/>
      <c r="O1261" s="43"/>
      <c r="P1261" s="43"/>
    </row>
    <row r="1262" spans="4:16" x14ac:dyDescent="0.3">
      <c r="D1262" s="43"/>
      <c r="E1262" s="43"/>
      <c r="F1262" s="43"/>
      <c r="G1262" s="58"/>
      <c r="H1262" s="43"/>
      <c r="I1262" s="43"/>
      <c r="J1262" s="43"/>
      <c r="K1262" s="43"/>
      <c r="L1262" s="43"/>
      <c r="M1262" s="43"/>
      <c r="N1262" s="43"/>
      <c r="O1262" s="43"/>
      <c r="P1262" s="43"/>
    </row>
    <row r="1263" spans="4:16" x14ac:dyDescent="0.3">
      <c r="D1263" s="43"/>
      <c r="E1263" s="43"/>
      <c r="F1263" s="43"/>
      <c r="G1263" s="58"/>
      <c r="H1263" s="43"/>
      <c r="I1263" s="43"/>
      <c r="J1263" s="43"/>
      <c r="K1263" s="43"/>
      <c r="L1263" s="43"/>
      <c r="M1263" s="43"/>
      <c r="N1263" s="43"/>
      <c r="O1263" s="43"/>
      <c r="P1263" s="43"/>
    </row>
    <row r="1264" spans="4:16" x14ac:dyDescent="0.3">
      <c r="D1264" s="43"/>
      <c r="E1264" s="43"/>
      <c r="F1264" s="43"/>
      <c r="G1264" s="58"/>
      <c r="H1264" s="43"/>
      <c r="I1264" s="43"/>
      <c r="J1264" s="43"/>
      <c r="K1264" s="43"/>
      <c r="L1264" s="43"/>
      <c r="M1264" s="43"/>
      <c r="N1264" s="43"/>
      <c r="O1264" s="43"/>
      <c r="P1264" s="43"/>
    </row>
    <row r="1265" spans="4:16" x14ac:dyDescent="0.3">
      <c r="D1265" s="43"/>
      <c r="E1265" s="43"/>
      <c r="F1265" s="43"/>
      <c r="G1265" s="58"/>
      <c r="H1265" s="43"/>
      <c r="I1265" s="43"/>
      <c r="J1265" s="43"/>
      <c r="K1265" s="43"/>
      <c r="L1265" s="43"/>
      <c r="M1265" s="43"/>
      <c r="N1265" s="43"/>
      <c r="O1265" s="43"/>
      <c r="P1265" s="43"/>
    </row>
    <row r="1266" spans="4:16" x14ac:dyDescent="0.3">
      <c r="D1266" s="43"/>
      <c r="E1266" s="43"/>
      <c r="F1266" s="43"/>
      <c r="G1266" s="58"/>
      <c r="H1266" s="43"/>
      <c r="I1266" s="43"/>
      <c r="J1266" s="43"/>
      <c r="K1266" s="43"/>
      <c r="L1266" s="43"/>
      <c r="M1266" s="43"/>
      <c r="N1266" s="43"/>
      <c r="O1266" s="43"/>
      <c r="P1266" s="43"/>
    </row>
    <row r="1267" spans="4:16" x14ac:dyDescent="0.3">
      <c r="D1267" s="43"/>
      <c r="E1267" s="43"/>
      <c r="F1267" s="43"/>
      <c r="G1267" s="58"/>
      <c r="H1267" s="43"/>
      <c r="I1267" s="43"/>
      <c r="J1267" s="43"/>
      <c r="K1267" s="43"/>
      <c r="L1267" s="43"/>
      <c r="M1267" s="43"/>
      <c r="N1267" s="43"/>
      <c r="O1267" s="43"/>
      <c r="P1267" s="43"/>
    </row>
    <row r="1268" spans="4:16" x14ac:dyDescent="0.3">
      <c r="D1268" s="43"/>
      <c r="E1268" s="43"/>
      <c r="F1268" s="43"/>
      <c r="G1268" s="58"/>
      <c r="H1268" s="43"/>
      <c r="I1268" s="43"/>
      <c r="J1268" s="43"/>
      <c r="K1268" s="43"/>
      <c r="L1268" s="43"/>
      <c r="M1268" s="43"/>
      <c r="N1268" s="43"/>
      <c r="O1268" s="43"/>
      <c r="P1268" s="43"/>
    </row>
    <row r="1269" spans="4:16" x14ac:dyDescent="0.3">
      <c r="D1269" s="43"/>
      <c r="E1269" s="43"/>
      <c r="F1269" s="43"/>
      <c r="G1269" s="58"/>
      <c r="H1269" s="43"/>
      <c r="I1269" s="43"/>
      <c r="J1269" s="43"/>
      <c r="K1269" s="43"/>
      <c r="L1269" s="43"/>
      <c r="M1269" s="43"/>
      <c r="N1269" s="43"/>
      <c r="O1269" s="43"/>
      <c r="P1269" s="43"/>
    </row>
    <row r="1270" spans="4:16" x14ac:dyDescent="0.3">
      <c r="D1270" s="43"/>
      <c r="E1270" s="43"/>
      <c r="F1270" s="43"/>
      <c r="G1270" s="58"/>
      <c r="H1270" s="43"/>
      <c r="I1270" s="43"/>
      <c r="J1270" s="43"/>
      <c r="K1270" s="43"/>
      <c r="L1270" s="43"/>
      <c r="M1270" s="43"/>
      <c r="N1270" s="43"/>
      <c r="O1270" s="43"/>
      <c r="P1270" s="43"/>
    </row>
    <row r="1271" spans="4:16" x14ac:dyDescent="0.3">
      <c r="D1271" s="43"/>
      <c r="E1271" s="43"/>
      <c r="F1271" s="43"/>
      <c r="G1271" s="58"/>
      <c r="H1271" s="43"/>
      <c r="I1271" s="43"/>
      <c r="J1271" s="43"/>
      <c r="K1271" s="43"/>
      <c r="L1271" s="43"/>
      <c r="M1271" s="43"/>
      <c r="N1271" s="43"/>
      <c r="O1271" s="43"/>
      <c r="P1271" s="43"/>
    </row>
    <row r="1272" spans="4:16" x14ac:dyDescent="0.3">
      <c r="D1272" s="43"/>
      <c r="E1272" s="43"/>
      <c r="F1272" s="43"/>
      <c r="G1272" s="58"/>
      <c r="H1272" s="43"/>
      <c r="I1272" s="43"/>
      <c r="J1272" s="43"/>
      <c r="K1272" s="43"/>
      <c r="L1272" s="43"/>
      <c r="M1272" s="43"/>
      <c r="N1272" s="43"/>
      <c r="O1272" s="43"/>
      <c r="P1272" s="43"/>
    </row>
    <row r="1273" spans="4:16" x14ac:dyDescent="0.3">
      <c r="D1273" s="43"/>
      <c r="E1273" s="43"/>
      <c r="F1273" s="43"/>
      <c r="G1273" s="58"/>
      <c r="H1273" s="43"/>
      <c r="I1273" s="43"/>
      <c r="J1273" s="43"/>
      <c r="K1273" s="43"/>
      <c r="L1273" s="43"/>
      <c r="M1273" s="43"/>
      <c r="N1273" s="43"/>
      <c r="O1273" s="43"/>
      <c r="P1273" s="43"/>
    </row>
    <row r="1274" spans="4:16" x14ac:dyDescent="0.3">
      <c r="D1274" s="43"/>
      <c r="E1274" s="43"/>
      <c r="F1274" s="43"/>
      <c r="G1274" s="58"/>
      <c r="H1274" s="43"/>
      <c r="I1274" s="43"/>
      <c r="J1274" s="43"/>
      <c r="K1274" s="43"/>
      <c r="L1274" s="43"/>
      <c r="M1274" s="43"/>
      <c r="N1274" s="43"/>
      <c r="O1274" s="43"/>
      <c r="P1274" s="43"/>
    </row>
    <row r="1275" spans="4:16" x14ac:dyDescent="0.3">
      <c r="D1275" s="43"/>
      <c r="E1275" s="43"/>
      <c r="F1275" s="43"/>
      <c r="G1275" s="58"/>
      <c r="H1275" s="43"/>
      <c r="I1275" s="43"/>
      <c r="J1275" s="43"/>
      <c r="K1275" s="43"/>
      <c r="L1275" s="43"/>
      <c r="M1275" s="43"/>
      <c r="N1275" s="43"/>
      <c r="O1275" s="43"/>
      <c r="P1275" s="43"/>
    </row>
    <row r="1276" spans="4:16" x14ac:dyDescent="0.3">
      <c r="D1276" s="43"/>
      <c r="E1276" s="43"/>
      <c r="F1276" s="43"/>
      <c r="G1276" s="58"/>
      <c r="H1276" s="43"/>
      <c r="I1276" s="43"/>
      <c r="J1276" s="43"/>
      <c r="K1276" s="43"/>
      <c r="L1276" s="43"/>
      <c r="M1276" s="43"/>
      <c r="N1276" s="43"/>
      <c r="O1276" s="43"/>
      <c r="P1276" s="43"/>
    </row>
    <row r="1277" spans="4:16" x14ac:dyDescent="0.3">
      <c r="D1277" s="43"/>
      <c r="E1277" s="43"/>
      <c r="F1277" s="43"/>
      <c r="G1277" s="58"/>
      <c r="H1277" s="43"/>
      <c r="I1277" s="43"/>
      <c r="J1277" s="43"/>
      <c r="K1277" s="43"/>
      <c r="L1277" s="43"/>
      <c r="M1277" s="43"/>
      <c r="N1277" s="43"/>
      <c r="O1277" s="43"/>
      <c r="P1277" s="43"/>
    </row>
    <row r="1278" spans="4:16" x14ac:dyDescent="0.3">
      <c r="D1278" s="43"/>
      <c r="E1278" s="43"/>
      <c r="F1278" s="43"/>
      <c r="G1278" s="58"/>
      <c r="H1278" s="43"/>
      <c r="I1278" s="43"/>
      <c r="J1278" s="43"/>
      <c r="K1278" s="43"/>
      <c r="L1278" s="43"/>
      <c r="M1278" s="43"/>
      <c r="N1278" s="43"/>
      <c r="O1278" s="43"/>
      <c r="P1278" s="43"/>
    </row>
    <row r="1279" spans="4:16" x14ac:dyDescent="0.3">
      <c r="D1279" s="43"/>
      <c r="E1279" s="43"/>
      <c r="F1279" s="43"/>
      <c r="G1279" s="58"/>
      <c r="H1279" s="43"/>
      <c r="I1279" s="43"/>
      <c r="J1279" s="43"/>
      <c r="K1279" s="43"/>
      <c r="L1279" s="43"/>
      <c r="M1279" s="43"/>
      <c r="N1279" s="43"/>
      <c r="O1279" s="43"/>
      <c r="P1279" s="43"/>
    </row>
    <row r="1280" spans="4:16" x14ac:dyDescent="0.3">
      <c r="D1280" s="43"/>
      <c r="E1280" s="43"/>
      <c r="F1280" s="43"/>
      <c r="G1280" s="58"/>
      <c r="H1280" s="43"/>
      <c r="I1280" s="43"/>
      <c r="J1280" s="43"/>
      <c r="K1280" s="43"/>
      <c r="L1280" s="43"/>
      <c r="M1280" s="43"/>
      <c r="N1280" s="43"/>
      <c r="O1280" s="43"/>
      <c r="P1280" s="43"/>
    </row>
    <row r="1281" spans="4:16" x14ac:dyDescent="0.3">
      <c r="D1281" s="43"/>
      <c r="E1281" s="43"/>
      <c r="F1281" s="43"/>
      <c r="G1281" s="58"/>
      <c r="H1281" s="43"/>
      <c r="I1281" s="43"/>
      <c r="J1281" s="43"/>
      <c r="K1281" s="43"/>
      <c r="L1281" s="43"/>
      <c r="M1281" s="43"/>
      <c r="N1281" s="43"/>
      <c r="O1281" s="43"/>
      <c r="P1281" s="43"/>
    </row>
    <row r="1282" spans="4:16" x14ac:dyDescent="0.3">
      <c r="D1282" s="43"/>
      <c r="E1282" s="43"/>
      <c r="F1282" s="43"/>
      <c r="G1282" s="58"/>
      <c r="H1282" s="43"/>
      <c r="I1282" s="43"/>
      <c r="J1282" s="43"/>
      <c r="K1282" s="43"/>
      <c r="L1282" s="43"/>
      <c r="M1282" s="43"/>
      <c r="N1282" s="43"/>
      <c r="O1282" s="43"/>
      <c r="P1282" s="43"/>
    </row>
    <row r="1283" spans="4:16" x14ac:dyDescent="0.3">
      <c r="D1283" s="43"/>
      <c r="E1283" s="43"/>
      <c r="F1283" s="43"/>
      <c r="G1283" s="58"/>
      <c r="H1283" s="43"/>
      <c r="I1283" s="43"/>
      <c r="J1283" s="43"/>
      <c r="K1283" s="43"/>
      <c r="L1283" s="43"/>
      <c r="M1283" s="43"/>
      <c r="N1283" s="43"/>
      <c r="O1283" s="43"/>
      <c r="P1283" s="43"/>
    </row>
    <row r="1284" spans="4:16" x14ac:dyDescent="0.3">
      <c r="D1284" s="43"/>
      <c r="E1284" s="43"/>
      <c r="F1284" s="43"/>
      <c r="G1284" s="58"/>
      <c r="H1284" s="43"/>
      <c r="I1284" s="43"/>
      <c r="J1284" s="43"/>
      <c r="K1284" s="43"/>
      <c r="L1284" s="43"/>
      <c r="M1284" s="43"/>
      <c r="N1284" s="43"/>
      <c r="O1284" s="43"/>
      <c r="P1284" s="43"/>
    </row>
    <row r="1285" spans="4:16" x14ac:dyDescent="0.3">
      <c r="D1285" s="43"/>
      <c r="E1285" s="43"/>
      <c r="F1285" s="43"/>
      <c r="G1285" s="58"/>
      <c r="H1285" s="43"/>
      <c r="I1285" s="43"/>
      <c r="J1285" s="43"/>
      <c r="K1285" s="43"/>
      <c r="L1285" s="43"/>
      <c r="M1285" s="43"/>
      <c r="N1285" s="43"/>
      <c r="O1285" s="43"/>
      <c r="P1285" s="43"/>
    </row>
    <row r="1286" spans="4:16" x14ac:dyDescent="0.3">
      <c r="D1286" s="43"/>
      <c r="E1286" s="43"/>
      <c r="F1286" s="43"/>
      <c r="G1286" s="58"/>
      <c r="H1286" s="43"/>
      <c r="I1286" s="43"/>
      <c r="J1286" s="43"/>
      <c r="K1286" s="43"/>
      <c r="L1286" s="43"/>
      <c r="M1286" s="43"/>
      <c r="N1286" s="43"/>
      <c r="O1286" s="43"/>
      <c r="P1286" s="43"/>
    </row>
    <row r="1287" spans="4:16" x14ac:dyDescent="0.3">
      <c r="D1287" s="43"/>
      <c r="E1287" s="43"/>
      <c r="F1287" s="43"/>
      <c r="G1287" s="58"/>
      <c r="H1287" s="43"/>
      <c r="I1287" s="43"/>
      <c r="J1287" s="43"/>
      <c r="K1287" s="43"/>
      <c r="L1287" s="43"/>
      <c r="M1287" s="43"/>
      <c r="N1287" s="43"/>
      <c r="O1287" s="43"/>
      <c r="P1287" s="43"/>
    </row>
    <row r="1288" spans="4:16" x14ac:dyDescent="0.3">
      <c r="D1288" s="43"/>
      <c r="E1288" s="43"/>
      <c r="F1288" s="43"/>
      <c r="G1288" s="58"/>
      <c r="H1288" s="43"/>
      <c r="I1288" s="43"/>
      <c r="J1288" s="43"/>
      <c r="K1288" s="43"/>
      <c r="L1288" s="43"/>
      <c r="M1288" s="43"/>
      <c r="N1288" s="43"/>
      <c r="O1288" s="43"/>
      <c r="P1288" s="43"/>
    </row>
    <row r="1289" spans="4:16" x14ac:dyDescent="0.3">
      <c r="D1289" s="43"/>
      <c r="E1289" s="43"/>
      <c r="F1289" s="43"/>
      <c r="G1289" s="58"/>
      <c r="H1289" s="43"/>
      <c r="I1289" s="43"/>
      <c r="J1289" s="43"/>
      <c r="K1289" s="43"/>
      <c r="L1289" s="43"/>
      <c r="M1289" s="43"/>
      <c r="N1289" s="43"/>
      <c r="O1289" s="43"/>
      <c r="P1289" s="43"/>
    </row>
    <row r="1290" spans="4:16" x14ac:dyDescent="0.3">
      <c r="D1290" s="43"/>
      <c r="E1290" s="43"/>
      <c r="F1290" s="43"/>
      <c r="G1290" s="58"/>
      <c r="H1290" s="43"/>
      <c r="I1290" s="43"/>
      <c r="J1290" s="43"/>
      <c r="K1290" s="43"/>
      <c r="L1290" s="43"/>
      <c r="M1290" s="43"/>
      <c r="N1290" s="43"/>
      <c r="O1290" s="43"/>
      <c r="P1290" s="43"/>
    </row>
    <row r="1291" spans="4:16" x14ac:dyDescent="0.3">
      <c r="D1291" s="43"/>
      <c r="E1291" s="43"/>
      <c r="F1291" s="43"/>
      <c r="G1291" s="58"/>
      <c r="H1291" s="43"/>
      <c r="I1291" s="43"/>
      <c r="J1291" s="43"/>
      <c r="K1291" s="43"/>
      <c r="L1291" s="43"/>
      <c r="M1291" s="43"/>
      <c r="N1291" s="43"/>
      <c r="O1291" s="43"/>
      <c r="P1291" s="43"/>
    </row>
    <row r="1292" spans="4:16" x14ac:dyDescent="0.3">
      <c r="D1292" s="43"/>
      <c r="E1292" s="43"/>
      <c r="F1292" s="43"/>
      <c r="G1292" s="58"/>
      <c r="H1292" s="43"/>
      <c r="I1292" s="43"/>
      <c r="J1292" s="43"/>
      <c r="K1292" s="43"/>
      <c r="L1292" s="43"/>
      <c r="M1292" s="43"/>
      <c r="N1292" s="43"/>
      <c r="O1292" s="43"/>
      <c r="P1292" s="43"/>
    </row>
    <row r="1293" spans="4:16" x14ac:dyDescent="0.3">
      <c r="D1293" s="43"/>
      <c r="E1293" s="43"/>
      <c r="F1293" s="43"/>
      <c r="G1293" s="58"/>
      <c r="H1293" s="43"/>
      <c r="I1293" s="43"/>
      <c r="J1293" s="43"/>
      <c r="K1293" s="43"/>
      <c r="L1293" s="43"/>
      <c r="M1293" s="43"/>
      <c r="N1293" s="43"/>
      <c r="O1293" s="43"/>
      <c r="P1293" s="43"/>
    </row>
    <row r="1294" spans="4:16" x14ac:dyDescent="0.3">
      <c r="D1294" s="43"/>
      <c r="E1294" s="43"/>
      <c r="F1294" s="43"/>
      <c r="G1294" s="58"/>
      <c r="H1294" s="43"/>
      <c r="I1294" s="43"/>
      <c r="J1294" s="43"/>
      <c r="K1294" s="43"/>
      <c r="L1294" s="43"/>
      <c r="M1294" s="43"/>
      <c r="N1294" s="43"/>
      <c r="O1294" s="43"/>
      <c r="P1294" s="43"/>
    </row>
    <row r="1295" spans="4:16" x14ac:dyDescent="0.3">
      <c r="D1295" s="43"/>
      <c r="E1295" s="43"/>
      <c r="F1295" s="43"/>
      <c r="G1295" s="58"/>
      <c r="H1295" s="43"/>
      <c r="I1295" s="43"/>
      <c r="J1295" s="43"/>
      <c r="K1295" s="43"/>
      <c r="L1295" s="43"/>
      <c r="M1295" s="43"/>
      <c r="N1295" s="43"/>
      <c r="O1295" s="43"/>
      <c r="P1295" s="43"/>
    </row>
    <row r="1296" spans="4:16" x14ac:dyDescent="0.3">
      <c r="D1296" s="43"/>
      <c r="E1296" s="43"/>
      <c r="F1296" s="43"/>
      <c r="G1296" s="58"/>
      <c r="H1296" s="43"/>
      <c r="I1296" s="43"/>
      <c r="J1296" s="43"/>
      <c r="K1296" s="43"/>
      <c r="L1296" s="43"/>
      <c r="M1296" s="43"/>
      <c r="N1296" s="43"/>
      <c r="O1296" s="43"/>
      <c r="P1296" s="43"/>
    </row>
    <row r="1297" spans="4:16" x14ac:dyDescent="0.3">
      <c r="D1297" s="43"/>
      <c r="E1297" s="43"/>
      <c r="F1297" s="43"/>
      <c r="G1297" s="58"/>
      <c r="H1297" s="43"/>
      <c r="I1297" s="43"/>
      <c r="J1297" s="43"/>
      <c r="K1297" s="43"/>
      <c r="L1297" s="43"/>
      <c r="M1297" s="43"/>
      <c r="N1297" s="43"/>
      <c r="O1297" s="43"/>
      <c r="P1297" s="43"/>
    </row>
    <row r="1298" spans="4:16" x14ac:dyDescent="0.3">
      <c r="D1298" s="43"/>
      <c r="E1298" s="43"/>
      <c r="F1298" s="43"/>
      <c r="G1298" s="58"/>
      <c r="H1298" s="43"/>
      <c r="I1298" s="43"/>
      <c r="J1298" s="43"/>
      <c r="K1298" s="43"/>
      <c r="L1298" s="43"/>
      <c r="M1298" s="43"/>
      <c r="N1298" s="43"/>
      <c r="O1298" s="43"/>
      <c r="P1298" s="43"/>
    </row>
    <row r="1299" spans="4:16" x14ac:dyDescent="0.3">
      <c r="D1299" s="43"/>
      <c r="E1299" s="43"/>
      <c r="F1299" s="43"/>
      <c r="G1299" s="58"/>
      <c r="H1299" s="43"/>
      <c r="I1299" s="43"/>
      <c r="J1299" s="43"/>
      <c r="K1299" s="43"/>
      <c r="L1299" s="43"/>
      <c r="M1299" s="43"/>
      <c r="N1299" s="43"/>
      <c r="O1299" s="43"/>
      <c r="P1299" s="43"/>
    </row>
    <row r="1300" spans="4:16" x14ac:dyDescent="0.3">
      <c r="D1300" s="43"/>
      <c r="E1300" s="43"/>
      <c r="F1300" s="43"/>
      <c r="G1300" s="58"/>
      <c r="H1300" s="43"/>
      <c r="I1300" s="43"/>
      <c r="J1300" s="43"/>
      <c r="K1300" s="43"/>
      <c r="L1300" s="43"/>
      <c r="M1300" s="43"/>
      <c r="N1300" s="43"/>
      <c r="O1300" s="43"/>
      <c r="P1300" s="43"/>
    </row>
    <row r="1301" spans="4:16" x14ac:dyDescent="0.3">
      <c r="D1301" s="43"/>
      <c r="E1301" s="43"/>
      <c r="F1301" s="43"/>
      <c r="G1301" s="58"/>
      <c r="H1301" s="43"/>
      <c r="I1301" s="43"/>
      <c r="J1301" s="43"/>
      <c r="K1301" s="43"/>
      <c r="L1301" s="43"/>
      <c r="M1301" s="43"/>
      <c r="N1301" s="43"/>
      <c r="O1301" s="43"/>
      <c r="P1301" s="43"/>
    </row>
    <row r="1302" spans="4:16" x14ac:dyDescent="0.3">
      <c r="D1302" s="43"/>
      <c r="E1302" s="43"/>
      <c r="F1302" s="43"/>
      <c r="G1302" s="58"/>
      <c r="H1302" s="43"/>
      <c r="I1302" s="43"/>
      <c r="J1302" s="43"/>
      <c r="K1302" s="43"/>
      <c r="L1302" s="43"/>
      <c r="M1302" s="43"/>
      <c r="N1302" s="43"/>
      <c r="O1302" s="43"/>
      <c r="P1302" s="43"/>
    </row>
    <row r="1303" spans="4:16" x14ac:dyDescent="0.3">
      <c r="D1303" s="43"/>
      <c r="E1303" s="43"/>
      <c r="F1303" s="43"/>
      <c r="G1303" s="58"/>
      <c r="H1303" s="43"/>
      <c r="I1303" s="43"/>
      <c r="J1303" s="43"/>
      <c r="K1303" s="43"/>
      <c r="L1303" s="43"/>
      <c r="M1303" s="43"/>
      <c r="N1303" s="43"/>
      <c r="O1303" s="43"/>
      <c r="P1303" s="43"/>
    </row>
    <row r="1304" spans="4:16" x14ac:dyDescent="0.3">
      <c r="D1304" s="43"/>
      <c r="E1304" s="43"/>
      <c r="F1304" s="43"/>
      <c r="G1304" s="58"/>
      <c r="H1304" s="43"/>
      <c r="I1304" s="43"/>
      <c r="J1304" s="43"/>
      <c r="K1304" s="43"/>
      <c r="L1304" s="43"/>
      <c r="M1304" s="43"/>
      <c r="N1304" s="43"/>
      <c r="O1304" s="43"/>
      <c r="P1304" s="43"/>
    </row>
    <row r="1305" spans="4:16" x14ac:dyDescent="0.3">
      <c r="D1305" s="43"/>
      <c r="E1305" s="43"/>
      <c r="F1305" s="43"/>
      <c r="G1305" s="58"/>
      <c r="H1305" s="43"/>
      <c r="I1305" s="43"/>
      <c r="J1305" s="43"/>
      <c r="K1305" s="43"/>
      <c r="L1305" s="43"/>
      <c r="M1305" s="43"/>
      <c r="N1305" s="43"/>
      <c r="O1305" s="43"/>
      <c r="P1305" s="43"/>
    </row>
    <row r="1306" spans="4:16" x14ac:dyDescent="0.3">
      <c r="D1306" s="43"/>
      <c r="E1306" s="43"/>
      <c r="F1306" s="43"/>
      <c r="G1306" s="58"/>
      <c r="H1306" s="43"/>
      <c r="I1306" s="43"/>
      <c r="J1306" s="43"/>
      <c r="K1306" s="43"/>
      <c r="L1306" s="43"/>
      <c r="M1306" s="43"/>
      <c r="N1306" s="43"/>
      <c r="O1306" s="43"/>
      <c r="P1306" s="43"/>
    </row>
    <row r="1307" spans="4:16" x14ac:dyDescent="0.3">
      <c r="D1307" s="43"/>
      <c r="E1307" s="43"/>
      <c r="F1307" s="43"/>
      <c r="G1307" s="58"/>
      <c r="H1307" s="43"/>
      <c r="I1307" s="43"/>
      <c r="J1307" s="43"/>
      <c r="K1307" s="43"/>
      <c r="L1307" s="43"/>
      <c r="M1307" s="43"/>
      <c r="N1307" s="43"/>
      <c r="O1307" s="43"/>
      <c r="P1307" s="43"/>
    </row>
    <row r="1308" spans="4:16" x14ac:dyDescent="0.3">
      <c r="D1308" s="43"/>
      <c r="E1308" s="43"/>
      <c r="F1308" s="43"/>
      <c r="G1308" s="58"/>
      <c r="H1308" s="43"/>
      <c r="I1308" s="43"/>
      <c r="J1308" s="43"/>
      <c r="K1308" s="43"/>
      <c r="L1308" s="43"/>
      <c r="M1308" s="43"/>
      <c r="N1308" s="43"/>
      <c r="O1308" s="43"/>
      <c r="P1308" s="43"/>
    </row>
    <row r="1309" spans="4:16" x14ac:dyDescent="0.3">
      <c r="D1309" s="43"/>
      <c r="E1309" s="43"/>
      <c r="F1309" s="43"/>
      <c r="G1309" s="58"/>
      <c r="H1309" s="43"/>
      <c r="I1309" s="43"/>
      <c r="J1309" s="43"/>
      <c r="K1309" s="43"/>
      <c r="L1309" s="43"/>
      <c r="M1309" s="43"/>
      <c r="N1309" s="43"/>
      <c r="O1309" s="43"/>
      <c r="P1309" s="43"/>
    </row>
    <row r="1310" spans="4:16" x14ac:dyDescent="0.3">
      <c r="D1310" s="43"/>
      <c r="E1310" s="43"/>
      <c r="F1310" s="43"/>
      <c r="G1310" s="58"/>
      <c r="H1310" s="43"/>
      <c r="I1310" s="43"/>
      <c r="J1310" s="43"/>
      <c r="K1310" s="43"/>
      <c r="L1310" s="43"/>
      <c r="M1310" s="43"/>
      <c r="N1310" s="43"/>
      <c r="O1310" s="43"/>
      <c r="P1310" s="43"/>
    </row>
    <row r="1311" spans="4:16" x14ac:dyDescent="0.3">
      <c r="D1311" s="43"/>
      <c r="E1311" s="43"/>
      <c r="F1311" s="43"/>
      <c r="G1311" s="58"/>
      <c r="H1311" s="43"/>
      <c r="I1311" s="43"/>
      <c r="J1311" s="43"/>
      <c r="K1311" s="43"/>
      <c r="L1311" s="43"/>
      <c r="M1311" s="43"/>
      <c r="N1311" s="43"/>
      <c r="O1311" s="43"/>
      <c r="P1311" s="43"/>
    </row>
    <row r="1312" spans="4:16" x14ac:dyDescent="0.3">
      <c r="D1312" s="43"/>
      <c r="E1312" s="43"/>
      <c r="F1312" s="43"/>
      <c r="G1312" s="58"/>
      <c r="H1312" s="43"/>
      <c r="I1312" s="43"/>
      <c r="J1312" s="43"/>
      <c r="K1312" s="43"/>
      <c r="L1312" s="43"/>
      <c r="M1312" s="43"/>
      <c r="N1312" s="43"/>
      <c r="O1312" s="43"/>
      <c r="P1312" s="43"/>
    </row>
    <row r="1313" spans="4:16" x14ac:dyDescent="0.3">
      <c r="D1313" s="43"/>
      <c r="E1313" s="43"/>
      <c r="F1313" s="43"/>
      <c r="G1313" s="58"/>
      <c r="H1313" s="43"/>
      <c r="I1313" s="43"/>
      <c r="J1313" s="43"/>
      <c r="K1313" s="43"/>
      <c r="L1313" s="43"/>
      <c r="M1313" s="43"/>
      <c r="N1313" s="43"/>
      <c r="O1313" s="43"/>
      <c r="P1313" s="43"/>
    </row>
    <row r="1314" spans="4:16" x14ac:dyDescent="0.3">
      <c r="D1314" s="43"/>
      <c r="E1314" s="43"/>
      <c r="F1314" s="43"/>
      <c r="G1314" s="58"/>
      <c r="H1314" s="43"/>
      <c r="I1314" s="43"/>
      <c r="J1314" s="43"/>
      <c r="K1314" s="43"/>
      <c r="L1314" s="43"/>
      <c r="M1314" s="43"/>
      <c r="N1314" s="43"/>
      <c r="O1314" s="43"/>
      <c r="P1314" s="43"/>
    </row>
    <row r="1315" spans="4:16" x14ac:dyDescent="0.3">
      <c r="D1315" s="43"/>
      <c r="E1315" s="43"/>
      <c r="F1315" s="43"/>
      <c r="G1315" s="58"/>
      <c r="H1315" s="43"/>
      <c r="I1315" s="43"/>
      <c r="J1315" s="43"/>
      <c r="K1315" s="43"/>
      <c r="L1315" s="43"/>
      <c r="M1315" s="43"/>
      <c r="N1315" s="43"/>
      <c r="O1315" s="43"/>
      <c r="P1315" s="43"/>
    </row>
    <row r="1316" spans="4:16" x14ac:dyDescent="0.3">
      <c r="D1316" s="43"/>
      <c r="E1316" s="43"/>
      <c r="F1316" s="43"/>
      <c r="G1316" s="58"/>
      <c r="H1316" s="43"/>
      <c r="I1316" s="43"/>
      <c r="J1316" s="43"/>
      <c r="K1316" s="43"/>
      <c r="L1316" s="43"/>
      <c r="M1316" s="43"/>
      <c r="N1316" s="43"/>
      <c r="O1316" s="43"/>
      <c r="P1316" s="43"/>
    </row>
    <row r="1317" spans="4:16" x14ac:dyDescent="0.3">
      <c r="D1317" s="43"/>
      <c r="E1317" s="43"/>
      <c r="F1317" s="43"/>
      <c r="G1317" s="58"/>
      <c r="H1317" s="43"/>
      <c r="I1317" s="43"/>
      <c r="J1317" s="43"/>
      <c r="K1317" s="43"/>
      <c r="L1317" s="43"/>
      <c r="M1317" s="43"/>
      <c r="N1317" s="43"/>
      <c r="O1317" s="43"/>
      <c r="P1317" s="43"/>
    </row>
    <row r="1318" spans="4:16" x14ac:dyDescent="0.3">
      <c r="D1318" s="43"/>
      <c r="E1318" s="43"/>
      <c r="F1318" s="43"/>
      <c r="G1318" s="58"/>
      <c r="H1318" s="43"/>
      <c r="I1318" s="43"/>
      <c r="J1318" s="43"/>
      <c r="K1318" s="43"/>
      <c r="L1318" s="43"/>
      <c r="M1318" s="43"/>
      <c r="N1318" s="43"/>
      <c r="O1318" s="43"/>
      <c r="P1318" s="43"/>
    </row>
    <row r="1319" spans="4:16" x14ac:dyDescent="0.3">
      <c r="D1319" s="43"/>
      <c r="E1319" s="43"/>
      <c r="F1319" s="43"/>
      <c r="G1319" s="58"/>
      <c r="H1319" s="43"/>
      <c r="I1319" s="43"/>
      <c r="J1319" s="43"/>
      <c r="K1319" s="43"/>
      <c r="L1319" s="43"/>
      <c r="M1319" s="43"/>
      <c r="N1319" s="43"/>
      <c r="O1319" s="43"/>
      <c r="P1319" s="43"/>
    </row>
    <row r="1320" spans="4:16" x14ac:dyDescent="0.3">
      <c r="D1320" s="43"/>
      <c r="E1320" s="43"/>
      <c r="F1320" s="43"/>
      <c r="G1320" s="58"/>
      <c r="H1320" s="43"/>
      <c r="I1320" s="43"/>
      <c r="J1320" s="43"/>
      <c r="K1320" s="43"/>
      <c r="L1320" s="43"/>
      <c r="M1320" s="43"/>
      <c r="N1320" s="43"/>
      <c r="O1320" s="43"/>
      <c r="P1320" s="43"/>
    </row>
    <row r="1321" spans="4:16" x14ac:dyDescent="0.3">
      <c r="D1321" s="43"/>
      <c r="E1321" s="43"/>
      <c r="F1321" s="43"/>
      <c r="G1321" s="58"/>
      <c r="H1321" s="43"/>
      <c r="I1321" s="43"/>
      <c r="J1321" s="43"/>
      <c r="K1321" s="43"/>
      <c r="L1321" s="43"/>
      <c r="M1321" s="43"/>
      <c r="N1321" s="43"/>
      <c r="O1321" s="43"/>
      <c r="P1321" s="43"/>
    </row>
    <row r="1322" spans="4:16" x14ac:dyDescent="0.3">
      <c r="D1322" s="43"/>
      <c r="E1322" s="43"/>
      <c r="F1322" s="43"/>
      <c r="G1322" s="58"/>
      <c r="H1322" s="43"/>
      <c r="I1322" s="43"/>
      <c r="J1322" s="43"/>
      <c r="K1322" s="43"/>
      <c r="L1322" s="43"/>
      <c r="M1322" s="43"/>
      <c r="N1322" s="43"/>
      <c r="O1322" s="43"/>
      <c r="P1322" s="43"/>
    </row>
    <row r="1323" spans="4:16" x14ac:dyDescent="0.3">
      <c r="D1323" s="43"/>
      <c r="E1323" s="43"/>
      <c r="F1323" s="43"/>
      <c r="G1323" s="58"/>
      <c r="H1323" s="43"/>
      <c r="I1323" s="43"/>
      <c r="J1323" s="43"/>
      <c r="K1323" s="43"/>
      <c r="L1323" s="43"/>
      <c r="M1323" s="43"/>
      <c r="N1323" s="43"/>
      <c r="O1323" s="43"/>
      <c r="P1323" s="43"/>
    </row>
    <row r="1324" spans="4:16" x14ac:dyDescent="0.3">
      <c r="D1324" s="43"/>
      <c r="E1324" s="43"/>
      <c r="F1324" s="43"/>
      <c r="G1324" s="58"/>
      <c r="H1324" s="43"/>
      <c r="I1324" s="43"/>
      <c r="J1324" s="43"/>
      <c r="K1324" s="43"/>
      <c r="L1324" s="43"/>
      <c r="M1324" s="43"/>
      <c r="N1324" s="43"/>
      <c r="O1324" s="43"/>
      <c r="P1324" s="43"/>
    </row>
    <row r="1325" spans="4:16" x14ac:dyDescent="0.3">
      <c r="D1325" s="43"/>
      <c r="E1325" s="43"/>
      <c r="F1325" s="43"/>
      <c r="G1325" s="58"/>
      <c r="H1325" s="43"/>
      <c r="I1325" s="43"/>
      <c r="J1325" s="43"/>
      <c r="K1325" s="43"/>
      <c r="L1325" s="43"/>
      <c r="M1325" s="43"/>
      <c r="N1325" s="43"/>
      <c r="O1325" s="43"/>
      <c r="P1325" s="43"/>
    </row>
    <row r="1326" spans="4:16" x14ac:dyDescent="0.3">
      <c r="D1326" s="43"/>
      <c r="E1326" s="43"/>
      <c r="F1326" s="43"/>
      <c r="G1326" s="58"/>
      <c r="H1326" s="43"/>
      <c r="I1326" s="43"/>
      <c r="J1326" s="43"/>
      <c r="K1326" s="43"/>
      <c r="L1326" s="43"/>
      <c r="M1326" s="43"/>
      <c r="N1326" s="43"/>
      <c r="O1326" s="43"/>
      <c r="P1326" s="43"/>
    </row>
    <row r="1327" spans="4:16" x14ac:dyDescent="0.3">
      <c r="D1327" s="43"/>
      <c r="E1327" s="43"/>
      <c r="F1327" s="43"/>
      <c r="G1327" s="58"/>
      <c r="H1327" s="43"/>
      <c r="I1327" s="43"/>
      <c r="J1327" s="43"/>
      <c r="K1327" s="43"/>
      <c r="L1327" s="43"/>
      <c r="M1327" s="43"/>
      <c r="N1327" s="43"/>
      <c r="O1327" s="43"/>
      <c r="P1327" s="43"/>
    </row>
    <row r="1328" spans="4:16" x14ac:dyDescent="0.3">
      <c r="D1328" s="43"/>
      <c r="E1328" s="43"/>
      <c r="F1328" s="43"/>
      <c r="G1328" s="58"/>
      <c r="H1328" s="43"/>
      <c r="I1328" s="43"/>
      <c r="J1328" s="43"/>
      <c r="K1328" s="43"/>
      <c r="L1328" s="43"/>
      <c r="M1328" s="43"/>
      <c r="N1328" s="43"/>
      <c r="O1328" s="43"/>
      <c r="P1328" s="43"/>
    </row>
    <row r="1329" spans="4:16" x14ac:dyDescent="0.3">
      <c r="D1329" s="43"/>
      <c r="E1329" s="43"/>
      <c r="F1329" s="43"/>
      <c r="G1329" s="58"/>
      <c r="H1329" s="43"/>
      <c r="I1329" s="43"/>
      <c r="J1329" s="43"/>
      <c r="K1329" s="43"/>
      <c r="L1329" s="43"/>
      <c r="M1329" s="43"/>
      <c r="N1329" s="43"/>
      <c r="O1329" s="43"/>
      <c r="P1329" s="43"/>
    </row>
    <row r="1330" spans="4:16" x14ac:dyDescent="0.3">
      <c r="D1330" s="43"/>
      <c r="E1330" s="43"/>
      <c r="F1330" s="43"/>
      <c r="G1330" s="58"/>
      <c r="H1330" s="43"/>
      <c r="I1330" s="43"/>
      <c r="J1330" s="43"/>
      <c r="K1330" s="43"/>
      <c r="L1330" s="43"/>
      <c r="M1330" s="43"/>
      <c r="N1330" s="43"/>
      <c r="O1330" s="43"/>
      <c r="P1330" s="43"/>
    </row>
    <row r="1331" spans="4:16" x14ac:dyDescent="0.3">
      <c r="D1331" s="43"/>
      <c r="E1331" s="43"/>
      <c r="F1331" s="43"/>
      <c r="G1331" s="58"/>
      <c r="H1331" s="43"/>
      <c r="I1331" s="43"/>
      <c r="J1331" s="43"/>
      <c r="K1331" s="43"/>
      <c r="L1331" s="43"/>
      <c r="M1331" s="43"/>
      <c r="N1331" s="43"/>
      <c r="O1331" s="43"/>
      <c r="P1331" s="43"/>
    </row>
    <row r="1332" spans="4:16" x14ac:dyDescent="0.3">
      <c r="D1332" s="43"/>
      <c r="E1332" s="43"/>
      <c r="F1332" s="43"/>
      <c r="G1332" s="58"/>
      <c r="H1332" s="43"/>
      <c r="I1332" s="43"/>
      <c r="J1332" s="43"/>
      <c r="K1332" s="43"/>
      <c r="L1332" s="43"/>
      <c r="M1332" s="43"/>
      <c r="N1332" s="43"/>
      <c r="O1332" s="43"/>
      <c r="P1332" s="43"/>
    </row>
  </sheetData>
  <mergeCells count="1">
    <mergeCell ref="E377:F377"/>
  </mergeCells>
  <printOptions headings="1"/>
  <pageMargins left="0.4" right="0.2" top="0.984251969" bottom="0.984251969" header="0.4921259845" footer="0.4921259845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9" r:id="rId4" name="Exec_macro">
              <controlPr defaultSize="0" print="0" autoFill="0" autoPict="0" macro="[0]!ChoixGuichet">
                <anchor moveWithCells="1" sizeWithCells="1">
                  <from>
                    <xdr:col>5</xdr:col>
                    <xdr:colOff>285750</xdr:colOff>
                    <xdr:row>17</xdr:row>
                    <xdr:rowOff>228600</xdr:rowOff>
                  </from>
                  <to>
                    <xdr:col>7</xdr:col>
                    <xdr:colOff>342900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5" name="Button 14">
              <controlPr defaultSize="0" print="0" autoFill="0" autoPict="0" macro="[0]!Alea_frequence_arrivee">
                <anchor moveWithCells="1" sizeWithCells="1">
                  <from>
                    <xdr:col>1</xdr:col>
                    <xdr:colOff>190500</xdr:colOff>
                    <xdr:row>20</xdr:row>
                    <xdr:rowOff>114300</xdr:rowOff>
                  </from>
                  <to>
                    <xdr:col>1</xdr:col>
                    <xdr:colOff>1571625</xdr:colOff>
                    <xdr:row>20</xdr:row>
                    <xdr:rowOff>666750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28</vt:i4>
      </vt:variant>
    </vt:vector>
  </HeadingPairs>
  <TitlesOfParts>
    <vt:vector size="31" baseType="lpstr">
      <vt:lpstr>Capac.</vt:lpstr>
      <vt:lpstr>Volumétrie_plages</vt:lpstr>
      <vt:lpstr>Modelisation_file</vt:lpstr>
      <vt:lpstr>GuichetBase</vt:lpstr>
      <vt:lpstr>GuichetBase1</vt:lpstr>
      <vt:lpstr>GuichetBase10</vt:lpstr>
      <vt:lpstr>GuichetBase2</vt:lpstr>
      <vt:lpstr>GuichetBase3</vt:lpstr>
      <vt:lpstr>GuichetBase4</vt:lpstr>
      <vt:lpstr>GuichetBase5</vt:lpstr>
      <vt:lpstr>GuichetBase6</vt:lpstr>
      <vt:lpstr>GuichetBase7</vt:lpstr>
      <vt:lpstr>GuichetBase8</vt:lpstr>
      <vt:lpstr>GuichetBase9</vt:lpstr>
      <vt:lpstr>Modelisation_file!lambda</vt:lpstr>
      <vt:lpstr>lambda1</vt:lpstr>
      <vt:lpstr>lambda10</vt:lpstr>
      <vt:lpstr>lambda11</vt:lpstr>
      <vt:lpstr>lambda12</vt:lpstr>
      <vt:lpstr>lambda13</vt:lpstr>
      <vt:lpstr>lambda2</vt:lpstr>
      <vt:lpstr>lambda3</vt:lpstr>
      <vt:lpstr>lambda4</vt:lpstr>
      <vt:lpstr>lambda5</vt:lpstr>
      <vt:lpstr>lambda6</vt:lpstr>
      <vt:lpstr>lambda7</vt:lpstr>
      <vt:lpstr>lambda8</vt:lpstr>
      <vt:lpstr>lambda9</vt:lpstr>
      <vt:lpstr>Modelisation_file!mu</vt:lpstr>
      <vt:lpstr>Modelisation_file!taux_arrivée</vt:lpstr>
      <vt:lpstr>Modelisation_file!Zone_d_impression</vt:lpstr>
    </vt:vector>
  </TitlesOfParts>
  <Company>CHRU Tours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DIH46796</dc:creator>
  <cp:lastModifiedBy>DIH46796</cp:lastModifiedBy>
  <dcterms:created xsi:type="dcterms:W3CDTF">2017-11-30T16:38:15Z</dcterms:created>
  <dcterms:modified xsi:type="dcterms:W3CDTF">2017-12-07T15:06:27Z</dcterms:modified>
</cp:coreProperties>
</file>