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 codeName="{AFA277B2-9F3A-2204-9086-A6A6A873D73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cgilliand/Desktop/"/>
    </mc:Choice>
  </mc:AlternateContent>
  <xr:revisionPtr revIDLastSave="0" documentId="8_{9DECD946-AACC-7443-8112-189DDAB77710}" xr6:coauthVersionLast="45" xr6:coauthVersionMax="45" xr10:uidLastSave="{00000000-0000-0000-0000-000000000000}"/>
  <bookViews>
    <workbookView xWindow="0" yWindow="460" windowWidth="28800" windowHeight="17540" activeTab="2" xr2:uid="{00000000-000D-0000-FFFF-FFFF00000000}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91029" concurrentCalc="0"/>
  <pivotCaches>
    <pivotCache cacheId="19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" i="2" l="1"/>
  <c r="P3" i="2"/>
  <c r="D4" i="2"/>
  <c r="P4" i="2"/>
  <c r="B3" i="1"/>
  <c r="D3" i="1"/>
  <c r="E3" i="1"/>
  <c r="B4" i="1"/>
  <c r="D4" i="1"/>
  <c r="E4" i="1"/>
  <c r="B5" i="1"/>
  <c r="D5" i="1"/>
  <c r="E5" i="1"/>
  <c r="C5" i="1"/>
  <c r="F5" i="1"/>
  <c r="B6" i="1"/>
  <c r="D6" i="1"/>
  <c r="E6" i="1"/>
  <c r="C6" i="1"/>
  <c r="F6" i="1"/>
  <c r="B7" i="1"/>
  <c r="D7" i="1"/>
  <c r="E7" i="1"/>
  <c r="C7" i="1"/>
  <c r="F7" i="1"/>
  <c r="B8" i="1"/>
  <c r="D8" i="1"/>
  <c r="E8" i="1"/>
  <c r="C8" i="1"/>
  <c r="F8" i="1"/>
  <c r="B9" i="1"/>
  <c r="D9" i="1"/>
  <c r="E9" i="1"/>
  <c r="C9" i="1"/>
  <c r="F9" i="1"/>
  <c r="B10" i="1"/>
  <c r="D10" i="1"/>
  <c r="E10" i="1"/>
  <c r="C10" i="1"/>
  <c r="F10" i="1"/>
  <c r="B11" i="1"/>
  <c r="D11" i="1"/>
  <c r="E11" i="1"/>
  <c r="C11" i="1"/>
  <c r="F11" i="1"/>
  <c r="B12" i="1"/>
  <c r="D12" i="1"/>
  <c r="E12" i="1"/>
  <c r="C12" i="1"/>
  <c r="F12" i="1"/>
  <c r="B13" i="1"/>
  <c r="D13" i="1"/>
  <c r="E13" i="1"/>
  <c r="C13" i="1"/>
  <c r="F13" i="1"/>
  <c r="B14" i="1"/>
  <c r="D14" i="1"/>
  <c r="E14" i="1"/>
  <c r="C14" i="1"/>
  <c r="F14" i="1"/>
  <c r="B15" i="1"/>
  <c r="D15" i="1"/>
  <c r="E15" i="1"/>
  <c r="C15" i="1"/>
  <c r="F15" i="1"/>
  <c r="B16" i="1"/>
  <c r="D16" i="1"/>
  <c r="E16" i="1"/>
  <c r="C16" i="1"/>
  <c r="F16" i="1"/>
  <c r="B17" i="1"/>
  <c r="D17" i="1"/>
  <c r="E17" i="1"/>
  <c r="C17" i="1"/>
  <c r="F17" i="1"/>
  <c r="B18" i="1"/>
  <c r="D18" i="1"/>
  <c r="E18" i="1"/>
  <c r="C18" i="1"/>
  <c r="F18" i="1"/>
  <c r="B19" i="1"/>
  <c r="D19" i="1"/>
  <c r="E19" i="1"/>
  <c r="C19" i="1"/>
  <c r="F19" i="1"/>
  <c r="B20" i="1"/>
  <c r="D20" i="1"/>
  <c r="E20" i="1"/>
  <c r="C20" i="1"/>
  <c r="F20" i="1"/>
  <c r="B21" i="1"/>
  <c r="D21" i="1"/>
  <c r="E21" i="1"/>
  <c r="C21" i="1"/>
  <c r="F21" i="1"/>
  <c r="B22" i="1"/>
  <c r="D22" i="1"/>
  <c r="E22" i="1"/>
  <c r="C22" i="1"/>
  <c r="F22" i="1"/>
  <c r="B23" i="1"/>
  <c r="D23" i="1"/>
  <c r="E23" i="1"/>
  <c r="C23" i="1"/>
  <c r="F23" i="1"/>
  <c r="B24" i="1"/>
  <c r="D24" i="1"/>
  <c r="E24" i="1"/>
  <c r="C24" i="1"/>
  <c r="F24" i="1"/>
  <c r="B25" i="1"/>
  <c r="D25" i="1"/>
  <c r="E25" i="1"/>
  <c r="C25" i="1"/>
  <c r="F25" i="1"/>
  <c r="D26" i="1"/>
  <c r="C3" i="1"/>
  <c r="C4" i="1"/>
  <c r="C26" i="1"/>
  <c r="F3" i="1"/>
  <c r="F4" i="1"/>
  <c r="C27" i="1"/>
</calcChain>
</file>

<file path=xl/sharedStrings.xml><?xml version="1.0" encoding="utf-8"?>
<sst xmlns="http://schemas.openxmlformats.org/spreadsheetml/2006/main" count="52" uniqueCount="48">
  <si>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</si>
  <si>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</si>
  <si>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</si>
  <si>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</si>
  <si>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</si>
  <si>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</si>
  <si>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</si>
  <si>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</si>
  <si>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</si>
  <si>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</si>
  <si>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</si>
  <si>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</si>
  <si>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</si>
  <si>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</si>
  <si>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</si>
  <si>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</si>
  <si>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</si>
  <si>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</si>
  <si>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</si>
  <si>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</si>
  <si>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</si>
  <si>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</si>
  <si>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</si>
  <si>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</si>
  <si>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</si>
  <si>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Difference</t>
  </si>
  <si>
    <t>Chauffeurs</t>
  </si>
  <si>
    <t>BULLETINS</t>
  </si>
  <si>
    <t>Encaissements</t>
  </si>
  <si>
    <t>Date sans doublons</t>
  </si>
  <si>
    <t>Justif6</t>
  </si>
  <si>
    <t>montant_Total</t>
  </si>
  <si>
    <t>Nbre_J</t>
  </si>
  <si>
    <t>Loomis</t>
  </si>
  <si>
    <t>CS</t>
  </si>
  <si>
    <t>PIERRE</t>
  </si>
  <si>
    <t>PAUL</t>
  </si>
  <si>
    <t>JACQUES</t>
  </si>
  <si>
    <t>ID</t>
  </si>
  <si>
    <t>N_Enreg</t>
  </si>
  <si>
    <t>R00001</t>
  </si>
  <si>
    <t>123</t>
  </si>
  <si>
    <t>Bulletins</t>
  </si>
  <si>
    <t>Crédit Suisse</t>
  </si>
  <si>
    <t>R00003</t>
  </si>
  <si>
    <t>3456</t>
  </si>
  <si>
    <t>Somme de Bulletins</t>
  </si>
  <si>
    <t>Nombre de N° 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</si>
</sst>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CHF]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4" fontId="0" fillId="5" borderId="10" xfId="0" applyNumberFormat="1" applyFont="1" applyFill="1" applyBorder="1"/>
    <xf numFmtId="0" fontId="0" fillId="0" borderId="0" xfId="0" applyNumberFormat="1" applyAlignment="1">
      <alignment horizontal="center"/>
    </xf>
    <xf numFmtId="165" fontId="0" fillId="0" borderId="0" xfId="0" applyNumberFormat="1" applyFill="1"/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110.00513229167" createdVersion="4" refreshedVersion="6" minRefreshableVersion="3" recordCount="3" xr:uid="{00000000-000A-0000-FFFF-FFFF01000000}">
  <cacheSource type="worksheet">
    <worksheetSource name="Tableau1"/>
  </cacheSource>
  <cacheFields count="17">
    <cacheField name="ID" numFmtId="0">
      <sharedItems containsBlank="1"/>
    </cacheField>
    <cacheField name="date" numFmtId="14">
      <sharedItems containsNonDate="0" containsDate="1" containsString="0" containsBlank="1" minDate="2020-02-01T00:00:00" maxDate="2020-10-06T00:00:00" count="17">
        <d v="2020-10-05T00:00:00"/>
        <m/>
        <d v="2020-08-01T00:00:00" u="1"/>
        <d v="2020-09-06T00:00:00" u="1"/>
        <d v="2020-08-13T00:00:00" u="1"/>
        <d v="2020-08-06T00:00:00" u="1"/>
        <d v="2020-08-11T00:00:00" u="1"/>
        <d v="2020-09-02T00:00:00" u="1"/>
        <d v="2020-08-09T00:00:00" u="1"/>
        <d v="2020-08-02T00:00:00" u="1"/>
        <d v="2020-02-01T00:00:00" u="1"/>
        <d v="2020-09-05T00:00:00" u="1"/>
        <d v="2020-08-12T00:00:00" u="1"/>
        <d v="2020-08-05T00:00:00" u="1"/>
        <d v="2020-08-10T00:00:00" u="1"/>
        <d v="2020-08-03T00:00:00" u="1"/>
        <d v="2020-09-08T00:00:00" u="1"/>
      </sharedItems>
    </cacheField>
    <cacheField name="N° chauffeur" numFmtId="0">
      <sharedItems containsString="0" containsBlank="1" containsNumber="1" containsInteger="1" minValue="10" maxValue="220" count="23">
        <n v="10"/>
        <n v="20"/>
        <m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160" u="1"/>
        <n v="210" u="1"/>
        <n v="60" u="1"/>
        <n v="110" u="1"/>
        <n v="150" u="1"/>
        <n v="200" u="1"/>
        <n v="80" u="1"/>
        <n v="30" u="1"/>
        <n v="140" u="1"/>
        <n v="190" u="1"/>
      </sharedItems>
    </cacheField>
    <cacheField name="Bulletins" numFmtId="165">
      <sharedItems containsSemiMixedTypes="0" containsString="0" containsNumber="1" containsInteger="1" minValue="0" maxValue="5"/>
    </cacheField>
    <cacheField name="Loomis" numFmtId="165">
      <sharedItems containsString="0" containsBlank="1" containsNumber="1" containsInteger="1" minValue="0" maxValue="0"/>
    </cacheField>
    <cacheField name="Crédit Suisse" numFmtId="165">
      <sharedItems containsString="0" containsBlank="1" containsNumber="1" containsInteger="1" minValue="5" maxValue="5"/>
    </cacheField>
    <cacheField name="Justif1" numFmtId="0">
      <sharedItems containsString="0" containsBlank="1" containsNumber="1" containsInteger="1" minValue="10" maxValue="10"/>
    </cacheField>
    <cacheField name="Justif2" numFmtId="0">
      <sharedItems containsNonDate="0" containsString="0" containsBlank="1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tring="0" containsBlank="1" containsNumber="1" containsInteger="1" minValue="5" maxValue="10"/>
    </cacheField>
    <cacheField name="N°  Client" numFmtId="49">
      <sharedItems containsBlank="1"/>
    </cacheField>
    <cacheField name="Nbre_J" numFmtId="1">
      <sharedItems containsString="0" containsBlank="1" containsNumber="1" containsInteger="1" minValue="1" maxValue="1"/>
    </cacheField>
    <cacheField name="Diff" numFmtId="165">
      <sharedItems containsSemiMixedTypes="0" containsString="0" containsNumber="1" containsInteger="1" minValue="-5" maxValue="0"/>
    </cacheField>
    <cacheField name="N_Enreg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R00003"/>
    <x v="0"/>
    <x v="0"/>
    <n v="0"/>
    <n v="0"/>
    <n v="5"/>
    <n v="10"/>
    <m/>
    <m/>
    <m/>
    <m/>
    <m/>
    <n v="5"/>
    <s v="3456"/>
    <n v="1"/>
    <n v="-5"/>
    <m/>
  </r>
  <r>
    <s v="R00001"/>
    <x v="0"/>
    <x v="1"/>
    <n v="5"/>
    <m/>
    <n v="5"/>
    <n v="10"/>
    <m/>
    <m/>
    <m/>
    <m/>
    <m/>
    <n v="10"/>
    <s v="123"/>
    <n v="1"/>
    <n v="0"/>
    <m/>
  </r>
  <r>
    <m/>
    <x v="1"/>
    <x v="2"/>
    <n v="0"/>
    <m/>
    <m/>
    <m/>
    <m/>
    <m/>
    <m/>
    <m/>
    <m/>
    <m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CD_1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Nom des Chauffeurs">
  <location ref="A3:D7" firstHeaderRow="1" firstDataRow="2" firstDataCol="1" rowPageCount="1" colPageCount="1"/>
  <pivotFields count="17">
    <pivotField showAll="0"/>
    <pivotField axis="axisPage" numFmtId="14" showAll="0">
      <items count="18">
        <item m="1" x="2"/>
        <item m="1" x="15"/>
        <item m="1" x="9"/>
        <item m="1" x="13"/>
        <item m="1" x="5"/>
        <item m="1" x="10"/>
        <item m="1" x="6"/>
        <item m="1" x="14"/>
        <item m="1" x="12"/>
        <item m="1" x="4"/>
        <item m="1" x="8"/>
        <item m="1" x="7"/>
        <item m="1" x="3"/>
        <item m="1" x="11"/>
        <item m="1" x="16"/>
        <item x="0"/>
        <item x="1"/>
        <item t="default"/>
      </items>
    </pivotField>
    <pivotField axis="axisRow" showAll="0">
      <items count="24">
        <item x="1"/>
        <item x="0"/>
        <item m="1" x="20"/>
        <item m="1" x="6"/>
        <item m="1" x="11"/>
        <item m="1" x="15"/>
        <item m="1" x="7"/>
        <item m="1" x="19"/>
        <item m="1" x="12"/>
        <item m="1" x="3"/>
        <item m="1" x="16"/>
        <item m="1" x="8"/>
        <item m="1" x="4"/>
        <item m="1" x="21"/>
        <item m="1" x="17"/>
        <item m="1" x="13"/>
        <item m="1" x="9"/>
        <item m="1" x="5"/>
        <item m="1" x="22"/>
        <item m="1" x="18"/>
        <item m="1" x="14"/>
        <item m="1" x="10"/>
        <item x="2"/>
        <item t="default"/>
      </items>
    </pivotField>
    <pivotField dataField="1" numFmtId="165" showAll="0"/>
    <pivotField numFmtId="165"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dataField="1" showAll="0"/>
    <pivotField numFmtId="1" showAll="0" defaultSubtotal="0"/>
    <pivotField dataField="1" showAll="0"/>
    <pivotField showAl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15" hier="-1"/>
  </pageFields>
  <dataFields count="3">
    <dataField name="Somme des Diff" fld="15" baseField="1" baseItem="0" numFmtId="165"/>
    <dataField name="Somme de Bulletins" fld="3" baseField="0" baseItem="0"/>
    <dataField name="Nombre de N°  Client" fld="13" subtotal="count" baseField="0" baseItem="0"/>
  </dataFields>
  <formats count="3">
    <format dxfId="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F25" totalsRowShown="0" headerRowDxfId="25" headerRowBorderDxfId="24" tableBorderDxfId="23" totalsRowBorderDxfId="22">
  <autoFilter ref="B2:F25" xr:uid="{00000000-0009-0000-0100-000002000000}"/>
  <tableColumns count="5">
    <tableColumn id="1" xr3:uid="{00000000-0010-0000-0000-000001000000}" name="Chauffeurs" dataDxfId="21">
      <calculatedColumnFormula>IF(A3="","",A3)</calculatedColumnFormula>
    </tableColumn>
    <tableColumn id="2" xr3:uid="{00000000-0010-0000-0000-000002000000}" name="BULLETINS" dataDxfId="20">
      <calculatedColumnFormula>SUMPRODUCT((Tableau1[date]=Feuil1!$C$1)*(Tableau1[N° chauffeur]=Feuil1!B3)*Tableau1[Bulletins])</calculatedColumnFormula>
    </tableColumn>
    <tableColumn id="3" xr3:uid="{00000000-0010-0000-0000-000003000000}" name="Loomis" dataDxfId="19">
      <calculatedColumnFormula>SUMPRODUCT((Tableau1[date]=Feuil1!$C$1)*(Tableau1[N° chauffeur]=Feuil1!B3)*Tableau1[Loomis])</calculatedColumnFormula>
    </tableColumn>
    <tableColumn id="4" xr3:uid="{00000000-0010-0000-0000-000004000000}" name="CS" dataDxfId="18">
      <calculatedColumnFormula>SUMPRODUCT((Tableau1[date]=Feuil1!$C$1)*(Tableau1[N° chauffeur]=Feuil1!B3)*Tableau1[Crédit Suisse])</calculatedColumnFormula>
    </tableColumn>
    <tableColumn id="5" xr3:uid="{00000000-0010-0000-0000-000005000000}" name="Différence" dataDxfId="17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Q4" totalsRowShown="0">
  <autoFilter ref="A1:Q4" xr:uid="{00000000-0009-0000-0100-000001000000}"/>
  <tableColumns count="17">
    <tableColumn id="17" xr3:uid="{00000000-0010-0000-0100-000011000000}" name="ID"/>
    <tableColumn id="1" xr3:uid="{00000000-0010-0000-0100-000001000000}" name="date"/>
    <tableColumn id="2" xr3:uid="{00000000-0010-0000-0100-000002000000}" name="N° chauffeur" dataDxfId="16"/>
    <tableColumn id="3" xr3:uid="{00000000-0010-0000-0100-000003000000}" name="Bulletins" dataDxfId="15">
      <calculatedColumnFormula>M2</calculatedColumnFormula>
    </tableColumn>
    <tableColumn id="4" xr3:uid="{00000000-0010-0000-0100-000004000000}" name="Loomis" dataDxfId="14"/>
    <tableColumn id="5" xr3:uid="{00000000-0010-0000-0100-000005000000}" name="Crédit Suisse" dataDxfId="13"/>
    <tableColumn id="6" xr3:uid="{00000000-0010-0000-0100-000006000000}" name="Justif1" dataDxfId="12"/>
    <tableColumn id="8" xr3:uid="{00000000-0010-0000-0100-000008000000}" name="Justif2" dataDxfId="11"/>
    <tableColumn id="10" xr3:uid="{00000000-0010-0000-0100-00000A000000}" name="Justif3" dataDxfId="10"/>
    <tableColumn id="12" xr3:uid="{00000000-0010-0000-0100-00000C000000}" name="Justif4" dataDxfId="9"/>
    <tableColumn id="13" xr3:uid="{00000000-0010-0000-0100-00000D000000}" name="Justif5" dataDxfId="8"/>
    <tableColumn id="14" xr3:uid="{00000000-0010-0000-0100-00000E000000}" name="Justif6" dataDxfId="7"/>
    <tableColumn id="15" xr3:uid="{00000000-0010-0000-0100-00000F000000}" name="montant_Total" dataDxfId="6"/>
    <tableColumn id="16" xr3:uid="{00000000-0010-0000-0100-000010000000}" name="N°  Client" dataDxfId="5"/>
    <tableColumn id="7" xr3:uid="{00000000-0010-0000-0100-000007000000}" name="Nbre_J" dataDxfId="4"/>
    <tableColumn id="9" xr3:uid="{00000000-0010-0000-0100-000009000000}" name="Diff" dataDxfId="3">
      <calculatedColumnFormula>Tableau1[[#This Row],[Bulletins]]-(Tableau1[[#This Row],[Loomis]]+Tableau1[[#This Row],[Crédit Suisse]])</calculatedColumnFormula>
    </tableColumn>
    <tableColumn id="11" xr3:uid="{9A5FB452-BBF9-4B55-9F43-0692C486F7B0}" name="N_Enre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E29" sqref="E29"/>
    </sheetView>
  </sheetViews>
  <sheetFormatPr baseColWidth="10" defaultRowHeight="15" x14ac:dyDescent="0.2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7"/>
  <sheetViews>
    <sheetView topLeftCell="B1" zoomScale="110" zoomScaleNormal="110" zoomScalePageLayoutView="110" workbookViewId="0">
      <selection activeCell="C3" sqref="C3"/>
    </sheetView>
  </sheetViews>
  <sheetFormatPr baseColWidth="10" defaultRowHeight="15" x14ac:dyDescent="0.2"/>
  <cols>
    <col min="1" max="1" width="4.6640625" hidden="1" customWidth="1"/>
    <col min="2" max="2" width="12.6640625" customWidth="1"/>
    <col min="3" max="3" width="14.5" customWidth="1"/>
    <col min="4" max="5" width="15.83203125" customWidth="1"/>
    <col min="14" max="14" width="10.83203125" customWidth="1"/>
  </cols>
  <sheetData>
    <row r="1" spans="1:12" x14ac:dyDescent="0.2">
      <c r="B1" s="17" t="s">
        <v>24</v>
      </c>
      <c r="C1" s="27">
        <v>44109</v>
      </c>
      <c r="D1" s="36" t="s">
        <v>28</v>
      </c>
      <c r="E1" s="37"/>
      <c r="F1" s="1"/>
    </row>
    <row r="2" spans="1:12" x14ac:dyDescent="0.2">
      <c r="B2" s="21" t="s">
        <v>26</v>
      </c>
      <c r="C2" s="22" t="s">
        <v>27</v>
      </c>
      <c r="D2" s="23" t="s">
        <v>33</v>
      </c>
      <c r="E2" s="22" t="s">
        <v>34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 x14ac:dyDescent="0.2">
      <c r="A3">
        <v>10</v>
      </c>
      <c r="B3" s="19">
        <f>IF(A3="","",A3)</f>
        <v>10</v>
      </c>
      <c r="C3" s="18">
        <f>SUMPRODUCT((Tableau1[date]=Feuil1!$C$1)*(Tableau1[N° chauffeur]=Feuil1!B3)*Tableau1[Bulletins])</f>
        <v>0</v>
      </c>
      <c r="D3" s="20">
        <f>SUMPRODUCT((Tableau1[date]=Feuil1!$C$1)*(Tableau1[N° chauffeur]=Feuil1!B3)*Tableau1[Loomis])</f>
        <v>0</v>
      </c>
      <c r="E3" s="20">
        <f>SUMPRODUCT((Tableau1[date]=Feuil1!$C$1)*(Tableau1[N° chauffeur]=Feuil1!B3)*Tableau1[Crédit Suisse])</f>
        <v>5</v>
      </c>
      <c r="F3" s="26">
        <f t="shared" ref="F3:F25" si="0">(D3+E3)-C3</f>
        <v>5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 x14ac:dyDescent="0.2">
      <c r="A4">
        <v>20</v>
      </c>
      <c r="B4" s="19">
        <f t="shared" ref="B4:B25" si="1">IF(A4="","",A4)</f>
        <v>20</v>
      </c>
      <c r="C4" s="18">
        <f>SUMPRODUCT((Tableau1[date]=Feuil1!$C$1)*(Tableau1[N° chauffeur]=Feuil1!B4)*Tableau1[Bulletins])</f>
        <v>5</v>
      </c>
      <c r="D4" s="20">
        <f>SUMPRODUCT((Tableau1[date]=Feuil1!$C$1)*(Tableau1[N° chauffeur]=Feuil1!B4)*Tableau1[Loomis])</f>
        <v>0</v>
      </c>
      <c r="E4" s="20">
        <f>SUMPRODUCT((Tableau1[date]=Feuil1!$C$1)*(Tableau1[N° chauffeur]=Feuil1!B4)*Tableau1[Crédit Suisse])</f>
        <v>5</v>
      </c>
      <c r="F4" s="26">
        <f t="shared" si="0"/>
        <v>0</v>
      </c>
      <c r="G4" t="s">
        <v>6</v>
      </c>
    </row>
    <row r="5" spans="1:12" x14ac:dyDescent="0.2">
      <c r="B5" s="19" t="str">
        <f t="shared" si="1"/>
        <v/>
      </c>
      <c r="C5" s="18">
        <f>SUMPRODUCT((Tableau1[date]=Feuil1!$C$1)*(Tableau1[N° chauffeur]=Feuil1!B5)*Tableau1[Bulletins])</f>
        <v>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chauffeur]=Feuil1!B5)*Tableau1[Crédit Suisse])</f>
        <v>0</v>
      </c>
      <c r="F5" s="26">
        <f t="shared" si="0"/>
        <v>0</v>
      </c>
      <c r="G5" s="3">
        <v>8774888</v>
      </c>
      <c r="H5" s="3">
        <v>9876555</v>
      </c>
      <c r="I5" s="3">
        <v>100</v>
      </c>
      <c r="L5" s="5">
        <v>208765</v>
      </c>
    </row>
    <row r="6" spans="1:12" x14ac:dyDescent="0.2">
      <c r="B6" s="19" t="str">
        <f t="shared" si="1"/>
        <v/>
      </c>
      <c r="C6" s="18">
        <f>SUMPRODUCT((Tableau1[date]=Feuil1!$C$1)*(Tableau1[N° chauffeur]=Feuil1!B6)*Tableau1[Bulletins])</f>
        <v>0</v>
      </c>
      <c r="D6" s="20">
        <f>SUMPRODUCT((Tableau1[date]=Feuil1!$C$1)*(Tableau1[N° chauffeur]=Feuil1!B6)*Tableau1[Loomis])</f>
        <v>0</v>
      </c>
      <c r="E6" s="20">
        <f>SUMPRODUCT((Tableau1[date]=Feuil1!$C$1)*(Tableau1[N° chauffeur]=Feuil1!B6)*Tableau1[Crédit Suisse])</f>
        <v>0</v>
      </c>
      <c r="F6" s="26">
        <f t="shared" si="0"/>
        <v>0</v>
      </c>
      <c r="G6" t="s">
        <v>7</v>
      </c>
    </row>
    <row r="7" spans="1:12" x14ac:dyDescent="0.2">
      <c r="B7" s="19" t="str">
        <f t="shared" si="1"/>
        <v/>
      </c>
      <c r="C7" s="18">
        <f>SUMPRODUCT((Tableau1[date]=Feuil1!$C$1)*(Tableau1[N° chauffeur]=Feuil1!B7)*Tableau1[Bulletins])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chauffeur]=Feuil1!B7)*Tableau1[Crédit Suisse])</f>
        <v>0</v>
      </c>
      <c r="F7" s="26">
        <f t="shared" si="0"/>
        <v>0</v>
      </c>
      <c r="G7" t="s">
        <v>8</v>
      </c>
    </row>
    <row r="8" spans="1:12" x14ac:dyDescent="0.2">
      <c r="B8" s="19" t="str">
        <f t="shared" si="1"/>
        <v/>
      </c>
      <c r="C8" s="18">
        <f>SUMPRODUCT((Tableau1[date]=Feuil1!$C$1)*(Tableau1[N° chauffeur]=Feuil1!B8)*Tableau1[Bulletins])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chauffeur]=Feuil1!B8)*Tableau1[Crédit Suisse])</f>
        <v>0</v>
      </c>
      <c r="F8" s="26">
        <f t="shared" si="0"/>
        <v>0</v>
      </c>
    </row>
    <row r="9" spans="1:12" x14ac:dyDescent="0.2">
      <c r="B9" s="19" t="str">
        <f t="shared" si="1"/>
        <v/>
      </c>
      <c r="C9" s="18">
        <f>SUMPRODUCT((Tableau1[date]=Feuil1!$C$1)*(Tableau1[N° chauffeur]=Feuil1!B9)*Tableau1[Bulletins])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chauffeur]=Feuil1!B9)*Tableau1[Crédit Suisse])</f>
        <v>0</v>
      </c>
      <c r="F9" s="26">
        <f t="shared" si="0"/>
        <v>0</v>
      </c>
    </row>
    <row r="10" spans="1:12" x14ac:dyDescent="0.2">
      <c r="B10" s="19" t="str">
        <f t="shared" si="1"/>
        <v/>
      </c>
      <c r="C10" s="18">
        <f>SUMPRODUCT((Tableau1[date]=Feuil1!$C$1)*(Tableau1[N° chauffeur]=Feuil1!B10)*Tableau1[Bulletins])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chauffeur]=Feuil1!B10)*Tableau1[Crédit Suisse])</f>
        <v>0</v>
      </c>
      <c r="F10" s="26">
        <f t="shared" si="0"/>
        <v>0</v>
      </c>
    </row>
    <row r="11" spans="1:12" x14ac:dyDescent="0.2">
      <c r="B11" s="19" t="str">
        <f t="shared" si="1"/>
        <v/>
      </c>
      <c r="C11" s="18">
        <f>SUMPRODUCT((Tableau1[date]=Feuil1!$C$1)*(Tableau1[N° chauffeur]=Feuil1!B11)*Tableau1[Bulletins])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chauffeur]=Feuil1!B11)*Tableau1[Crédit Suisse])</f>
        <v>0</v>
      </c>
      <c r="F11" s="26">
        <f t="shared" si="0"/>
        <v>0</v>
      </c>
    </row>
    <row r="12" spans="1:12" x14ac:dyDescent="0.2">
      <c r="B12" s="19" t="str">
        <f t="shared" si="1"/>
        <v/>
      </c>
      <c r="C12" s="24">
        <f>SUMPRODUCT((Tableau1[date]=Feuil1!$C$1)*(Tableau1[N° chauffeur]=Feuil1!B12)*Tableau1[Bulletins])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chauffeur]=Feuil1!B12)*Tableau1[Crédit Suisse])</f>
        <v>0</v>
      </c>
      <c r="F12" s="26">
        <f t="shared" si="0"/>
        <v>0</v>
      </c>
    </row>
    <row r="13" spans="1:12" x14ac:dyDescent="0.2">
      <c r="B13" s="19" t="str">
        <f t="shared" si="1"/>
        <v/>
      </c>
      <c r="C13" s="24">
        <f>SUMPRODUCT((Tableau1[date]=Feuil1!$C$1)*(Tableau1[N° chauffeur]=Feuil1!B13)*Tableau1[Bulletins])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chauffeur]=Feuil1!B13)*Tableau1[Crédit Suisse])</f>
        <v>0</v>
      </c>
      <c r="F13" s="26">
        <f t="shared" si="0"/>
        <v>0</v>
      </c>
    </row>
    <row r="14" spans="1:12" x14ac:dyDescent="0.2">
      <c r="B14" s="19" t="str">
        <f t="shared" si="1"/>
        <v/>
      </c>
      <c r="C14" s="24">
        <f>SUMPRODUCT((Tableau1[date]=Feuil1!$C$1)*(Tableau1[N° chauffeur]=Feuil1!B14)*Tableau1[Bulletins])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chauffeur]=Feuil1!B14)*Tableau1[Crédit Suisse])</f>
        <v>0</v>
      </c>
      <c r="F14" s="26">
        <f t="shared" si="0"/>
        <v>0</v>
      </c>
    </row>
    <row r="15" spans="1:12" x14ac:dyDescent="0.2">
      <c r="B15" s="19" t="str">
        <f t="shared" si="1"/>
        <v/>
      </c>
      <c r="C15" s="24">
        <f>SUMPRODUCT((Tableau1[date]=Feuil1!$C$1)*(Tableau1[N° chauffeur]=Feuil1!B15)*Tableau1[Bulletins])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chauffeur]=Feuil1!B15)*Tableau1[Crédit Suisse])</f>
        <v>0</v>
      </c>
      <c r="F15" s="26">
        <f t="shared" si="0"/>
        <v>0</v>
      </c>
    </row>
    <row r="16" spans="1:12" x14ac:dyDescent="0.2">
      <c r="B16" s="19" t="str">
        <f t="shared" si="1"/>
        <v/>
      </c>
      <c r="C16" s="24">
        <f>SUMPRODUCT((Tableau1[date]=Feuil1!$C$1)*(Tableau1[N° chauffeur]=Feuil1!B16)*Tableau1[Bulletins])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chauffeur]=Feuil1!B16)*Tableau1[Crédit Suisse])</f>
        <v>0</v>
      </c>
      <c r="F16" s="26">
        <f t="shared" si="0"/>
        <v>0</v>
      </c>
    </row>
    <row r="17" spans="2:6" x14ac:dyDescent="0.2">
      <c r="B17" s="19" t="str">
        <f t="shared" si="1"/>
        <v/>
      </c>
      <c r="C17" s="24">
        <f>SUMPRODUCT((Tableau1[date]=Feuil1!$C$1)*(Tableau1[N° chauffeur]=Feuil1!B17)*Tableau1[Bulletins])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chauffeur]=Feuil1!B17)*Tableau1[Crédit Suisse])</f>
        <v>0</v>
      </c>
      <c r="F17" s="26">
        <f t="shared" si="0"/>
        <v>0</v>
      </c>
    </row>
    <row r="18" spans="2:6" x14ac:dyDescent="0.2">
      <c r="B18" s="19" t="str">
        <f t="shared" si="1"/>
        <v/>
      </c>
      <c r="C18" s="24">
        <f>SUMPRODUCT((Tableau1[date]=Feuil1!$C$1)*(Tableau1[N° chauffeur]=Feuil1!B18)*Tableau1[Bulletins])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chauffeur]=Feuil1!B18)*Tableau1[Crédit Suisse])</f>
        <v>0</v>
      </c>
      <c r="F18" s="26">
        <f t="shared" si="0"/>
        <v>0</v>
      </c>
    </row>
    <row r="19" spans="2:6" x14ac:dyDescent="0.2">
      <c r="B19" s="19" t="str">
        <f t="shared" si="1"/>
        <v/>
      </c>
      <c r="C19" s="24">
        <f>SUMPRODUCT((Tableau1[date]=Feuil1!$C$1)*(Tableau1[N° chauffeur]=Feuil1!B19)*Tableau1[Bulletins])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chauffeur]=Feuil1!B19)*Tableau1[Crédit Suisse])</f>
        <v>0</v>
      </c>
      <c r="F19" s="26">
        <f t="shared" si="0"/>
        <v>0</v>
      </c>
    </row>
    <row r="20" spans="2:6" x14ac:dyDescent="0.2">
      <c r="B20" s="19" t="str">
        <f t="shared" si="1"/>
        <v/>
      </c>
      <c r="C20" s="24">
        <f>SUMPRODUCT((Tableau1[date]=Feuil1!$C$1)*(Tableau1[N° chauffeur]=Feuil1!B20)*Tableau1[Bulletins])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chauffeur]=Feuil1!B20)*Tableau1[Crédit Suisse])</f>
        <v>0</v>
      </c>
      <c r="F20" s="26">
        <f t="shared" si="0"/>
        <v>0</v>
      </c>
    </row>
    <row r="21" spans="2:6" x14ac:dyDescent="0.2">
      <c r="B21" s="19" t="str">
        <f t="shared" si="1"/>
        <v/>
      </c>
      <c r="C21" s="24">
        <f>SUMPRODUCT((Tableau1[date]=Feuil1!$C$1)*(Tableau1[N° chauffeur]=Feuil1!B21)*Tableau1[Bulletins])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chauffeur]=Feuil1!B21)*Tableau1[Crédit Suisse])</f>
        <v>0</v>
      </c>
      <c r="F21" s="26">
        <f t="shared" si="0"/>
        <v>0</v>
      </c>
    </row>
    <row r="22" spans="2:6" x14ac:dyDescent="0.2">
      <c r="B22" s="19" t="str">
        <f t="shared" si="1"/>
        <v/>
      </c>
      <c r="C22" s="24">
        <f>SUMPRODUCT((Tableau1[date]=Feuil1!$C$1)*(Tableau1[N° chauffeur]=Feuil1!B22)*Tableau1[Bulletins])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chauffeur]=Feuil1!B22)*Tableau1[Crédit Suisse])</f>
        <v>0</v>
      </c>
      <c r="F22" s="26">
        <f t="shared" si="0"/>
        <v>0</v>
      </c>
    </row>
    <row r="23" spans="2:6" x14ac:dyDescent="0.2">
      <c r="B23" s="19" t="str">
        <f t="shared" si="1"/>
        <v/>
      </c>
      <c r="C23" s="24">
        <f>SUMPRODUCT((Tableau1[date]=Feuil1!$C$1)*(Tableau1[N° chauffeur]=Feuil1!B23)*Tableau1[Bulletins])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chauffeur]=Feuil1!B23)*Tableau1[Crédit Suisse])</f>
        <v>0</v>
      </c>
      <c r="F23" s="26">
        <f t="shared" si="0"/>
        <v>0</v>
      </c>
    </row>
    <row r="24" spans="2:6" x14ac:dyDescent="0.2">
      <c r="B24" s="19" t="str">
        <f t="shared" si="1"/>
        <v/>
      </c>
      <c r="C24" s="24">
        <f>SUMPRODUCT((Tableau1[date]=Feuil1!$C$1)*(Tableau1[N° chauffeur]=Feuil1!B24)*Tableau1[Bulletins])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chauffeur]=Feuil1!B24)*Tableau1[Crédit Suisse])</f>
        <v>0</v>
      </c>
      <c r="F24" s="26">
        <f t="shared" si="0"/>
        <v>0</v>
      </c>
    </row>
    <row r="25" spans="2:6" x14ac:dyDescent="0.2">
      <c r="B25" s="19" t="str">
        <f t="shared" si="1"/>
        <v/>
      </c>
      <c r="C25" s="24">
        <f>SUMPRODUCT((Tableau1[date]=Feuil1!$C$1)*(Tableau1[N° chauffeur]=Feuil1!B25)*Tableau1[Bulletins])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chauffeur]=Feuil1!B25)*Tableau1[Crédit Suisse])</f>
        <v>0</v>
      </c>
      <c r="F25" s="26">
        <f t="shared" si="0"/>
        <v>0</v>
      </c>
    </row>
    <row r="26" spans="2:6" x14ac:dyDescent="0.2">
      <c r="B26" s="7" t="s">
        <v>5</v>
      </c>
      <c r="C26" s="8">
        <f>SUM(C3:C25)</f>
        <v>5</v>
      </c>
      <c r="D26" s="8">
        <f>SUM(D3:D25)</f>
        <v>0</v>
      </c>
      <c r="E26" s="31"/>
    </row>
    <row r="27" spans="2:6" x14ac:dyDescent="0.2">
      <c r="B27" s="9" t="s">
        <v>25</v>
      </c>
      <c r="C27" s="10">
        <f>SUM(F3:F25)</f>
        <v>5</v>
      </c>
      <c r="D27" s="6"/>
      <c r="E27" s="32"/>
    </row>
  </sheetData>
  <mergeCells count="1">
    <mergeCell ref="D1:E1"/>
  </mergeCells>
  <conditionalFormatting sqref="C27">
    <cfRule type="cellIs" dxfId="31" priority="1" operator="lessThan">
      <formula>0</formula>
    </cfRule>
    <cfRule type="cellIs" dxfId="30" priority="2" operator="equal">
      <formula>0</formula>
    </cfRule>
    <cfRule type="cellIs" dxfId="29" priority="3" operator="lessThan">
      <formula>1.9</formula>
    </cfRule>
    <cfRule type="cellIs" dxfId="28" priority="4" operator="lessThan">
      <formula>"0.00$F$14"</formula>
    </cfRule>
    <cfRule type="cellIs" dxfId="27" priority="5" operator="greaterThan">
      <formula>"0$F$14"</formula>
    </cfRule>
    <cfRule type="cellIs" dxfId="26" priority="6" operator="greaterThan">
      <formula>0</formula>
    </cfRule>
  </conditionalFormatting>
  <dataValidations count="1">
    <dataValidation type="list" allowBlank="1" showInputMessage="1" showErrorMessage="1" sqref="C1" xr:uid="{00000000-0002-0000-0100-000000000000}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P4"/>
  <sheetViews>
    <sheetView tabSelected="1" topLeftCell="B1" zoomScale="115" zoomScaleNormal="115" zoomScalePageLayoutView="150" workbookViewId="0">
      <selection activeCell="F10" sqref="F10"/>
    </sheetView>
  </sheetViews>
  <sheetFormatPr baseColWidth="10" defaultRowHeight="15" x14ac:dyDescent="0.2"/>
  <cols>
    <col min="3" max="3" width="13.5" customWidth="1"/>
    <col min="4" max="4" width="17.1640625" customWidth="1"/>
    <col min="5" max="5" width="14.83203125" style="13" customWidth="1"/>
    <col min="6" max="6" width="16.5" customWidth="1"/>
    <col min="7" max="10" width="10.83203125" style="11"/>
    <col min="12" max="12" width="10.83203125" style="11"/>
    <col min="13" max="13" width="11.83203125" bestFit="1" customWidth="1"/>
    <col min="14" max="14" width="12.6640625" customWidth="1"/>
  </cols>
  <sheetData>
    <row r="1" spans="1:406" x14ac:dyDescent="0.2">
      <c r="A1" t="s">
        <v>38</v>
      </c>
      <c r="B1" t="s">
        <v>9</v>
      </c>
      <c r="C1" t="s">
        <v>10</v>
      </c>
      <c r="D1" t="s">
        <v>42</v>
      </c>
      <c r="E1" s="13" t="s">
        <v>33</v>
      </c>
      <c r="F1" t="s">
        <v>43</v>
      </c>
      <c r="G1" s="11" t="s">
        <v>12</v>
      </c>
      <c r="H1" s="11" t="s">
        <v>13</v>
      </c>
      <c r="I1" s="11" t="s">
        <v>14</v>
      </c>
      <c r="J1" s="11" t="s">
        <v>15</v>
      </c>
      <c r="K1" s="11" t="s">
        <v>16</v>
      </c>
      <c r="L1" s="11" t="s">
        <v>30</v>
      </c>
      <c r="M1" t="s">
        <v>31</v>
      </c>
      <c r="N1" t="s">
        <v>19</v>
      </c>
      <c r="O1" t="s">
        <v>32</v>
      </c>
      <c r="P1" t="s">
        <v>11</v>
      </c>
      <c r="Q1" t="s">
        <v>39</v>
      </c>
      <c r="OO1">
        <v>203</v>
      </c>
      <c r="OP1">
        <v>22</v>
      </c>
    </row>
    <row r="2" spans="1:406" x14ac:dyDescent="0.2">
      <c r="A2" t="s">
        <v>44</v>
      </c>
      <c r="B2" s="12">
        <v>44109</v>
      </c>
      <c r="C2" s="11">
        <v>10</v>
      </c>
      <c r="D2" s="28">
        <v>0</v>
      </c>
      <c r="E2" s="28">
        <v>0</v>
      </c>
      <c r="F2" s="28">
        <v>5</v>
      </c>
      <c r="G2" s="11">
        <v>10</v>
      </c>
      <c r="K2" s="34"/>
      <c r="M2" s="35">
        <v>5</v>
      </c>
      <c r="N2" s="30" t="s">
        <v>45</v>
      </c>
      <c r="O2" s="29">
        <v>1</v>
      </c>
      <c r="P2" s="28">
        <f>Tableau1[[#This Row],[Bulletins]]-(Tableau1[[#This Row],[Loomis]]+Tableau1[[#This Row],[Crédit Suisse]])</f>
        <v>-5</v>
      </c>
    </row>
    <row r="3" spans="1:406" x14ac:dyDescent="0.2">
      <c r="A3" t="s">
        <v>40</v>
      </c>
      <c r="B3" s="12">
        <v>44109</v>
      </c>
      <c r="C3" s="11">
        <v>20</v>
      </c>
      <c r="D3" s="28">
        <v>5</v>
      </c>
      <c r="E3" s="28"/>
      <c r="F3" s="28">
        <v>5</v>
      </c>
      <c r="G3" s="11">
        <v>10</v>
      </c>
      <c r="K3" s="34"/>
      <c r="M3" s="35">
        <v>10</v>
      </c>
      <c r="N3" s="30" t="s">
        <v>41</v>
      </c>
      <c r="O3" s="29">
        <v>1</v>
      </c>
      <c r="P3" s="28">
        <f>Tableau1[[#This Row],[Bulletins]]-(Tableau1[[#This Row],[Loomis]]+Tableau1[[#This Row],[Crédit Suisse]])</f>
        <v>0</v>
      </c>
    </row>
    <row r="4" spans="1:406" x14ac:dyDescent="0.2">
      <c r="B4" s="12"/>
      <c r="C4" s="11"/>
      <c r="D4" s="28">
        <f>M4</f>
        <v>0</v>
      </c>
      <c r="E4" s="28"/>
      <c r="F4" s="28"/>
      <c r="K4" s="11"/>
      <c r="M4" s="28"/>
      <c r="N4" s="30"/>
      <c r="O4" s="29"/>
      <c r="P4" s="28">
        <f>Tableau1[[#This Row],[Bulletins]]-(Tableau1[[#This Row],[Loomis]]+Tableau1[[#This Row],[Crédit Suisse]])</f>
        <v>0</v>
      </c>
    </row>
  </sheetData>
  <phoneticPr fontId="6" type="noConversion"/>
  <pageMargins left="0.7" right="0.7" top="0.75" bottom="0.75" header="0.3" footer="0.3"/>
  <pageSetup paperSize="9" orientation="portrait" horizontalDpi="0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23"/>
  <sheetViews>
    <sheetView workbookViewId="0">
      <selection activeCell="A26" sqref="A26"/>
    </sheetView>
  </sheetViews>
  <sheetFormatPr baseColWidth="10" defaultRowHeight="15" x14ac:dyDescent="0.2"/>
  <cols>
    <col min="1" max="1" width="22.5" style="11" customWidth="1"/>
    <col min="2" max="2" width="10.83203125" style="11"/>
    <col min="4" max="4" width="24" customWidth="1"/>
  </cols>
  <sheetData>
    <row r="1" spans="1:4" x14ac:dyDescent="0.2">
      <c r="A1" s="11" t="s">
        <v>17</v>
      </c>
      <c r="B1" s="11" t="s">
        <v>18</v>
      </c>
      <c r="D1" t="s">
        <v>29</v>
      </c>
    </row>
    <row r="2" spans="1:4" x14ac:dyDescent="0.2">
      <c r="A2" s="11">
        <v>10</v>
      </c>
      <c r="B2" s="11">
        <v>123</v>
      </c>
      <c r="D2" s="33">
        <v>44109</v>
      </c>
    </row>
    <row r="3" spans="1:4" x14ac:dyDescent="0.2">
      <c r="A3" s="11">
        <v>20</v>
      </c>
      <c r="B3" s="11">
        <v>3456</v>
      </c>
      <c r="D3" s="33"/>
    </row>
    <row r="4" spans="1:4" x14ac:dyDescent="0.2">
      <c r="A4" s="11">
        <v>30</v>
      </c>
      <c r="B4" s="11">
        <v>204787</v>
      </c>
    </row>
    <row r="5" spans="1:4" x14ac:dyDescent="0.2">
      <c r="A5" s="11">
        <v>40</v>
      </c>
      <c r="B5" s="11">
        <v>208765</v>
      </c>
    </row>
    <row r="6" spans="1:4" x14ac:dyDescent="0.2">
      <c r="A6" s="11">
        <v>50</v>
      </c>
      <c r="B6" s="11" t="s">
        <v>37</v>
      </c>
    </row>
    <row r="7" spans="1:4" x14ac:dyDescent="0.2">
      <c r="A7" s="11">
        <v>60</v>
      </c>
      <c r="B7" s="11" t="s">
        <v>36</v>
      </c>
    </row>
    <row r="8" spans="1:4" x14ac:dyDescent="0.2">
      <c r="A8" s="11">
        <v>70</v>
      </c>
      <c r="B8" s="11" t="s">
        <v>35</v>
      </c>
    </row>
    <row r="9" spans="1:4" x14ac:dyDescent="0.2">
      <c r="A9" s="11">
        <v>80</v>
      </c>
    </row>
    <row r="10" spans="1:4" x14ac:dyDescent="0.2">
      <c r="A10" s="11">
        <v>90</v>
      </c>
    </row>
    <row r="11" spans="1:4" x14ac:dyDescent="0.2">
      <c r="A11" s="11">
        <v>100</v>
      </c>
    </row>
    <row r="12" spans="1:4" x14ac:dyDescent="0.2">
      <c r="A12" s="11">
        <v>110</v>
      </c>
    </row>
    <row r="13" spans="1:4" x14ac:dyDescent="0.2">
      <c r="A13" s="11">
        <v>120</v>
      </c>
    </row>
    <row r="14" spans="1:4" x14ac:dyDescent="0.2">
      <c r="A14" s="11">
        <v>130</v>
      </c>
    </row>
    <row r="15" spans="1:4" x14ac:dyDescent="0.2">
      <c r="A15" s="11">
        <v>140</v>
      </c>
    </row>
    <row r="16" spans="1:4" x14ac:dyDescent="0.2">
      <c r="A16" s="11">
        <v>150</v>
      </c>
    </row>
    <row r="17" spans="1:1" x14ac:dyDescent="0.2">
      <c r="A17" s="11">
        <v>160</v>
      </c>
    </row>
    <row r="18" spans="1:1" x14ac:dyDescent="0.2">
      <c r="A18" s="11">
        <v>170</v>
      </c>
    </row>
    <row r="19" spans="1:1" x14ac:dyDescent="0.2">
      <c r="A19" s="11">
        <v>180</v>
      </c>
    </row>
    <row r="20" spans="1:1" x14ac:dyDescent="0.2">
      <c r="A20" s="11">
        <v>190</v>
      </c>
    </row>
    <row r="21" spans="1:1" x14ac:dyDescent="0.2">
      <c r="A21" s="11">
        <v>200</v>
      </c>
    </row>
    <row r="22" spans="1:1" x14ac:dyDescent="0.2">
      <c r="A22" s="11">
        <v>210</v>
      </c>
    </row>
    <row r="23" spans="1:1" x14ac:dyDescent="0.2">
      <c r="A23" s="11">
        <v>220</v>
      </c>
    </row>
  </sheetData>
  <sortState xmlns:xlrd2="http://schemas.microsoft.com/office/spreadsheetml/2017/richdata2" ref="B2:B8">
    <sortCondition ref="B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7"/>
  <sheetViews>
    <sheetView zoomScale="150" zoomScaleNormal="150" workbookViewId="0">
      <selection activeCell="B3" sqref="B3"/>
    </sheetView>
  </sheetViews>
  <sheetFormatPr baseColWidth="10" defaultRowHeight="15" x14ac:dyDescent="0.2"/>
  <cols>
    <col min="1" max="1" width="19" bestFit="1" customWidth="1"/>
    <col min="2" max="2" width="13.5" bestFit="1" customWidth="1"/>
    <col min="3" max="3" width="17" bestFit="1" customWidth="1"/>
    <col min="4" max="4" width="17.6640625" bestFit="1" customWidth="1"/>
  </cols>
  <sheetData>
    <row r="1" spans="1:4" x14ac:dyDescent="0.2">
      <c r="A1" s="14" t="s">
        <v>9</v>
      </c>
      <c r="B1" s="16">
        <v>44109</v>
      </c>
    </row>
    <row r="3" spans="1:4" x14ac:dyDescent="0.2">
      <c r="B3" s="14" t="s">
        <v>23</v>
      </c>
    </row>
    <row r="4" spans="1:4" x14ac:dyDescent="0.2">
      <c r="A4" s="14" t="s">
        <v>21</v>
      </c>
      <c r="B4" t="s">
        <v>22</v>
      </c>
      <c r="C4" t="s">
        <v>46</v>
      </c>
      <c r="D4" t="s">
        <v>47</v>
      </c>
    </row>
    <row r="5" spans="1:4" x14ac:dyDescent="0.2">
      <c r="A5" s="15">
        <v>20</v>
      </c>
      <c r="B5" s="28">
        <v>0</v>
      </c>
      <c r="C5" s="38">
        <v>5</v>
      </c>
      <c r="D5" s="38">
        <v>1</v>
      </c>
    </row>
    <row r="6" spans="1:4" x14ac:dyDescent="0.2">
      <c r="A6" s="15">
        <v>10</v>
      </c>
      <c r="B6" s="28">
        <v>-5</v>
      </c>
      <c r="C6" s="38">
        <v>0</v>
      </c>
      <c r="D6" s="38">
        <v>1</v>
      </c>
    </row>
    <row r="7" spans="1:4" x14ac:dyDescent="0.2">
      <c r="A7" s="15" t="s">
        <v>20</v>
      </c>
      <c r="B7" s="28">
        <v>-5</v>
      </c>
      <c r="C7" s="38">
        <v>5</v>
      </c>
      <c r="D7" s="38">
        <v>2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Microsoft Office User</cp:lastModifiedBy>
  <cp:lastPrinted>2020-08-11T13:33:43Z</cp:lastPrinted>
  <dcterms:created xsi:type="dcterms:W3CDTF">2020-07-27T09:51:00Z</dcterms:created>
  <dcterms:modified xsi:type="dcterms:W3CDTF">2020-10-05T22:09:53Z</dcterms:modified>
</cp:coreProperties>
</file>