
<file path=[Content_Types].xml><?xml version="1.0" encoding="utf-8"?>
<Types xmlns="http://schemas.openxmlformats.org/package/2006/content-type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comments1.xml" ContentType="application/vnd.openxmlformats-officedocument.spreadsheetml.comments+xml"/>
  <Override PartName="/xl/threadedComments/threadedComment1.xml" ContentType="application/vnd.ms-excel.threadedcomments+xml"/>
  <Override PartName="/xl/ink/ink1.xml" ContentType="application/inkml+xml"/>
  <Override PartName="/xl/ink/ink2.xml" ContentType="application/inkml+xml"/>
  <Override PartName="/xl/ink/ink3.xml" ContentType="application/inkml+xml"/>
  <Override PartName="/xl/ink/ink4.xml" ContentType="application/inkml+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3"/>
  <workbookPr defaultThemeVersion="166925"/>
  <mc:AlternateContent xmlns:mc="http://schemas.openxmlformats.org/markup-compatibility/2006">
    <mc:Choice Requires="x15">
      <x15ac:absPath xmlns:x15ac="http://schemas.microsoft.com/office/spreadsheetml/2010/11/ac" url="/Users/marcgilliand/Desktop/"/>
    </mc:Choice>
  </mc:AlternateContent>
  <xr:revisionPtr revIDLastSave="0" documentId="8_{3E05F953-A54C-EB4E-830F-EF6552E2814F}" xr6:coauthVersionLast="45" xr6:coauthVersionMax="45" xr10:uidLastSave="{00000000-0000-0000-0000-000000000000}"/>
  <bookViews>
    <workbookView xWindow="780" yWindow="960" windowWidth="27640" windowHeight="16540" xr2:uid="{6828DAFC-BFD3-DB48-B5A0-A9004B1A3B15}"/>
  </bookViews>
  <sheets>
    <sheet name="Feuil1" sheetId="1" r:id="rId1"/>
    <sheet name="Feuil2" sheetId="2" r:id="rId2"/>
  </sheets>
  <externalReferences>
    <externalReference r:id="rId3"/>
  </externalReferences>
  <definedNames>
    <definedName name="Date_SD">OFFSET([1]Listes!$D$2,,,COUNTA([1]Listes!$D:$D)-1)</definedName>
  </definedNames>
  <calcPr calcId="181029"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2" i="2" l="1"/>
  <c r="Q2" i="2"/>
  <c r="D3" i="2"/>
  <c r="Q3" i="2"/>
  <c r="D4" i="2"/>
  <c r="Q4" i="2"/>
  <c r="D5" i="2"/>
  <c r="D6" i="2"/>
  <c r="G5" i="2"/>
  <c r="Q5" i="2"/>
  <c r="G6" i="2"/>
  <c r="Q6" i="2"/>
  <c r="D7" i="2"/>
  <c r="G7" i="2"/>
  <c r="D8" i="2"/>
  <c r="G8" i="2"/>
  <c r="D9" i="2"/>
  <c r="G9" i="2"/>
  <c r="D10" i="2"/>
  <c r="G10" i="2"/>
  <c r="D11" i="2"/>
  <c r="D12" i="2"/>
  <c r="D13" i="2"/>
  <c r="G13" i="2"/>
  <c r="D14" i="2"/>
  <c r="G14" i="2"/>
  <c r="Q14" i="2"/>
  <c r="Q13" i="2"/>
  <c r="Q12" i="2"/>
  <c r="Q11" i="2"/>
  <c r="Q10" i="2"/>
  <c r="Q9" i="2"/>
  <c r="Q8" i="2"/>
  <c r="Q7" i="2"/>
  <c r="E3" i="1"/>
  <c r="E4" i="1"/>
  <c r="E5" i="1"/>
  <c r="E6" i="1"/>
  <c r="E7" i="1"/>
  <c r="D3" i="1"/>
  <c r="C3" i="1"/>
  <c r="F3" i="1"/>
  <c r="D4" i="1"/>
  <c r="C4" i="1"/>
  <c r="F4" i="1"/>
  <c r="D5" i="1"/>
  <c r="C5" i="1"/>
  <c r="F5" i="1"/>
  <c r="D6" i="1"/>
  <c r="C6" i="1"/>
  <c r="F6" i="1"/>
  <c r="C8" i="1"/>
  <c r="D7" i="1"/>
  <c r="C7" i="1"/>
  <c r="B6" i="1"/>
  <c r="B5" i="1"/>
  <c r="B4" i="1"/>
  <c r="B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tc={B9BC485C-E78F-514E-B683-9F308419EA3F}</author>
    <author>tc={399AA853-4F03-244A-8DD5-C4AF963E87DB}</author>
  </authors>
  <commentList>
    <comment ref="F2" authorId="0" shapeId="0" xr:uid="{B9BC485C-E78F-514E-B683-9F308419EA3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Montant total livraison 
chauffeur 60
ID 11, 12, 13</t>
      </text>
    </comment>
    <comment ref="E10" authorId="1" shapeId="0" xr:uid="{399AA853-4F03-244A-8DD5-C4AF963E87D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Montant total livraison 
chauffeur 220
ID 3, 5, 5</t>
      </text>
    </comment>
  </commentList>
</comments>
</file>

<file path=xl/sharedStrings.xml><?xml version="1.0" encoding="utf-8"?>
<sst xmlns="http://schemas.openxmlformats.org/spreadsheetml/2006/main" count="71" uniqueCount="51">
  <si>
    <t xml:space="preserve">DATE </t>
  </si>
  <si>
    <t>Encaissements</t>
  </si>
  <si>
    <t>Chauffeurs</t>
  </si>
  <si>
    <t>BULLETINS</t>
  </si>
  <si>
    <t>Loomis</t>
  </si>
  <si>
    <t>CS</t>
  </si>
  <si>
    <t>Diff</t>
  </si>
  <si>
    <t>40</t>
  </si>
  <si>
    <t>20</t>
  </si>
  <si>
    <t>10</t>
  </si>
  <si>
    <t>220</t>
  </si>
  <si>
    <t>TOTAL</t>
  </si>
  <si>
    <t>Difference</t>
  </si>
  <si>
    <t>ID</t>
  </si>
  <si>
    <t>date</t>
  </si>
  <si>
    <t>N° chauffeur</t>
  </si>
  <si>
    <t>Bulletins</t>
  </si>
  <si>
    <t>Crédit Suisse</t>
  </si>
  <si>
    <t>Justif1</t>
  </si>
  <si>
    <t>Justif2</t>
  </si>
  <si>
    <t>Justif3</t>
  </si>
  <si>
    <t>Justif4</t>
  </si>
  <si>
    <t>Justif5</t>
  </si>
  <si>
    <t>Justif6</t>
  </si>
  <si>
    <t>montant_Total</t>
  </si>
  <si>
    <t>N°  Client</t>
  </si>
  <si>
    <t>Nbre_J</t>
  </si>
  <si>
    <t>R000008</t>
  </si>
  <si>
    <t>JACQUES</t>
  </si>
  <si>
    <t>R000007</t>
  </si>
  <si>
    <t>R000006</t>
  </si>
  <si>
    <t>123456</t>
  </si>
  <si>
    <t>R000005</t>
  </si>
  <si>
    <t>98765</t>
  </si>
  <si>
    <t>R000004</t>
  </si>
  <si>
    <t>R000003</t>
  </si>
  <si>
    <t>098765</t>
  </si>
  <si>
    <t>R000002</t>
  </si>
  <si>
    <t>123654</t>
  </si>
  <si>
    <t>R000001</t>
  </si>
  <si>
    <t>R000009</t>
  </si>
  <si>
    <t>R000010</t>
  </si>
  <si>
    <t>N°  Client2</t>
  </si>
  <si>
    <t>223456</t>
  </si>
  <si>
    <t>112345</t>
  </si>
  <si>
    <t>876543</t>
  </si>
  <si>
    <t>R000011</t>
  </si>
  <si>
    <t>R000012</t>
  </si>
  <si>
    <t>R000013</t>
  </si>
  <si>
    <t>456789</t>
  </si>
  <si>
    <t>67987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</si>
</sst>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0\ &quot;CHF&quot;"/>
    <numFmt numFmtId="165" formatCode="#,##0.00\ &quot;€&quot;"/>
    <numFmt numFmtId="166" formatCode="#,##0.00\ [$CHF]"/>
  </numFmts>
  <fonts count="10" x14ac:knownFonts="1">
    <font>
      <sz val="12"/>
      <color theme="1"/>
      <name val="Calibri"/>
      <family val="2"/>
      <scheme val="minor"/>
    </font>
    <font>
      <b/>
      <sz val="10"/>
      <color theme="1"/>
      <name val="Arial"/>
      <family val="2"/>
    </font>
    <font>
      <b/>
      <sz val="9"/>
      <color theme="1"/>
      <name val="Arial"/>
      <family val="2"/>
    </font>
    <font>
      <sz val="9"/>
      <color theme="1"/>
      <name val="Arial"/>
      <family val="2"/>
    </font>
    <font>
      <sz val="9"/>
      <color theme="0"/>
      <name val="Arial"/>
      <family val="2"/>
    </font>
    <font>
      <sz val="10"/>
      <color rgb="FF000000"/>
      <name val="Tahoma"/>
      <family val="2"/>
    </font>
    <font>
      <sz val="8"/>
      <name val="Calibri"/>
      <family val="2"/>
      <scheme val="minor"/>
    </font>
    <font>
      <b/>
      <sz val="12"/>
      <color rgb="FFFF0000"/>
      <name val="Calibri"/>
      <family val="2"/>
      <scheme val="minor"/>
    </font>
    <font>
      <b/>
      <sz val="12"/>
      <color rgb="FF00B050"/>
      <name val="Calibri"/>
      <family val="2"/>
      <scheme val="minor"/>
    </font>
    <font>
      <b/>
      <sz val="12"/>
      <color rgb="FF00B0F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9" tint="0.59999389629810485"/>
        <bgColor indexed="64"/>
      </patternFill>
    </fill>
    <fill>
      <patternFill patternType="solid">
        <fgColor rgb="FF00B0F0"/>
        <bgColor indexed="64"/>
      </patternFill>
    </fill>
    <fill>
      <patternFill patternType="solid">
        <fgColor rgb="FF00FA00"/>
        <bgColor indexed="64"/>
      </patternFill>
    </fill>
  </fills>
  <borders count="10">
    <border>
      <left/>
      <right/>
      <top/>
      <bottom/>
      <diagonal/>
    </border>
    <border>
      <left style="thin">
        <color auto="1"/>
      </left>
      <right/>
      <top style="thin">
        <color auto="1"/>
      </top>
      <bottom style="thin">
        <color auto="1"/>
      </bottom>
      <diagonal/>
    </border>
    <border>
      <left/>
      <right/>
      <top style="thin">
        <color auto="1"/>
      </top>
      <bottom style="thin">
        <color auto="1"/>
      </bottom>
      <diagonal/>
    </border>
    <border>
      <left style="thin">
        <color auto="1"/>
      </left>
      <right/>
      <top/>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
      <left style="thin">
        <color auto="1"/>
      </left>
      <right style="thin">
        <color auto="1"/>
      </right>
      <top/>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39">
    <xf numFmtId="0" fontId="0" fillId="0" borderId="0" xfId="0"/>
    <xf numFmtId="0" fontId="1" fillId="0" borderId="1" xfId="0" applyFont="1" applyBorder="1"/>
    <xf numFmtId="14" fontId="1" fillId="0" borderId="2" xfId="0" applyNumberFormat="1" applyFont="1" applyBorder="1" applyAlignment="1">
      <alignment horizontal="center"/>
    </xf>
    <xf numFmtId="0" fontId="2" fillId="0" borderId="3" xfId="0" applyFont="1" applyBorder="1" applyAlignment="1">
      <alignment horizontal="center" vertical="center"/>
    </xf>
    <xf numFmtId="0" fontId="2" fillId="0" borderId="0" xfId="0" applyFont="1" applyAlignment="1">
      <alignment horizontal="center" vertical="center"/>
    </xf>
    <xf numFmtId="0" fontId="1" fillId="0" borderId="0" xfId="0" applyFont="1" applyAlignment="1">
      <alignment horizont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2" fillId="0" borderId="6" xfId="0" applyFont="1" applyBorder="1" applyAlignment="1">
      <alignment horizontal="center" vertical="center"/>
    </xf>
    <xf numFmtId="0" fontId="3" fillId="0" borderId="8" xfId="0" applyFont="1" applyBorder="1" applyAlignment="1">
      <alignment horizontal="center"/>
    </xf>
    <xf numFmtId="164" fontId="3" fillId="0" borderId="9" xfId="0" applyNumberFormat="1" applyFont="1" applyBorder="1"/>
    <xf numFmtId="164" fontId="3" fillId="0" borderId="1" xfId="0" applyNumberFormat="1" applyFont="1" applyBorder="1"/>
    <xf numFmtId="164" fontId="3" fillId="0" borderId="7" xfId="0" applyNumberFormat="1" applyFont="1" applyBorder="1"/>
    <xf numFmtId="0" fontId="2" fillId="0" borderId="9" xfId="0" applyFont="1" applyBorder="1"/>
    <xf numFmtId="164" fontId="2" fillId="0" borderId="9" xfId="0" applyNumberFormat="1" applyFont="1" applyBorder="1"/>
    <xf numFmtId="164" fontId="0" fillId="0" borderId="0" xfId="0" applyNumberFormat="1"/>
    <xf numFmtId="0" fontId="4" fillId="0" borderId="9" xfId="0" applyFont="1" applyBorder="1"/>
    <xf numFmtId="4" fontId="4" fillId="0" borderId="9" xfId="0" applyNumberFormat="1" applyFont="1" applyBorder="1"/>
    <xf numFmtId="4" fontId="3" fillId="0" borderId="9" xfId="0" applyNumberFormat="1" applyFont="1" applyBorder="1"/>
    <xf numFmtId="4" fontId="3" fillId="0" borderId="0" xfId="0" applyNumberFormat="1" applyFont="1"/>
    <xf numFmtId="165" fontId="0" fillId="0" borderId="0" xfId="0" applyNumberFormat="1"/>
    <xf numFmtId="0" fontId="0" fillId="0" borderId="0" xfId="0" applyAlignment="1">
      <alignment horizontal="center"/>
    </xf>
    <xf numFmtId="14" fontId="0" fillId="0" borderId="0" xfId="0" applyNumberFormat="1"/>
    <xf numFmtId="166" fontId="0" fillId="0" borderId="0" xfId="0" applyNumberFormat="1"/>
    <xf numFmtId="49" fontId="0" fillId="0" borderId="0" xfId="0" applyNumberFormat="1"/>
    <xf numFmtId="1" fontId="0" fillId="0" borderId="0" xfId="0" applyNumberFormat="1"/>
    <xf numFmtId="166" fontId="0" fillId="0" borderId="0" xfId="0" applyNumberFormat="1" applyFill="1"/>
    <xf numFmtId="166" fontId="0" fillId="2" borderId="0" xfId="0" applyNumberFormat="1" applyFill="1"/>
    <xf numFmtId="0" fontId="0" fillId="0" borderId="0" xfId="0" applyNumberFormat="1" applyAlignment="1">
      <alignment horizontal="center"/>
    </xf>
    <xf numFmtId="0" fontId="0" fillId="3" borderId="0" xfId="0" applyFill="1" applyAlignment="1">
      <alignment horizontal="center"/>
    </xf>
    <xf numFmtId="49" fontId="0" fillId="3" borderId="0" xfId="0" applyNumberFormat="1" applyFill="1"/>
    <xf numFmtId="0" fontId="0" fillId="4" borderId="0" xfId="0" applyFill="1" applyAlignment="1">
      <alignment horizontal="center"/>
    </xf>
    <xf numFmtId="49" fontId="0" fillId="4" borderId="0" xfId="0" applyNumberFormat="1" applyFill="1"/>
    <xf numFmtId="0" fontId="0" fillId="5" borderId="0" xfId="0" applyFill="1" applyAlignment="1">
      <alignment horizontal="center"/>
    </xf>
    <xf numFmtId="49" fontId="0" fillId="5" borderId="0" xfId="0" applyNumberFormat="1" applyFill="1"/>
    <xf numFmtId="166" fontId="7" fillId="0" borderId="0" xfId="0" applyNumberFormat="1" applyFont="1"/>
    <xf numFmtId="166" fontId="8" fillId="0" borderId="0" xfId="0" applyNumberFormat="1" applyFont="1"/>
    <xf numFmtId="166" fontId="9" fillId="0" borderId="0" xfId="0" applyNumberFormat="1" applyFont="1"/>
    <xf numFmtId="166" fontId="0" fillId="4" borderId="0" xfId="0" applyNumberFormat="1" applyFill="1"/>
  </cellXfs>
  <cellStyles count="1">
    <cellStyle name="Normal" xfId="0" builtinId="0"/>
  </cellStyles>
  <dxfs count="31">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numFmt numFmtId="30" formatCode="@"/>
    </dxf>
    <dxf>
      <numFmt numFmtId="166" formatCode="#,##0.00\ [$CHF]"/>
      <fill>
        <patternFill patternType="none">
          <fgColor indexed="64"/>
          <bgColor indexed="65"/>
        </patternFill>
      </fill>
    </dxf>
    <dxf>
      <numFmt numFmtId="166" formatCode="#,##0.00\ [$CHF]"/>
    </dxf>
    <dxf>
      <numFmt numFmtId="1" formatCode="0"/>
    </dxf>
    <dxf>
      <numFmt numFmtId="30" formatCode="@"/>
    </dxf>
    <dxf>
      <alignment horizontal="center" vertical="bottom" textRotation="0" wrapText="0" indent="0" justifyLastLine="0" shrinkToFit="0" readingOrder="0"/>
    </dxf>
    <dxf>
      <numFmt numFmtId="0" formatCode="Genera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66" formatCode="#,##0.00\ [$CHF]"/>
    </dxf>
    <dxf>
      <numFmt numFmtId="166" formatCode="#,##0.00\ [$CHF]"/>
    </dxf>
    <dxf>
      <numFmt numFmtId="166" formatCode="#,##0.00\ [$CHF]"/>
    </dxf>
    <dxf>
      <alignment horizontal="center" vertical="bottom" textRotation="0" wrapText="0" indent="0" justifyLastLine="0" shrinkToFit="0" readingOrder="0"/>
    </dxf>
    <dxf>
      <font>
        <b val="0"/>
        <i val="0"/>
        <strike val="0"/>
        <condense val="0"/>
        <extend val="0"/>
        <outline val="0"/>
        <shadow val="0"/>
        <u val="none"/>
        <vertAlign val="baseline"/>
        <sz val="9"/>
        <color theme="1"/>
        <name val="Arial"/>
        <scheme val="none"/>
      </font>
      <numFmt numFmtId="164" formatCode="#,##0.00\ &quot;CHF&quot;"/>
      <fill>
        <patternFill patternType="none">
          <fgColor indexed="64"/>
          <bgColor auto="1"/>
        </patternFill>
      </fill>
      <border diagonalUp="0" diagonalDown="0">
        <left style="thin">
          <color auto="1"/>
        </left>
        <right style="thin">
          <color auto="1"/>
        </right>
        <top/>
        <bottom/>
      </border>
    </dxf>
    <dxf>
      <font>
        <b val="0"/>
        <i val="0"/>
        <strike val="0"/>
        <condense val="0"/>
        <extend val="0"/>
        <outline val="0"/>
        <shadow val="0"/>
        <u val="none"/>
        <vertAlign val="baseline"/>
        <sz val="9"/>
        <color theme="1"/>
        <name val="Arial"/>
        <scheme val="none"/>
      </font>
      <numFmt numFmtId="164" formatCode="#,##0.00\ &quot;CHF&quot;"/>
      <fill>
        <patternFill patternType="none">
          <fgColor indexed="64"/>
          <bgColor auto="1"/>
        </patternFill>
      </fill>
      <border diagonalUp="0" diagonalDown="0">
        <left style="thin">
          <color auto="1"/>
        </left>
        <right/>
        <top/>
        <bottom/>
      </border>
    </dxf>
    <dxf>
      <font>
        <b val="0"/>
        <i val="0"/>
        <strike val="0"/>
        <condense val="0"/>
        <extend val="0"/>
        <outline val="0"/>
        <shadow val="0"/>
        <u val="none"/>
        <vertAlign val="baseline"/>
        <sz val="9"/>
        <color theme="1"/>
        <name val="Arial"/>
        <scheme val="none"/>
      </font>
      <numFmt numFmtId="164" formatCode="#,##0.00\ &quot;CHF&quot;"/>
      <fill>
        <patternFill patternType="none">
          <fgColor indexed="64"/>
          <bgColor auto="1"/>
        </patternFill>
      </fill>
      <border diagonalUp="0" diagonalDown="0">
        <left style="thin">
          <color auto="1"/>
        </left>
        <right/>
        <top style="thin">
          <color auto="1"/>
        </top>
        <bottom style="thin">
          <color auto="1"/>
        </bottom>
      </border>
    </dxf>
    <dxf>
      <font>
        <b val="0"/>
        <i val="0"/>
        <strike val="0"/>
        <condense val="0"/>
        <extend val="0"/>
        <outline val="0"/>
        <shadow val="0"/>
        <u val="none"/>
        <vertAlign val="baseline"/>
        <sz val="9"/>
        <color theme="1"/>
        <name val="Arial"/>
        <scheme val="none"/>
      </font>
      <numFmt numFmtId="164" formatCode="#,##0.00\ &quot;CHF&quot;"/>
      <fill>
        <patternFill patternType="none">
          <fgColor indexed="64"/>
          <bgColor auto="1"/>
        </patternFill>
      </fill>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9"/>
        <color theme="1"/>
        <name val="Arial"/>
        <scheme val="none"/>
      </font>
      <fill>
        <patternFill patternType="none">
          <fgColor indexed="64"/>
          <bgColor auto="1"/>
        </patternFill>
      </fill>
      <alignment horizontal="center" vertical="bottom" textRotation="0" wrapText="0" relativeIndent="0" justifyLastLine="0" shrinkToFit="0" readingOrder="0"/>
      <border diagonalUp="0" diagonalDown="0" outline="0">
        <left/>
        <right style="thin">
          <color auto="1"/>
        </right>
        <top style="thin">
          <color auto="1"/>
        </top>
        <bottom style="thin">
          <color auto="1"/>
        </bottom>
      </border>
    </dxf>
    <dxf>
      <border outline="0">
        <top style="thin">
          <color auto="1"/>
        </top>
      </border>
    </dxf>
    <dxf>
      <border outline="0">
        <bottom style="thin">
          <color auto="1"/>
        </bottom>
      </border>
    </dxf>
    <dxf>
      <border outline="0">
        <left style="thin">
          <color auto="1"/>
        </left>
        <right style="thin">
          <color auto="1"/>
        </right>
        <top style="thin">
          <color auto="1"/>
        </top>
        <bottom style="thin">
          <color auto="1"/>
        </bottom>
      </border>
    </dxf>
    <dxf>
      <fill>
        <patternFill patternType="none">
          <fgColor indexed="64"/>
          <bgColor auto="1"/>
        </patternFill>
      </fill>
    </dxf>
    <dxf>
      <font>
        <b/>
        <i val="0"/>
        <strike val="0"/>
        <condense val="0"/>
        <extend val="0"/>
        <outline val="0"/>
        <shadow val="0"/>
        <u val="none"/>
        <vertAlign val="baseline"/>
        <sz val="9"/>
        <color theme="1"/>
        <name val="Arial"/>
        <scheme val="none"/>
      </font>
      <fill>
        <patternFill patternType="none">
          <fgColor indexed="64"/>
          <bgColor auto="1"/>
        </patternFill>
      </fill>
      <alignment horizontal="center" vertical="center" textRotation="0" wrapText="0" relativeIndent="0" justifyLastLine="0" shrinkToFit="0" readingOrder="0"/>
      <border diagonalUp="0" diagonalDown="0" outline="0">
        <left style="thin">
          <color auto="1"/>
        </left>
        <right style="thin">
          <color auto="1"/>
        </right>
        <top/>
        <bottom/>
      </border>
    </dxf>
  </dxfs>
  <tableStyles count="0" defaultTableStyle="TableStyleMedium2" defaultPivotStyle="PivotStyleLight16"/>
  <colors>
    <mruColors>
      <color rgb="FF00FA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image" Target="../media/image4.png"/><Relationship Id="rId3" Type="http://schemas.openxmlformats.org/officeDocument/2006/relationships/customXml" Target="../ink/ink2.xml"/><Relationship Id="rId7" Type="http://schemas.openxmlformats.org/officeDocument/2006/relationships/customXml" Target="../ink/ink4.xml"/><Relationship Id="rId2" Type="http://schemas.openxmlformats.org/officeDocument/2006/relationships/image" Target="../media/image1.png"/><Relationship Id="rId1" Type="http://schemas.openxmlformats.org/officeDocument/2006/relationships/customXml" Target="../ink/ink1.xml"/><Relationship Id="rId6" Type="http://schemas.openxmlformats.org/officeDocument/2006/relationships/image" Target="../media/image3.png"/><Relationship Id="rId5" Type="http://schemas.openxmlformats.org/officeDocument/2006/relationships/customXml" Target="../ink/ink3.xml"/><Relationship Id="rId4"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xdr:from>
      <xdr:col>9</xdr:col>
      <xdr:colOff>274320</xdr:colOff>
      <xdr:row>10</xdr:row>
      <xdr:rowOff>30480</xdr:rowOff>
    </xdr:from>
    <xdr:to>
      <xdr:col>14</xdr:col>
      <xdr:colOff>853440</xdr:colOff>
      <xdr:row>13</xdr:row>
      <xdr:rowOff>30480</xdr:rowOff>
    </xdr:to>
    <xdr:sp macro="" textlink="">
      <xdr:nvSpPr>
        <xdr:cNvPr id="2" name="ZoneTexte 1">
          <a:extLst>
            <a:ext uri="{FF2B5EF4-FFF2-40B4-BE49-F238E27FC236}">
              <a16:creationId xmlns:a16="http://schemas.microsoft.com/office/drawing/2014/main" id="{9A5DCA8C-F371-844B-A759-1308A5F68174}"/>
            </a:ext>
          </a:extLst>
        </xdr:cNvPr>
        <xdr:cNvSpPr txBox="1"/>
      </xdr:nvSpPr>
      <xdr:spPr>
        <a:xfrm>
          <a:off x="8249920" y="1432560"/>
          <a:ext cx="4135120" cy="609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solidFill>
                <a:srgbClr val="FF0000"/>
              </a:solidFill>
            </a:rPr>
            <a:t>Je souhaiterai</a:t>
          </a:r>
          <a:r>
            <a:rPr lang="fr-FR" sz="1100" b="1" baseline="0">
              <a:solidFill>
                <a:srgbClr val="FF0000"/>
              </a:solidFill>
            </a:rPr>
            <a:t> que lorsque il y a plus que 1 justificatif, le programme choisisse une couleur aléatoire et colorie le N° du client avec tous les numéros de justificatifs de la même couleur. </a:t>
          </a:r>
          <a:endParaRPr lang="fr-FR" sz="1100" b="1">
            <a:solidFill>
              <a:srgbClr val="FF0000"/>
            </a:solidFill>
          </a:endParaRPr>
        </a:p>
      </xdr:txBody>
    </xdr:sp>
    <xdr:clientData/>
  </xdr:twoCellAnchor>
  <xdr:twoCellAnchor>
    <xdr:from>
      <xdr:col>6</xdr:col>
      <xdr:colOff>50800</xdr:colOff>
      <xdr:row>16</xdr:row>
      <xdr:rowOff>60960</xdr:rowOff>
    </xdr:from>
    <xdr:to>
      <xdr:col>9</xdr:col>
      <xdr:colOff>518160</xdr:colOff>
      <xdr:row>24</xdr:row>
      <xdr:rowOff>60960</xdr:rowOff>
    </xdr:to>
    <xdr:sp macro="" textlink="">
      <xdr:nvSpPr>
        <xdr:cNvPr id="3" name="ZoneTexte 2">
          <a:extLst>
            <a:ext uri="{FF2B5EF4-FFF2-40B4-BE49-F238E27FC236}">
              <a16:creationId xmlns:a16="http://schemas.microsoft.com/office/drawing/2014/main" id="{31812B5B-6512-F740-9911-D2487AC899E4}"/>
            </a:ext>
          </a:extLst>
        </xdr:cNvPr>
        <xdr:cNvSpPr txBox="1"/>
      </xdr:nvSpPr>
      <xdr:spPr>
        <a:xfrm>
          <a:off x="5364480" y="3291840"/>
          <a:ext cx="2926080" cy="1625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solidFill>
                <a:srgbClr val="FF0000"/>
              </a:solidFill>
            </a:rPr>
            <a:t>Lorsque la somme encaissée est plus</a:t>
          </a:r>
          <a:r>
            <a:rPr lang="fr-FR" sz="1100" b="1" baseline="0">
              <a:solidFill>
                <a:srgbClr val="FF0000"/>
              </a:solidFill>
            </a:rPr>
            <a:t> élevée que la valeur du ou des bulletins, la cellule Diff se colorie en vert, et que lorsque la somme encaissée est moins élevée que la valeur du ou des bulletins, la cellule se colorie en rouge. Lorsque la somme encaissée est égal à la valeur des BL, la cellule se colorie en vert. </a:t>
          </a:r>
          <a:endParaRPr lang="fr-FR" sz="1100" b="1">
            <a:solidFill>
              <a:srgbClr val="FF0000"/>
            </a:solidFill>
          </a:endParaRPr>
        </a:p>
      </xdr:txBody>
    </xdr:sp>
    <xdr:clientData/>
  </xdr:twoCellAnchor>
  <xdr:twoCellAnchor>
    <xdr:from>
      <xdr:col>2</xdr:col>
      <xdr:colOff>355600</xdr:colOff>
      <xdr:row>15</xdr:row>
      <xdr:rowOff>111760</xdr:rowOff>
    </xdr:from>
    <xdr:to>
      <xdr:col>5</xdr:col>
      <xdr:colOff>213360</xdr:colOff>
      <xdr:row>23</xdr:row>
      <xdr:rowOff>10160</xdr:rowOff>
    </xdr:to>
    <xdr:sp macro="" textlink="">
      <xdr:nvSpPr>
        <xdr:cNvPr id="4" name="ZoneTexte 3">
          <a:extLst>
            <a:ext uri="{FF2B5EF4-FFF2-40B4-BE49-F238E27FC236}">
              <a16:creationId xmlns:a16="http://schemas.microsoft.com/office/drawing/2014/main" id="{0A6D9B49-BF84-B641-B623-CE8FFF6D1708}"/>
            </a:ext>
          </a:extLst>
        </xdr:cNvPr>
        <xdr:cNvSpPr txBox="1"/>
      </xdr:nvSpPr>
      <xdr:spPr>
        <a:xfrm>
          <a:off x="2001520" y="3139440"/>
          <a:ext cx="2550160" cy="152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solidFill>
                <a:srgbClr val="FF0000"/>
              </a:solidFill>
            </a:rPr>
            <a:t>Lorsque un chauffeur fait de multiples livraisons,</a:t>
          </a:r>
          <a:r>
            <a:rPr lang="fr-FR" sz="1100" b="1" baseline="0">
              <a:solidFill>
                <a:srgbClr val="FF0000"/>
              </a:solidFill>
            </a:rPr>
            <a:t> je souhaiterai via un commentaire ou autre solution (voire cellule E7), voire apparaître  le montant versé correspondant à quel N° de ID, et ceci de la même couleur. et qu'il n'apparaisse pas de montant ni dans la colonne Loomis ni dans la colonne Diff</a:t>
          </a:r>
          <a:endParaRPr lang="fr-FR" sz="1100" b="1">
            <a:solidFill>
              <a:srgbClr val="FF0000"/>
            </a:solidFill>
          </a:endParaRPr>
        </a:p>
      </xdr:txBody>
    </xdr:sp>
    <xdr:clientData/>
  </xdr:twoCellAnchor>
  <xdr:twoCellAnchor editAs="oneCell">
    <xdr:from>
      <xdr:col>6</xdr:col>
      <xdr:colOff>9080</xdr:colOff>
      <xdr:row>4</xdr:row>
      <xdr:rowOff>90880</xdr:rowOff>
    </xdr:from>
    <xdr:to>
      <xdr:col>6</xdr:col>
      <xdr:colOff>214640</xdr:colOff>
      <xdr:row>16</xdr:row>
      <xdr:rowOff>70760</xdr:rowOff>
    </xdr:to>
    <mc:AlternateContent xmlns:mc="http://schemas.openxmlformats.org/markup-compatibility/2006">
      <mc:Choice xmlns:xdr14="http://schemas.microsoft.com/office/excel/2010/spreadsheetDrawing" Requires="xdr14">
        <xdr:contentPart xmlns:r="http://schemas.openxmlformats.org/officeDocument/2006/relationships" r:id="rId1">
          <xdr14:nvContentPartPr>
            <xdr14:cNvPr id="11" name="Encre 10">
              <a:extLst>
                <a:ext uri="{FF2B5EF4-FFF2-40B4-BE49-F238E27FC236}">
                  <a16:creationId xmlns:a16="http://schemas.microsoft.com/office/drawing/2014/main" id="{49C7235C-EB1C-D44A-BA00-272D4040C9D7}"/>
                </a:ext>
              </a:extLst>
            </xdr14:cNvPr>
            <xdr14:cNvContentPartPr/>
          </xdr14:nvContentPartPr>
          <xdr14:nvPr macro=""/>
          <xdr14:xfrm>
            <a:off x="5322760" y="294080"/>
            <a:ext cx="205560" cy="2397960"/>
          </xdr14:xfrm>
        </xdr:contentPart>
      </mc:Choice>
      <mc:Fallback>
        <xdr:pic>
          <xdr:nvPicPr>
            <xdr:cNvPr id="11" name="Encre 10">
              <a:extLst>
                <a:ext uri="{FF2B5EF4-FFF2-40B4-BE49-F238E27FC236}">
                  <a16:creationId xmlns:a16="http://schemas.microsoft.com/office/drawing/2014/main" id="{49C7235C-EB1C-D44A-BA00-272D4040C9D7}"/>
                </a:ext>
              </a:extLst>
            </xdr:cNvPr>
            <xdr:cNvPicPr/>
          </xdr:nvPicPr>
          <xdr:blipFill>
            <a:blip xmlns:r="http://schemas.openxmlformats.org/officeDocument/2006/relationships" r:embed="rId2"/>
            <a:stretch>
              <a:fillRect/>
            </a:stretch>
          </xdr:blipFill>
          <xdr:spPr>
            <a:xfrm>
              <a:off x="5314120" y="285080"/>
              <a:ext cx="223200" cy="2415600"/>
            </a:xfrm>
            <a:prstGeom prst="rect">
              <a:avLst/>
            </a:prstGeom>
          </xdr:spPr>
        </xdr:pic>
      </mc:Fallback>
    </mc:AlternateContent>
    <xdr:clientData/>
  </xdr:twoCellAnchor>
  <xdr:twoCellAnchor editAs="oneCell">
    <xdr:from>
      <xdr:col>1</xdr:col>
      <xdr:colOff>219600</xdr:colOff>
      <xdr:row>6</xdr:row>
      <xdr:rowOff>15720</xdr:rowOff>
    </xdr:from>
    <xdr:to>
      <xdr:col>1</xdr:col>
      <xdr:colOff>223200</xdr:colOff>
      <xdr:row>6</xdr:row>
      <xdr:rowOff>16080</xdr:rowOff>
    </xdr:to>
    <mc:AlternateContent xmlns:mc="http://schemas.openxmlformats.org/markup-compatibility/2006">
      <mc:Choice xmlns:xdr14="http://schemas.microsoft.com/office/excel/2010/spreadsheetDrawing" Requires="xdr14">
        <xdr:contentPart xmlns:r="http://schemas.openxmlformats.org/officeDocument/2006/relationships" r:id="rId3">
          <xdr14:nvContentPartPr>
            <xdr14:cNvPr id="12" name="Encre 11">
              <a:extLst>
                <a:ext uri="{FF2B5EF4-FFF2-40B4-BE49-F238E27FC236}">
                  <a16:creationId xmlns:a16="http://schemas.microsoft.com/office/drawing/2014/main" id="{C5B46A8F-FBAD-8346-A5C5-E79958696B8E}"/>
                </a:ext>
              </a:extLst>
            </xdr14:cNvPr>
            <xdr14:cNvContentPartPr/>
          </xdr14:nvContentPartPr>
          <xdr14:nvPr macro=""/>
          <xdr14:xfrm>
            <a:off x="1042560" y="625320"/>
            <a:ext cx="3600" cy="360"/>
          </xdr14:xfrm>
        </xdr:contentPart>
      </mc:Choice>
      <mc:Fallback>
        <xdr:pic>
          <xdr:nvPicPr>
            <xdr:cNvPr id="12" name="Encre 11">
              <a:extLst>
                <a:ext uri="{FF2B5EF4-FFF2-40B4-BE49-F238E27FC236}">
                  <a16:creationId xmlns:a16="http://schemas.microsoft.com/office/drawing/2014/main" id="{C5B46A8F-FBAD-8346-A5C5-E79958696B8E}"/>
                </a:ext>
              </a:extLst>
            </xdr:cNvPr>
            <xdr:cNvPicPr/>
          </xdr:nvPicPr>
          <xdr:blipFill>
            <a:blip xmlns:r="http://schemas.openxmlformats.org/officeDocument/2006/relationships" r:embed="rId4"/>
            <a:stretch>
              <a:fillRect/>
            </a:stretch>
          </xdr:blipFill>
          <xdr:spPr>
            <a:xfrm>
              <a:off x="1033560" y="616320"/>
              <a:ext cx="21240" cy="18000"/>
            </a:xfrm>
            <a:prstGeom prst="rect">
              <a:avLst/>
            </a:prstGeom>
          </xdr:spPr>
        </xdr:pic>
      </mc:Fallback>
    </mc:AlternateContent>
    <xdr:clientData/>
  </xdr:twoCellAnchor>
  <xdr:twoCellAnchor editAs="oneCell">
    <xdr:from>
      <xdr:col>4</xdr:col>
      <xdr:colOff>13560</xdr:colOff>
      <xdr:row>10</xdr:row>
      <xdr:rowOff>119160</xdr:rowOff>
    </xdr:from>
    <xdr:to>
      <xdr:col>4</xdr:col>
      <xdr:colOff>693600</xdr:colOff>
      <xdr:row>15</xdr:row>
      <xdr:rowOff>125200</xdr:rowOff>
    </xdr:to>
    <mc:AlternateContent xmlns:mc="http://schemas.openxmlformats.org/markup-compatibility/2006">
      <mc:Choice xmlns:xdr14="http://schemas.microsoft.com/office/excel/2010/spreadsheetDrawing" Requires="xdr14">
        <xdr:contentPart xmlns:r="http://schemas.openxmlformats.org/officeDocument/2006/relationships" r:id="rId5">
          <xdr14:nvContentPartPr>
            <xdr14:cNvPr id="13" name="Encre 12">
              <a:extLst>
                <a:ext uri="{FF2B5EF4-FFF2-40B4-BE49-F238E27FC236}">
                  <a16:creationId xmlns:a16="http://schemas.microsoft.com/office/drawing/2014/main" id="{083A1F4F-F897-A849-B29B-2632B5DB7C09}"/>
                </a:ext>
              </a:extLst>
            </xdr14:cNvPr>
            <xdr14:cNvContentPartPr/>
          </xdr14:nvContentPartPr>
          <xdr14:nvPr macro=""/>
          <xdr14:xfrm>
            <a:off x="3457800" y="2130840"/>
            <a:ext cx="680040" cy="1022040"/>
          </xdr14:xfrm>
        </xdr:contentPart>
      </mc:Choice>
      <mc:Fallback>
        <xdr:pic>
          <xdr:nvPicPr>
            <xdr:cNvPr id="13" name="Encre 12">
              <a:extLst>
                <a:ext uri="{FF2B5EF4-FFF2-40B4-BE49-F238E27FC236}">
                  <a16:creationId xmlns:a16="http://schemas.microsoft.com/office/drawing/2014/main" id="{083A1F4F-F897-A849-B29B-2632B5DB7C09}"/>
                </a:ext>
              </a:extLst>
            </xdr:cNvPr>
            <xdr:cNvPicPr/>
          </xdr:nvPicPr>
          <xdr:blipFill>
            <a:blip xmlns:r="http://schemas.openxmlformats.org/officeDocument/2006/relationships" r:embed="rId6"/>
            <a:stretch>
              <a:fillRect/>
            </a:stretch>
          </xdr:blipFill>
          <xdr:spPr>
            <a:xfrm>
              <a:off x="3449160" y="2122200"/>
              <a:ext cx="697680" cy="1039680"/>
            </a:xfrm>
            <a:prstGeom prst="rect">
              <a:avLst/>
            </a:prstGeom>
          </xdr:spPr>
        </xdr:pic>
      </mc:Fallback>
    </mc:AlternateContent>
    <xdr:clientData/>
  </xdr:twoCellAnchor>
  <xdr:twoCellAnchor editAs="oneCell">
    <xdr:from>
      <xdr:col>4</xdr:col>
      <xdr:colOff>804480</xdr:colOff>
      <xdr:row>10</xdr:row>
      <xdr:rowOff>20880</xdr:rowOff>
    </xdr:from>
    <xdr:to>
      <xdr:col>6</xdr:col>
      <xdr:colOff>510040</xdr:colOff>
      <xdr:row>15</xdr:row>
      <xdr:rowOff>122320</xdr:rowOff>
    </xdr:to>
    <mc:AlternateContent xmlns:mc="http://schemas.openxmlformats.org/markup-compatibility/2006">
      <mc:Choice xmlns:xdr14="http://schemas.microsoft.com/office/excel/2010/spreadsheetDrawing" Requires="xdr14">
        <xdr:contentPart xmlns:r="http://schemas.openxmlformats.org/officeDocument/2006/relationships" r:id="rId7">
          <xdr14:nvContentPartPr>
            <xdr14:cNvPr id="15" name="Encre 14">
              <a:extLst>
                <a:ext uri="{FF2B5EF4-FFF2-40B4-BE49-F238E27FC236}">
                  <a16:creationId xmlns:a16="http://schemas.microsoft.com/office/drawing/2014/main" id="{E2EA6BFD-82E9-E841-8C1D-D5A8D5CB9C5F}"/>
                </a:ext>
              </a:extLst>
            </xdr14:cNvPr>
            <xdr14:cNvContentPartPr/>
          </xdr14:nvContentPartPr>
          <xdr14:nvPr macro=""/>
          <xdr14:xfrm>
            <a:off x="4248720" y="2032560"/>
            <a:ext cx="1575000" cy="1117440"/>
          </xdr14:xfrm>
        </xdr:contentPart>
      </mc:Choice>
      <mc:Fallback>
        <xdr:pic>
          <xdr:nvPicPr>
            <xdr:cNvPr id="15" name="Encre 14">
              <a:extLst>
                <a:ext uri="{FF2B5EF4-FFF2-40B4-BE49-F238E27FC236}">
                  <a16:creationId xmlns:a16="http://schemas.microsoft.com/office/drawing/2014/main" id="{E2EA6BFD-82E9-E841-8C1D-D5A8D5CB9C5F}"/>
                </a:ext>
              </a:extLst>
            </xdr:cNvPr>
            <xdr:cNvPicPr/>
          </xdr:nvPicPr>
          <xdr:blipFill>
            <a:blip xmlns:r="http://schemas.openxmlformats.org/officeDocument/2006/relationships" r:embed="rId8"/>
            <a:stretch>
              <a:fillRect/>
            </a:stretch>
          </xdr:blipFill>
          <xdr:spPr>
            <a:xfrm>
              <a:off x="4240080" y="2023920"/>
              <a:ext cx="1592640" cy="1135080"/>
            </a:xfrm>
            <a:prstGeom prst="rect">
              <a:avLst/>
            </a:prstGeom>
          </xdr:spPr>
        </xdr:pic>
      </mc:Fallback>
    </mc:AlternateContent>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ulu1234-11bis(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Feuil1"/>
      <sheetName val="Saisie des Donnees"/>
      <sheetName val="Listes"/>
      <sheetName val="TCD"/>
    </sheetNames>
    <sheetDataSet>
      <sheetData sheetId="0"/>
      <sheetData sheetId="1">
        <row r="1">
          <cell r="C1">
            <v>44105</v>
          </cell>
        </row>
        <row r="3">
          <cell r="B3" t="str">
            <v>40</v>
          </cell>
        </row>
        <row r="4">
          <cell r="B4" t="str">
            <v>20</v>
          </cell>
        </row>
        <row r="5">
          <cell r="B5" t="str">
            <v>10</v>
          </cell>
        </row>
        <row r="6">
          <cell r="B6" t="str">
            <v>220</v>
          </cell>
        </row>
      </sheetData>
      <sheetData sheetId="2"/>
      <sheetData sheetId="3">
        <row r="1">
          <cell r="D1" t="str">
            <v>Date sans doublons</v>
          </cell>
        </row>
        <row r="2">
          <cell r="D2">
            <v>44105</v>
          </cell>
        </row>
        <row r="3">
          <cell r="D3">
            <v>44107</v>
          </cell>
        </row>
        <row r="4">
          <cell r="D4">
            <v>44108</v>
          </cell>
        </row>
      </sheetData>
      <sheetData sheetId="4"/>
    </sheetDataSet>
  </externalBook>
</externalLink>
</file>

<file path=xl/ink/ink1.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channel name="F" type="integer" max="32767" units="dev"/>
        </inkml:traceFormat>
        <inkml:channelProperties>
          <inkml:channelProperty channel="X" name="resolution" value="1000" units="1/cm"/>
          <inkml:channelProperty channel="Y" name="resolution" value="1000" units="1/cm"/>
          <inkml:channelProperty channel="F" name="resolution" value="0" units="1/dev"/>
        </inkml:channelProperties>
      </inkml:inkSource>
      <inkml:timestamp xml:id="ts0" timeString="2020-10-04T11:12:39.342"/>
    </inkml:context>
    <inkml:brush xml:id="br0">
      <inkml:brushProperty name="width" value="0.05" units="cm"/>
      <inkml:brushProperty name="height" value="0.05" units="cm"/>
    </inkml:brush>
  </inkml:definitions>
  <inkml:trace contextRef="#ctx0" brushRef="#br0">194 6660 24575,'0'-17'0,"0"-49"0,0-22-2515,0-1 1,0-7 2514,0 13 0,0-5-946,0 18 0,0-8 0,0-2 0,0 3 946,0-13 0,0 2 0,0-1 0,0-7 0,0-1 0,0-1-300,0 22 0,0 0 1,0 0-1,0 3 300,0-14 0,0 3 0,0-3 0,0 10 0,0-3 0,0-1 0,0 4-656,0-11 1,0 3 0,0 0 655,0-8 0,0 1 0,0 6 57,0-1 0,0 3-57,0 14 0,0-2 0,0 6 1110,0 4 1,0 3-1111,0-10 0,0 3 0,0-25 2986,0 14-2986,0 5 0,0 0 0,0 11 3197,0-11-3197,0 27 2315,0-8-2315,0 20 1028,0-9-1028,0 13 117,0-1-117,0 0 0,-4 9 0,2-7 0,-2 15 0,-1-6 0,4 8 0,-4-8 0,5-2 0,-7-9 0,6 0 0,-6 1 0,7-1 0,0 0 0,0 0 0,0 0 0,0 1 0,0-14 0,0 10 0,0-10 0,0 13 0,0-12 0,0 9 0,0-8 0,0-1 0,6 9 0,-4-9 0,11 13 0,-11-13 0,9 18 0,-3-16 0,-2 19 0,6-1 0,-11-5 0,8 14 0,-7-6 0,2 8 0,1 0 0,-4 1 0,4-1 0,0 1 0,-4 0 0,4-1 0,-5 0 0,0-8 0,4 6 0,-2-15 0,2 7 0,1 0 0,-4-7 0,11 7 0,-11-1 0,12-5 0,-11 14 0,5-6 0,-7 8 0,0 0 0,0-5 0,0 4 0,0-12 0,0 11 0,0-6 0,0 0 0,0 6 0,0-15 0,0 16 0,0-16 0,0 7 0,0-1 0,0-5 0,0 5 0,0 1 0,0-7 0,0 10 0,0-2 0,0 4 0,0 6 0,0-14 0,0 10 0,0-10 0,0 13 0,0 0 0,0 0 0,0 0 0,0 1 0,0-9 0,0 6 0,0-7 0,0 10 0,0-1 0,0 1 0,0-1 0,0 1 0,0-1 0,0 1 0,0 0 0,0 0 0,0 0 0,-5-1 0,4 2 0,-9-1 0,9 0 0,-9 4 0,9-4 0,-4-4 0,5 1 0,0-7 0,0 10 0,0-1 0,0 0 0,0 0 0,0 0 0,0 1 0,0 0 0,0 1 0,0-1 0,0 2 0,0-1 0,0 1 0,0-1 0,0 0 0,0 0 0,0 1 0,0-1 0,0 0 0,0 1 0,0-3 0,0 1 0,0-1 0,0 1 0,0 0 0,0 1 0,0 0 0,0 0 0,4 1 0,-3-2 0,3 2 0,-4-2 0,0 2 0,0 0 0,0 0 0,0 0 0,0-1 0,0 0 0,0-1 0,0 1 0,0-2 0,0 1 0,5 4 0,-4-4 0,4 5 0,-5-4 0,3 1 0,-2 0 0,-1 4 0,-1 6 0,-15 6 0,-1 11 0,-12 4 0,-1 7 0,-12 3 0,9-2 0,-2 2 0,7-4 0,13-7 0,-4-3 0,8-8 0,5-1 0,-3 1 0,8-2 0,-4-7 0,13-8 0,-1-4 0,16-7 0,-8-2 0,5 4 0,-8-4 0,7 6 0,-6 2 0,6-2 0,-8 7 0,-5-3 0,3 3 0,-3 0 0,5-4 0,-5 4 0,3 0 0,-3-4 0,5 4 0,0-4 0,-1-1 0,1 5 0,-5-4 0,3 9 0,-7-9 0,7 9 0,-5-4 0,7 5 0,-2 0 0,2 0 0,-1 0 0,1 0 0,0 0 0,-1 0 0,1 0 0,-1 0 0,-1 0 0,-1 0 0,0 0 0,2 0 0,-1 0 0,2 0 0,-1 0 0,-5 5 0,5 1 0,-4 5 0,5-5 0,-5 3 0,3-8 0,-3 9 0,0-4 0,3 4 0,-4 0 0,1 0 0,2-6 0,-7 4 0,3-4 0,0 1 0,-3 3 0,6-3 0,-6 4 0,8 1 0,-8-2 0,7-2 0,-7 2 0,2-3 0,-3 4 0,5-4 0,-4 3 0,4-7 0,-5 3 0</inkml:trace>
</inkml:ink>
</file>

<file path=xl/ink/ink2.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channel name="F" type="integer" max="32767" units="dev"/>
        </inkml:traceFormat>
        <inkml:channelProperties>
          <inkml:channelProperty channel="X" name="resolution" value="1000" units="1/cm"/>
          <inkml:channelProperty channel="Y" name="resolution" value="1000" units="1/cm"/>
          <inkml:channelProperty channel="F" name="resolution" value="0" units="1/dev"/>
        </inkml:channelProperties>
      </inkml:inkSource>
      <inkml:timestamp xml:id="ts0" timeString="2020-10-04T11:12:51.558"/>
    </inkml:context>
    <inkml:brush xml:id="br0">
      <inkml:brushProperty name="width" value="0.05" units="cm"/>
      <inkml:brushProperty name="height" value="0.05" units="cm"/>
    </inkml:brush>
  </inkml:definitions>
  <inkml:trace contextRef="#ctx0" brushRef="#br0">10 0 24575,'-6'0'0,"2"0"0</inkml:trace>
</inkml:ink>
</file>

<file path=xl/ink/ink3.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channel name="F" type="integer" max="32767" units="dev"/>
        </inkml:traceFormat>
        <inkml:channelProperties>
          <inkml:channelProperty channel="X" name="resolution" value="1000" units="1/cm"/>
          <inkml:channelProperty channel="Y" name="resolution" value="1000" units="1/cm"/>
          <inkml:channelProperty channel="F" name="resolution" value="0" units="1/dev"/>
        </inkml:channelProperties>
      </inkml:inkSource>
      <inkml:timestamp xml:id="ts0" timeString="2020-10-04T11:17:18.142"/>
    </inkml:context>
    <inkml:brush xml:id="br0">
      <inkml:brushProperty name="width" value="0.05" units="cm"/>
      <inkml:brushProperty name="height" value="0.05" units="cm"/>
    </inkml:brush>
  </inkml:definitions>
  <inkml:trace contextRef="#ctx0" brushRef="#br0">1 2839 24575,'0'-21'0,"0"-14"0,16-9 0,5-13 0,17 0 0,19-22-1066,-14 16 1066,-5 12 0,0 0 0,4-12 0,-4 13 0,1-2 0,7-26 0,-11 34 0,1-1 0,-11 0 0,-2 1-4,29-21 4,3-13 0,-22 20 0,17-4 0,-25 17 0,12-9 0,-13 22 0,11-22 794,-17 21-794,8-21 276,-4 22-276,-2-22 0,12 9 0,-13 1 0,17-10 0,-13 21 0,6-20 0,-1 20 0,-9-9 0,7 8 0,-10 3 0,1 4 0,-2 0 0,-2 5 0,0 1 0,1-7 0,-1 7 0,1-8 0,1-1 0,0 0 0,0 1 0,-2 7 0,1-5 0,-8 5 0,7-7 0,-6 7 0,1-5 0,3 5 0,-5 1 0,7-12 0,-7 19 0,-1-10 0,-1 14 0,-3 0 0,4 0 0,0 1 0,-4-1 0,9 0 0,-9-1 0,3 0 0,1 0 0,-4 0 0,9 1 0,-9-1 0,4 0 0,0 0 0,-4 0 0,8 1 0,-4 0 0,6-1 0,-6 1 0,0-1 0,0 0 0,-4 1 0,8 0 0,-8 0 0,8 0 0,-8-1 0,3 1 0,1 0 0,-4-1 0,8 0 0,-3 0 0,0 0 0,4 5 0,-4-3 0,4 3 0,-4-13 0,4 11 0,-4-10 0,0 12 0,-1-5 0,-1 5 0,-3-3 0,4 2 0,-12 5 0,-8 3 0,-8 17 0,-7 5 0,-17 24 0,13-13 0,-25 17 0,26-21 0,-20 7 0,20-7 0,-9-3 0,12 1 0,1-12 0,-1 12 0,9-13 0,1 4 0,10-8 0,-1-5 0,1-2 0,4 1 0,9-10 0,11-5 0,9-13 0,7-7 0,11-3 0,-8 2 0,8-2 0,-11 3 0,-1 7 0,1 2 0,0-1 0,-1 6 0,1-6 0,-9 9 0,7-1 0,-16 3 0,8 3 0,-10-2 0,1 9 0,0-9 0,8 9 0,-6-8 0,6 7 0,-4-12 0,-3 12 0,3-13 0,-4 14 0,0-4 0,0 0 0,-2 4 0,0-4 0,0 5 0,0 0 0,0 0 0,1 0 0,0 5 0,1 1 0,0 5 0,1 8 0,1 2 0,0 0 0,1 7 0,-1-7 0,0 0 0,2 7 0,-4-15 0,-4 6 0,-2 0 0,-5-6 0,0 6 0,0-8 0,0-1 0,0 1 0,0 0 0,0-1 0,0 1 0,0 0 0,0-1 0,0 1 0,0-1 0,0-5 0,0-1 0</inkml:trace>
</inkml:ink>
</file>

<file path=xl/ink/ink4.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channel name="F" type="integer" max="32767" units="dev"/>
        </inkml:traceFormat>
        <inkml:channelProperties>
          <inkml:channelProperty channel="X" name="resolution" value="1000" units="1/cm"/>
          <inkml:channelProperty channel="Y" name="resolution" value="1000" units="1/cm"/>
          <inkml:channelProperty channel="F" name="resolution" value="0" units="1/dev"/>
        </inkml:channelProperties>
      </inkml:inkSource>
      <inkml:timestamp xml:id="ts0" timeString="2020-10-04T11:17:43.160"/>
    </inkml:context>
    <inkml:brush xml:id="br0">
      <inkml:brushProperty name="width" value="0.05" units="cm"/>
      <inkml:brushProperty name="height" value="0.05" units="cm"/>
    </inkml:brush>
  </inkml:definitions>
  <inkml:trace contextRef="#ctx0" brushRef="#br0">1 3104 24575,'17'-21'0,"14"-5"0,14-8 0,27-7 0,-31 12 0,1 0-770,4 4 0,2 0 770,11-13 0,0-1 0,-7 5 0,0 2 0,14-2 0,0-1 0,-10-4 0,-1 0 0,6 4 0,-1 1 0,-9 1 0,-2 0 0,2 1 0,-2 3 140,27-14-140,1-12 0,-3 10 0,-9-7 0,8 10 0,-29 8 0,10-3 0,-10 3 0,1 6 0,8-7 1152,-20 18-1152,46-27 0,-40 18 0,39-11 248,-33 13-248,11 5 0,1-8 0,0 6 0,-1-6 0,-12 9 0,10 0 0,-22 9 0,10-6 0,-12 7 0,-1-7 0,1 0 0,0 0 0,-1 1 0,1-1 0,4-11 0,-4 8 0,-4-7 0,2 11 0,-7-6 0,0 6 0,-2-6 0,0 1 0,-6 6 0,15-14 0,-16 14 0,9-15 0,-1 14 0,-4-15 0,12 7 0,-5-1 0,0-5 0,5 5 0,1-14 0,3 12 0,-3-9 0,-9 19 0,-8-4 0,-1 8 0,8-2 0,-6 2 0,6-1 0,-9 1 0,1 0 0,8-8 0,-6 6 0,15-8 0,-14 1 0,14 4 0,-13-4 0,12 6 0,-14 2 0,6 0 0,0-8 0,-6 8 0,19-9 0,-18 9 0,10 0 0,-11-8 0,-2 8 0,1-8 0,-1 10 0,8-3 0,-4-7 0,4 5 0,-6-4 0,-2 9 0,-1-1 0,1 0 0,0 0 0,-1 0 0,1 1 0,1-10 0,4 3 0,-2-4 0,2 6 0,-6 4 0,1 0 0,0 0 0,-1 0 0,1 5 0,0-3 0,-1 8 0,-4-9 0,4 4 0,-4 0 0,0-4 0,3 4 0,-4 0 0,1-3 0,2 4 0,-3-5 0,5 0 0,-5 0 0,4 4 0,-1-12 0,3 10 0,2-11 0,-3 8 0,1 0 0,0 5 0,-1-4 0,1 4 0,-1-3 0,-4-2 0,2 6 0,-2-5 0,0 4 0,4-5 0,-4 1 0,4 4 0,1-4 0,-5 4 0,3-5 0,-3 0 0,5 1 0,0-1 0,-1 0 0,3-8 0,-2 6 0,2-6 0,-3 13 0,1-4 0,0 4 0,-2 0 0,-3-3 0,-8 7 0,-13 4 0,1 4 0,-26 11 0,16 3 0,-18-2 0,0 13 0,10-13 0,-10 13 0,12-14 0,0 4 0,1-6 0,7-2 0,-5 1 0,14-3 0,-2 2 0,6-7 0,7 3 0,-6-8 0,3 4 0,0 0 0,-2-4 0,2 8 0,-4-8 0,4 6 0,-2-6 0,6 7 0,-7-7 0,8 7 0,-8-7 0,7 7 0,-3-3 0,11-6 0,7-4 0,21-20 0,-2 1 0,21-13 0,-22 13 0,10-7 0,-12 14 0,-1-4 0,-8 8 0,7-2 0,-15 4 0,6 3 0,-8-2 0,-1 9 0,1-8 0,0 3 0,-2-4 0,2 4 0,-6-3 0,5 8 0,-4-9 0,3 6 0,0-6 0,-1 2 0,1 0 0,0 3 0,1-4 0,0 3 0,1 0 0,-5-3 0,4 3 0,-4 0 0,3-3 0,0 8 0,0-3 0,0 4 0,0 0 0,1 0 0,1 0 0,-1 0 0,0 0 0,0 0 0,1 0 0,-6 5 0,4 1 0,-3 4 0,5 1 0,-5 0 0,5 8 0,-9-6 0,4 14 0,-1-14 0,-4 14 0,4-14 0,-5 14 0,0-14 0,0 14 0,0-14 0,0 6 0,0 0 0,0-6 0,0 6 0,0 0 0,0-6 0,0 11 0,0-12 0,0 3 0,0-4 0,0-1 0,0 1 0,0 0 0,0 0 0,0-2 0,0 2 0,0-2 0,0 0 0,0-1 0,0 0 0,0 1 0,0-5 0,0 0 0</inkml:trace>
</inkml:ink>
</file>

<file path=xl/persons/person.xml><?xml version="1.0" encoding="utf-8"?>
<personList xmlns="http://schemas.microsoft.com/office/spreadsheetml/2018/threadedcomments" xmlns:x="http://schemas.openxmlformats.org/spreadsheetml/2006/main">
  <person displayName="Marc Gilliand" id="{0E948E69-13C0-914B-BA23-9A03FD08605E}" userId="fe7682b54c9e7ae8" providerId="Windows Live"/>
</personList>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A11E146-FA53-E144-957F-C833879BAC07}" name="Tableau2" displayName="Tableau2" ref="B2:F6" totalsRowShown="0" headerRowDxfId="30" dataDxfId="29" headerRowBorderDxfId="27" tableBorderDxfId="28" totalsRowBorderDxfId="26">
  <autoFilter ref="B2:F6" xr:uid="{8CD06869-579C-4442-ABA3-B4F36933CEBE}"/>
  <tableColumns count="5">
    <tableColumn id="1" xr3:uid="{CFEBA689-7880-6A49-A749-26DB40178DB9}" name="Chauffeurs" dataDxfId="25">
      <calculatedColumnFormula>IF(A3="","",A3)</calculatedColumnFormula>
    </tableColumn>
    <tableColumn id="2" xr3:uid="{9589B952-C038-EC43-A8D6-ED62242E3F53}" name="BULLETINS" dataDxfId="24">
      <calculatedColumnFormula>SUMPRODUCT(([1]!Tableau1[date]=[1]Feuil1!$C$1)*([1]!Tableau1[N° chauffeur]=[1]Feuil1!B3)*[1]!Tableau1[Bulletins])</calculatedColumnFormula>
    </tableColumn>
    <tableColumn id="3" xr3:uid="{FAB43523-2034-504B-90DD-601DE87E76B9}" name="Loomis" dataDxfId="23">
      <calculatedColumnFormula>SUMPRODUCT(([1]!Tableau1[date]=[1]Feuil1!$C$1)*([1]!Tableau1[N° chauffeur]=[1]Feuil1!B3)*[1]!Tableau1[Loomis])</calculatedColumnFormula>
    </tableColumn>
    <tableColumn id="4" xr3:uid="{904CF700-F516-2644-B4B1-7E8F667C7BFA}" name="CS" dataDxfId="22">
      <calculatedColumnFormula>SUMPRODUCT(([1]!Tableau1[date]=[1]Feuil1!$C$1)*([1]!Tableau1[N° chauffeur]=[1]Feuil1!B3)*[1]!Tableau1[Crédit Suisse])</calculatedColumnFormula>
    </tableColumn>
    <tableColumn id="5" xr3:uid="{59879409-A046-5645-ABAF-3EFCA1B3C4E0}" name="Diff" dataDxfId="21">
      <calculatedColumnFormula>(D3+E3)-C3</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FDB08C4-B42C-AF44-B8A4-8E42BD31EF11}" name="Tableau1" displayName="Tableau1" ref="A1:Q14" totalsRowShown="0">
  <autoFilter ref="A1:Q14" xr:uid="{7C84E77F-071F-F44F-9C30-3E1DB7F87E6F}"/>
  <tableColumns count="17">
    <tableColumn id="17" xr3:uid="{3FE9A208-D1B6-AE46-91B0-897E31815CED}" name="ID"/>
    <tableColumn id="1" xr3:uid="{009232FB-47C1-6444-B770-5D2239EC5FE6}" name="date"/>
    <tableColumn id="2" xr3:uid="{A62E8ABA-0AEA-524F-BA4E-201FFCAF9B77}" name="N° chauffeur" dataDxfId="20"/>
    <tableColumn id="3" xr3:uid="{2D24C522-AAEE-FD40-A5FB-096569F096E9}" name="Bulletins" dataDxfId="19">
      <calculatedColumnFormula>O2</calculatedColumnFormula>
    </tableColumn>
    <tableColumn id="4" xr3:uid="{33738186-4BCE-6F4C-9A68-0A0E61F7658F}" name="Loomis" dataDxfId="18"/>
    <tableColumn id="5" xr3:uid="{18661453-2B83-0C4B-A51A-CD6233DF25E2}" name="Crédit Suisse" dataDxfId="17"/>
    <tableColumn id="11" xr3:uid="{1D6BD1A0-F1D6-C440-8FE5-6110F4C91DEA}" name="Diff" dataDxfId="8">
      <calculatedColumnFormula>Tableau1[[#This Row],[Bulletins]]-(Tableau1[[#This Row],[Loomis]]+Tableau1[[#This Row],[Crédit Suisse]])</calculatedColumnFormula>
    </tableColumn>
    <tableColumn id="18" xr3:uid="{2AA6C7DF-2A90-C443-AC15-05737B57069B}" name="N°  Client" dataDxfId="6"/>
    <tableColumn id="6" xr3:uid="{616FF61A-0F53-0A45-8EE6-976D78FFBFF0}" name="Justif1" dataDxfId="16"/>
    <tableColumn id="8" xr3:uid="{FB29DAE8-CF8A-C148-AEE5-C412FFCFABB8}" name="Justif2" dataDxfId="15"/>
    <tableColumn id="10" xr3:uid="{2332C9CD-7C19-DC4F-BD12-8C4DC9E74F15}" name="Justif3" dataDxfId="14"/>
    <tableColumn id="12" xr3:uid="{D8D03229-914C-1C4B-BF44-4094873E1BBF}" name="Justif4" dataDxfId="13"/>
    <tableColumn id="13" xr3:uid="{04A27FFD-7691-6B48-BFB5-C669C680C2AE}" name="Justif5" dataDxfId="12"/>
    <tableColumn id="14" xr3:uid="{790D721C-3D85-FC4A-8E64-F1487AD085AD}" name="Justif6" dataDxfId="11"/>
    <tableColumn id="15" xr3:uid="{895BA3E5-FE94-F04A-A73A-838C116365EA}" name="montant_Total" dataDxfId="7"/>
    <tableColumn id="16" xr3:uid="{D22F6141-CFB4-E443-AE45-56E5CC7AAF59}" name="N°  Client2" dataDxfId="10"/>
    <tableColumn id="7" xr3:uid="{7EB8EC96-BDDB-1446-BC88-7A2372222861}" name="Nbre_J" dataDxfId="9">
      <calculatedColumnFormula>COUNTA(Tableau1[[#This Row],[Justif1]:[Justif6]])</calculatedColumnFormula>
    </tableColumn>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F2" dT="2020-10-04T11:26:57.30" personId="{0E948E69-13C0-914B-BA23-9A03FD08605E}" id="{B9BC485C-E78F-514E-B683-9F308419EA3F}">
    <text>Montant total livraison 
chauffeur 60
ID 11, 12, 13</text>
  </threadedComment>
  <threadedComment ref="E10" dT="2020-10-04T11:28:06.32" personId="{0E948E69-13C0-914B-BA23-9A03FD08605E}" id="{399AA853-4F03-244A-8DD5-C4AF963E87DB}">
    <text>Montant total livraison 
chauffeur 220
ID 3, 5, 5</text>
  </threadedComment>
</ThreadedComments>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1.vml"/><Relationship Id="rId1" Type="http://schemas.openxmlformats.org/officeDocument/2006/relationships/drawing" Target="../drawings/drawing1.xml"/><Relationship Id="rId5" Type="http://schemas.microsoft.com/office/2017/10/relationships/threadedComment" Target="../threadedComments/threadedComment1.xm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5AB1AC-E099-804A-8EEF-9A6239235A17}">
  <dimension ref="A1:F8"/>
  <sheetViews>
    <sheetView tabSelected="1" topLeftCell="B1" zoomScale="150" zoomScaleNormal="150" workbookViewId="0">
      <selection activeCell="D14" sqref="D14"/>
    </sheetView>
  </sheetViews>
  <sheetFormatPr baseColWidth="10" defaultRowHeight="16" x14ac:dyDescent="0.2"/>
  <cols>
    <col min="1" max="1" width="4.5" hidden="1" customWidth="1"/>
    <col min="2" max="2" width="12.6640625" customWidth="1"/>
    <col min="3" max="3" width="14.5" customWidth="1"/>
    <col min="4" max="5" width="15.83203125" customWidth="1"/>
  </cols>
  <sheetData>
    <row r="1" spans="1:6" x14ac:dyDescent="0.2">
      <c r="B1" s="1" t="s">
        <v>0</v>
      </c>
      <c r="C1" s="2">
        <v>44105</v>
      </c>
      <c r="D1" s="3" t="s">
        <v>1</v>
      </c>
      <c r="E1" s="4"/>
      <c r="F1" s="5"/>
    </row>
    <row r="2" spans="1:6" x14ac:dyDescent="0.2">
      <c r="B2" s="6" t="s">
        <v>2</v>
      </c>
      <c r="C2" s="7" t="s">
        <v>3</v>
      </c>
      <c r="D2" s="8" t="s">
        <v>4</v>
      </c>
      <c r="E2" s="7" t="s">
        <v>5</v>
      </c>
      <c r="F2" s="7" t="s">
        <v>6</v>
      </c>
    </row>
    <row r="3" spans="1:6" x14ac:dyDescent="0.2">
      <c r="A3" t="s">
        <v>7</v>
      </c>
      <c r="B3" s="9" t="str">
        <f>IF(A3="","",A3)</f>
        <v>40</v>
      </c>
      <c r="C3" s="10">
        <f>SUMPRODUCT(([1]!Tableau1[date]=[1]Feuil1!$C$1)*([1]!Tableau1[N° chauffeur]=[1]Feuil1!B3)*[1]!Tableau1[Bulletins])</f>
        <v>1.1000000000000001</v>
      </c>
      <c r="D3" s="11">
        <f>SUMPRODUCT(([1]!Tableau1[date]=[1]Feuil1!$C$1)*([1]!Tableau1[N° chauffeur]=[1]Feuil1!B3)*[1]!Tableau1[Loomis])</f>
        <v>1.1499999999999999</v>
      </c>
      <c r="E3" s="11">
        <f>SUMPRODUCT(([1]!Tableau1[date]=[1]Feuil1!$C$1)*([1]!Tableau1[N° chauffeur]=[1]Feuil1!B3)*[1]!Tableau1[Crédit Suisse])</f>
        <v>0</v>
      </c>
      <c r="F3" s="12">
        <f>(D3+E3)-C3</f>
        <v>4.9999999999999822E-2</v>
      </c>
    </row>
    <row r="4" spans="1:6" x14ac:dyDescent="0.2">
      <c r="A4" t="s">
        <v>8</v>
      </c>
      <c r="B4" s="9" t="str">
        <f t="shared" ref="B4:B6" si="0">IF(A4="","",A4)</f>
        <v>20</v>
      </c>
      <c r="C4" s="10">
        <f>SUMPRODUCT(([1]!Tableau1[date]=[1]Feuil1!$C$1)*([1]!Tableau1[N° chauffeur]=[1]Feuil1!B4)*[1]!Tableau1[Bulletins])</f>
        <v>6</v>
      </c>
      <c r="D4" s="11">
        <f>SUMPRODUCT(([1]!Tableau1[date]=[1]Feuil1!$C$1)*([1]!Tableau1[N° chauffeur]=[1]Feuil1!B4)*[1]!Tableau1[Loomis])</f>
        <v>6.15</v>
      </c>
      <c r="E4" s="11">
        <f>SUMPRODUCT(([1]!Tableau1[date]=[1]Feuil1!$C$1)*([1]!Tableau1[N° chauffeur]=[1]Feuil1!B4)*[1]!Tableau1[Crédit Suisse])</f>
        <v>0</v>
      </c>
      <c r="F4" s="12">
        <f t="shared" ref="F4:F6" si="1">(D4+E4)-C4</f>
        <v>0.15000000000000036</v>
      </c>
    </row>
    <row r="5" spans="1:6" x14ac:dyDescent="0.2">
      <c r="A5" t="s">
        <v>9</v>
      </c>
      <c r="B5" s="9" t="str">
        <f t="shared" si="0"/>
        <v>10</v>
      </c>
      <c r="C5" s="10">
        <f>SUMPRODUCT(([1]!Tableau1[date]=[1]Feuil1!$C$1)*([1]!Tableau1[N° chauffeur]=[1]Feuil1!B5)*[1]!Tableau1[Bulletins])</f>
        <v>90.1</v>
      </c>
      <c r="D5" s="11">
        <f>SUMPRODUCT(([1]!Tableau1[date]=[1]Feuil1!$C$1)*([1]!Tableau1[N° chauffeur]=[1]Feuil1!B5)*[1]!Tableau1[Loomis])</f>
        <v>90.15</v>
      </c>
      <c r="E5" s="11">
        <f>SUMPRODUCT(([1]!Tableau1[date]=[1]Feuil1!$C$1)*([1]!Tableau1[N° chauffeur]=[1]Feuil1!B5)*[1]!Tableau1[Crédit Suisse])</f>
        <v>0</v>
      </c>
      <c r="F5" s="12">
        <f t="shared" si="1"/>
        <v>5.0000000000011369E-2</v>
      </c>
    </row>
    <row r="6" spans="1:6" x14ac:dyDescent="0.2">
      <c r="A6" t="s">
        <v>10</v>
      </c>
      <c r="B6" s="9" t="str">
        <f t="shared" si="0"/>
        <v>220</v>
      </c>
      <c r="C6" s="10">
        <f>SUMPRODUCT(([1]!Tableau1[date]=[1]Feuil1!$C$1)*([1]!Tableau1[N° chauffeur]=[1]Feuil1!B6)*[1]!Tableau1[Bulletins])</f>
        <v>179.16000000000003</v>
      </c>
      <c r="D6" s="11">
        <f>SUMPRODUCT(([1]!Tableau1[date]=[1]Feuil1!$C$1)*([1]!Tableau1[N° chauffeur]=[1]Feuil1!B6)*[1]!Tableau1[Loomis])</f>
        <v>112.98</v>
      </c>
      <c r="E6" s="11">
        <f>SUMPRODUCT(([1]!Tableau1[date]=[1]Feuil1!$C$1)*([1]!Tableau1[N° chauffeur]=[1]Feuil1!B6)*[1]!Tableau1[Crédit Suisse])</f>
        <v>0</v>
      </c>
      <c r="F6" s="12">
        <f t="shared" si="1"/>
        <v>-66.180000000000021</v>
      </c>
    </row>
    <row r="7" spans="1:6" x14ac:dyDescent="0.2">
      <c r="B7" s="13" t="s">
        <v>11</v>
      </c>
      <c r="C7" s="14">
        <f>SUM(C3:C6)</f>
        <v>276.36</v>
      </c>
      <c r="D7" s="14">
        <f>SUM(D3:D6)</f>
        <v>210.43</v>
      </c>
      <c r="E7" s="14">
        <f>SUM(E3:E6)</f>
        <v>0</v>
      </c>
      <c r="F7" s="15"/>
    </row>
    <row r="8" spans="1:6" x14ac:dyDescent="0.2">
      <c r="B8" s="16" t="s">
        <v>12</v>
      </c>
      <c r="C8" s="17">
        <f>SUM(F3:F6)</f>
        <v>-65.930000000000007</v>
      </c>
      <c r="D8" s="18"/>
      <c r="E8" s="19"/>
    </row>
  </sheetData>
  <mergeCells count="1">
    <mergeCell ref="D1:E1"/>
  </mergeCells>
  <conditionalFormatting sqref="C8">
    <cfRule type="cellIs" dxfId="5" priority="1" operator="lessThan">
      <formula>0</formula>
    </cfRule>
    <cfRule type="cellIs" dxfId="4" priority="2" operator="equal">
      <formula>0</formula>
    </cfRule>
    <cfRule type="cellIs" dxfId="3" priority="3" operator="lessThan">
      <formula>1.9</formula>
    </cfRule>
    <cfRule type="cellIs" dxfId="2" priority="4" operator="lessThan">
      <formula>"0.00$F$14"</formula>
    </cfRule>
    <cfRule type="cellIs" dxfId="1" priority="5" operator="greaterThan">
      <formula>"0$F$14"</formula>
    </cfRule>
    <cfRule type="cellIs" dxfId="0" priority="6" operator="greaterThan">
      <formula>0</formula>
    </cfRule>
  </conditionalFormatting>
  <dataValidations count="1">
    <dataValidation type="list" allowBlank="1" showInputMessage="1" showErrorMessage="1" sqref="C1" xr:uid="{97C65DFF-8DE9-8845-A906-3E87C3868F2D}">
      <formula1>Date_SD</formula1>
    </dataValidation>
  </dataValidation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48A254F-00F1-F441-B8B6-94F21B6E5291}">
  <dimension ref="A1:OQ14"/>
  <sheetViews>
    <sheetView zoomScale="125" zoomScaleNormal="125" workbookViewId="0">
      <selection activeCell="K18" sqref="K18"/>
    </sheetView>
  </sheetViews>
  <sheetFormatPr baseColWidth="10" defaultRowHeight="16" x14ac:dyDescent="0.2"/>
  <cols>
    <col min="3" max="3" width="11.1640625" customWidth="1"/>
    <col min="4" max="4" width="12.33203125" customWidth="1"/>
    <col min="5" max="5" width="11.6640625" style="20" customWidth="1"/>
    <col min="6" max="6" width="12.83203125" customWidth="1"/>
    <col min="7" max="7" width="10.1640625" customWidth="1"/>
    <col min="8" max="8" width="12.83203125" customWidth="1"/>
    <col min="9" max="12" width="9.33203125" style="21" customWidth="1"/>
    <col min="13" max="13" width="9.33203125" customWidth="1"/>
    <col min="14" max="14" width="9.33203125" style="21" customWidth="1"/>
    <col min="15" max="15" width="11.83203125" customWidth="1"/>
    <col min="16" max="16" width="12.6640625" hidden="1" customWidth="1"/>
    <col min="17" max="17" width="0" hidden="1" customWidth="1"/>
  </cols>
  <sheetData>
    <row r="1" spans="1:407" x14ac:dyDescent="0.2">
      <c r="A1" t="s">
        <v>13</v>
      </c>
      <c r="B1" t="s">
        <v>14</v>
      </c>
      <c r="C1" t="s">
        <v>15</v>
      </c>
      <c r="D1" t="s">
        <v>16</v>
      </c>
      <c r="E1" s="20" t="s">
        <v>4</v>
      </c>
      <c r="F1" t="s">
        <v>17</v>
      </c>
      <c r="G1" t="s">
        <v>6</v>
      </c>
      <c r="H1" t="s">
        <v>25</v>
      </c>
      <c r="I1" s="21" t="s">
        <v>18</v>
      </c>
      <c r="J1" s="21" t="s">
        <v>19</v>
      </c>
      <c r="K1" s="21" t="s">
        <v>20</v>
      </c>
      <c r="L1" s="21" t="s">
        <v>21</v>
      </c>
      <c r="M1" s="21" t="s">
        <v>22</v>
      </c>
      <c r="N1" s="21" t="s">
        <v>23</v>
      </c>
      <c r="O1" t="s">
        <v>24</v>
      </c>
      <c r="P1" t="s">
        <v>42</v>
      </c>
      <c r="Q1" t="s">
        <v>26</v>
      </c>
      <c r="OP1">
        <v>203</v>
      </c>
      <c r="OQ1">
        <v>22</v>
      </c>
    </row>
    <row r="2" spans="1:407" x14ac:dyDescent="0.2">
      <c r="A2" t="s">
        <v>48</v>
      </c>
      <c r="B2" s="22">
        <v>44105</v>
      </c>
      <c r="C2" s="21">
        <v>60</v>
      </c>
      <c r="D2" s="38">
        <f>O2</f>
        <v>10</v>
      </c>
      <c r="E2" s="26"/>
      <c r="F2" s="38">
        <v>70</v>
      </c>
      <c r="G2" s="36">
        <v>0</v>
      </c>
      <c r="H2" s="24"/>
      <c r="M2" s="28"/>
      <c r="O2" s="26">
        <v>10</v>
      </c>
      <c r="P2" s="24"/>
      <c r="Q2" s="25">
        <f>COUNTA(Tableau1[[#This Row],[Justif1]:[Justif6]])</f>
        <v>0</v>
      </c>
    </row>
    <row r="3" spans="1:407" x14ac:dyDescent="0.2">
      <c r="A3" t="s">
        <v>47</v>
      </c>
      <c r="B3" s="22">
        <v>44105</v>
      </c>
      <c r="C3" s="21">
        <v>60</v>
      </c>
      <c r="D3" s="38">
        <f>O3</f>
        <v>20</v>
      </c>
      <c r="E3" s="23"/>
      <c r="F3" s="23"/>
      <c r="G3" s="23"/>
      <c r="H3" s="24" t="s">
        <v>50</v>
      </c>
      <c r="I3" s="21">
        <v>20009</v>
      </c>
      <c r="M3" s="28"/>
      <c r="O3" s="26">
        <v>20</v>
      </c>
      <c r="P3" s="24"/>
      <c r="Q3" s="25">
        <f>COUNTA(Tableau1[[#This Row],[Justif1]:[Justif6]])</f>
        <v>1</v>
      </c>
    </row>
    <row r="4" spans="1:407" x14ac:dyDescent="0.2">
      <c r="A4" t="s">
        <v>46</v>
      </c>
      <c r="B4" s="22">
        <v>44105</v>
      </c>
      <c r="C4" s="21">
        <v>60</v>
      </c>
      <c r="D4" s="38">
        <f>O4</f>
        <v>40</v>
      </c>
      <c r="E4" s="23"/>
      <c r="F4" s="23"/>
      <c r="G4" s="23"/>
      <c r="H4" s="24" t="s">
        <v>49</v>
      </c>
      <c r="I4" s="21">
        <v>900002</v>
      </c>
      <c r="M4" s="28"/>
      <c r="O4" s="26">
        <v>40</v>
      </c>
      <c r="P4" s="24"/>
      <c r="Q4" s="25">
        <f>COUNTA(Tableau1[[#This Row],[Justif1]:[Justif6]])</f>
        <v>1</v>
      </c>
    </row>
    <row r="5" spans="1:407" x14ac:dyDescent="0.2">
      <c r="A5" t="s">
        <v>41</v>
      </c>
      <c r="B5" s="22">
        <v>44105</v>
      </c>
      <c r="C5" s="21">
        <v>200</v>
      </c>
      <c r="D5" s="23">
        <f t="shared" ref="D5:D6" si="0">O5</f>
        <v>100.1</v>
      </c>
      <c r="E5" s="23">
        <v>100</v>
      </c>
      <c r="F5" s="23">
        <v>0</v>
      </c>
      <c r="G5" s="35">
        <f>Tableau1[[#This Row],[Bulletins]]-(Tableau1[[#This Row],[Loomis]]+Tableau1[[#This Row],[Crédit Suisse]])</f>
        <v>9.9999999999994316E-2</v>
      </c>
      <c r="H5" s="30" t="s">
        <v>43</v>
      </c>
      <c r="I5" s="29">
        <v>800001</v>
      </c>
      <c r="J5" s="29">
        <v>800002</v>
      </c>
      <c r="K5" s="29">
        <v>900001</v>
      </c>
      <c r="M5" s="28"/>
      <c r="O5" s="26">
        <v>100.1</v>
      </c>
      <c r="P5" s="30" t="s">
        <v>28</v>
      </c>
      <c r="Q5" s="25">
        <f>COUNTA(Tableau1[[#This Row],[Justif1]:[Justif6]])</f>
        <v>3</v>
      </c>
    </row>
    <row r="6" spans="1:407" x14ac:dyDescent="0.2">
      <c r="A6" t="s">
        <v>40</v>
      </c>
      <c r="B6" s="22">
        <v>44105</v>
      </c>
      <c r="C6" s="21">
        <v>70</v>
      </c>
      <c r="D6" s="23">
        <f t="shared" si="0"/>
        <v>99.95</v>
      </c>
      <c r="E6" s="23">
        <v>0</v>
      </c>
      <c r="F6" s="23">
        <v>100</v>
      </c>
      <c r="G6" s="37">
        <f>Tableau1[[#This Row],[Bulletins]]-(Tableau1[[#This Row],[Loomis]]+Tableau1[[#This Row],[Crédit Suisse]])</f>
        <v>-4.9999999999997158E-2</v>
      </c>
      <c r="H6" s="24"/>
      <c r="M6" s="28"/>
      <c r="O6" s="26">
        <v>99.95</v>
      </c>
      <c r="P6" s="24"/>
      <c r="Q6" s="25">
        <f>COUNTA(Tableau1[[#This Row],[Justif1]:[Justif6]])</f>
        <v>0</v>
      </c>
    </row>
    <row r="7" spans="1:407" ht="14.5" customHeight="1" x14ac:dyDescent="0.2">
      <c r="A7" t="s">
        <v>27</v>
      </c>
      <c r="B7" s="22">
        <v>44105</v>
      </c>
      <c r="C7" s="21" t="s">
        <v>7</v>
      </c>
      <c r="D7" s="23">
        <f>O7</f>
        <v>1.1000000000000001</v>
      </c>
      <c r="E7" s="23">
        <v>1.1499999999999999</v>
      </c>
      <c r="F7" s="23">
        <v>0</v>
      </c>
      <c r="G7" s="23">
        <f>Tableau1[[#This Row],[Bulletins]]-(Tableau1[[#This Row],[Loomis]]+Tableau1[[#This Row],[Crédit Suisse]])</f>
        <v>-4.9999999999999822E-2</v>
      </c>
      <c r="H7" s="24" t="s">
        <v>44</v>
      </c>
      <c r="I7" s="21">
        <v>9876</v>
      </c>
      <c r="M7" s="21"/>
      <c r="O7" s="23">
        <v>1.1000000000000001</v>
      </c>
      <c r="P7" s="24" t="s">
        <v>28</v>
      </c>
      <c r="Q7" s="25">
        <f>COUNTA(Tableau1[[#This Row],[Justif1]:[Justif6]])</f>
        <v>1</v>
      </c>
    </row>
    <row r="8" spans="1:407" x14ac:dyDescent="0.2">
      <c r="A8" t="s">
        <v>29</v>
      </c>
      <c r="B8" s="22">
        <v>44105</v>
      </c>
      <c r="C8" s="21" t="s">
        <v>8</v>
      </c>
      <c r="D8" s="23">
        <f>O8</f>
        <v>6</v>
      </c>
      <c r="E8" s="23">
        <v>6.15</v>
      </c>
      <c r="F8" s="23">
        <v>0</v>
      </c>
      <c r="G8" s="23">
        <f>Tableau1[[#This Row],[Bulletins]]-(Tableau1[[#This Row],[Loomis]]+Tableau1[[#This Row],[Crédit Suisse]])</f>
        <v>-0.15000000000000036</v>
      </c>
      <c r="H8" s="32" t="s">
        <v>45</v>
      </c>
      <c r="I8" s="31">
        <v>1</v>
      </c>
      <c r="J8" s="31">
        <v>2</v>
      </c>
      <c r="K8" s="31">
        <v>3</v>
      </c>
      <c r="M8" s="21"/>
      <c r="O8" s="23">
        <v>6</v>
      </c>
      <c r="P8" s="32" t="s">
        <v>28</v>
      </c>
      <c r="Q8" s="25">
        <f>COUNTA(Tableau1[[#This Row],[Justif1]:[Justif6]])</f>
        <v>3</v>
      </c>
    </row>
    <row r="9" spans="1:407" x14ac:dyDescent="0.2">
      <c r="A9" t="s">
        <v>30</v>
      </c>
      <c r="B9" s="22">
        <v>44105</v>
      </c>
      <c r="C9" s="21" t="s">
        <v>9</v>
      </c>
      <c r="D9" s="23">
        <f>O9</f>
        <v>90.1</v>
      </c>
      <c r="E9" s="23">
        <v>90.15</v>
      </c>
      <c r="F9" s="23">
        <v>0</v>
      </c>
      <c r="G9" s="23">
        <f>Tableau1[[#This Row],[Bulletins]]-(Tableau1[[#This Row],[Loomis]]+Tableau1[[#This Row],[Crédit Suisse]])</f>
        <v>-5.0000000000011369E-2</v>
      </c>
      <c r="H9" s="24" t="s">
        <v>31</v>
      </c>
      <c r="I9" s="21">
        <v>1</v>
      </c>
      <c r="M9" s="21"/>
      <c r="O9" s="23">
        <v>90.1</v>
      </c>
      <c r="P9" s="24" t="s">
        <v>31</v>
      </c>
      <c r="Q9" s="25">
        <f>COUNTA(Tableau1[[#This Row],[Justif1]:[Justif6]])</f>
        <v>1</v>
      </c>
    </row>
    <row r="10" spans="1:407" x14ac:dyDescent="0.2">
      <c r="A10" t="s">
        <v>32</v>
      </c>
      <c r="B10" s="22">
        <v>44105</v>
      </c>
      <c r="C10" s="21" t="s">
        <v>10</v>
      </c>
      <c r="D10" s="27">
        <f>O10</f>
        <v>100.05</v>
      </c>
      <c r="E10" s="27">
        <v>112.98</v>
      </c>
      <c r="F10" s="23">
        <v>0</v>
      </c>
      <c r="G10" s="37">
        <f>Tableau1[[#This Row],[Bulletins]]-(Tableau1[[#This Row],[Loomis]]+Tableau1[[#This Row],[Crédit Suisse]])</f>
        <v>-12.930000000000007</v>
      </c>
      <c r="H10" s="34" t="s">
        <v>33</v>
      </c>
      <c r="I10" s="33">
        <v>1</v>
      </c>
      <c r="J10" s="33">
        <v>2</v>
      </c>
      <c r="K10" s="33">
        <v>3</v>
      </c>
      <c r="L10" s="33">
        <v>4</v>
      </c>
      <c r="M10" s="21"/>
      <c r="O10" s="26">
        <v>100.05</v>
      </c>
      <c r="P10" s="34" t="s">
        <v>33</v>
      </c>
      <c r="Q10" s="25">
        <f>COUNTA(Tableau1[[#This Row],[Justif1]:[Justif6]])</f>
        <v>4</v>
      </c>
    </row>
    <row r="11" spans="1:407" x14ac:dyDescent="0.2">
      <c r="A11" t="s">
        <v>34</v>
      </c>
      <c r="B11" s="22">
        <v>44105</v>
      </c>
      <c r="C11" s="21" t="s">
        <v>10</v>
      </c>
      <c r="D11" s="27">
        <f>O11</f>
        <v>45.06</v>
      </c>
      <c r="E11" s="23"/>
      <c r="F11" s="23">
        <v>0</v>
      </c>
      <c r="G11" s="23"/>
      <c r="H11" s="24" t="s">
        <v>28</v>
      </c>
      <c r="I11" s="21">
        <v>234</v>
      </c>
      <c r="M11" s="21"/>
      <c r="O11" s="26">
        <v>45.06</v>
      </c>
      <c r="P11" s="24" t="s">
        <v>28</v>
      </c>
      <c r="Q11" s="25">
        <f>COUNTA(Tableau1[[#This Row],[Justif1]:[Justif6]])</f>
        <v>1</v>
      </c>
    </row>
    <row r="12" spans="1:407" x14ac:dyDescent="0.2">
      <c r="A12" t="s">
        <v>35</v>
      </c>
      <c r="B12" s="22">
        <v>44105</v>
      </c>
      <c r="C12" s="21" t="s">
        <v>10</v>
      </c>
      <c r="D12" s="27">
        <f>O12</f>
        <v>34.049999999999997</v>
      </c>
      <c r="E12" s="23"/>
      <c r="F12" s="23">
        <v>0</v>
      </c>
      <c r="G12" s="23"/>
      <c r="H12" s="24" t="s">
        <v>36</v>
      </c>
      <c r="I12" s="21">
        <v>10</v>
      </c>
      <c r="J12" s="21">
        <v>11</v>
      </c>
      <c r="M12" s="21"/>
      <c r="O12" s="26">
        <v>34.049999999999997</v>
      </c>
      <c r="P12" s="24" t="s">
        <v>36</v>
      </c>
      <c r="Q12" s="25">
        <f>COUNTA(Tableau1[[#This Row],[Justif1]:[Justif6]])</f>
        <v>2</v>
      </c>
    </row>
    <row r="13" spans="1:407" x14ac:dyDescent="0.2">
      <c r="A13" t="s">
        <v>37</v>
      </c>
      <c r="B13" s="22">
        <v>44107</v>
      </c>
      <c r="C13" s="21" t="s">
        <v>8</v>
      </c>
      <c r="D13" s="23">
        <f>O13</f>
        <v>12.15</v>
      </c>
      <c r="E13" s="23">
        <v>12.2</v>
      </c>
      <c r="F13" s="23">
        <v>0</v>
      </c>
      <c r="G13" s="23">
        <f>Tableau1[[#This Row],[Bulletins]]-(Tableau1[[#This Row],[Loomis]]+Tableau1[[#This Row],[Crédit Suisse]])</f>
        <v>-4.9999999999998934E-2</v>
      </c>
      <c r="H13" s="24" t="s">
        <v>38</v>
      </c>
      <c r="I13" s="21">
        <v>20</v>
      </c>
      <c r="M13" s="21"/>
      <c r="O13" s="23">
        <v>12.15</v>
      </c>
      <c r="P13" s="24" t="s">
        <v>38</v>
      </c>
      <c r="Q13" s="25">
        <f>COUNTA(Tableau1[[#This Row],[Justif1]:[Justif6]])</f>
        <v>1</v>
      </c>
    </row>
    <row r="14" spans="1:407" x14ac:dyDescent="0.2">
      <c r="A14" t="s">
        <v>39</v>
      </c>
      <c r="B14" s="22">
        <v>44108</v>
      </c>
      <c r="C14" s="21" t="s">
        <v>9</v>
      </c>
      <c r="D14" s="23">
        <f>O14</f>
        <v>1.05</v>
      </c>
      <c r="E14" s="23">
        <v>1.05</v>
      </c>
      <c r="F14" s="23">
        <v>0</v>
      </c>
      <c r="G14" s="36">
        <f>Tableau1[[#This Row],[Bulletins]]-(Tableau1[[#This Row],[Loomis]]+Tableau1[[#This Row],[Crédit Suisse]])</f>
        <v>0</v>
      </c>
      <c r="H14" s="24" t="s">
        <v>31</v>
      </c>
      <c r="I14" s="21">
        <v>10</v>
      </c>
      <c r="M14" s="21"/>
      <c r="O14" s="23">
        <v>1.05</v>
      </c>
      <c r="P14" s="24" t="s">
        <v>31</v>
      </c>
      <c r="Q14" s="25">
        <f>COUNTA(Tableau1[[#This Row],[Justif1]:[Justif6]])</f>
        <v>1</v>
      </c>
    </row>
  </sheetData>
  <phoneticPr fontId="6" type="noConversion"/>
  <pageMargins left="0.7" right="0.7" top="0.75" bottom="0.75" header="0.3" footer="0.3"/>
  <drawing r:id="rId1"/>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2020-10-04T10:31:26Z</dcterms:created>
  <dcterms:modified xsi:type="dcterms:W3CDTF">2020-10-04T11:29:35Z</dcterms:modified>
</cp:coreProperties>
</file>