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20" windowWidth="18915" windowHeight="8475" activeTab="2"/>
  </bookViews>
  <sheets>
    <sheet name="Listes de Repas" sheetId="1" r:id="rId1"/>
    <sheet name="Menu pour 15 jours" sheetId="2" r:id="rId2"/>
    <sheet name="Courses" sheetId="3" r:id="rId3"/>
  </sheets>
  <calcPr calcId="144525" calcMode="manual"/>
  <fileRecoveryPr repairLoad="1"/>
</workbook>
</file>

<file path=xl/calcChain.xml><?xml version="1.0" encoding="utf-8"?>
<calcChain xmlns="http://schemas.openxmlformats.org/spreadsheetml/2006/main">
  <c r="R4" i="3" l="1"/>
  <c r="S3" i="3"/>
  <c r="R3" i="3"/>
  <c r="Q3" i="3"/>
  <c r="P3" i="3"/>
  <c r="O3" i="3"/>
  <c r="N3" i="3"/>
  <c r="M3" i="3"/>
  <c r="L3" i="3"/>
  <c r="L4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AL3" i="3"/>
  <c r="AM3" i="3"/>
  <c r="AN3" i="3"/>
  <c r="AO3" i="3"/>
  <c r="K1" i="2"/>
  <c r="K8" i="2"/>
  <c r="F5" i="2"/>
  <c r="AV2" i="3"/>
  <c r="AW2" i="3" s="1"/>
  <c r="AV3" i="3"/>
  <c r="AW3" i="3" s="1"/>
  <c r="AV4" i="3"/>
  <c r="AW4" i="3" s="1"/>
  <c r="AV5" i="3"/>
  <c r="AW5" i="3" s="1"/>
  <c r="AV6" i="3"/>
  <c r="AW6" i="3" s="1"/>
  <c r="AV7" i="3"/>
  <c r="AW7" i="3" s="1"/>
  <c r="AV8" i="3"/>
  <c r="AW8" i="3" s="1"/>
  <c r="AV9" i="3"/>
  <c r="AW9" i="3" s="1"/>
  <c r="AV10" i="3"/>
  <c r="AW10" i="3" s="1"/>
  <c r="AV11" i="3"/>
  <c r="AW11" i="3" s="1"/>
  <c r="AV12" i="3"/>
  <c r="AW12" i="3" s="1"/>
  <c r="AV13" i="3"/>
  <c r="AW13" i="3" s="1"/>
  <c r="AV14" i="3"/>
  <c r="AW14" i="3" s="1"/>
  <c r="AV15" i="3"/>
  <c r="AW15" i="3" s="1"/>
  <c r="AV16" i="3"/>
  <c r="AW16" i="3" s="1"/>
  <c r="AV17" i="3"/>
  <c r="AW17" i="3" s="1"/>
  <c r="AV18" i="3"/>
  <c r="AW18" i="3" s="1"/>
  <c r="AV19" i="3"/>
  <c r="AW19" i="3" s="1"/>
  <c r="AV20" i="3"/>
  <c r="AW20" i="3" s="1"/>
  <c r="AV21" i="3"/>
  <c r="AW21" i="3" s="1"/>
  <c r="AV22" i="3"/>
  <c r="AW22" i="3" s="1"/>
  <c r="AV23" i="3"/>
  <c r="AW23" i="3" s="1"/>
  <c r="AV24" i="3"/>
  <c r="AW24" i="3" s="1"/>
  <c r="AV25" i="3"/>
  <c r="AW25" i="3" s="1"/>
  <c r="AV26" i="3"/>
  <c r="AW26" i="3" s="1"/>
  <c r="AV27" i="3"/>
  <c r="AW27" i="3" s="1"/>
  <c r="AV28" i="3"/>
  <c r="AW28" i="3" s="1"/>
  <c r="AV29" i="3"/>
  <c r="AW29" i="3" s="1"/>
  <c r="AV30" i="3"/>
  <c r="AW30" i="3" s="1"/>
  <c r="AV31" i="3"/>
  <c r="AW31" i="3" s="1"/>
  <c r="AV32" i="3"/>
  <c r="AW32" i="3" s="1"/>
  <c r="AV33" i="3"/>
  <c r="AW33" i="3" s="1"/>
  <c r="AV34" i="3"/>
  <c r="AW34" i="3" s="1"/>
  <c r="AV35" i="3"/>
  <c r="AW35" i="3" s="1"/>
  <c r="AV36" i="3"/>
  <c r="AW36" i="3" s="1"/>
  <c r="AV37" i="3"/>
  <c r="AW37" i="3" s="1"/>
  <c r="AV38" i="3"/>
  <c r="AW38" i="3" s="1"/>
  <c r="AV39" i="3"/>
  <c r="AW39" i="3" s="1"/>
  <c r="AV40" i="3"/>
  <c r="AW40" i="3" s="1"/>
  <c r="AV41" i="3"/>
  <c r="AW41" i="3" s="1"/>
  <c r="AV42" i="3"/>
  <c r="AW42" i="3" s="1"/>
  <c r="AV43" i="3"/>
  <c r="AW43" i="3" s="1"/>
  <c r="AV44" i="3"/>
  <c r="AW44" i="3" s="1"/>
  <c r="AV45" i="3"/>
  <c r="AW45" i="3" s="1"/>
  <c r="AV46" i="3"/>
  <c r="AW46" i="3" s="1"/>
  <c r="AV47" i="3"/>
  <c r="AW47" i="3" s="1"/>
  <c r="AV48" i="3"/>
  <c r="AW48" i="3" s="1"/>
  <c r="AV49" i="3"/>
  <c r="AW49" i="3" s="1"/>
  <c r="AV50" i="3"/>
  <c r="AW50" i="3" s="1"/>
  <c r="AV51" i="3"/>
  <c r="AW51" i="3" s="1"/>
  <c r="AV52" i="3"/>
  <c r="AW52" i="3" s="1"/>
  <c r="AV53" i="3"/>
  <c r="AW53" i="3" s="1"/>
  <c r="AV54" i="3"/>
  <c r="AW54" i="3" s="1"/>
  <c r="AV55" i="3"/>
  <c r="AW55" i="3" s="1"/>
  <c r="AV56" i="3"/>
  <c r="AW56" i="3" s="1"/>
  <c r="AV57" i="3"/>
  <c r="AW57" i="3" s="1"/>
  <c r="AV58" i="3"/>
  <c r="AW58" i="3" s="1"/>
  <c r="AV59" i="3"/>
  <c r="AW59" i="3" s="1"/>
  <c r="AV60" i="3"/>
  <c r="AW60" i="3" s="1"/>
  <c r="AV61" i="3"/>
  <c r="AW61" i="3" s="1"/>
  <c r="AV62" i="3"/>
  <c r="AW62" i="3" s="1"/>
  <c r="AV63" i="3"/>
  <c r="AW63" i="3" s="1"/>
  <c r="AV64" i="3"/>
  <c r="AW64" i="3" s="1"/>
  <c r="AV65" i="3"/>
  <c r="AW65" i="3" s="1"/>
  <c r="AV66" i="3"/>
  <c r="AW66" i="3" s="1"/>
  <c r="AV67" i="3"/>
  <c r="AW67" i="3" s="1"/>
  <c r="AV68" i="3"/>
  <c r="AW68" i="3" s="1"/>
  <c r="AV69" i="3"/>
  <c r="AW69" i="3" s="1"/>
  <c r="AV70" i="3"/>
  <c r="AW70" i="3" s="1"/>
  <c r="AV71" i="3"/>
  <c r="AW71" i="3" s="1"/>
  <c r="AV72" i="3"/>
  <c r="AW72" i="3" s="1"/>
  <c r="AV73" i="3"/>
  <c r="AW73" i="3" s="1"/>
  <c r="AV74" i="3"/>
  <c r="AW74" i="3" s="1"/>
  <c r="AV75" i="3"/>
  <c r="AW75" i="3" s="1"/>
  <c r="AV76" i="3"/>
  <c r="AW76" i="3" s="1"/>
  <c r="AV77" i="3"/>
  <c r="AW77" i="3" s="1"/>
  <c r="AV78" i="3"/>
  <c r="AW78" i="3" s="1"/>
  <c r="AV79" i="3"/>
  <c r="AW79" i="3" s="1"/>
  <c r="AV80" i="3"/>
  <c r="AW80" i="3" s="1"/>
  <c r="AV81" i="3"/>
  <c r="AW81" i="3" s="1"/>
  <c r="AV82" i="3"/>
  <c r="AW82" i="3" s="1"/>
  <c r="AV83" i="3"/>
  <c r="AW83" i="3" s="1"/>
  <c r="AV84" i="3"/>
  <c r="AW84" i="3" s="1"/>
  <c r="AV85" i="3"/>
  <c r="AW85" i="3" s="1"/>
  <c r="AV86" i="3"/>
  <c r="AW86" i="3" s="1"/>
  <c r="AV87" i="3"/>
  <c r="AW87" i="3" s="1"/>
  <c r="AV88" i="3"/>
  <c r="AW88" i="3" s="1"/>
  <c r="AV89" i="3"/>
  <c r="AW89" i="3" s="1"/>
  <c r="AV90" i="3"/>
  <c r="AW90" i="3" s="1"/>
  <c r="AV91" i="3"/>
  <c r="AW91" i="3" s="1"/>
  <c r="AV92" i="3"/>
  <c r="AW92" i="3" s="1"/>
  <c r="AV93" i="3"/>
  <c r="AW93" i="3" s="1"/>
  <c r="AV94" i="3"/>
  <c r="AW94" i="3" s="1"/>
  <c r="AV95" i="3"/>
  <c r="AW95" i="3" s="1"/>
  <c r="AV96" i="3"/>
  <c r="AW96" i="3" s="1"/>
  <c r="AV97" i="3"/>
  <c r="AW97" i="3" s="1"/>
  <c r="AV98" i="3"/>
  <c r="AW98" i="3" s="1"/>
  <c r="AV99" i="3"/>
  <c r="AW99" i="3" s="1"/>
  <c r="AV100" i="3"/>
  <c r="AW100" i="3" s="1"/>
  <c r="AV101" i="3"/>
  <c r="AW101" i="3" s="1"/>
  <c r="AV102" i="3"/>
  <c r="AW102" i="3" s="1"/>
  <c r="AV103" i="3"/>
  <c r="AW103" i="3" s="1"/>
  <c r="AV104" i="3"/>
  <c r="AW104" i="3" s="1"/>
  <c r="AV105" i="3"/>
  <c r="AW105" i="3" s="1"/>
  <c r="AV106" i="3"/>
  <c r="AW106" i="3" s="1"/>
  <c r="AV107" i="3"/>
  <c r="AW107" i="3" s="1"/>
  <c r="AV108" i="3"/>
  <c r="AW108" i="3" s="1"/>
  <c r="AV109" i="3"/>
  <c r="AW109" i="3" s="1"/>
  <c r="AV110" i="3"/>
  <c r="AW110" i="3" s="1"/>
  <c r="AV111" i="3"/>
  <c r="AW111" i="3" s="1"/>
  <c r="AV112" i="3"/>
  <c r="AW112" i="3" s="1"/>
  <c r="AV113" i="3"/>
  <c r="AW113" i="3" s="1"/>
  <c r="AV114" i="3"/>
  <c r="AW114" i="3" s="1"/>
  <c r="AV115" i="3"/>
  <c r="AW115" i="3" s="1"/>
  <c r="AV116" i="3"/>
  <c r="AW116" i="3" s="1"/>
  <c r="AV117" i="3"/>
  <c r="AW117" i="3" s="1"/>
  <c r="AV118" i="3"/>
  <c r="AW118" i="3" s="1"/>
  <c r="AV119" i="3"/>
  <c r="AW119" i="3" s="1"/>
  <c r="AV120" i="3"/>
  <c r="AW120" i="3" s="1"/>
  <c r="AV121" i="3"/>
  <c r="AW121" i="3" s="1"/>
  <c r="AV122" i="3"/>
  <c r="AW122" i="3" s="1"/>
  <c r="AV123" i="3"/>
  <c r="AW123" i="3" s="1"/>
  <c r="AV124" i="3"/>
  <c r="AW124" i="3" s="1"/>
  <c r="AV125" i="3"/>
  <c r="AW125" i="3" s="1"/>
  <c r="AV126" i="3"/>
  <c r="AW126" i="3" s="1"/>
  <c r="AV127" i="3"/>
  <c r="AW127" i="3" s="1"/>
  <c r="AV128" i="3"/>
  <c r="AW128" i="3" s="1"/>
  <c r="AV129" i="3"/>
  <c r="AW129" i="3" s="1"/>
  <c r="AV130" i="3"/>
  <c r="AW130" i="3" s="1"/>
  <c r="AV131" i="3"/>
  <c r="AW131" i="3" s="1"/>
  <c r="AV132" i="3"/>
  <c r="AW132" i="3" s="1"/>
  <c r="AV133" i="3"/>
  <c r="AW133" i="3" s="1"/>
  <c r="AV134" i="3"/>
  <c r="AW134" i="3" s="1"/>
  <c r="AV135" i="3"/>
  <c r="AW135" i="3" s="1"/>
  <c r="AV136" i="3"/>
  <c r="AW136" i="3" s="1"/>
  <c r="AV137" i="3"/>
  <c r="AW137" i="3" s="1"/>
  <c r="AV138" i="3"/>
  <c r="AW138" i="3" s="1"/>
  <c r="AV139" i="3"/>
  <c r="AW139" i="3" s="1"/>
  <c r="AV140" i="3"/>
  <c r="AW140" i="3" s="1"/>
  <c r="AV141" i="3"/>
  <c r="AW141" i="3" s="1"/>
  <c r="AV142" i="3"/>
  <c r="AW142" i="3" s="1"/>
  <c r="AV143" i="3"/>
  <c r="AW143" i="3" s="1"/>
  <c r="AV144" i="3"/>
  <c r="AW144" i="3" s="1"/>
  <c r="AV145" i="3"/>
  <c r="AW145" i="3" s="1"/>
  <c r="AV146" i="3"/>
  <c r="AW146" i="3" s="1"/>
  <c r="AV147" i="3"/>
  <c r="AW147" i="3" s="1"/>
  <c r="AV148" i="3"/>
  <c r="AW148" i="3" s="1"/>
  <c r="AV149" i="3"/>
  <c r="AW149" i="3" s="1"/>
  <c r="AV150" i="3"/>
  <c r="AW150" i="3" s="1"/>
  <c r="AV151" i="3"/>
  <c r="AW151" i="3" s="1"/>
  <c r="AV152" i="3"/>
  <c r="AW152" i="3" s="1"/>
  <c r="AV153" i="3"/>
  <c r="AW153" i="3" s="1"/>
  <c r="AV154" i="3"/>
  <c r="AW154" i="3" s="1"/>
  <c r="AV155" i="3"/>
  <c r="AW155" i="3" s="1"/>
  <c r="AV156" i="3"/>
  <c r="AW156" i="3" s="1"/>
  <c r="AV157" i="3"/>
  <c r="AW157" i="3" s="1"/>
  <c r="AV158" i="3"/>
  <c r="AW158" i="3" s="1"/>
  <c r="AV159" i="3"/>
  <c r="AW159" i="3" s="1"/>
  <c r="AV160" i="3"/>
  <c r="AW160" i="3" s="1"/>
  <c r="AV161" i="3"/>
  <c r="AW161" i="3" s="1"/>
  <c r="AV162" i="3"/>
  <c r="AW162" i="3" s="1"/>
  <c r="AV163" i="3"/>
  <c r="AW163" i="3" s="1"/>
  <c r="AV164" i="3"/>
  <c r="AW164" i="3" s="1"/>
  <c r="AV165" i="3"/>
  <c r="AW165" i="3" s="1"/>
  <c r="AV166" i="3"/>
  <c r="AW166" i="3" s="1"/>
  <c r="AV167" i="3"/>
  <c r="AW167" i="3" s="1"/>
  <c r="AV168" i="3"/>
  <c r="AW168" i="3" s="1"/>
  <c r="AV169" i="3"/>
  <c r="AW169" i="3" s="1"/>
  <c r="AV170" i="3"/>
  <c r="AW170" i="3" s="1"/>
  <c r="AV171" i="3"/>
  <c r="AW171" i="3" s="1"/>
  <c r="AV172" i="3"/>
  <c r="AW172" i="3" s="1"/>
  <c r="AV173" i="3"/>
  <c r="AW173" i="3" s="1"/>
  <c r="AV174" i="3"/>
  <c r="AW174" i="3" s="1"/>
  <c r="AV175" i="3"/>
  <c r="AW175" i="3" s="1"/>
  <c r="AV176" i="3"/>
  <c r="AW176" i="3" s="1"/>
  <c r="AV177" i="3"/>
  <c r="AW177" i="3" s="1"/>
  <c r="AV178" i="3"/>
  <c r="AW178" i="3" s="1"/>
  <c r="AV179" i="3"/>
  <c r="AW179" i="3" s="1"/>
  <c r="AV180" i="3"/>
  <c r="AW180" i="3" s="1"/>
  <c r="AV181" i="3"/>
  <c r="AW181" i="3" s="1"/>
  <c r="AV182" i="3"/>
  <c r="AW182" i="3" s="1"/>
  <c r="AV183" i="3"/>
  <c r="AW183" i="3" s="1"/>
  <c r="AV184" i="3"/>
  <c r="AW184" i="3" s="1"/>
  <c r="AV185" i="3"/>
  <c r="AW185" i="3" s="1"/>
  <c r="AV186" i="3"/>
  <c r="AW186" i="3" s="1"/>
  <c r="AV187" i="3"/>
  <c r="AW187" i="3" s="1"/>
  <c r="AV188" i="3"/>
  <c r="AW188" i="3" s="1"/>
  <c r="AV189" i="3"/>
  <c r="AW189" i="3" s="1"/>
  <c r="AV190" i="3"/>
  <c r="AW190" i="3" s="1"/>
  <c r="AV191" i="3"/>
  <c r="AW191" i="3" s="1"/>
  <c r="AV192" i="3"/>
  <c r="AW192" i="3" s="1"/>
  <c r="AV193" i="3"/>
  <c r="AW193" i="3" s="1"/>
  <c r="AV194" i="3"/>
  <c r="AW194" i="3" s="1"/>
  <c r="AV195" i="3"/>
  <c r="AW195" i="3" s="1"/>
  <c r="AV196" i="3"/>
  <c r="AW196" i="3" s="1"/>
  <c r="AV197" i="3"/>
  <c r="AW197" i="3" s="1"/>
  <c r="AV198" i="3"/>
  <c r="AW198" i="3" s="1"/>
  <c r="AV199" i="3"/>
  <c r="AW199" i="3" s="1"/>
  <c r="AV200" i="3"/>
  <c r="AW200" i="3" s="1"/>
  <c r="AV201" i="3"/>
  <c r="AW201" i="3" s="1"/>
  <c r="AV202" i="3"/>
  <c r="AW202" i="3" s="1"/>
  <c r="AV203" i="3"/>
  <c r="AW203" i="3" s="1"/>
  <c r="AV204" i="3"/>
  <c r="AW204" i="3" s="1"/>
  <c r="AV205" i="3"/>
  <c r="AW205" i="3" s="1"/>
  <c r="AV206" i="3"/>
  <c r="AW206" i="3" s="1"/>
  <c r="AV207" i="3"/>
  <c r="AW207" i="3" s="1"/>
  <c r="AV208" i="3"/>
  <c r="AW208" i="3" s="1"/>
  <c r="AV209" i="3"/>
  <c r="AW209" i="3" s="1"/>
  <c r="AV210" i="3"/>
  <c r="AW210" i="3" s="1"/>
  <c r="AV211" i="3"/>
  <c r="AW211" i="3" s="1"/>
  <c r="AV212" i="3"/>
  <c r="AW212" i="3" s="1"/>
  <c r="AV1" i="3"/>
  <c r="AW1" i="3" s="1"/>
  <c r="AU2" i="3"/>
  <c r="AU3" i="3"/>
  <c r="AU4" i="3"/>
  <c r="AU5" i="3"/>
  <c r="AU6" i="3"/>
  <c r="AX6" i="3" s="1"/>
  <c r="AU7" i="3"/>
  <c r="AU8" i="3"/>
  <c r="AU9" i="3"/>
  <c r="AU10" i="3"/>
  <c r="AU11" i="3"/>
  <c r="AU12" i="3"/>
  <c r="AU13" i="3"/>
  <c r="AU14" i="3"/>
  <c r="AU15" i="3"/>
  <c r="AU16" i="3"/>
  <c r="AU17" i="3"/>
  <c r="AU18" i="3"/>
  <c r="AU19" i="3"/>
  <c r="AU20" i="3"/>
  <c r="AU21" i="3"/>
  <c r="AU22" i="3"/>
  <c r="AU23" i="3"/>
  <c r="AU24" i="3"/>
  <c r="AU25" i="3"/>
  <c r="AU26" i="3"/>
  <c r="AU27" i="3"/>
  <c r="AU28" i="3"/>
  <c r="AU29" i="3"/>
  <c r="AU30" i="3"/>
  <c r="AU31" i="3"/>
  <c r="AU32" i="3"/>
  <c r="AU33" i="3"/>
  <c r="AU34" i="3"/>
  <c r="AU35" i="3"/>
  <c r="AU36" i="3"/>
  <c r="AU37" i="3"/>
  <c r="AU38" i="3"/>
  <c r="AU39" i="3"/>
  <c r="AU40" i="3"/>
  <c r="AU41" i="3"/>
  <c r="AU42" i="3"/>
  <c r="AU43" i="3"/>
  <c r="AU44" i="3"/>
  <c r="AU45" i="3"/>
  <c r="AU46" i="3"/>
  <c r="AU47" i="3"/>
  <c r="AU48" i="3"/>
  <c r="AU49" i="3"/>
  <c r="AU50" i="3"/>
  <c r="AU51" i="3"/>
  <c r="AU52" i="3"/>
  <c r="AU53" i="3"/>
  <c r="AU54" i="3"/>
  <c r="AU55" i="3"/>
  <c r="AU56" i="3"/>
  <c r="AU57" i="3"/>
  <c r="AU58" i="3"/>
  <c r="AU59" i="3"/>
  <c r="AU60" i="3"/>
  <c r="AU61" i="3"/>
  <c r="AU62" i="3"/>
  <c r="AU63" i="3"/>
  <c r="AU64" i="3"/>
  <c r="AU65" i="3"/>
  <c r="AU66" i="3"/>
  <c r="AU67" i="3"/>
  <c r="AU68" i="3"/>
  <c r="AU69" i="3"/>
  <c r="AU70" i="3"/>
  <c r="AU71" i="3"/>
  <c r="AU72" i="3"/>
  <c r="AU73" i="3"/>
  <c r="AU74" i="3"/>
  <c r="AU75" i="3"/>
  <c r="AU76" i="3"/>
  <c r="AU77" i="3"/>
  <c r="AU78" i="3"/>
  <c r="AU79" i="3"/>
  <c r="AU80" i="3"/>
  <c r="AU81" i="3"/>
  <c r="AU82" i="3"/>
  <c r="AU83" i="3"/>
  <c r="AU84" i="3"/>
  <c r="AU85" i="3"/>
  <c r="AU86" i="3"/>
  <c r="AU87" i="3"/>
  <c r="AU88" i="3"/>
  <c r="AU89" i="3"/>
  <c r="AU90" i="3"/>
  <c r="AU91" i="3"/>
  <c r="AU92" i="3"/>
  <c r="AU93" i="3"/>
  <c r="AU94" i="3"/>
  <c r="AU95" i="3"/>
  <c r="AU96" i="3"/>
  <c r="AU97" i="3"/>
  <c r="AU98" i="3"/>
  <c r="AU99" i="3"/>
  <c r="AU100" i="3"/>
  <c r="AU101" i="3"/>
  <c r="AU102" i="3"/>
  <c r="AU103" i="3"/>
  <c r="AU104" i="3"/>
  <c r="AU105" i="3"/>
  <c r="AU106" i="3"/>
  <c r="AU107" i="3"/>
  <c r="AU108" i="3"/>
  <c r="AU109" i="3"/>
  <c r="AU110" i="3"/>
  <c r="AU111" i="3"/>
  <c r="AU112" i="3"/>
  <c r="AU113" i="3"/>
  <c r="AU114" i="3"/>
  <c r="AU115" i="3"/>
  <c r="AU116" i="3"/>
  <c r="AU117" i="3"/>
  <c r="AU118" i="3"/>
  <c r="AU119" i="3"/>
  <c r="AU120" i="3"/>
  <c r="AU121" i="3"/>
  <c r="AU122" i="3"/>
  <c r="AU123" i="3"/>
  <c r="AU124" i="3"/>
  <c r="AU125" i="3"/>
  <c r="AU126" i="3"/>
  <c r="AU127" i="3"/>
  <c r="AU128" i="3"/>
  <c r="AU129" i="3"/>
  <c r="AU130" i="3"/>
  <c r="AU131" i="3"/>
  <c r="AU132" i="3"/>
  <c r="AU133" i="3"/>
  <c r="AU134" i="3"/>
  <c r="AU135" i="3"/>
  <c r="AU136" i="3"/>
  <c r="AU137" i="3"/>
  <c r="AU138" i="3"/>
  <c r="AU139" i="3"/>
  <c r="AU140" i="3"/>
  <c r="AU141" i="3"/>
  <c r="AU142" i="3"/>
  <c r="AU143" i="3"/>
  <c r="AU144" i="3"/>
  <c r="AU145" i="3"/>
  <c r="AU146" i="3"/>
  <c r="AU147" i="3"/>
  <c r="AU148" i="3"/>
  <c r="AU149" i="3"/>
  <c r="AU150" i="3"/>
  <c r="AU151" i="3"/>
  <c r="AU152" i="3"/>
  <c r="AU153" i="3"/>
  <c r="AU154" i="3"/>
  <c r="AU155" i="3"/>
  <c r="AU156" i="3"/>
  <c r="AU157" i="3"/>
  <c r="AU158" i="3"/>
  <c r="AU159" i="3"/>
  <c r="AU160" i="3"/>
  <c r="AU161" i="3"/>
  <c r="AU162" i="3"/>
  <c r="AU163" i="3"/>
  <c r="AU164" i="3"/>
  <c r="AU165" i="3"/>
  <c r="AU166" i="3"/>
  <c r="AU167" i="3"/>
  <c r="AU168" i="3"/>
  <c r="AU169" i="3"/>
  <c r="AU170" i="3"/>
  <c r="AU171" i="3"/>
  <c r="AU172" i="3"/>
  <c r="AU173" i="3"/>
  <c r="AU174" i="3"/>
  <c r="AU175" i="3"/>
  <c r="AU176" i="3"/>
  <c r="AU177" i="3"/>
  <c r="AU178" i="3"/>
  <c r="AU179" i="3"/>
  <c r="AU180" i="3"/>
  <c r="AU181" i="3"/>
  <c r="AU182" i="3"/>
  <c r="AU183" i="3"/>
  <c r="AU184" i="3"/>
  <c r="AU185" i="3"/>
  <c r="AU186" i="3"/>
  <c r="AU187" i="3"/>
  <c r="AU188" i="3"/>
  <c r="AU189" i="3"/>
  <c r="AU190" i="3"/>
  <c r="AU191" i="3"/>
  <c r="AU192" i="3"/>
  <c r="AU193" i="3"/>
  <c r="AU194" i="3"/>
  <c r="AU195" i="3"/>
  <c r="AU196" i="3"/>
  <c r="AU197" i="3"/>
  <c r="AU198" i="3"/>
  <c r="AU199" i="3"/>
  <c r="AU200" i="3"/>
  <c r="AU201" i="3"/>
  <c r="AU202" i="3"/>
  <c r="AU203" i="3"/>
  <c r="AU204" i="3"/>
  <c r="AU205" i="3"/>
  <c r="AU206" i="3"/>
  <c r="AU207" i="3"/>
  <c r="AU208" i="3"/>
  <c r="AU209" i="3"/>
  <c r="AU210" i="3"/>
  <c r="AU211" i="3"/>
  <c r="AU212" i="3"/>
  <c r="AU1" i="3"/>
  <c r="Q44" i="3"/>
  <c r="P44" i="3"/>
  <c r="O44" i="3"/>
  <c r="N44" i="3"/>
  <c r="M44" i="3"/>
  <c r="L44" i="3"/>
  <c r="Q43" i="3"/>
  <c r="P43" i="3"/>
  <c r="O43" i="3"/>
  <c r="N43" i="3"/>
  <c r="M43" i="3"/>
  <c r="L43" i="3"/>
  <c r="Q42" i="3"/>
  <c r="P42" i="3"/>
  <c r="O42" i="3"/>
  <c r="N42" i="3"/>
  <c r="M42" i="3"/>
  <c r="L42" i="3"/>
  <c r="Q41" i="3"/>
  <c r="P41" i="3"/>
  <c r="O41" i="3"/>
  <c r="N41" i="3"/>
  <c r="M41" i="3"/>
  <c r="L41" i="3"/>
  <c r="P40" i="3"/>
  <c r="O40" i="3"/>
  <c r="N40" i="3"/>
  <c r="M40" i="3"/>
  <c r="L40" i="3"/>
  <c r="Q39" i="3"/>
  <c r="Q40" i="3"/>
  <c r="P39" i="3"/>
  <c r="O39" i="3"/>
  <c r="N39" i="3"/>
  <c r="M39" i="3"/>
  <c r="L39" i="3"/>
  <c r="Q38" i="3"/>
  <c r="P38" i="3"/>
  <c r="O38" i="3"/>
  <c r="N38" i="3"/>
  <c r="M38" i="3"/>
  <c r="L38" i="3"/>
  <c r="Q37" i="3"/>
  <c r="P37" i="3"/>
  <c r="O37" i="3"/>
  <c r="N37" i="3"/>
  <c r="M37" i="3"/>
  <c r="L37" i="3"/>
  <c r="Q36" i="3"/>
  <c r="P36" i="3"/>
  <c r="O36" i="3"/>
  <c r="N36" i="3"/>
  <c r="M36" i="3"/>
  <c r="L36" i="3"/>
  <c r="Q35" i="3"/>
  <c r="P35" i="3"/>
  <c r="O35" i="3"/>
  <c r="N35" i="3"/>
  <c r="M35" i="3"/>
  <c r="L35" i="3"/>
  <c r="P34" i="3"/>
  <c r="O34" i="3"/>
  <c r="N34" i="3"/>
  <c r="M34" i="3"/>
  <c r="L34" i="3"/>
  <c r="Q33" i="3"/>
  <c r="Q34" i="3"/>
  <c r="P33" i="3"/>
  <c r="O33" i="3"/>
  <c r="N33" i="3"/>
  <c r="M33" i="3"/>
  <c r="L33" i="3"/>
  <c r="Q32" i="3"/>
  <c r="P32" i="3"/>
  <c r="O32" i="3"/>
  <c r="N32" i="3"/>
  <c r="M32" i="3"/>
  <c r="L32" i="3"/>
  <c r="Q31" i="3"/>
  <c r="P31" i="3"/>
  <c r="O31" i="3"/>
  <c r="N31" i="3"/>
  <c r="M31" i="3"/>
  <c r="L31" i="3"/>
  <c r="Q23" i="3"/>
  <c r="P23" i="3"/>
  <c r="O23" i="3"/>
  <c r="N23" i="3"/>
  <c r="M23" i="3"/>
  <c r="L23" i="3"/>
  <c r="Q22" i="3"/>
  <c r="P22" i="3"/>
  <c r="O22" i="3"/>
  <c r="N22" i="3"/>
  <c r="M22" i="3"/>
  <c r="Q21" i="3"/>
  <c r="P21" i="3"/>
  <c r="O21" i="3"/>
  <c r="N21" i="3"/>
  <c r="M21" i="3"/>
  <c r="L21" i="3"/>
  <c r="L22" i="3"/>
  <c r="Q20" i="3"/>
  <c r="P20" i="3"/>
  <c r="O20" i="3"/>
  <c r="N20" i="3"/>
  <c r="M20" i="3"/>
  <c r="L20" i="3"/>
  <c r="Q19" i="3"/>
  <c r="P19" i="3"/>
  <c r="O19" i="3"/>
  <c r="N19" i="3"/>
  <c r="M19" i="3"/>
  <c r="L19" i="3"/>
  <c r="Q18" i="3"/>
  <c r="P18" i="3"/>
  <c r="O18" i="3"/>
  <c r="N18" i="3"/>
  <c r="M18" i="3"/>
  <c r="L18" i="3"/>
  <c r="Q17" i="3"/>
  <c r="P17" i="3"/>
  <c r="O17" i="3"/>
  <c r="N17" i="3"/>
  <c r="M17" i="3"/>
  <c r="L17" i="3"/>
  <c r="Q30" i="3"/>
  <c r="P30" i="3"/>
  <c r="O30" i="3"/>
  <c r="N30" i="3"/>
  <c r="M30" i="3"/>
  <c r="L30" i="3"/>
  <c r="Q29" i="3"/>
  <c r="P29" i="3"/>
  <c r="O29" i="3"/>
  <c r="N29" i="3"/>
  <c r="M29" i="3"/>
  <c r="L29" i="3"/>
  <c r="Q28" i="3"/>
  <c r="P28" i="3"/>
  <c r="O28" i="3"/>
  <c r="N28" i="3"/>
  <c r="M28" i="3"/>
  <c r="L28" i="3"/>
  <c r="Q27" i="3"/>
  <c r="P27" i="3"/>
  <c r="O27" i="3"/>
  <c r="N27" i="3"/>
  <c r="M27" i="3"/>
  <c r="L27" i="3"/>
  <c r="Q26" i="3"/>
  <c r="P26" i="3"/>
  <c r="O26" i="3"/>
  <c r="N26" i="3"/>
  <c r="M26" i="3"/>
  <c r="L26" i="3"/>
  <c r="Q25" i="3"/>
  <c r="P25" i="3"/>
  <c r="O25" i="3"/>
  <c r="N25" i="3"/>
  <c r="M25" i="3"/>
  <c r="L25" i="3"/>
  <c r="Q24" i="3"/>
  <c r="P24" i="3"/>
  <c r="O24" i="3"/>
  <c r="N24" i="3"/>
  <c r="M24" i="3"/>
  <c r="L24" i="3"/>
  <c r="Q16" i="3"/>
  <c r="P16" i="3"/>
  <c r="O16" i="3"/>
  <c r="N16" i="3"/>
  <c r="M16" i="3"/>
  <c r="L16" i="3"/>
  <c r="Q15" i="3"/>
  <c r="P15" i="3"/>
  <c r="O15" i="3"/>
  <c r="N15" i="3"/>
  <c r="M15" i="3"/>
  <c r="L15" i="3"/>
  <c r="Q14" i="3"/>
  <c r="P14" i="3"/>
  <c r="O14" i="3"/>
  <c r="N14" i="3"/>
  <c r="M14" i="3"/>
  <c r="L14" i="3"/>
  <c r="Q13" i="3"/>
  <c r="P13" i="3"/>
  <c r="O13" i="3"/>
  <c r="M6" i="3"/>
  <c r="M13" i="3"/>
  <c r="N13" i="3"/>
  <c r="L13" i="3"/>
  <c r="Q12" i="3"/>
  <c r="P12" i="3"/>
  <c r="O12" i="3"/>
  <c r="N12" i="3"/>
  <c r="M12" i="3"/>
  <c r="L12" i="3"/>
  <c r="Q11" i="3"/>
  <c r="P11" i="3"/>
  <c r="O11" i="3"/>
  <c r="N11" i="3"/>
  <c r="M11" i="3"/>
  <c r="L11" i="3"/>
  <c r="Q10" i="3"/>
  <c r="P10" i="3"/>
  <c r="O10" i="3"/>
  <c r="N10" i="3"/>
  <c r="M10" i="3"/>
  <c r="L10" i="3"/>
  <c r="Q9" i="3"/>
  <c r="P9" i="3"/>
  <c r="O9" i="3"/>
  <c r="N9" i="3"/>
  <c r="M9" i="3"/>
  <c r="L9" i="3"/>
  <c r="Q8" i="3"/>
  <c r="P8" i="3"/>
  <c r="O8" i="3"/>
  <c r="N8" i="3"/>
  <c r="M8" i="3"/>
  <c r="L8" i="3"/>
  <c r="Q7" i="3"/>
  <c r="P7" i="3"/>
  <c r="O7" i="3"/>
  <c r="N7" i="3"/>
  <c r="M7" i="3"/>
  <c r="L7" i="3"/>
  <c r="Q6" i="3"/>
  <c r="P6" i="3"/>
  <c r="O6" i="3"/>
  <c r="N6" i="3"/>
  <c r="L6" i="3"/>
  <c r="Q5" i="3"/>
  <c r="P5" i="3"/>
  <c r="O5" i="3"/>
  <c r="N5" i="3"/>
  <c r="M5" i="3"/>
  <c r="L5" i="3"/>
  <c r="Q4" i="3"/>
  <c r="P4" i="3"/>
  <c r="O4" i="3"/>
  <c r="N4" i="3"/>
  <c r="M4" i="3"/>
  <c r="N20" i="2"/>
  <c r="L20" i="2"/>
  <c r="J20" i="2"/>
  <c r="H20" i="2"/>
  <c r="F20" i="2"/>
  <c r="D20" i="2"/>
  <c r="B20" i="2"/>
  <c r="O19" i="2"/>
  <c r="M19" i="2"/>
  <c r="K19" i="2"/>
  <c r="I19" i="2"/>
  <c r="G19" i="2"/>
  <c r="E19" i="2"/>
  <c r="C19" i="2"/>
  <c r="N18" i="2"/>
  <c r="L18" i="2"/>
  <c r="J18" i="2"/>
  <c r="H18" i="2"/>
  <c r="F18" i="2"/>
  <c r="D18" i="2"/>
  <c r="B18" i="2"/>
  <c r="O17" i="2"/>
  <c r="M17" i="2"/>
  <c r="K17" i="2"/>
  <c r="I17" i="2"/>
  <c r="G17" i="2"/>
  <c r="E17" i="2"/>
  <c r="C17" i="2"/>
  <c r="N16" i="2"/>
  <c r="L16" i="2"/>
  <c r="J16" i="2"/>
  <c r="H16" i="2"/>
  <c r="F16" i="2"/>
  <c r="D16" i="2"/>
  <c r="B16" i="2"/>
  <c r="O15" i="2"/>
  <c r="M15" i="2"/>
  <c r="K15" i="2"/>
  <c r="I15" i="2"/>
  <c r="G15" i="2"/>
  <c r="E15" i="2"/>
  <c r="C15" i="2"/>
  <c r="D9" i="2"/>
  <c r="F9" i="2"/>
  <c r="H9" i="2"/>
  <c r="J9" i="2"/>
  <c r="L9" i="2"/>
  <c r="N9" i="2"/>
  <c r="B9" i="2"/>
  <c r="O8" i="2"/>
  <c r="M8" i="2"/>
  <c r="I8" i="2"/>
  <c r="G8" i="2"/>
  <c r="E8" i="2"/>
  <c r="C8" i="2"/>
  <c r="D7" i="2"/>
  <c r="F7" i="2"/>
  <c r="H7" i="2"/>
  <c r="J7" i="2"/>
  <c r="L7" i="2"/>
  <c r="N7" i="2"/>
  <c r="B7" i="2"/>
  <c r="O6" i="2"/>
  <c r="M6" i="2"/>
  <c r="K6" i="2"/>
  <c r="I6" i="2"/>
  <c r="G6" i="2"/>
  <c r="E6" i="2"/>
  <c r="C6" i="2"/>
  <c r="O4" i="2"/>
  <c r="M4" i="2"/>
  <c r="K4" i="2"/>
  <c r="I4" i="2"/>
  <c r="G4" i="2"/>
  <c r="E4" i="2"/>
  <c r="C4" i="2"/>
  <c r="D5" i="2"/>
  <c r="H5" i="2"/>
  <c r="J5" i="2"/>
  <c r="L5" i="2"/>
  <c r="N5" i="2"/>
  <c r="B5" i="2"/>
  <c r="G12" i="2"/>
  <c r="K12" i="2" s="1"/>
  <c r="M21" i="2" l="1"/>
  <c r="K21" i="2"/>
  <c r="I21" i="2"/>
  <c r="C21" i="2"/>
  <c r="O21" i="2"/>
  <c r="G21" i="2"/>
  <c r="E21" i="2"/>
  <c r="AX1" i="3" s="1"/>
  <c r="AX3" i="3" s="1"/>
  <c r="AX2" i="3" s="1"/>
  <c r="AX162" i="3" s="1"/>
  <c r="AX158" i="3" s="1"/>
  <c r="AX154" i="3" s="1"/>
  <c r="AX150" i="3" s="1"/>
  <c r="AX148" i="3" s="1"/>
  <c r="AX144" i="3" s="1"/>
  <c r="AX140" i="3" s="1"/>
  <c r="AX136" i="3" s="1"/>
  <c r="AX132" i="3" s="1"/>
  <c r="AX128" i="3" s="1"/>
  <c r="AX124" i="3" s="1"/>
  <c r="AX120" i="3" s="1"/>
  <c r="AX116" i="3" s="1"/>
  <c r="AX112" i="3" s="1"/>
  <c r="AX108" i="3" s="1"/>
  <c r="AX104" i="3" s="1"/>
  <c r="AX100" i="3" s="1"/>
  <c r="AX98" i="3" s="1"/>
  <c r="AX96" i="3" s="1"/>
  <c r="AX92" i="3" s="1"/>
  <c r="AX90" i="3" s="1"/>
  <c r="AX88" i="3" s="1"/>
  <c r="AX86" i="3" s="1"/>
  <c r="AX84" i="3" s="1"/>
  <c r="AX82" i="3" s="1"/>
  <c r="AX80" i="3" s="1"/>
  <c r="AX78" i="3" s="1"/>
  <c r="AX76" i="3" s="1"/>
  <c r="AX74" i="3" s="1"/>
  <c r="AX72" i="3" s="1"/>
  <c r="AX70" i="3" s="1"/>
  <c r="AX68" i="3" s="1"/>
  <c r="AX66" i="3" s="1"/>
  <c r="AX64" i="3" s="1"/>
  <c r="AX62" i="3" s="1"/>
  <c r="AX60" i="3" s="1"/>
  <c r="AX58" i="3" s="1"/>
  <c r="AX163" i="3" s="1"/>
  <c r="AX161" i="3" s="1"/>
  <c r="AX159" i="3" s="1"/>
  <c r="AX157" i="3" s="1"/>
  <c r="AX155" i="3" s="1"/>
  <c r="AX153" i="3" s="1"/>
  <c r="AX151" i="3" s="1"/>
  <c r="AX149" i="3" s="1"/>
  <c r="AX147" i="3" s="1"/>
  <c r="AX145" i="3" s="1"/>
  <c r="AX143" i="3" s="1"/>
  <c r="AX141" i="3" s="1"/>
  <c r="AX139" i="3" s="1"/>
  <c r="AX137" i="3" s="1"/>
  <c r="AX135" i="3" s="1"/>
  <c r="AX133" i="3" s="1"/>
  <c r="AX131" i="3" s="1"/>
  <c r="AX129" i="3" s="1"/>
  <c r="AX127" i="3" s="1"/>
  <c r="AX125" i="3" s="1"/>
  <c r="AX123" i="3" s="1"/>
  <c r="AX121" i="3" s="1"/>
  <c r="AX119" i="3" s="1"/>
  <c r="AX117" i="3" s="1"/>
  <c r="AX115" i="3" s="1"/>
  <c r="AX113" i="3" s="1"/>
  <c r="AX111" i="3" s="1"/>
  <c r="AX109" i="3" s="1"/>
  <c r="AX107" i="3" s="1"/>
  <c r="AX105" i="3" s="1"/>
  <c r="AX103" i="3" s="1"/>
  <c r="AX101" i="3" s="1"/>
  <c r="AX99" i="3" s="1"/>
  <c r="AX97" i="3" s="1"/>
  <c r="AX95" i="3" s="1"/>
  <c r="AX93" i="3" s="1"/>
  <c r="AX91" i="3" s="1"/>
  <c r="AX89" i="3" s="1"/>
  <c r="AX87" i="3" s="1"/>
  <c r="AX85" i="3" s="1"/>
  <c r="AX83" i="3" s="1"/>
  <c r="AX81" i="3" s="1"/>
  <c r="AX79" i="3" s="1"/>
  <c r="AX77" i="3" s="1"/>
  <c r="AX75" i="3" s="1"/>
  <c r="AX73" i="3" s="1"/>
  <c r="AX71" i="3" s="1"/>
  <c r="AX69" i="3" s="1"/>
  <c r="AX67" i="3" s="1"/>
  <c r="AX65" i="3" s="1"/>
  <c r="AX63" i="3" s="1"/>
  <c r="AX61" i="3" s="1"/>
  <c r="AX59" i="3" s="1"/>
  <c r="AX57" i="3" s="1"/>
  <c r="AX55" i="3" s="1"/>
  <c r="AX53" i="3" s="1"/>
  <c r="AX51" i="3" s="1"/>
  <c r="AX49" i="3" s="1"/>
  <c r="AX47" i="3" s="1"/>
  <c r="AX45" i="3" s="1"/>
  <c r="AX43" i="3" s="1"/>
  <c r="AX41" i="3" s="1"/>
  <c r="AX39" i="3" s="1"/>
  <c r="AX37" i="3" s="1"/>
  <c r="AX4" i="3" s="1"/>
  <c r="AX212" i="3" s="1"/>
  <c r="AX211" i="3" s="1"/>
  <c r="AX210" i="3" s="1"/>
  <c r="AX209" i="3" s="1"/>
  <c r="AX208" i="3" s="1"/>
  <c r="AX207" i="3" s="1"/>
  <c r="AX206" i="3" s="1"/>
  <c r="AX205" i="3" s="1"/>
  <c r="AX204" i="3" s="1"/>
  <c r="AX203" i="3" s="1"/>
  <c r="AX202" i="3" s="1"/>
  <c r="AX201" i="3" s="1"/>
  <c r="AX200" i="3" s="1"/>
  <c r="AX199" i="3" s="1"/>
  <c r="AX198" i="3" s="1"/>
  <c r="AX197" i="3" s="1"/>
  <c r="AX196" i="3" s="1"/>
  <c r="AX195" i="3" s="1"/>
  <c r="AX194" i="3" s="1"/>
  <c r="AX193" i="3" s="1"/>
  <c r="AX192" i="3" s="1"/>
  <c r="AX191" i="3" s="1"/>
  <c r="AX190" i="3" s="1"/>
  <c r="AX189" i="3" s="1"/>
  <c r="AX188" i="3" s="1"/>
  <c r="AX187" i="3" s="1"/>
  <c r="AX186" i="3" s="1"/>
  <c r="AX185" i="3" s="1"/>
  <c r="AX184" i="3" s="1"/>
  <c r="AX183" i="3" s="1"/>
  <c r="AX182" i="3" s="1"/>
  <c r="AX181" i="3" s="1"/>
  <c r="AX180" i="3" s="1"/>
  <c r="AX179" i="3" s="1"/>
  <c r="AX178" i="3" s="1"/>
  <c r="AX177" i="3" s="1"/>
  <c r="AX176" i="3" s="1"/>
  <c r="AX175" i="3" s="1"/>
  <c r="AX174" i="3" s="1"/>
  <c r="AX173" i="3" s="1"/>
  <c r="AX172" i="3" s="1"/>
  <c r="AX171" i="3" s="1"/>
  <c r="AX170" i="3" s="1"/>
  <c r="AX169" i="3" s="1"/>
  <c r="AX168" i="3" s="1"/>
  <c r="AX167" i="3" s="1"/>
  <c r="AX166" i="3" s="1"/>
  <c r="AX165" i="3" s="1"/>
  <c r="AX164" i="3" s="1"/>
  <c r="AX160" i="3" s="1"/>
  <c r="AX156" i="3" s="1"/>
  <c r="AX152" i="3" s="1"/>
  <c r="AX146" i="3" s="1"/>
  <c r="AX142" i="3" s="1"/>
  <c r="AX138" i="3" s="1"/>
  <c r="AX134" i="3" s="1"/>
  <c r="AX130" i="3" s="1"/>
  <c r="AX126" i="3" s="1"/>
  <c r="AX122" i="3" s="1"/>
  <c r="AX118" i="3" s="1"/>
  <c r="AX114" i="3" s="1"/>
  <c r="AX110" i="3" s="1"/>
  <c r="AX106" i="3" s="1"/>
  <c r="AX102" i="3" s="1"/>
  <c r="AX94" i="3" s="1"/>
  <c r="AX56" i="3" s="1"/>
  <c r="AX54" i="3" s="1"/>
  <c r="AX52" i="3" s="1"/>
  <c r="AX50" i="3" s="1"/>
  <c r="AX48" i="3" s="1"/>
  <c r="AX46" i="3" s="1"/>
  <c r="AX44" i="3" s="1"/>
  <c r="AX42" i="3" s="1"/>
  <c r="AX40" i="3" s="1"/>
  <c r="AX38" i="3" s="1"/>
  <c r="AX36" i="3" s="1"/>
  <c r="AY1" i="3"/>
  <c r="BA1" i="3"/>
  <c r="AX35" i="3" s="1"/>
  <c r="AX34" i="3" s="1"/>
  <c r="AX33" i="3" s="1"/>
  <c r="AX32" i="3" s="1"/>
  <c r="AX31" i="3" s="1"/>
  <c r="AX30" i="3" s="1"/>
  <c r="AX29" i="3" s="1"/>
  <c r="AX28" i="3" s="1"/>
  <c r="AX27" i="3" s="1"/>
  <c r="AX26" i="3" s="1"/>
  <c r="AX25" i="3" s="1"/>
  <c r="AX24" i="3" s="1"/>
  <c r="AX23" i="3" s="1"/>
  <c r="AX22" i="3" s="1"/>
  <c r="AX21" i="3" s="1"/>
  <c r="AX20" i="3" s="1"/>
  <c r="AX19" i="3" s="1"/>
  <c r="AX18" i="3" s="1"/>
  <c r="AX17" i="3" s="1"/>
  <c r="AX16" i="3" s="1"/>
  <c r="AX15" i="3" s="1"/>
  <c r="AX14" i="3" s="1"/>
  <c r="AX13" i="3" s="1"/>
  <c r="AX12" i="3" s="1"/>
  <c r="AX11" i="3" s="1"/>
  <c r="AX10" i="3" s="1"/>
  <c r="AX9" i="3" s="1"/>
  <c r="AX8" i="3" s="1"/>
  <c r="AX7" i="3" s="1"/>
  <c r="AX5" i="3" s="1"/>
  <c r="AZ1" i="3"/>
  <c r="O10" i="2"/>
  <c r="G10" i="2"/>
  <c r="M10" i="2"/>
  <c r="K10" i="2"/>
  <c r="E10" i="2"/>
  <c r="I10" i="2"/>
  <c r="C10" i="2"/>
  <c r="O22" i="2" l="1"/>
  <c r="O11" i="2"/>
</calcChain>
</file>

<file path=xl/sharedStrings.xml><?xml version="1.0" encoding="utf-8"?>
<sst xmlns="http://schemas.openxmlformats.org/spreadsheetml/2006/main" count="2489" uniqueCount="457">
  <si>
    <t>Repas</t>
  </si>
  <si>
    <t>Jeudi</t>
  </si>
  <si>
    <t>Vendredi</t>
  </si>
  <si>
    <t>Liste des courses</t>
  </si>
  <si>
    <t>Liste des repas</t>
  </si>
  <si>
    <t>Période</t>
  </si>
  <si>
    <t>Code</t>
  </si>
  <si>
    <t>Déjeuner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</si>
  <si>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</si>
  <si>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</si>
  <si>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</si>
  <si>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</si>
  <si>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</si>
  <si>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</si>
  <si>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</si>
  <si>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</si>
  <si>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</si>
  <si>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</si>
  <si>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Midi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</si>
  <si>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</si>
  <si>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</si>
  <si>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</si>
  <si>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</si>
  <si>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</si>
  <si>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</si>
  <si>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</si>
  <si>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</si>
  <si>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</si>
  <si>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</si>
  <si>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</si>
  <si>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</si>
  <si>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</si>
  <si>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</si>
  <si>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</si>
  <si>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</si>
  <si>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</si>
  <si>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</si>
  <si>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</si>
  <si>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</si>
  <si>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</si>
  <si>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</si>
  <si>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</si>
  <si>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</si>
  <si>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</si>
  <si>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</si>
  <si>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</si>
  <si>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</si>
  <si>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</si>
  <si>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</si>
  <si>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Soir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</si>
  <si>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</si>
  <si>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</si>
  <si>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</si>
  <si>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</si>
  <si>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</si>
  <si>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</si>
  <si>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</si>
  <si>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</si>
  <si>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</si>
  <si>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</si>
  <si>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</si>
  <si>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</si>
  <si>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</si>
  <si>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</si>
  <si>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</si>
  <si>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</si>
  <si>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</si>
  <si>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</si>
  <si>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</si>
  <si>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</si>
  <si>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</si>
  <si>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</si>
  <si>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</si>
  <si>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</si>
  <si>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</si>
  <si>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</si>
  <si>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</si>
  <si>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</si>
  <si>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</si>
  <si>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</si>
  <si>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Listes des ingrédients</t>
  </si>
  <si>
    <t>Café, 1 croissant, 1 pistolet</t>
  </si>
  <si>
    <t>ingrédients</t>
  </si>
  <si>
    <t>Pts</t>
  </si>
  <si>
    <t>Lundi</t>
  </si>
  <si>
    <t>Mardi</t>
  </si>
  <si>
    <t>Mercredi</t>
  </si>
  <si>
    <t>Samedi</t>
  </si>
  <si>
    <t>Dimanche</t>
  </si>
  <si>
    <t xml:space="preserve">Repas du </t>
  </si>
  <si>
    <t>au</t>
  </si>
  <si>
    <t>Total :</t>
  </si>
  <si>
    <t>Total de la semaine :</t>
  </si>
  <si>
    <t>points</t>
  </si>
  <si>
    <t>Brouillon de liste des courses</t>
  </si>
  <si>
    <t>Aldi</t>
  </si>
  <si>
    <t>Marché</t>
  </si>
  <si>
    <t xml:space="preserve">Colruyt </t>
  </si>
  <si>
    <t>(M)1 nectarine</t>
  </si>
  <si>
    <t>(M)1/2 banane</t>
  </si>
  <si>
    <t>2 tartines,  vache qui rit, café, fruit</t>
  </si>
  <si>
    <t>Muesli, yaourt, café, fruit</t>
  </si>
  <si>
    <t>(M) 1 pomme</t>
  </si>
  <si>
    <t>2 tartines, fromage blanc, cassonade, café, fruit</t>
  </si>
  <si>
    <t>Omelette au poivron rouge</t>
  </si>
  <si>
    <t>(M)Salade</t>
  </si>
  <si>
    <t>Tomate concombre et thon</t>
  </si>
  <si>
    <t>(A)1 C.S. de fromage rapé</t>
  </si>
  <si>
    <t>Omelette jambon fromage</t>
  </si>
  <si>
    <t>Soupe, jambon, tomate sans vinaigrette</t>
  </si>
  <si>
    <t>Penne à la dinde</t>
  </si>
  <si>
    <t>Courgettes farcies</t>
  </si>
  <si>
    <t>(C)1kg d'américain nature</t>
  </si>
  <si>
    <t>Filet de poulet sur lit de tomate</t>
  </si>
  <si>
    <t>Haricot, tomate, PDT, bifsteak</t>
  </si>
  <si>
    <t>Lasagne</t>
  </si>
  <si>
    <t>(A)Lasagne(400g par personne)</t>
  </si>
  <si>
    <t>Soupe + toast hawaï</t>
  </si>
  <si>
    <t>Bousin + pains suédois</t>
  </si>
  <si>
    <t>Salade mixte + maquereaux</t>
  </si>
  <si>
    <t>Salade suédoise</t>
  </si>
  <si>
    <t>(C)1 boite de Miracoli</t>
  </si>
  <si>
    <t>Dinde, compote, PDT</t>
  </si>
  <si>
    <t>Bifsteak, pois et carottes, PDT</t>
  </si>
  <si>
    <t>Cabillaud en papillote</t>
  </si>
  <si>
    <t>Salade aux lardons</t>
  </si>
  <si>
    <t>(M)1 frisée</t>
  </si>
  <si>
    <t>Pâtes à la sauce tomate, fromage</t>
  </si>
  <si>
    <t xml:space="preserve"> </t>
  </si>
  <si>
    <t>-  2 x lait</t>
  </si>
  <si>
    <t>-  4 x  1 pomme</t>
  </si>
  <si>
    <t>-  2 x Salade</t>
  </si>
  <si>
    <t>Sandwich au ton et concombre</t>
  </si>
  <si>
    <t>(D)1 café</t>
  </si>
  <si>
    <t>(D)2 tranches de pain</t>
  </si>
  <si>
    <t>Autres</t>
  </si>
  <si>
    <t>(C)1 pot de fromage blanc maigre</t>
  </si>
  <si>
    <t>(A)4C.C de cassonade</t>
  </si>
  <si>
    <t>(D)1 croissant</t>
  </si>
  <si>
    <t>(D)1 pistolet</t>
  </si>
  <si>
    <t>(D)1 vache qui rit</t>
  </si>
  <si>
    <t>(M) 2 poivrons</t>
  </si>
  <si>
    <t>(A)4 oeufs</t>
  </si>
  <si>
    <t>(A)lait</t>
  </si>
  <si>
    <t>(M)1 concombre</t>
  </si>
  <si>
    <t>(A)1 C.C de margarine</t>
  </si>
  <si>
    <t>Poelée de Champigons (pour 1 personne)</t>
  </si>
  <si>
    <t>(A)50g d'allumettes de jambon</t>
  </si>
  <si>
    <t>(A)125g de champignon</t>
  </si>
  <si>
    <t>(M)10 carottes</t>
  </si>
  <si>
    <t>(A)Salade mixte en sachet</t>
  </si>
  <si>
    <t>(A)4 pains suédois</t>
  </si>
  <si>
    <t>(A)2 filet de maquereau</t>
  </si>
  <si>
    <t>(C)300g d'haricots</t>
  </si>
  <si>
    <t>(M)300g de pomme de terre</t>
  </si>
  <si>
    <t>(A)4tranches de jambon</t>
  </si>
  <si>
    <t>(C)160g de dinde</t>
  </si>
  <si>
    <t>(C)20g de parmesan rapé</t>
  </si>
  <si>
    <t>(M)1 poivron rouge</t>
  </si>
  <si>
    <t>(C)120g de philadelphia light</t>
  </si>
  <si>
    <t>(A)200g de penne</t>
  </si>
  <si>
    <t>(C)40ml crème épaisse</t>
  </si>
  <si>
    <t>(C)260g de filet de poulet</t>
  </si>
  <si>
    <t>(M)400g de pomme de terre</t>
  </si>
  <si>
    <t>(D)500ml de soupe</t>
  </si>
  <si>
    <t>(D) 6 tranches de pain</t>
  </si>
  <si>
    <t>(A) 2 C.C de margarine</t>
  </si>
  <si>
    <t>(A)4 tranches de jambon</t>
  </si>
  <si>
    <t>Menu Liège (pour 2 personnes)</t>
  </si>
  <si>
    <t>(A)300g d'haricots</t>
  </si>
  <si>
    <t>(D)240g de bifsteak</t>
  </si>
  <si>
    <t>(D)Vinaigrette(40ml)</t>
  </si>
  <si>
    <t>(M) 2 tomates</t>
  </si>
  <si>
    <t>Miracoli (1 personne)</t>
  </si>
  <si>
    <t>(C)400g de dinde</t>
  </si>
  <si>
    <t>(A)300g de compote de pomme</t>
  </si>
  <si>
    <t>(C)240g de bifsteak</t>
  </si>
  <si>
    <t>(C)300g de pois et carotte</t>
  </si>
  <si>
    <t xml:space="preserve">(A)280g de cabillaud </t>
  </si>
  <si>
    <t>(M)2 poireaux</t>
  </si>
  <si>
    <t>(M)500g de pomme de terre</t>
  </si>
  <si>
    <t>(M)2tomates</t>
  </si>
  <si>
    <t>(A)100g de lardons</t>
  </si>
  <si>
    <t>(A)10cl de crème fraiche</t>
  </si>
  <si>
    <t>(A)120g de penne</t>
  </si>
  <si>
    <t>(C)coulis de tomate</t>
  </si>
  <si>
    <t>(C)2 pots de fromage blanc WW</t>
  </si>
  <si>
    <t>(C)60 g de fromage à la crème</t>
  </si>
  <si>
    <t>Salade colorée de poulet</t>
  </si>
  <si>
    <t>Salade de thon</t>
  </si>
  <si>
    <t>Salade de pâtes au parmesan</t>
  </si>
  <si>
    <t>Tomates au thon</t>
  </si>
  <si>
    <t>Salade de sardines et pivrons</t>
  </si>
  <si>
    <t>Salade Bichnou (Pâtes, jambon, fromage…)</t>
  </si>
  <si>
    <t>Liège</t>
  </si>
  <si>
    <t>Spaghetti saumon et courgettes</t>
  </si>
  <si>
    <t>Taglaitelles épicées aux scampis</t>
  </si>
  <si>
    <t>Boulettes de haché à la provençale</t>
  </si>
  <si>
    <t>Pâtes complètes et ratatouille</t>
  </si>
  <si>
    <t>spaghetti aux scampis et à la roquette</t>
  </si>
  <si>
    <t>Tagliatelles à la sauce aux épinars et gorgonzolae</t>
  </si>
  <si>
    <t>Gratin de macaronis aux 3 fromages</t>
  </si>
  <si>
    <t>(C)60gr de fromage frais allegé</t>
  </si>
  <si>
    <t>(C)2 cuillères de ciboulette</t>
  </si>
  <si>
    <t>(M) 1 concombre</t>
  </si>
  <si>
    <t>(D)6tranches de pains</t>
  </si>
  <si>
    <t>(M) 8 radis</t>
  </si>
  <si>
    <t>(M)5carottes</t>
  </si>
  <si>
    <t>(A)200g de salade</t>
  </si>
  <si>
    <t>(M)1citron</t>
  </si>
  <si>
    <t>(C)240gr de poulet</t>
  </si>
  <si>
    <t>(M)1concombre</t>
  </si>
  <si>
    <t>(A)1boite de thon</t>
  </si>
  <si>
    <t>(C)150gr de yaourt maigre</t>
  </si>
  <si>
    <t>(C)80gr de coquilettes</t>
  </si>
  <si>
    <t>(C)100gr de tomate sechées au soleil (sans huile)</t>
  </si>
  <si>
    <t>(C)2 poignées de roquette</t>
  </si>
  <si>
    <t>(C)150gr de yaout maigre</t>
  </si>
  <si>
    <t>(A)2 boites de thon</t>
  </si>
  <si>
    <t>(M) 1 oignon</t>
  </si>
  <si>
    <t>(M) 1 poivron rouge</t>
  </si>
  <si>
    <t>(C)400gr de sardines</t>
  </si>
  <si>
    <t>(A) 50 de persil</t>
  </si>
  <si>
    <t>(C)250gr de roquette</t>
  </si>
  <si>
    <t>(M) 2tomates</t>
  </si>
  <si>
    <t>(A)100gr de penne</t>
  </si>
  <si>
    <t>(A) 4tranches de jambon</t>
  </si>
  <si>
    <t>(A) emmental en bloc</t>
  </si>
  <si>
    <t>(A)100gr de scampis</t>
  </si>
  <si>
    <t>(M) 3tomates</t>
  </si>
  <si>
    <t>(C)75gr de roquette</t>
  </si>
  <si>
    <t>(c) 2cuillères de Parmesan</t>
  </si>
  <si>
    <t>(A)140 gr de spaghetti</t>
  </si>
  <si>
    <t>(A) 100gr de penne</t>
  </si>
  <si>
    <t>(D)200g de filet americain nature</t>
  </si>
  <si>
    <t>(A)400gr de tomates en dés</t>
  </si>
  <si>
    <t>(C) 100ml de bouillon de légume</t>
  </si>
  <si>
    <t>(A)100 gr de Tagliattelle</t>
  </si>
  <si>
    <t>(A) 200gr de scampis</t>
  </si>
  <si>
    <t>(M) 1 courgette</t>
  </si>
  <si>
    <t>(A) 120gr de pâtes complète</t>
  </si>
  <si>
    <t>(M)1 oignon rouge</t>
  </si>
  <si>
    <t>Frittata à la méditerrannéenne</t>
  </si>
  <si>
    <t>(M) 1 fenouil</t>
  </si>
  <si>
    <t>(A) 4 œufs</t>
  </si>
  <si>
    <t>(C) feta allegé</t>
  </si>
  <si>
    <t>(A) 4 tranches de jambon</t>
  </si>
  <si>
    <t>(M) 2 oignon</t>
  </si>
  <si>
    <t>(A)100 gr de spaghetti</t>
  </si>
  <si>
    <t>(A)100gr de saumon fumés</t>
  </si>
  <si>
    <t>(C)100gr de fromage allegé</t>
  </si>
  <si>
    <t>Salade de pâtes au poulet et à la roquette</t>
  </si>
  <si>
    <t>(C)75 gr yaourt maigre</t>
  </si>
  <si>
    <t>(C) 150g de filet de poulet)</t>
  </si>
  <si>
    <t>(C) 25 gr de roquette</t>
  </si>
  <si>
    <t>(C)30 gr de fromage à pate dur</t>
  </si>
  <si>
    <t>(C)15gr de cheddar</t>
  </si>
  <si>
    <t>-  1 x 4 oeufs</t>
  </si>
  <si>
    <t>-  4 x 4tranches de jambon</t>
  </si>
  <si>
    <t>-  2 x 2 filet de maquereau</t>
  </si>
  <si>
    <t>-  2 x 200g de penne</t>
  </si>
  <si>
    <t>-  2 x 10cl de crème fraiche</t>
  </si>
  <si>
    <t>-  2 x 60 g de fromage à la crème</t>
  </si>
  <si>
    <t>-  1 x 2 pots de fromage blanc WW</t>
  </si>
  <si>
    <t>-  2 x Vinaigrette(40ml)</t>
  </si>
  <si>
    <t>-  1 x  2 poivrons</t>
  </si>
  <si>
    <t>-  2 x 500g de pomme de terre</t>
  </si>
  <si>
    <t>(D)1 Vache qui rit</t>
  </si>
  <si>
    <t>Sortie</t>
  </si>
  <si>
    <t>-  1 x 125g de champignon</t>
  </si>
  <si>
    <t>-  1 x 2 boites de thon</t>
  </si>
  <si>
    <t>-  1 x  100gr de penne</t>
  </si>
  <si>
    <t>-  1 x 50g d'allumettes de jambon</t>
  </si>
  <si>
    <t>-  2 x  50 de persil</t>
  </si>
  <si>
    <t>-  2 x 1 C.S. de fromage rapé</t>
  </si>
  <si>
    <t>-  2 x 200g de salade</t>
  </si>
  <si>
    <t>-  2 x 100gr de penne</t>
  </si>
  <si>
    <t>-  6 x 4C.C de cassonade</t>
  </si>
  <si>
    <t>-  2 x 1 C.C de margarine</t>
  </si>
  <si>
    <t>-  2 x  4tranches de jambon</t>
  </si>
  <si>
    <t>-  2 x  emmental en bloc</t>
  </si>
  <si>
    <t>-  1 x 400gr de sardines</t>
  </si>
  <si>
    <t>-  1 x 60gr de fromage frais allegé</t>
  </si>
  <si>
    <t>-  6 x 1 pot de fromage blanc maigre</t>
  </si>
  <si>
    <t>-  2 x 2 cuillères de ciboulette</t>
  </si>
  <si>
    <t>-  2 x 250gr de roquette</t>
  </si>
  <si>
    <t>-  2 x 240gr de poulet</t>
  </si>
  <si>
    <t>-  2 x  2cuillères de Parmesan</t>
  </si>
  <si>
    <t>-  8 x 1 café</t>
  </si>
  <si>
    <t>-  1 x 1 croissant</t>
  </si>
  <si>
    <t>-  8 x 1 Vache qui rit</t>
  </si>
  <si>
    <t>-  2 x 1 pistolet</t>
  </si>
  <si>
    <t>-  8 x 1 vache qui rit</t>
  </si>
  <si>
    <t>-  1 x 6tranches de pains</t>
  </si>
  <si>
    <t>-  1 x  8 radis</t>
  </si>
  <si>
    <t>-  1 x  2tomates</t>
  </si>
  <si>
    <t>-  1 x 5carottes</t>
  </si>
  <si>
    <t>-  1 x 1 concombre</t>
  </si>
  <si>
    <t>-  2 x 1concombre</t>
  </si>
  <si>
    <t>-  6 x 1/2 banane</t>
  </si>
  <si>
    <t>-  2 x 1citron</t>
  </si>
  <si>
    <t>-  2 x  1 concombre</t>
  </si>
  <si>
    <t>-  6 x  1 pomme</t>
  </si>
  <si>
    <t>-  2 x 1 nectarine</t>
  </si>
  <si>
    <t>-  2 x  2 tomates</t>
  </si>
  <si>
    <t>-  1 x  150gr de farfale</t>
  </si>
  <si>
    <t>-  1 x 100gr de scampis</t>
  </si>
  <si>
    <t>-  4 x  2 C.C de margarine</t>
  </si>
  <si>
    <t>-  2 x 1boite de thon</t>
  </si>
  <si>
    <t>-  4 x 4 tranches de jambon</t>
  </si>
  <si>
    <t>-  1 x 140 gr de spaghetti</t>
  </si>
  <si>
    <t>-  1 x  50 gr haricots</t>
  </si>
  <si>
    <t>-  2 x 75 gr yaourt maigre</t>
  </si>
  <si>
    <t>-  2 x 75gr de roquette</t>
  </si>
  <si>
    <t>-  2 x 150gr de yaourt maigre</t>
  </si>
  <si>
    <t>-  2 x  150g de filet de poulet)</t>
  </si>
  <si>
    <t>-  1 x  25 gr de roquette</t>
  </si>
  <si>
    <t>-  2 x 500ml de soupe</t>
  </si>
  <si>
    <t>-  2 x  6 tranches de pain</t>
  </si>
  <si>
    <t>-  1 x  1 poivron rouge</t>
  </si>
  <si>
    <t>-  3 x Salade</t>
  </si>
  <si>
    <t>-  1 x  1 oignon</t>
  </si>
  <si>
    <t>-  1 x 2tomates</t>
  </si>
  <si>
    <t>-  2 x  3tomates</t>
  </si>
  <si>
    <t>-  2 x 6 tomates cerises</t>
  </si>
  <si>
    <t xml:space="preserve">-  1 x 280g de cabillaud </t>
  </si>
  <si>
    <t>-  2 x 1kg d'américain nature</t>
  </si>
  <si>
    <t>-  2 x 2 pots de yaourt WW</t>
  </si>
  <si>
    <t>-  1 x 3courgettes</t>
  </si>
  <si>
    <t>-  1 x 4 oigons</t>
  </si>
  <si>
    <t>-  1 x 4 poivrons (1 de chaque couleur)</t>
  </si>
  <si>
    <t>-  2 x 2 poireaux</t>
  </si>
  <si>
    <t>-  2 x 2 citrons</t>
  </si>
  <si>
    <t>-  1 x 10 carottes</t>
  </si>
  <si>
    <t>-  11 x 2 tranches de pain</t>
  </si>
  <si>
    <t>(D)1 tranches de pain</t>
  </si>
  <si>
    <t>(M)1 banane</t>
  </si>
  <si>
    <t>chips</t>
  </si>
  <si>
    <t>(A)1 C.C de cassonade</t>
  </si>
  <si>
    <t>(M)1 pomme</t>
  </si>
  <si>
    <t>(C)1 C.S de muesli</t>
  </si>
  <si>
    <t>(C)1 pot de yaourt Activia</t>
  </si>
  <si>
    <t>(A)1 croissant</t>
  </si>
  <si>
    <t>(A)1 œuf</t>
  </si>
  <si>
    <t>(D)1 tranche de pain</t>
  </si>
  <si>
    <t>(M) 1 tomate</t>
  </si>
  <si>
    <t>(A)Thon (200g)</t>
  </si>
  <si>
    <t>(D)Vinaigrette (20ml)</t>
  </si>
  <si>
    <t>(C)125g de champignons</t>
  </si>
  <si>
    <t>(M)1 tomate</t>
  </si>
  <si>
    <t>(M)1 carotte</t>
  </si>
  <si>
    <t>(A)1 tranche de jambon</t>
  </si>
  <si>
    <t>(A)1 pain suédois</t>
  </si>
  <si>
    <t>(C)60g de Brousin C.S de muesli</t>
  </si>
  <si>
    <t>(A)2 filets de maquereau</t>
  </si>
  <si>
    <t>(M) 1 radis</t>
  </si>
  <si>
    <t>(M)1 poivron jaune</t>
  </si>
  <si>
    <t>(M)1 oignon</t>
  </si>
  <si>
    <t>(M)1 courgette</t>
  </si>
  <si>
    <t>(M)1 poivron orange</t>
  </si>
  <si>
    <t>(M)1 poivron vert</t>
  </si>
  <si>
    <t>(A)1 tranche de fromage (45g)</t>
  </si>
  <si>
    <t>(M)1 citron</t>
  </si>
  <si>
    <t>(M)1 gousse d'ail</t>
  </si>
  <si>
    <t>(M)1 aubergine</t>
  </si>
  <si>
    <t>(M)1 fenouil</t>
  </si>
  <si>
    <t>(A)150gr de farfale</t>
  </si>
  <si>
    <t>(C)50 gr haricots</t>
  </si>
  <si>
    <t>(M)250 gr de tomate cerises</t>
  </si>
  <si>
    <t>(C)150g de filet de poulet)</t>
  </si>
  <si>
    <t>(C)25 gr de roquette</t>
  </si>
  <si>
    <t>(A)150gr de penne</t>
  </si>
  <si>
    <t>(A)45gr de gorgonzola</t>
  </si>
  <si>
    <t>(A)200 gr d'épinard en branche</t>
  </si>
  <si>
    <t>(C)200 ml de bouillon de légume</t>
  </si>
  <si>
    <t>(A)120gr de farfale</t>
  </si>
  <si>
    <t>(A)30 gr de bleu d'auvergne</t>
  </si>
  <si>
    <t>1ère case</t>
  </si>
  <si>
    <t>2ème case</t>
  </si>
  <si>
    <t>3ème case</t>
  </si>
  <si>
    <t>4ème case</t>
  </si>
  <si>
    <t>5ème case</t>
  </si>
  <si>
    <t>6ème case</t>
  </si>
  <si>
    <t>7ème case</t>
  </si>
  <si>
    <t>8ème case</t>
  </si>
  <si>
    <t>9ème case</t>
  </si>
  <si>
    <t>10ème case</t>
  </si>
  <si>
    <t>11ème case</t>
  </si>
  <si>
    <t>12ème case</t>
  </si>
  <si>
    <t>13ème case</t>
  </si>
  <si>
    <t>14ème case</t>
  </si>
  <si>
    <t>15ème case</t>
  </si>
  <si>
    <t>16ème case</t>
  </si>
  <si>
    <t>17ème case</t>
  </si>
  <si>
    <t>18ème case</t>
  </si>
  <si>
    <t>19ème case</t>
  </si>
  <si>
    <t>20ème case</t>
  </si>
  <si>
    <t>21er case</t>
  </si>
  <si>
    <t>22ème case</t>
  </si>
  <si>
    <t>23ème case</t>
  </si>
  <si>
    <t>24ème case</t>
  </si>
  <si>
    <t>25ème case</t>
  </si>
  <si>
    <t>26ème case</t>
  </si>
  <si>
    <t>27ème case</t>
  </si>
  <si>
    <t>28ème case</t>
  </si>
  <si>
    <t>29ème case</t>
  </si>
  <si>
    <t>30ème case</t>
  </si>
  <si>
    <t>31er case</t>
  </si>
  <si>
    <t>32ème case</t>
  </si>
  <si>
    <t>33ème case</t>
  </si>
  <si>
    <t>34ème case</t>
  </si>
  <si>
    <t>35ème case</t>
  </si>
  <si>
    <t>36ème case</t>
  </si>
  <si>
    <t>37ème case</t>
  </si>
  <si>
    <t>38ème case</t>
  </si>
  <si>
    <t>39ème case</t>
  </si>
  <si>
    <t>40ème case</t>
  </si>
  <si>
    <t>41er case</t>
  </si>
  <si>
    <t>42ème case</t>
  </si>
  <si>
    <t>43ème case</t>
  </si>
  <si>
    <t>44ème case</t>
  </si>
  <si>
    <t>45ème case</t>
  </si>
  <si>
    <t>46ème case</t>
  </si>
  <si>
    <t>47ème case</t>
  </si>
  <si>
    <t>48ème case</t>
  </si>
  <si>
    <t>49ème case</t>
  </si>
  <si>
    <t>50ème case</t>
  </si>
  <si>
    <t>51er case</t>
  </si>
  <si>
    <t>52ème case</t>
  </si>
  <si>
    <t>53ème case</t>
  </si>
  <si>
    <t>54ème case</t>
  </si>
  <si>
    <t>55ème case</t>
  </si>
  <si>
    <t>56ème case</t>
  </si>
  <si>
    <t>57ème case</t>
  </si>
  <si>
    <t>58ème case</t>
  </si>
  <si>
    <t>59ème case</t>
  </si>
  <si>
    <t>60ème case</t>
  </si>
  <si>
    <t>61er case</t>
  </si>
  <si>
    <t>62ème case</t>
  </si>
  <si>
    <t>63ème case</t>
  </si>
  <si>
    <t>64ème case</t>
  </si>
  <si>
    <t>65ème case</t>
  </si>
  <si>
    <t>66ème case</t>
  </si>
  <si>
    <t>67ème case</t>
  </si>
  <si>
    <t>68ème case</t>
  </si>
  <si>
    <t>69ème case</t>
  </si>
  <si>
    <t>mayo</t>
  </si>
  <si>
    <t xml:space="preserve">voiture </t>
  </si>
  <si>
    <t>camion</t>
  </si>
  <si>
    <t>-  3 x  1 poivron rouge</t>
  </si>
  <si>
    <t>-  1 x  1 fenouil</t>
  </si>
  <si>
    <t>-  1 x  2 oignon</t>
  </si>
  <si>
    <t>-  10 x 2 tranches de pain</t>
  </si>
  <si>
    <t>-  3 x  1 courgette</t>
  </si>
  <si>
    <t>-  2 x 100gr de fromage allegé</t>
  </si>
  <si>
    <t>-  4 x  2cuillères de Parmesan</t>
  </si>
  <si>
    <t>-  1 x  feta allegé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</si>
</sst>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\ &quot;Pts&quot;"/>
  </numFmts>
  <fonts count="1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u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26"/>
      <color theme="1"/>
      <name val="Calibri"/>
      <family val="2"/>
      <scheme val="minor"/>
    </font>
    <font>
      <u/>
      <sz val="2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2" fontId="0" fillId="0" borderId="0" xfId="0" applyNumberFormat="1"/>
    <xf numFmtId="0" fontId="7" fillId="0" borderId="0" xfId="0" applyFont="1" applyAlignment="1">
      <alignment vertical="center"/>
    </xf>
    <xf numFmtId="164" fontId="7" fillId="0" borderId="0" xfId="0" applyNumberFormat="1" applyFont="1" applyAlignment="1">
      <alignment vertical="center"/>
    </xf>
    <xf numFmtId="164" fontId="7" fillId="0" borderId="3" xfId="0" applyNumberFormat="1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2" fontId="0" fillId="0" borderId="0" xfId="0" applyNumberFormat="1" applyProtection="1">
      <protection hidden="1"/>
    </xf>
    <xf numFmtId="0" fontId="0" fillId="0" borderId="0" xfId="0" applyProtection="1">
      <protection hidden="1"/>
    </xf>
    <xf numFmtId="0" fontId="0" fillId="0" borderId="0" xfId="0" applyBorder="1"/>
    <xf numFmtId="0" fontId="2" fillId="0" borderId="0" xfId="0" applyFont="1" applyBorder="1" applyAlignment="1">
      <alignment vertical="center" wrapText="1"/>
    </xf>
    <xf numFmtId="0" fontId="0" fillId="0" borderId="0" xfId="0" applyAlignment="1"/>
    <xf numFmtId="0" fontId="2" fillId="0" borderId="25" xfId="0" applyFont="1" applyBorder="1" applyAlignment="1">
      <alignment vertical="center" wrapText="1"/>
    </xf>
    <xf numFmtId="0" fontId="2" fillId="0" borderId="22" xfId="0" applyFont="1" applyBorder="1" applyAlignment="1">
      <alignment vertical="center" wrapText="1"/>
    </xf>
    <xf numFmtId="0" fontId="2" fillId="0" borderId="26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0" fontId="2" fillId="0" borderId="28" xfId="0" applyFont="1" applyBorder="1" applyAlignment="1">
      <alignment vertical="center" wrapText="1"/>
    </xf>
    <xf numFmtId="0" fontId="10" fillId="0" borderId="0" xfId="0" applyFont="1" applyAlignment="1">
      <alignment vertical="center"/>
    </xf>
    <xf numFmtId="0" fontId="12" fillId="0" borderId="0" xfId="0" applyFont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1" fillId="0" borderId="0" xfId="0" applyFont="1" applyBorder="1" applyProtection="1"/>
    <xf numFmtId="0" fontId="1" fillId="0" borderId="0" xfId="0" applyFont="1" applyProtection="1"/>
    <xf numFmtId="0" fontId="4" fillId="0" borderId="0" xfId="0" applyFont="1" applyAlignment="1" applyProtection="1"/>
    <xf numFmtId="0" fontId="7" fillId="0" borderId="1" xfId="0" applyFont="1" applyBorder="1" applyAlignment="1" applyProtection="1">
      <alignment horizontal="center" vertical="center"/>
    </xf>
    <xf numFmtId="164" fontId="7" fillId="0" borderId="3" xfId="0" applyNumberFormat="1" applyFont="1" applyBorder="1" applyAlignment="1" applyProtection="1">
      <alignment horizontal="center" vertical="center"/>
    </xf>
    <xf numFmtId="164" fontId="7" fillId="0" borderId="0" xfId="0" applyNumberFormat="1" applyFont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0" fillId="0" borderId="6" xfId="0" applyBorder="1" applyAlignment="1">
      <alignment horizontal="center" vertical="center" wrapText="1"/>
    </xf>
    <xf numFmtId="0" fontId="9" fillId="0" borderId="0" xfId="0" applyFont="1" applyProtection="1"/>
    <xf numFmtId="0" fontId="7" fillId="0" borderId="0" xfId="0" applyFont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 textRotation="32"/>
    </xf>
    <xf numFmtId="0" fontId="8" fillId="0" borderId="15" xfId="0" applyFont="1" applyBorder="1" applyAlignment="1">
      <alignment horizontal="center" vertical="center" textRotation="32"/>
    </xf>
    <xf numFmtId="0" fontId="7" fillId="0" borderId="14" xfId="0" applyFont="1" applyBorder="1" applyAlignment="1">
      <alignment horizontal="center" vertical="center" textRotation="255"/>
    </xf>
    <xf numFmtId="0" fontId="7" fillId="0" borderId="15" xfId="0" applyFont="1" applyBorder="1" applyAlignment="1">
      <alignment horizontal="center" vertical="center" textRotation="255"/>
    </xf>
    <xf numFmtId="0" fontId="8" fillId="0" borderId="11" xfId="0" applyFont="1" applyBorder="1" applyAlignment="1">
      <alignment horizontal="center" vertical="center" textRotation="30"/>
    </xf>
    <xf numFmtId="0" fontId="8" fillId="0" borderId="12" xfId="0" applyFont="1" applyBorder="1" applyAlignment="1">
      <alignment horizontal="center" vertical="center" textRotation="30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7" fillId="0" borderId="17" xfId="0" applyFont="1" applyBorder="1" applyAlignment="1" applyProtection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 textRotation="255"/>
    </xf>
    <xf numFmtId="0" fontId="2" fillId="0" borderId="15" xfId="0" applyFont="1" applyBorder="1" applyAlignment="1" applyProtection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7" fillId="0" borderId="1" xfId="0" applyFont="1" applyBorder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/>
      <protection locked="0"/>
    </xf>
    <xf numFmtId="0" fontId="10" fillId="0" borderId="0" xfId="0" applyFont="1" applyAlignment="1" applyProtection="1">
      <alignment horizontal="center" vertical="center"/>
    </xf>
    <xf numFmtId="0" fontId="8" fillId="0" borderId="23" xfId="0" applyFont="1" applyBorder="1" applyAlignment="1">
      <alignment horizontal="center" vertical="center" textRotation="255"/>
    </xf>
    <xf numFmtId="0" fontId="8" fillId="0" borderId="27" xfId="0" applyFont="1" applyBorder="1" applyAlignment="1">
      <alignment horizontal="center" vertical="center" textRotation="255"/>
    </xf>
    <xf numFmtId="0" fontId="8" fillId="0" borderId="21" xfId="0" applyFont="1" applyBorder="1" applyAlignment="1">
      <alignment horizontal="center" vertical="center" textRotation="255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10</xdr:col>
      <xdr:colOff>38100</xdr:colOff>
      <xdr:row>4</xdr:row>
      <xdr:rowOff>92573</xdr:rowOff>
    </xdr:to>
    <xdr:pic>
      <xdr:nvPicPr>
        <xdr:cNvPr id="1025" name="Picture 1" descr="http://t2.gstatic.com/images?q=tbn:ANd9GcToXQzoGDUUAODZ1pcxMkL9gBNQrjy7JWpKd10FueDzk4TXosY&amp;t=1&amp;usg=__Bjibwti47oO319ujLJZw0Ppmc2Q=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5838825" cy="1254623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19050</xdr:rowOff>
        </xdr:from>
        <xdr:to>
          <xdr:col>5</xdr:col>
          <xdr:colOff>0</xdr:colOff>
          <xdr:row>4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2ème étape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2171700</xdr:colOff>
          <xdr:row>7</xdr:row>
          <xdr:rowOff>19050</xdr:rowOff>
        </xdr:from>
        <xdr:to>
          <xdr:col>4</xdr:col>
          <xdr:colOff>1362075</xdr:colOff>
          <xdr:row>8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3ème étape</a:t>
              </a:r>
            </a:p>
            <a:p>
              <a:pPr algn="ctr" rtl="0">
                <a:defRPr sz="1000"/>
              </a:pPr>
              <a:endParaRPr lang="fr-BE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11</xdr:row>
          <xdr:rowOff>9525</xdr:rowOff>
        </xdr:from>
        <xdr:to>
          <xdr:col>4</xdr:col>
          <xdr:colOff>1371600</xdr:colOff>
          <xdr:row>12</xdr:row>
          <xdr:rowOff>180975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4ème étape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15</xdr:row>
          <xdr:rowOff>0</xdr:rowOff>
        </xdr:from>
        <xdr:to>
          <xdr:col>5</xdr:col>
          <xdr:colOff>0</xdr:colOff>
          <xdr:row>16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5ème étape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19</xdr:row>
          <xdr:rowOff>19050</xdr:rowOff>
        </xdr:from>
        <xdr:to>
          <xdr:col>8</xdr:col>
          <xdr:colOff>19050</xdr:colOff>
          <xdr:row>21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6ème étape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0</xdr:row>
          <xdr:rowOff>19050</xdr:rowOff>
        </xdr:from>
        <xdr:to>
          <xdr:col>4</xdr:col>
          <xdr:colOff>1371600</xdr:colOff>
          <xdr:row>1</xdr:row>
          <xdr:rowOff>180975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1ère étape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22</xdr:row>
          <xdr:rowOff>180975</xdr:rowOff>
        </xdr:from>
        <xdr:to>
          <xdr:col>8</xdr:col>
          <xdr:colOff>9525</xdr:colOff>
          <xdr:row>24</xdr:row>
          <xdr:rowOff>152400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X81"/>
  <sheetViews>
    <sheetView topLeftCell="A4" workbookViewId="0">
      <selection activeCell="N12" sqref="N12"/>
    </sheetView>
  </sheetViews>
  <sheetFormatPr baseColWidth="10" defaultRowHeight="15" x14ac:dyDescent="0.25"/>
  <cols>
    <col min="1" max="1" width="8.7109375" customWidth="1"/>
    <col min="2" max="2" width="4.7109375" customWidth="1"/>
    <col min="3" max="3" width="16.7109375" customWidth="1"/>
    <col min="4" max="4" width="3.7109375" customWidth="1"/>
    <col min="5" max="10" width="8.85546875" customWidth="1"/>
  </cols>
  <sheetData>
    <row r="2" spans="1:24" x14ac:dyDescent="0.25">
      <c r="K2" s="1"/>
    </row>
    <row r="3" spans="1:24" ht="46.5" customHeight="1" x14ac:dyDescent="0.25">
      <c r="F3" s="2"/>
    </row>
    <row r="6" spans="1:24" ht="15" customHeight="1" x14ac:dyDescent="0.25">
      <c r="A6" s="61" t="s">
        <v>4</v>
      </c>
      <c r="B6" s="61"/>
      <c r="C6" s="61"/>
      <c r="D6" s="61"/>
      <c r="E6" s="61"/>
      <c r="F6" s="61"/>
      <c r="G6" s="61"/>
      <c r="H6" s="61"/>
      <c r="I6" s="61"/>
      <c r="J6" s="61"/>
    </row>
    <row r="7" spans="1:24" ht="15" customHeight="1" x14ac:dyDescent="0.25">
      <c r="A7" s="61"/>
      <c r="B7" s="61"/>
      <c r="C7" s="61"/>
      <c r="D7" s="61"/>
      <c r="E7" s="61"/>
      <c r="F7" s="61"/>
      <c r="G7" s="61"/>
      <c r="H7" s="61"/>
      <c r="I7" s="61"/>
      <c r="J7" s="61"/>
    </row>
    <row r="8" spans="1:24" ht="15.75" customHeight="1" thickBot="1" x14ac:dyDescent="0.3">
      <c r="A8" s="62"/>
      <c r="B8" s="62"/>
      <c r="C8" s="62"/>
      <c r="D8" s="62"/>
      <c r="E8" s="62"/>
      <c r="F8" s="62"/>
      <c r="G8" s="62"/>
      <c r="H8" s="62"/>
      <c r="I8" s="62"/>
      <c r="J8" s="62"/>
    </row>
    <row r="9" spans="1:24" ht="39.950000000000003" customHeight="1" thickTop="1" x14ac:dyDescent="0.25">
      <c r="A9" s="63" t="s">
        <v>5</v>
      </c>
      <c r="B9" s="65" t="s">
        <v>6</v>
      </c>
      <c r="C9" s="67" t="s">
        <v>0</v>
      </c>
      <c r="D9" s="65" t="s">
        <v>83</v>
      </c>
      <c r="E9" s="69" t="s">
        <v>80</v>
      </c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1"/>
    </row>
    <row r="10" spans="1:24" ht="39.950000000000003" customHeight="1" thickBot="1" x14ac:dyDescent="0.3">
      <c r="A10" s="64"/>
      <c r="B10" s="66"/>
      <c r="C10" s="68"/>
      <c r="D10" s="66"/>
      <c r="E10" s="72"/>
      <c r="F10" s="73"/>
      <c r="G10" s="73"/>
      <c r="H10" s="73"/>
      <c r="I10" s="73"/>
      <c r="J10" s="73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74"/>
    </row>
    <row r="11" spans="1:24" ht="46.5" thickTop="1" thickBot="1" x14ac:dyDescent="0.3">
      <c r="A11" s="3" t="s">
        <v>7</v>
      </c>
      <c r="B11" s="4" t="s">
        <v>8</v>
      </c>
      <c r="C11" s="5" t="s">
        <v>100</v>
      </c>
      <c r="D11" s="49">
        <v>6</v>
      </c>
      <c r="E11" s="50" t="s">
        <v>133</v>
      </c>
      <c r="F11" s="51" t="s">
        <v>335</v>
      </c>
      <c r="G11" s="51" t="s">
        <v>335</v>
      </c>
      <c r="H11" s="52" t="s">
        <v>267</v>
      </c>
      <c r="I11" s="51" t="s">
        <v>336</v>
      </c>
      <c r="J11" s="51" t="s">
        <v>337</v>
      </c>
      <c r="K11" s="51" t="s">
        <v>446</v>
      </c>
      <c r="L11" s="51" t="s">
        <v>447</v>
      </c>
      <c r="M11" s="51" t="s">
        <v>448</v>
      </c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3" t="s">
        <v>377</v>
      </c>
    </row>
    <row r="12" spans="1:24" ht="76.5" thickTop="1" thickBot="1" x14ac:dyDescent="0.3">
      <c r="A12" s="6" t="s">
        <v>7</v>
      </c>
      <c r="B12" s="7" t="s">
        <v>9</v>
      </c>
      <c r="C12" s="8" t="s">
        <v>103</v>
      </c>
      <c r="D12" s="54">
        <v>7</v>
      </c>
      <c r="E12" s="55" t="s">
        <v>133</v>
      </c>
      <c r="F12" s="14" t="s">
        <v>335</v>
      </c>
      <c r="G12" s="14" t="s">
        <v>335</v>
      </c>
      <c r="H12" s="14" t="s">
        <v>136</v>
      </c>
      <c r="I12" s="15" t="s">
        <v>338</v>
      </c>
      <c r="J12" s="15" t="s">
        <v>338</v>
      </c>
      <c r="K12" s="15" t="s">
        <v>338</v>
      </c>
      <c r="L12" s="15" t="s">
        <v>338</v>
      </c>
      <c r="M12" s="15" t="s">
        <v>339</v>
      </c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53" t="s">
        <v>378</v>
      </c>
    </row>
    <row r="13" spans="1:24" ht="46.5" thickTop="1" thickBot="1" x14ac:dyDescent="0.3">
      <c r="A13" s="6" t="s">
        <v>7</v>
      </c>
      <c r="B13" s="7" t="s">
        <v>10</v>
      </c>
      <c r="C13" s="8" t="s">
        <v>101</v>
      </c>
      <c r="D13" s="54">
        <v>8</v>
      </c>
      <c r="E13" s="55" t="s">
        <v>133</v>
      </c>
      <c r="F13" s="15" t="s">
        <v>340</v>
      </c>
      <c r="G13" s="15" t="s">
        <v>340</v>
      </c>
      <c r="H13" s="15" t="s">
        <v>340</v>
      </c>
      <c r="I13" s="15" t="s">
        <v>340</v>
      </c>
      <c r="J13" s="15" t="s">
        <v>340</v>
      </c>
      <c r="K13" s="15" t="s">
        <v>340</v>
      </c>
      <c r="L13" s="14" t="s">
        <v>341</v>
      </c>
      <c r="M13" s="15" t="s">
        <v>98</v>
      </c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53" t="s">
        <v>379</v>
      </c>
    </row>
    <row r="14" spans="1:24" ht="46.5" thickTop="1" thickBot="1" x14ac:dyDescent="0.3">
      <c r="A14" s="6" t="s">
        <v>7</v>
      </c>
      <c r="B14" s="7" t="s">
        <v>11</v>
      </c>
      <c r="C14" s="8" t="s">
        <v>81</v>
      </c>
      <c r="D14" s="54">
        <v>12</v>
      </c>
      <c r="E14" s="55" t="s">
        <v>133</v>
      </c>
      <c r="F14" s="15" t="s">
        <v>342</v>
      </c>
      <c r="G14" s="14" t="s">
        <v>139</v>
      </c>
      <c r="H14" s="15" t="s">
        <v>140</v>
      </c>
      <c r="I14" s="15" t="s">
        <v>98</v>
      </c>
      <c r="J14" s="12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53" t="s">
        <v>380</v>
      </c>
    </row>
    <row r="15" spans="1:24" ht="16.5" thickTop="1" thickBot="1" x14ac:dyDescent="0.3">
      <c r="A15" s="6" t="s">
        <v>7</v>
      </c>
      <c r="B15" s="7" t="s">
        <v>12</v>
      </c>
      <c r="C15" s="8"/>
      <c r="D15" s="54"/>
      <c r="E15" s="56"/>
      <c r="F15" s="12"/>
      <c r="G15" s="12"/>
      <c r="H15" s="12"/>
      <c r="I15" s="12"/>
      <c r="J15" s="12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53" t="s">
        <v>381</v>
      </c>
    </row>
    <row r="16" spans="1:24" ht="16.5" thickTop="1" thickBot="1" x14ac:dyDescent="0.3">
      <c r="A16" s="6" t="s">
        <v>7</v>
      </c>
      <c r="B16" s="7" t="s">
        <v>13</v>
      </c>
      <c r="C16" s="8"/>
      <c r="D16" s="54"/>
      <c r="E16" s="56"/>
      <c r="F16" s="12"/>
      <c r="G16" s="12"/>
      <c r="H16" s="12"/>
      <c r="I16" s="12"/>
      <c r="J16" s="12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53" t="s">
        <v>382</v>
      </c>
    </row>
    <row r="17" spans="1:24" ht="16.5" thickTop="1" thickBot="1" x14ac:dyDescent="0.3">
      <c r="A17" s="6" t="s">
        <v>7</v>
      </c>
      <c r="B17" s="7" t="s">
        <v>14</v>
      </c>
      <c r="C17" s="8"/>
      <c r="D17" s="54"/>
      <c r="E17" s="56"/>
      <c r="F17" s="12"/>
      <c r="G17" s="12"/>
      <c r="H17" s="12"/>
      <c r="I17" s="12"/>
      <c r="J17" s="12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53" t="s">
        <v>383</v>
      </c>
    </row>
    <row r="18" spans="1:24" ht="16.5" thickTop="1" thickBot="1" x14ac:dyDescent="0.3">
      <c r="A18" s="6" t="s">
        <v>7</v>
      </c>
      <c r="B18" s="7" t="s">
        <v>15</v>
      </c>
      <c r="C18" s="8"/>
      <c r="D18" s="54"/>
      <c r="E18" s="56"/>
      <c r="F18" s="12"/>
      <c r="G18" s="12"/>
      <c r="H18" s="12"/>
      <c r="I18" s="12"/>
      <c r="J18" s="12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53" t="s">
        <v>384</v>
      </c>
    </row>
    <row r="19" spans="1:24" ht="16.5" thickTop="1" thickBot="1" x14ac:dyDescent="0.3">
      <c r="A19" s="6" t="s">
        <v>7</v>
      </c>
      <c r="B19" s="7" t="s">
        <v>16</v>
      </c>
      <c r="C19" s="8"/>
      <c r="D19" s="54"/>
      <c r="E19" s="56"/>
      <c r="F19" s="12"/>
      <c r="G19" s="12"/>
      <c r="H19" s="12"/>
      <c r="I19" s="12"/>
      <c r="J19" s="12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53" t="s">
        <v>385</v>
      </c>
    </row>
    <row r="20" spans="1:24" ht="16.5" thickTop="1" thickBot="1" x14ac:dyDescent="0.3">
      <c r="A20" s="6" t="s">
        <v>7</v>
      </c>
      <c r="B20" s="7" t="s">
        <v>17</v>
      </c>
      <c r="C20" s="8"/>
      <c r="D20" s="54"/>
      <c r="E20" s="56"/>
      <c r="F20" s="12"/>
      <c r="G20" s="12"/>
      <c r="H20" s="12"/>
      <c r="I20" s="15"/>
      <c r="J20" s="12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53" t="s">
        <v>386</v>
      </c>
    </row>
    <row r="21" spans="1:24" ht="46.5" thickTop="1" thickBot="1" x14ac:dyDescent="0.3">
      <c r="A21" s="6" t="s">
        <v>18</v>
      </c>
      <c r="B21" s="7" t="s">
        <v>19</v>
      </c>
      <c r="C21" s="8" t="s">
        <v>104</v>
      </c>
      <c r="D21" s="54">
        <v>9</v>
      </c>
      <c r="E21" s="57" t="s">
        <v>158</v>
      </c>
      <c r="F21" s="15" t="s">
        <v>158</v>
      </c>
      <c r="G21" s="15" t="s">
        <v>343</v>
      </c>
      <c r="H21" s="15" t="s">
        <v>343</v>
      </c>
      <c r="I21" s="15" t="s">
        <v>343</v>
      </c>
      <c r="J21" s="15" t="s">
        <v>343</v>
      </c>
      <c r="K21" s="15" t="s">
        <v>143</v>
      </c>
      <c r="L21" s="15" t="s">
        <v>344</v>
      </c>
      <c r="M21" s="15" t="s">
        <v>344</v>
      </c>
      <c r="N21" s="15" t="s">
        <v>105</v>
      </c>
      <c r="O21" s="15"/>
      <c r="P21" s="15"/>
      <c r="Q21" s="15"/>
      <c r="R21" s="15"/>
      <c r="S21" s="15"/>
      <c r="T21" s="15"/>
      <c r="U21" s="15"/>
      <c r="V21" s="15"/>
      <c r="W21" s="15"/>
      <c r="X21" s="53" t="s">
        <v>387</v>
      </c>
    </row>
    <row r="22" spans="1:24" ht="46.5" thickTop="1" thickBot="1" x14ac:dyDescent="0.3">
      <c r="A22" s="6" t="s">
        <v>18</v>
      </c>
      <c r="B22" s="7" t="s">
        <v>20</v>
      </c>
      <c r="C22" s="8" t="s">
        <v>106</v>
      </c>
      <c r="D22" s="54">
        <v>8</v>
      </c>
      <c r="E22" s="57" t="s">
        <v>345</v>
      </c>
      <c r="F22" s="15" t="s">
        <v>345</v>
      </c>
      <c r="G22" s="15" t="s">
        <v>144</v>
      </c>
      <c r="H22" s="15" t="s">
        <v>346</v>
      </c>
      <c r="I22" s="15" t="s">
        <v>347</v>
      </c>
      <c r="J22" s="15" t="s">
        <v>344</v>
      </c>
      <c r="K22" s="15" t="s">
        <v>344</v>
      </c>
      <c r="L22" s="15" t="s">
        <v>145</v>
      </c>
      <c r="M22" s="15" t="s">
        <v>145</v>
      </c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53" t="s">
        <v>388</v>
      </c>
    </row>
    <row r="23" spans="1:24" ht="61.5" thickTop="1" thickBot="1" x14ac:dyDescent="0.3">
      <c r="A23" s="6" t="s">
        <v>18</v>
      </c>
      <c r="B23" s="7" t="s">
        <v>21</v>
      </c>
      <c r="C23" s="8" t="s">
        <v>146</v>
      </c>
      <c r="D23" s="54">
        <v>9</v>
      </c>
      <c r="E23" s="57" t="s">
        <v>348</v>
      </c>
      <c r="F23" s="15" t="s">
        <v>147</v>
      </c>
      <c r="G23" s="15" t="s">
        <v>107</v>
      </c>
      <c r="H23" s="15" t="s">
        <v>145</v>
      </c>
      <c r="I23" s="15" t="s">
        <v>344</v>
      </c>
      <c r="J23" s="15" t="s">
        <v>344</v>
      </c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53" t="s">
        <v>389</v>
      </c>
    </row>
    <row r="24" spans="1:24" ht="61.5" thickTop="1" thickBot="1" x14ac:dyDescent="0.3">
      <c r="A24" s="6" t="s">
        <v>18</v>
      </c>
      <c r="B24" s="7" t="s">
        <v>22</v>
      </c>
      <c r="C24" s="8" t="s">
        <v>108</v>
      </c>
      <c r="D24" s="54">
        <v>9</v>
      </c>
      <c r="E24" s="57" t="s">
        <v>343</v>
      </c>
      <c r="F24" s="15" t="s">
        <v>343</v>
      </c>
      <c r="G24" s="15" t="s">
        <v>349</v>
      </c>
      <c r="H24" s="15" t="s">
        <v>349</v>
      </c>
      <c r="I24" s="15" t="s">
        <v>147</v>
      </c>
      <c r="J24" s="15" t="s">
        <v>145</v>
      </c>
      <c r="K24" s="15" t="s">
        <v>145</v>
      </c>
      <c r="L24" s="15" t="s">
        <v>349</v>
      </c>
      <c r="M24" s="15" t="s">
        <v>349</v>
      </c>
      <c r="N24" s="15" t="s">
        <v>350</v>
      </c>
      <c r="O24" s="15" t="s">
        <v>350</v>
      </c>
      <c r="P24" s="15" t="s">
        <v>350</v>
      </c>
      <c r="Q24" s="15" t="s">
        <v>350</v>
      </c>
      <c r="R24" s="15"/>
      <c r="S24" s="15"/>
      <c r="T24" s="15"/>
      <c r="U24" s="15"/>
      <c r="V24" s="15"/>
      <c r="W24" s="15"/>
      <c r="X24" s="53" t="s">
        <v>390</v>
      </c>
    </row>
    <row r="25" spans="1:24" ht="60.75" thickTop="1" x14ac:dyDescent="0.25">
      <c r="A25" s="6" t="s">
        <v>18</v>
      </c>
      <c r="B25" s="7" t="s">
        <v>23</v>
      </c>
      <c r="C25" s="8" t="s">
        <v>109</v>
      </c>
      <c r="D25" s="54">
        <v>8</v>
      </c>
      <c r="E25" s="57" t="s">
        <v>344</v>
      </c>
      <c r="F25" s="15" t="s">
        <v>344</v>
      </c>
      <c r="G25" s="15" t="s">
        <v>145</v>
      </c>
      <c r="H25" s="15" t="s">
        <v>145</v>
      </c>
      <c r="I25" s="15" t="s">
        <v>351</v>
      </c>
      <c r="J25" s="15" t="s">
        <v>351</v>
      </c>
      <c r="K25" s="15" t="s">
        <v>349</v>
      </c>
      <c r="L25" s="15" t="s">
        <v>349</v>
      </c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53" t="s">
        <v>391</v>
      </c>
    </row>
    <row r="26" spans="1:24" ht="45.75" thickBot="1" x14ac:dyDescent="0.3">
      <c r="A26" s="6" t="s">
        <v>18</v>
      </c>
      <c r="B26" s="7" t="s">
        <v>24</v>
      </c>
      <c r="C26" s="8" t="s">
        <v>118</v>
      </c>
      <c r="D26" s="54">
        <v>8</v>
      </c>
      <c r="E26" s="57" t="s">
        <v>352</v>
      </c>
      <c r="F26" s="15" t="s">
        <v>352</v>
      </c>
      <c r="G26" s="15" t="s">
        <v>352</v>
      </c>
      <c r="H26" s="15" t="s">
        <v>352</v>
      </c>
      <c r="I26" s="15" t="s">
        <v>352</v>
      </c>
      <c r="J26" s="15" t="s">
        <v>352</v>
      </c>
      <c r="K26" s="15" t="s">
        <v>353</v>
      </c>
      <c r="L26" s="15" t="s">
        <v>350</v>
      </c>
      <c r="M26" s="15" t="s">
        <v>350</v>
      </c>
      <c r="N26" s="15" t="s">
        <v>350</v>
      </c>
      <c r="O26" s="15" t="s">
        <v>350</v>
      </c>
      <c r="P26" s="15" t="s">
        <v>350</v>
      </c>
      <c r="Q26" s="15" t="s">
        <v>350</v>
      </c>
      <c r="R26" s="15" t="s">
        <v>350</v>
      </c>
      <c r="S26" s="15" t="s">
        <v>350</v>
      </c>
      <c r="T26" s="15" t="s">
        <v>350</v>
      </c>
      <c r="U26" s="15" t="s">
        <v>350</v>
      </c>
      <c r="V26" s="15" t="s">
        <v>349</v>
      </c>
      <c r="W26" s="15" t="s">
        <v>349</v>
      </c>
      <c r="X26" s="43" t="s">
        <v>347</v>
      </c>
    </row>
    <row r="27" spans="1:24" ht="61.5" thickTop="1" thickBot="1" x14ac:dyDescent="0.3">
      <c r="A27" s="6" t="s">
        <v>18</v>
      </c>
      <c r="B27" s="7" t="s">
        <v>25</v>
      </c>
      <c r="C27" s="8" t="s">
        <v>119</v>
      </c>
      <c r="D27" s="54">
        <v>9</v>
      </c>
      <c r="E27" s="57" t="s">
        <v>150</v>
      </c>
      <c r="F27" s="15" t="s">
        <v>349</v>
      </c>
      <c r="G27" s="15" t="s">
        <v>349</v>
      </c>
      <c r="H27" s="15" t="s">
        <v>347</v>
      </c>
      <c r="I27" s="15" t="s">
        <v>352</v>
      </c>
      <c r="J27" s="15" t="s">
        <v>352</v>
      </c>
      <c r="K27" s="15" t="s">
        <v>352</v>
      </c>
      <c r="L27" s="15" t="s">
        <v>352</v>
      </c>
      <c r="M27" s="15" t="s">
        <v>354</v>
      </c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53" t="s">
        <v>392</v>
      </c>
    </row>
    <row r="28" spans="1:24" ht="61.5" thickTop="1" thickBot="1" x14ac:dyDescent="0.3">
      <c r="A28" s="6" t="s">
        <v>18</v>
      </c>
      <c r="B28" s="7" t="s">
        <v>26</v>
      </c>
      <c r="C28" s="8" t="s">
        <v>120</v>
      </c>
      <c r="D28" s="54">
        <v>8</v>
      </c>
      <c r="E28" s="57" t="s">
        <v>153</v>
      </c>
      <c r="F28" s="15" t="s">
        <v>154</v>
      </c>
      <c r="G28" s="15" t="s">
        <v>349</v>
      </c>
      <c r="H28" s="15" t="s">
        <v>349</v>
      </c>
      <c r="I28" s="15" t="s">
        <v>347</v>
      </c>
      <c r="J28" s="15" t="s">
        <v>151</v>
      </c>
      <c r="K28" s="15" t="s">
        <v>351</v>
      </c>
      <c r="L28" s="15" t="s">
        <v>351</v>
      </c>
      <c r="M28" s="15" t="s">
        <v>351</v>
      </c>
      <c r="N28" s="15" t="s">
        <v>351</v>
      </c>
      <c r="O28" s="15" t="s">
        <v>352</v>
      </c>
      <c r="P28" s="15" t="s">
        <v>352</v>
      </c>
      <c r="Q28" s="15" t="s">
        <v>352</v>
      </c>
      <c r="R28" s="15" t="s">
        <v>352</v>
      </c>
      <c r="S28" s="15"/>
      <c r="T28" s="15"/>
      <c r="U28" s="15"/>
      <c r="V28" s="15"/>
      <c r="W28" s="15"/>
      <c r="X28" s="53" t="s">
        <v>393</v>
      </c>
    </row>
    <row r="29" spans="1:24" ht="76.5" thickTop="1" thickBot="1" x14ac:dyDescent="0.3">
      <c r="A29" s="6" t="s">
        <v>18</v>
      </c>
      <c r="B29" s="7" t="s">
        <v>27</v>
      </c>
      <c r="C29" s="8" t="s">
        <v>132</v>
      </c>
      <c r="D29" s="54">
        <v>0</v>
      </c>
      <c r="E29" s="57" t="s">
        <v>346</v>
      </c>
      <c r="F29" s="15" t="s">
        <v>346</v>
      </c>
      <c r="G29" s="15" t="s">
        <v>202</v>
      </c>
      <c r="H29" s="15" t="s">
        <v>203</v>
      </c>
      <c r="I29" s="15" t="s">
        <v>144</v>
      </c>
      <c r="J29" s="15" t="s">
        <v>349</v>
      </c>
      <c r="K29" s="15" t="s">
        <v>349</v>
      </c>
      <c r="L29" s="15" t="s">
        <v>349</v>
      </c>
      <c r="M29" s="15" t="s">
        <v>349</v>
      </c>
      <c r="N29" s="15" t="s">
        <v>349</v>
      </c>
      <c r="O29" s="15" t="s">
        <v>349</v>
      </c>
      <c r="P29" s="15" t="s">
        <v>349</v>
      </c>
      <c r="Q29" s="15" t="s">
        <v>349</v>
      </c>
      <c r="R29" s="15"/>
      <c r="S29" s="15"/>
      <c r="T29" s="15"/>
      <c r="U29" s="15"/>
      <c r="V29" s="15"/>
      <c r="W29" s="15"/>
      <c r="X29" s="53" t="s">
        <v>394</v>
      </c>
    </row>
    <row r="30" spans="1:24" ht="31.5" thickTop="1" thickBot="1" x14ac:dyDescent="0.3">
      <c r="A30" s="6" t="s">
        <v>18</v>
      </c>
      <c r="B30" s="7" t="s">
        <v>28</v>
      </c>
      <c r="C30" s="8" t="s">
        <v>188</v>
      </c>
      <c r="D30" s="54">
        <v>6</v>
      </c>
      <c r="E30" s="57" t="s">
        <v>355</v>
      </c>
      <c r="F30" s="15" t="s">
        <v>355</v>
      </c>
      <c r="G30" s="15" t="s">
        <v>355</v>
      </c>
      <c r="H30" s="15" t="s">
        <v>355</v>
      </c>
      <c r="I30" s="15" t="s">
        <v>355</v>
      </c>
      <c r="J30" s="15" t="s">
        <v>355</v>
      </c>
      <c r="K30" s="15" t="s">
        <v>355</v>
      </c>
      <c r="L30" s="15" t="s">
        <v>355</v>
      </c>
      <c r="M30" s="15" t="s">
        <v>350</v>
      </c>
      <c r="N30" s="15" t="s">
        <v>350</v>
      </c>
      <c r="O30" s="15" t="s">
        <v>350</v>
      </c>
      <c r="P30" s="15" t="s">
        <v>350</v>
      </c>
      <c r="Q30" s="15" t="s">
        <v>350</v>
      </c>
      <c r="R30" s="15" t="s">
        <v>208</v>
      </c>
      <c r="S30" s="15" t="s">
        <v>209</v>
      </c>
      <c r="T30" s="15" t="s">
        <v>210</v>
      </c>
      <c r="U30" s="15"/>
      <c r="V30" s="15"/>
      <c r="W30" s="15"/>
      <c r="X30" s="53" t="s">
        <v>395</v>
      </c>
    </row>
    <row r="31" spans="1:24" ht="61.5" thickTop="1" thickBot="1" x14ac:dyDescent="0.3">
      <c r="A31" s="6" t="s">
        <v>18</v>
      </c>
      <c r="B31" s="7" t="s">
        <v>29</v>
      </c>
      <c r="C31" s="8" t="s">
        <v>189</v>
      </c>
      <c r="D31" s="54">
        <v>0</v>
      </c>
      <c r="E31" s="57" t="s">
        <v>105</v>
      </c>
      <c r="F31" s="15" t="s">
        <v>349</v>
      </c>
      <c r="G31" s="15" t="s">
        <v>349</v>
      </c>
      <c r="H31" s="15" t="s">
        <v>211</v>
      </c>
      <c r="I31" s="15" t="s">
        <v>212</v>
      </c>
      <c r="J31" s="15" t="s">
        <v>213</v>
      </c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53" t="s">
        <v>396</v>
      </c>
    </row>
    <row r="32" spans="1:24" ht="106.5" thickTop="1" thickBot="1" x14ac:dyDescent="0.3">
      <c r="A32" s="6" t="s">
        <v>18</v>
      </c>
      <c r="B32" s="7" t="s">
        <v>30</v>
      </c>
      <c r="C32" s="8" t="s">
        <v>190</v>
      </c>
      <c r="D32" s="54">
        <v>10</v>
      </c>
      <c r="E32" s="57" t="s">
        <v>214</v>
      </c>
      <c r="F32" s="15" t="s">
        <v>158</v>
      </c>
      <c r="G32" s="15" t="s">
        <v>356</v>
      </c>
      <c r="H32" s="15" t="s">
        <v>211</v>
      </c>
      <c r="I32" s="15" t="s">
        <v>215</v>
      </c>
      <c r="J32" s="15" t="s">
        <v>216</v>
      </c>
      <c r="K32" s="15" t="s">
        <v>217</v>
      </c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53" t="s">
        <v>397</v>
      </c>
    </row>
    <row r="33" spans="1:24" ht="46.5" thickTop="1" thickBot="1" x14ac:dyDescent="0.3">
      <c r="A33" s="6" t="s">
        <v>18</v>
      </c>
      <c r="B33" s="7" t="s">
        <v>31</v>
      </c>
      <c r="C33" s="8" t="s">
        <v>191</v>
      </c>
      <c r="D33" s="54">
        <v>7</v>
      </c>
      <c r="E33" s="57" t="s">
        <v>349</v>
      </c>
      <c r="F33" s="15" t="s">
        <v>349</v>
      </c>
      <c r="G33" s="15" t="s">
        <v>349</v>
      </c>
      <c r="H33" s="15" t="s">
        <v>349</v>
      </c>
      <c r="I33" s="15" t="s">
        <v>212</v>
      </c>
      <c r="J33" s="15" t="s">
        <v>357</v>
      </c>
      <c r="K33" s="15" t="s">
        <v>344</v>
      </c>
      <c r="L33" s="15" t="s">
        <v>344</v>
      </c>
      <c r="M33" s="15" t="s">
        <v>344</v>
      </c>
      <c r="N33" s="15" t="s">
        <v>344</v>
      </c>
      <c r="O33" s="15"/>
      <c r="P33" s="15"/>
      <c r="Q33" s="15"/>
      <c r="R33" s="15"/>
      <c r="S33" s="15"/>
      <c r="T33" s="15"/>
      <c r="U33" s="15"/>
      <c r="V33" s="15"/>
      <c r="W33" s="15"/>
      <c r="X33" s="53" t="s">
        <v>398</v>
      </c>
    </row>
    <row r="34" spans="1:24" ht="46.5" thickTop="1" thickBot="1" x14ac:dyDescent="0.3">
      <c r="A34" s="6" t="s">
        <v>18</v>
      </c>
      <c r="B34" s="7" t="s">
        <v>32</v>
      </c>
      <c r="C34" s="8" t="s">
        <v>192</v>
      </c>
      <c r="D34" s="54">
        <v>5</v>
      </c>
      <c r="E34" s="57" t="s">
        <v>220</v>
      </c>
      <c r="F34" s="15" t="s">
        <v>221</v>
      </c>
      <c r="G34" s="15" t="s">
        <v>222</v>
      </c>
      <c r="H34" s="15" t="s">
        <v>223</v>
      </c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53" t="s">
        <v>399</v>
      </c>
    </row>
    <row r="35" spans="1:24" ht="61.5" thickTop="1" thickBot="1" x14ac:dyDescent="0.3">
      <c r="A35" s="6" t="s">
        <v>18</v>
      </c>
      <c r="B35" s="7" t="s">
        <v>33</v>
      </c>
      <c r="C35" s="8" t="s">
        <v>193</v>
      </c>
      <c r="D35" s="54">
        <v>8</v>
      </c>
      <c r="E35" s="57" t="s">
        <v>349</v>
      </c>
      <c r="F35" s="15" t="s">
        <v>349</v>
      </c>
      <c r="G35" s="15" t="s">
        <v>211</v>
      </c>
      <c r="H35" s="15" t="s">
        <v>225</v>
      </c>
      <c r="I35" s="15" t="s">
        <v>227</v>
      </c>
      <c r="J35" s="15" t="s">
        <v>351</v>
      </c>
      <c r="K35" s="15" t="s">
        <v>351</v>
      </c>
      <c r="L35" s="15" t="s">
        <v>351</v>
      </c>
      <c r="M35" s="15" t="s">
        <v>351</v>
      </c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53" t="s">
        <v>400</v>
      </c>
    </row>
    <row r="36" spans="1:24" ht="16.5" thickTop="1" thickBot="1" x14ac:dyDescent="0.3">
      <c r="A36" s="6" t="s">
        <v>18</v>
      </c>
      <c r="B36" s="7" t="s">
        <v>34</v>
      </c>
      <c r="C36" s="8"/>
      <c r="D36" s="54"/>
      <c r="E36" s="56"/>
      <c r="F36" s="12"/>
      <c r="G36" s="12"/>
      <c r="H36" s="12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53" t="s">
        <v>401</v>
      </c>
    </row>
    <row r="37" spans="1:24" ht="16.5" thickTop="1" thickBot="1" x14ac:dyDescent="0.3">
      <c r="A37" s="6" t="s">
        <v>18</v>
      </c>
      <c r="B37" s="7" t="s">
        <v>35</v>
      </c>
      <c r="C37" s="8"/>
      <c r="D37" s="54"/>
      <c r="E37" s="56"/>
      <c r="F37" s="12"/>
      <c r="G37" s="12"/>
      <c r="H37" s="12"/>
      <c r="I37" s="12"/>
      <c r="J37" s="12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53" t="s">
        <v>402</v>
      </c>
    </row>
    <row r="38" spans="1:24" ht="16.5" thickTop="1" thickBot="1" x14ac:dyDescent="0.3">
      <c r="A38" s="6" t="s">
        <v>18</v>
      </c>
      <c r="B38" s="7" t="s">
        <v>36</v>
      </c>
      <c r="C38" s="8"/>
      <c r="D38" s="54"/>
      <c r="E38" s="56"/>
      <c r="F38" s="12"/>
      <c r="G38" s="12"/>
      <c r="H38" s="12"/>
      <c r="I38" s="12"/>
      <c r="J38" s="12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53" t="s">
        <v>403</v>
      </c>
    </row>
    <row r="39" spans="1:24" ht="16.5" thickTop="1" thickBot="1" x14ac:dyDescent="0.3">
      <c r="A39" s="6" t="s">
        <v>18</v>
      </c>
      <c r="B39" s="7" t="s">
        <v>37</v>
      </c>
      <c r="C39" s="8"/>
      <c r="D39" s="54"/>
      <c r="E39" s="56"/>
      <c r="F39" s="12"/>
      <c r="G39" s="12"/>
      <c r="H39" s="12"/>
      <c r="I39" s="12"/>
      <c r="J39" s="12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53" t="s">
        <v>404</v>
      </c>
    </row>
    <row r="40" spans="1:24" ht="16.5" thickTop="1" thickBot="1" x14ac:dyDescent="0.3">
      <c r="A40" s="6" t="s">
        <v>18</v>
      </c>
      <c r="B40" s="7" t="s">
        <v>38</v>
      </c>
      <c r="C40" s="8"/>
      <c r="D40" s="54"/>
      <c r="E40" s="56"/>
      <c r="F40" s="12"/>
      <c r="G40" s="12"/>
      <c r="H40" s="12"/>
      <c r="I40" s="12"/>
      <c r="J40" s="12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53" t="s">
        <v>405</v>
      </c>
    </row>
    <row r="41" spans="1:24" ht="16.5" thickTop="1" thickBot="1" x14ac:dyDescent="0.3">
      <c r="A41" s="6" t="s">
        <v>18</v>
      </c>
      <c r="B41" s="7" t="s">
        <v>39</v>
      </c>
      <c r="C41" s="8"/>
      <c r="D41" s="54"/>
      <c r="E41" s="56"/>
      <c r="F41" s="12"/>
      <c r="G41" s="12"/>
      <c r="H41" s="12"/>
      <c r="I41" s="12"/>
      <c r="J41" s="12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53" t="s">
        <v>406</v>
      </c>
    </row>
    <row r="42" spans="1:24" ht="16.5" thickTop="1" thickBot="1" x14ac:dyDescent="0.3">
      <c r="A42" s="6" t="s">
        <v>18</v>
      </c>
      <c r="B42" s="7" t="s">
        <v>40</v>
      </c>
      <c r="C42" s="8"/>
      <c r="D42" s="54"/>
      <c r="E42" s="56"/>
      <c r="F42" s="12"/>
      <c r="G42" s="12"/>
      <c r="H42" s="12"/>
      <c r="I42" s="12"/>
      <c r="J42" s="12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53" t="s">
        <v>407</v>
      </c>
    </row>
    <row r="43" spans="1:24" ht="16.5" thickTop="1" thickBot="1" x14ac:dyDescent="0.3">
      <c r="A43" s="6" t="s">
        <v>18</v>
      </c>
      <c r="B43" s="7" t="s">
        <v>41</v>
      </c>
      <c r="C43" s="8"/>
      <c r="D43" s="54"/>
      <c r="E43" s="56"/>
      <c r="F43" s="12"/>
      <c r="G43" s="12"/>
      <c r="H43" s="12"/>
      <c r="I43" s="12"/>
      <c r="J43" s="12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53" t="s">
        <v>408</v>
      </c>
    </row>
    <row r="44" spans="1:24" ht="16.5" thickTop="1" thickBot="1" x14ac:dyDescent="0.3">
      <c r="A44" s="6" t="s">
        <v>18</v>
      </c>
      <c r="B44" s="7" t="s">
        <v>42</v>
      </c>
      <c r="C44" s="8"/>
      <c r="D44" s="54"/>
      <c r="E44" s="56"/>
      <c r="F44" s="12"/>
      <c r="G44" s="12"/>
      <c r="H44" s="12"/>
      <c r="I44" s="12"/>
      <c r="J44" s="12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53" t="s">
        <v>409</v>
      </c>
    </row>
    <row r="45" spans="1:24" ht="16.5" thickTop="1" thickBot="1" x14ac:dyDescent="0.3">
      <c r="A45" s="6" t="s">
        <v>18</v>
      </c>
      <c r="B45" s="7" t="s">
        <v>43</v>
      </c>
      <c r="C45" s="8"/>
      <c r="D45" s="54"/>
      <c r="E45" s="56"/>
      <c r="F45" s="12"/>
      <c r="G45" s="12"/>
      <c r="H45" s="12"/>
      <c r="I45" s="12"/>
      <c r="J45" s="12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53" t="s">
        <v>410</v>
      </c>
    </row>
    <row r="46" spans="1:24" ht="16.5" thickTop="1" thickBot="1" x14ac:dyDescent="0.3">
      <c r="A46" s="6" t="s">
        <v>18</v>
      </c>
      <c r="B46" s="7" t="s">
        <v>44</v>
      </c>
      <c r="C46" s="8"/>
      <c r="D46" s="54"/>
      <c r="E46" s="56"/>
      <c r="F46" s="12"/>
      <c r="G46" s="12"/>
      <c r="H46" s="12"/>
      <c r="I46" s="12"/>
      <c r="J46" s="12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53" t="s">
        <v>411</v>
      </c>
    </row>
    <row r="47" spans="1:24" ht="16.5" thickTop="1" thickBot="1" x14ac:dyDescent="0.3">
      <c r="A47" s="6" t="s">
        <v>18</v>
      </c>
      <c r="B47" s="7" t="s">
        <v>45</v>
      </c>
      <c r="C47" s="8"/>
      <c r="D47" s="54"/>
      <c r="E47" s="56"/>
      <c r="F47" s="12"/>
      <c r="G47" s="12"/>
      <c r="H47" s="12"/>
      <c r="I47" s="12"/>
      <c r="J47" s="12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53" t="s">
        <v>412</v>
      </c>
    </row>
    <row r="48" spans="1:24" ht="16.5" thickTop="1" thickBot="1" x14ac:dyDescent="0.3">
      <c r="A48" s="6" t="s">
        <v>18</v>
      </c>
      <c r="B48" s="7" t="s">
        <v>46</v>
      </c>
      <c r="C48" s="8"/>
      <c r="D48" s="54"/>
      <c r="E48" s="56"/>
      <c r="F48" s="12"/>
      <c r="G48" s="12"/>
      <c r="H48" s="12"/>
      <c r="I48" s="12"/>
      <c r="J48" s="12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53" t="s">
        <v>413</v>
      </c>
    </row>
    <row r="49" spans="1:24" ht="16.5" thickTop="1" thickBot="1" x14ac:dyDescent="0.3">
      <c r="A49" s="6" t="s">
        <v>18</v>
      </c>
      <c r="B49" s="7" t="s">
        <v>47</v>
      </c>
      <c r="C49" s="8"/>
      <c r="D49" s="54"/>
      <c r="E49" s="56"/>
      <c r="F49" s="12"/>
      <c r="G49" s="12"/>
      <c r="H49" s="12"/>
      <c r="I49" s="12"/>
      <c r="J49" s="12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53" t="s">
        <v>414</v>
      </c>
    </row>
    <row r="50" spans="1:24" ht="16.5" thickTop="1" thickBot="1" x14ac:dyDescent="0.3">
      <c r="A50" s="6" t="s">
        <v>18</v>
      </c>
      <c r="B50" s="7" t="s">
        <v>48</v>
      </c>
      <c r="C50" s="8" t="s">
        <v>268</v>
      </c>
      <c r="D50" s="54"/>
      <c r="E50" s="57"/>
      <c r="F50" s="15"/>
      <c r="G50" s="15"/>
      <c r="H50" s="15"/>
      <c r="I50" s="15"/>
      <c r="J50" s="12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53" t="s">
        <v>415</v>
      </c>
    </row>
    <row r="51" spans="1:24" ht="76.5" thickTop="1" thickBot="1" x14ac:dyDescent="0.3">
      <c r="A51" s="6" t="s">
        <v>49</v>
      </c>
      <c r="B51" s="7" t="s">
        <v>50</v>
      </c>
      <c r="C51" s="8" t="s">
        <v>110</v>
      </c>
      <c r="D51" s="54">
        <v>11</v>
      </c>
      <c r="E51" s="57" t="s">
        <v>156</v>
      </c>
      <c r="F51" s="15" t="s">
        <v>157</v>
      </c>
      <c r="G51" s="15" t="s">
        <v>158</v>
      </c>
      <c r="H51" s="15" t="s">
        <v>159</v>
      </c>
      <c r="I51" s="15" t="s">
        <v>160</v>
      </c>
      <c r="J51" s="14" t="s">
        <v>341</v>
      </c>
      <c r="K51" s="14" t="s">
        <v>341</v>
      </c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53" t="s">
        <v>416</v>
      </c>
    </row>
    <row r="52" spans="1:24" ht="46.5" thickTop="1" thickBot="1" x14ac:dyDescent="0.3">
      <c r="A52" s="6" t="s">
        <v>49</v>
      </c>
      <c r="B52" s="7" t="s">
        <v>51</v>
      </c>
      <c r="C52" s="8" t="s">
        <v>111</v>
      </c>
      <c r="D52" s="54">
        <v>11</v>
      </c>
      <c r="E52" s="57" t="s">
        <v>358</v>
      </c>
      <c r="F52" s="15" t="s">
        <v>358</v>
      </c>
      <c r="G52" s="15" t="s">
        <v>358</v>
      </c>
      <c r="H52" s="15" t="s">
        <v>158</v>
      </c>
      <c r="I52" s="15" t="s">
        <v>356</v>
      </c>
      <c r="J52" s="15" t="s">
        <v>359</v>
      </c>
      <c r="K52" s="15" t="s">
        <v>360</v>
      </c>
      <c r="L52" s="15" t="s">
        <v>112</v>
      </c>
      <c r="M52" s="14" t="s">
        <v>341</v>
      </c>
      <c r="N52" s="14" t="s">
        <v>341</v>
      </c>
      <c r="O52" s="15"/>
      <c r="P52" s="15"/>
      <c r="Q52" s="15"/>
      <c r="R52" s="15"/>
      <c r="S52" s="15"/>
      <c r="T52" s="15"/>
      <c r="U52" s="15"/>
      <c r="V52" s="15"/>
      <c r="W52" s="15"/>
      <c r="X52" s="53" t="s">
        <v>417</v>
      </c>
    </row>
    <row r="53" spans="1:24" ht="61.5" thickTop="1" thickBot="1" x14ac:dyDescent="0.3">
      <c r="A53" s="6" t="s">
        <v>49</v>
      </c>
      <c r="B53" s="7" t="s">
        <v>52</v>
      </c>
      <c r="C53" s="8" t="s">
        <v>113</v>
      </c>
      <c r="D53" s="54">
        <v>12</v>
      </c>
      <c r="E53" s="57" t="s">
        <v>349</v>
      </c>
      <c r="F53" s="15" t="s">
        <v>349</v>
      </c>
      <c r="G53" s="15" t="s">
        <v>349</v>
      </c>
      <c r="H53" s="15" t="s">
        <v>349</v>
      </c>
      <c r="I53" s="15" t="s">
        <v>161</v>
      </c>
      <c r="J53" s="15" t="s">
        <v>162</v>
      </c>
      <c r="K53" s="15" t="s">
        <v>163</v>
      </c>
      <c r="L53" s="14" t="s">
        <v>341</v>
      </c>
      <c r="M53" s="14" t="s">
        <v>341</v>
      </c>
      <c r="N53" s="15"/>
      <c r="O53" s="14"/>
      <c r="P53" s="15"/>
      <c r="Q53" s="15"/>
      <c r="R53" s="15"/>
      <c r="S53" s="15"/>
      <c r="T53" s="15"/>
      <c r="U53" s="15"/>
      <c r="V53" s="15"/>
      <c r="W53" s="15"/>
      <c r="X53" s="53" t="s">
        <v>418</v>
      </c>
    </row>
    <row r="54" spans="1:24" ht="46.5" thickTop="1" thickBot="1" x14ac:dyDescent="0.3">
      <c r="A54" s="6" t="s">
        <v>49</v>
      </c>
      <c r="B54" s="7" t="s">
        <v>53</v>
      </c>
      <c r="C54" s="8" t="s">
        <v>168</v>
      </c>
      <c r="D54" s="54">
        <v>11</v>
      </c>
      <c r="E54" s="57" t="s">
        <v>164</v>
      </c>
      <c r="F54" s="15" t="s">
        <v>344</v>
      </c>
      <c r="G54" s="15" t="s">
        <v>344</v>
      </c>
      <c r="H54" s="15" t="s">
        <v>344</v>
      </c>
      <c r="I54" s="15" t="s">
        <v>344</v>
      </c>
      <c r="J54" s="15" t="s">
        <v>344</v>
      </c>
      <c r="K54" s="15" t="s">
        <v>344</v>
      </c>
      <c r="L54" s="15" t="s">
        <v>145</v>
      </c>
      <c r="M54" s="15" t="s">
        <v>145</v>
      </c>
      <c r="N54" s="15" t="s">
        <v>351</v>
      </c>
      <c r="O54" s="15" t="s">
        <v>351</v>
      </c>
      <c r="P54" s="15" t="s">
        <v>351</v>
      </c>
      <c r="Q54" s="15" t="s">
        <v>351</v>
      </c>
      <c r="R54" s="15"/>
      <c r="S54" s="15"/>
      <c r="T54" s="15"/>
      <c r="U54" s="15"/>
      <c r="V54" s="15"/>
      <c r="W54" s="15"/>
      <c r="X54" s="53" t="s">
        <v>419</v>
      </c>
    </row>
    <row r="55" spans="1:24" ht="61.5" thickTop="1" thickBot="1" x14ac:dyDescent="0.3">
      <c r="A55" s="6" t="s">
        <v>49</v>
      </c>
      <c r="B55" s="7" t="s">
        <v>54</v>
      </c>
      <c r="C55" s="8" t="s">
        <v>114</v>
      </c>
      <c r="D55" s="54">
        <v>8</v>
      </c>
      <c r="E55" s="57" t="s">
        <v>169</v>
      </c>
      <c r="F55" s="15" t="s">
        <v>154</v>
      </c>
      <c r="G55" s="15" t="s">
        <v>170</v>
      </c>
      <c r="H55" s="15" t="s">
        <v>347</v>
      </c>
      <c r="I55" s="15" t="s">
        <v>347</v>
      </c>
      <c r="J55" s="15" t="s">
        <v>349</v>
      </c>
      <c r="K55" s="15" t="s">
        <v>349</v>
      </c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53" t="s">
        <v>420</v>
      </c>
    </row>
    <row r="56" spans="1:24" ht="76.5" thickTop="1" thickBot="1" x14ac:dyDescent="0.3">
      <c r="A56" s="6" t="s">
        <v>49</v>
      </c>
      <c r="B56" s="7" t="s">
        <v>55</v>
      </c>
      <c r="C56" s="8" t="s">
        <v>115</v>
      </c>
      <c r="D56" s="54">
        <v>15</v>
      </c>
      <c r="E56" s="57" t="s">
        <v>116</v>
      </c>
      <c r="F56" s="12"/>
      <c r="G56" s="12"/>
      <c r="H56" s="12"/>
      <c r="I56" s="12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53" t="s">
        <v>421</v>
      </c>
    </row>
    <row r="57" spans="1:24" ht="61.5" thickTop="1" thickBot="1" x14ac:dyDescent="0.3">
      <c r="A57" s="6" t="s">
        <v>49</v>
      </c>
      <c r="B57" s="7" t="s">
        <v>56</v>
      </c>
      <c r="C57" s="8" t="s">
        <v>117</v>
      </c>
      <c r="D57" s="54">
        <v>11</v>
      </c>
      <c r="E57" s="57" t="s">
        <v>164</v>
      </c>
      <c r="F57" s="15" t="s">
        <v>344</v>
      </c>
      <c r="G57" s="15" t="s">
        <v>344</v>
      </c>
      <c r="H57" s="15" t="s">
        <v>344</v>
      </c>
      <c r="I57" s="15" t="s">
        <v>344</v>
      </c>
      <c r="J57" s="15" t="s">
        <v>144</v>
      </c>
      <c r="K57" s="15" t="s">
        <v>361</v>
      </c>
      <c r="L57" s="15" t="s">
        <v>361</v>
      </c>
      <c r="M57" s="15" t="s">
        <v>351</v>
      </c>
      <c r="N57" s="15" t="s">
        <v>351</v>
      </c>
      <c r="O57" s="15" t="s">
        <v>349</v>
      </c>
      <c r="P57" s="15" t="s">
        <v>349</v>
      </c>
      <c r="Q57" s="15"/>
      <c r="R57" s="15"/>
      <c r="S57" s="15"/>
      <c r="T57" s="15"/>
      <c r="U57" s="15"/>
      <c r="V57" s="15"/>
      <c r="W57" s="15"/>
      <c r="X57" s="53" t="s">
        <v>422</v>
      </c>
    </row>
    <row r="58" spans="1:24" ht="46.5" thickTop="1" thickBot="1" x14ac:dyDescent="0.3">
      <c r="A58" s="6" t="s">
        <v>49</v>
      </c>
      <c r="B58" s="7" t="s">
        <v>57</v>
      </c>
      <c r="C58" s="8" t="s">
        <v>173</v>
      </c>
      <c r="D58" s="54">
        <v>14</v>
      </c>
      <c r="E58" s="57" t="s">
        <v>121</v>
      </c>
      <c r="F58" s="15"/>
      <c r="G58" s="12"/>
      <c r="H58" s="12"/>
      <c r="I58" s="12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53" t="s">
        <v>423</v>
      </c>
    </row>
    <row r="59" spans="1:24" ht="76.5" thickTop="1" thickBot="1" x14ac:dyDescent="0.3">
      <c r="A59" s="6" t="s">
        <v>49</v>
      </c>
      <c r="B59" s="7" t="s">
        <v>58</v>
      </c>
      <c r="C59" s="8" t="s">
        <v>122</v>
      </c>
      <c r="D59" s="54">
        <v>11</v>
      </c>
      <c r="E59" s="57" t="s">
        <v>154</v>
      </c>
      <c r="F59" s="15" t="s">
        <v>174</v>
      </c>
      <c r="G59" s="15" t="s">
        <v>175</v>
      </c>
      <c r="H59" s="15" t="s">
        <v>349</v>
      </c>
      <c r="I59" s="15" t="s">
        <v>349</v>
      </c>
      <c r="J59" s="15" t="s">
        <v>145</v>
      </c>
      <c r="K59" s="15" t="s">
        <v>145</v>
      </c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53" t="s">
        <v>424</v>
      </c>
    </row>
    <row r="60" spans="1:24" ht="61.5" thickTop="1" thickBot="1" x14ac:dyDescent="0.3">
      <c r="A60" s="6" t="s">
        <v>49</v>
      </c>
      <c r="B60" s="7" t="s">
        <v>59</v>
      </c>
      <c r="C60" s="8" t="s">
        <v>123</v>
      </c>
      <c r="D60" s="54">
        <v>12</v>
      </c>
      <c r="E60" s="57" t="s">
        <v>154</v>
      </c>
      <c r="F60" s="15" t="s">
        <v>176</v>
      </c>
      <c r="G60" s="15" t="s">
        <v>177</v>
      </c>
      <c r="H60" s="15" t="s">
        <v>145</v>
      </c>
      <c r="I60" s="15" t="s">
        <v>145</v>
      </c>
      <c r="J60" s="15" t="s">
        <v>145</v>
      </c>
      <c r="K60" s="15" t="s">
        <v>145</v>
      </c>
      <c r="L60" s="14" t="s">
        <v>341</v>
      </c>
      <c r="M60" s="14" t="s">
        <v>341</v>
      </c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53" t="s">
        <v>425</v>
      </c>
    </row>
    <row r="61" spans="1:24" ht="61.5" thickTop="1" thickBot="1" x14ac:dyDescent="0.3">
      <c r="A61" s="6" t="s">
        <v>49</v>
      </c>
      <c r="B61" s="7" t="s">
        <v>60</v>
      </c>
      <c r="C61" s="8" t="s">
        <v>124</v>
      </c>
      <c r="D61" s="54">
        <v>8</v>
      </c>
      <c r="E61" s="57" t="s">
        <v>178</v>
      </c>
      <c r="F61" s="15" t="s">
        <v>357</v>
      </c>
      <c r="G61" s="15" t="s">
        <v>357</v>
      </c>
      <c r="H61" s="15" t="s">
        <v>357</v>
      </c>
      <c r="I61" s="15" t="s">
        <v>357</v>
      </c>
      <c r="J61" s="15" t="s">
        <v>179</v>
      </c>
      <c r="K61" s="15" t="s">
        <v>362</v>
      </c>
      <c r="L61" s="15" t="s">
        <v>362</v>
      </c>
      <c r="M61" s="15" t="s">
        <v>180</v>
      </c>
      <c r="N61" s="15" t="s">
        <v>350</v>
      </c>
      <c r="O61" s="15" t="s">
        <v>350</v>
      </c>
      <c r="P61" s="15" t="s">
        <v>350</v>
      </c>
      <c r="Q61" s="15" t="s">
        <v>350</v>
      </c>
      <c r="R61" s="15" t="s">
        <v>350</v>
      </c>
      <c r="S61" s="15" t="s">
        <v>350</v>
      </c>
      <c r="T61" s="15" t="s">
        <v>350</v>
      </c>
      <c r="U61" s="15" t="s">
        <v>350</v>
      </c>
      <c r="V61" s="15" t="s">
        <v>350</v>
      </c>
      <c r="W61" s="15" t="s">
        <v>350</v>
      </c>
      <c r="X61" s="53" t="s">
        <v>426</v>
      </c>
    </row>
    <row r="62" spans="1:24" ht="61.5" thickTop="1" thickBot="1" x14ac:dyDescent="0.3">
      <c r="A62" s="6" t="s">
        <v>49</v>
      </c>
      <c r="B62" s="7" t="s">
        <v>61</v>
      </c>
      <c r="C62" s="8" t="s">
        <v>125</v>
      </c>
      <c r="D62" s="54">
        <v>14</v>
      </c>
      <c r="E62" s="57" t="s">
        <v>126</v>
      </c>
      <c r="F62" s="15" t="s">
        <v>349</v>
      </c>
      <c r="G62" s="15" t="s">
        <v>349</v>
      </c>
      <c r="H62" s="15" t="s">
        <v>182</v>
      </c>
      <c r="I62" s="15" t="s">
        <v>183</v>
      </c>
      <c r="J62" s="15" t="s">
        <v>344</v>
      </c>
      <c r="K62" s="15" t="s">
        <v>344</v>
      </c>
      <c r="L62" s="15" t="s">
        <v>344</v>
      </c>
      <c r="M62" s="15" t="s">
        <v>344</v>
      </c>
      <c r="N62" s="15" t="s">
        <v>343</v>
      </c>
      <c r="O62" s="15" t="s">
        <v>343</v>
      </c>
      <c r="P62" s="15"/>
      <c r="Q62" s="15"/>
      <c r="R62" s="15"/>
      <c r="S62" s="15"/>
      <c r="T62" s="15"/>
      <c r="U62" s="15"/>
      <c r="V62" s="15"/>
      <c r="W62" s="15"/>
      <c r="X62" s="53" t="s">
        <v>427</v>
      </c>
    </row>
    <row r="63" spans="1:24" ht="46.5" thickTop="1" thickBot="1" x14ac:dyDescent="0.3">
      <c r="A63" s="6" t="s">
        <v>49</v>
      </c>
      <c r="B63" s="7" t="s">
        <v>62</v>
      </c>
      <c r="C63" s="8" t="s">
        <v>127</v>
      </c>
      <c r="D63" s="54">
        <v>12</v>
      </c>
      <c r="E63" s="57" t="s">
        <v>184</v>
      </c>
      <c r="F63" s="15" t="s">
        <v>358</v>
      </c>
      <c r="G63" s="15" t="s">
        <v>358</v>
      </c>
      <c r="H63" s="15" t="s">
        <v>185</v>
      </c>
      <c r="I63" s="15" t="s">
        <v>350</v>
      </c>
      <c r="J63" s="15" t="s">
        <v>350</v>
      </c>
      <c r="K63" s="15" t="s">
        <v>350</v>
      </c>
      <c r="L63" s="15" t="s">
        <v>350</v>
      </c>
      <c r="M63" s="15" t="s">
        <v>187</v>
      </c>
      <c r="N63" s="14" t="s">
        <v>341</v>
      </c>
      <c r="O63" s="14" t="s">
        <v>341</v>
      </c>
      <c r="P63" s="15"/>
      <c r="Q63" s="15"/>
      <c r="R63" s="15"/>
      <c r="S63" s="15"/>
      <c r="T63" s="15"/>
      <c r="U63" s="15"/>
      <c r="V63" s="15"/>
      <c r="W63" s="15"/>
      <c r="X63" s="53" t="s">
        <v>428</v>
      </c>
    </row>
    <row r="64" spans="1:24" ht="76.5" thickTop="1" thickBot="1" x14ac:dyDescent="0.3">
      <c r="A64" s="6" t="s">
        <v>49</v>
      </c>
      <c r="B64" s="7" t="s">
        <v>63</v>
      </c>
      <c r="C64" s="8" t="s">
        <v>194</v>
      </c>
      <c r="D64" s="54">
        <v>10</v>
      </c>
      <c r="E64" s="57" t="s">
        <v>344</v>
      </c>
      <c r="F64" s="15" t="s">
        <v>344</v>
      </c>
      <c r="G64" s="15" t="s">
        <v>344</v>
      </c>
      <c r="H64" s="15" t="s">
        <v>344</v>
      </c>
      <c r="I64" s="15" t="s">
        <v>361</v>
      </c>
      <c r="J64" s="15" t="s">
        <v>361</v>
      </c>
      <c r="K64" s="15" t="s">
        <v>351</v>
      </c>
      <c r="L64" s="15" t="s">
        <v>351</v>
      </c>
      <c r="M64" s="15"/>
      <c r="N64" s="15"/>
      <c r="O64" s="14"/>
      <c r="P64" s="15"/>
      <c r="Q64" s="15"/>
      <c r="R64" s="15"/>
      <c r="S64" s="15"/>
      <c r="T64" s="15"/>
      <c r="U64" s="15"/>
      <c r="V64" s="15"/>
      <c r="W64" s="15"/>
      <c r="X64" s="53" t="s">
        <v>429</v>
      </c>
    </row>
    <row r="65" spans="1:24" ht="76.5" thickTop="1" thickBot="1" x14ac:dyDescent="0.3">
      <c r="A65" s="6" t="s">
        <v>49</v>
      </c>
      <c r="B65" s="7" t="s">
        <v>64</v>
      </c>
      <c r="C65" s="8" t="s">
        <v>195</v>
      </c>
      <c r="D65" s="54">
        <v>11</v>
      </c>
      <c r="E65" s="57" t="s">
        <v>358</v>
      </c>
      <c r="F65" s="15" t="s">
        <v>249</v>
      </c>
      <c r="G65" s="15" t="s">
        <v>231</v>
      </c>
      <c r="H65" s="15" t="s">
        <v>250</v>
      </c>
      <c r="I65" s="15" t="s">
        <v>248</v>
      </c>
      <c r="J65" s="15" t="s">
        <v>357</v>
      </c>
      <c r="K65" s="15" t="s">
        <v>357</v>
      </c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53" t="s">
        <v>430</v>
      </c>
    </row>
    <row r="66" spans="1:24" ht="91.5" thickTop="1" thickBot="1" x14ac:dyDescent="0.3">
      <c r="A66" s="6" t="s">
        <v>49</v>
      </c>
      <c r="B66" s="7" t="s">
        <v>65</v>
      </c>
      <c r="C66" s="8" t="s">
        <v>197</v>
      </c>
      <c r="D66" s="54">
        <v>11</v>
      </c>
      <c r="E66" s="57" t="s">
        <v>233</v>
      </c>
      <c r="F66" s="15" t="s">
        <v>234</v>
      </c>
      <c r="G66" s="15" t="s">
        <v>235</v>
      </c>
      <c r="H66" s="15" t="s">
        <v>236</v>
      </c>
      <c r="I66" s="15" t="s">
        <v>158</v>
      </c>
      <c r="J66" s="15" t="s">
        <v>356</v>
      </c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53" t="s">
        <v>431</v>
      </c>
    </row>
    <row r="67" spans="1:24" ht="61.5" thickTop="1" thickBot="1" x14ac:dyDescent="0.3">
      <c r="A67" s="6" t="s">
        <v>49</v>
      </c>
      <c r="B67" s="7" t="s">
        <v>66</v>
      </c>
      <c r="C67" s="8" t="s">
        <v>196</v>
      </c>
      <c r="D67" s="54">
        <v>7</v>
      </c>
      <c r="E67" s="57" t="s">
        <v>237</v>
      </c>
      <c r="F67" s="15" t="s">
        <v>238</v>
      </c>
      <c r="G67" s="15" t="s">
        <v>363</v>
      </c>
      <c r="H67" s="15" t="s">
        <v>357</v>
      </c>
      <c r="I67" s="15" t="s">
        <v>349</v>
      </c>
      <c r="J67" s="15" t="s">
        <v>349</v>
      </c>
      <c r="K67" s="15" t="s">
        <v>349</v>
      </c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53" t="s">
        <v>432</v>
      </c>
    </row>
    <row r="68" spans="1:24" ht="61.5" thickTop="1" thickBot="1" x14ac:dyDescent="0.3">
      <c r="A68" s="6" t="s">
        <v>49</v>
      </c>
      <c r="B68" s="7" t="s">
        <v>67</v>
      </c>
      <c r="C68" s="8" t="s">
        <v>198</v>
      </c>
      <c r="D68" s="54">
        <v>8</v>
      </c>
      <c r="E68" s="57" t="s">
        <v>158</v>
      </c>
      <c r="F68" s="15" t="s">
        <v>356</v>
      </c>
      <c r="G68" s="15" t="s">
        <v>358</v>
      </c>
      <c r="H68" s="15" t="s">
        <v>364</v>
      </c>
      <c r="I68" s="15" t="s">
        <v>240</v>
      </c>
      <c r="J68" s="15" t="s">
        <v>241</v>
      </c>
      <c r="K68" s="15" t="s">
        <v>349</v>
      </c>
      <c r="L68" s="15" t="s">
        <v>349</v>
      </c>
      <c r="M68" s="15" t="s">
        <v>349</v>
      </c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53" t="s">
        <v>433</v>
      </c>
    </row>
    <row r="69" spans="1:24" ht="46.5" thickTop="1" thickBot="1" x14ac:dyDescent="0.3">
      <c r="A69" s="6" t="s">
        <v>49</v>
      </c>
      <c r="B69" s="7" t="s">
        <v>68</v>
      </c>
      <c r="C69" s="8" t="s">
        <v>242</v>
      </c>
      <c r="D69" s="54">
        <v>6</v>
      </c>
      <c r="E69" s="57" t="s">
        <v>365</v>
      </c>
      <c r="F69" s="15" t="s">
        <v>358</v>
      </c>
      <c r="G69" s="15" t="s">
        <v>158</v>
      </c>
      <c r="H69" s="15" t="s">
        <v>245</v>
      </c>
      <c r="I69" s="15" t="s">
        <v>343</v>
      </c>
      <c r="J69" s="15" t="s">
        <v>343</v>
      </c>
      <c r="K69" s="15" t="s">
        <v>343</v>
      </c>
      <c r="L69" s="15" t="s">
        <v>343</v>
      </c>
      <c r="M69" s="15" t="s">
        <v>351</v>
      </c>
      <c r="N69" s="15" t="s">
        <v>351</v>
      </c>
      <c r="O69" s="15" t="s">
        <v>351</v>
      </c>
      <c r="P69" s="15" t="s">
        <v>351</v>
      </c>
      <c r="Q69" s="15"/>
      <c r="R69" s="15"/>
      <c r="S69" s="15"/>
      <c r="T69" s="15"/>
      <c r="U69" s="15"/>
      <c r="V69" s="15"/>
      <c r="W69" s="15"/>
      <c r="X69" s="53" t="s">
        <v>434</v>
      </c>
    </row>
    <row r="70" spans="1:24" ht="76.5" thickTop="1" thickBot="1" x14ac:dyDescent="0.3">
      <c r="A70" s="6" t="s">
        <v>49</v>
      </c>
      <c r="B70" s="7" t="s">
        <v>69</v>
      </c>
      <c r="C70" s="8" t="s">
        <v>199</v>
      </c>
      <c r="D70" s="54">
        <v>9</v>
      </c>
      <c r="E70" s="57" t="s">
        <v>357</v>
      </c>
      <c r="F70" s="15" t="s">
        <v>228</v>
      </c>
      <c r="G70" s="15" t="s">
        <v>230</v>
      </c>
      <c r="H70" s="15" t="s">
        <v>231</v>
      </c>
      <c r="I70" s="15" t="s">
        <v>232</v>
      </c>
      <c r="J70" s="15" t="s">
        <v>349</v>
      </c>
      <c r="K70" s="15" t="s">
        <v>349</v>
      </c>
      <c r="L70" s="15" t="s">
        <v>349</v>
      </c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53" t="s">
        <v>435</v>
      </c>
    </row>
    <row r="71" spans="1:24" ht="61.5" thickTop="1" thickBot="1" x14ac:dyDescent="0.3">
      <c r="A71" s="6" t="s">
        <v>49</v>
      </c>
      <c r="B71" s="7" t="s">
        <v>70</v>
      </c>
      <c r="C71" s="8" t="s">
        <v>251</v>
      </c>
      <c r="D71" s="54">
        <v>8</v>
      </c>
      <c r="E71" s="57" t="s">
        <v>366</v>
      </c>
      <c r="F71" s="15" t="s">
        <v>367</v>
      </c>
      <c r="G71" s="15" t="s">
        <v>252</v>
      </c>
      <c r="H71" s="15" t="s">
        <v>368</v>
      </c>
      <c r="I71" s="15" t="s">
        <v>369</v>
      </c>
      <c r="J71" s="15" t="s">
        <v>370</v>
      </c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53" t="s">
        <v>436</v>
      </c>
    </row>
    <row r="72" spans="1:24" ht="76.5" thickTop="1" thickBot="1" x14ac:dyDescent="0.3">
      <c r="A72" s="6" t="s">
        <v>49</v>
      </c>
      <c r="B72" s="7" t="s">
        <v>71</v>
      </c>
      <c r="C72" s="8" t="s">
        <v>200</v>
      </c>
      <c r="D72" s="54">
        <v>10</v>
      </c>
      <c r="E72" s="57" t="s">
        <v>371</v>
      </c>
      <c r="F72" s="15" t="s">
        <v>357</v>
      </c>
      <c r="G72" s="15" t="s">
        <v>368</v>
      </c>
      <c r="H72" s="15" t="s">
        <v>372</v>
      </c>
      <c r="I72" s="15" t="s">
        <v>373</v>
      </c>
      <c r="J72" s="15" t="s">
        <v>374</v>
      </c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53" t="s">
        <v>437</v>
      </c>
    </row>
    <row r="73" spans="1:24" ht="76.5" thickTop="1" thickBot="1" x14ac:dyDescent="0.3">
      <c r="A73" s="6" t="s">
        <v>49</v>
      </c>
      <c r="B73" s="7" t="s">
        <v>72</v>
      </c>
      <c r="C73" s="8" t="s">
        <v>201</v>
      </c>
      <c r="D73" s="54">
        <v>13</v>
      </c>
      <c r="E73" s="57" t="s">
        <v>375</v>
      </c>
      <c r="F73" s="15" t="s">
        <v>255</v>
      </c>
      <c r="G73" s="15" t="s">
        <v>376</v>
      </c>
      <c r="H73" s="15" t="s">
        <v>256</v>
      </c>
      <c r="I73" s="15" t="s">
        <v>357</v>
      </c>
      <c r="J73" s="15" t="s">
        <v>357</v>
      </c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53" t="s">
        <v>438</v>
      </c>
    </row>
    <row r="74" spans="1:24" ht="16.5" thickTop="1" thickBot="1" x14ac:dyDescent="0.3">
      <c r="A74" s="6" t="s">
        <v>49</v>
      </c>
      <c r="B74" s="7" t="s">
        <v>73</v>
      </c>
      <c r="C74" s="8"/>
      <c r="D74" s="54"/>
      <c r="E74" s="56"/>
      <c r="F74" s="12"/>
      <c r="G74" s="12"/>
      <c r="H74" s="12"/>
      <c r="I74" s="12"/>
      <c r="J74" s="12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53" t="s">
        <v>439</v>
      </c>
    </row>
    <row r="75" spans="1:24" ht="16.5" thickTop="1" thickBot="1" x14ac:dyDescent="0.3">
      <c r="A75" s="6" t="s">
        <v>49</v>
      </c>
      <c r="B75" s="7" t="s">
        <v>74</v>
      </c>
      <c r="C75" s="8"/>
      <c r="D75" s="54"/>
      <c r="E75" s="57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53" t="s">
        <v>440</v>
      </c>
    </row>
    <row r="76" spans="1:24" ht="16.5" thickTop="1" thickBot="1" x14ac:dyDescent="0.3">
      <c r="A76" s="6" t="s">
        <v>49</v>
      </c>
      <c r="B76" s="7" t="s">
        <v>75</v>
      </c>
      <c r="C76" s="8"/>
      <c r="D76" s="54"/>
      <c r="E76" s="56"/>
      <c r="F76" s="12"/>
      <c r="G76" s="12"/>
      <c r="H76" s="12"/>
      <c r="I76" s="12"/>
      <c r="J76" s="12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53" t="s">
        <v>441</v>
      </c>
    </row>
    <row r="77" spans="1:24" ht="16.5" thickTop="1" thickBot="1" x14ac:dyDescent="0.3">
      <c r="A77" s="6" t="s">
        <v>49</v>
      </c>
      <c r="B77" s="7" t="s">
        <v>76</v>
      </c>
      <c r="C77" s="8"/>
      <c r="D77" s="54"/>
      <c r="E77" s="56"/>
      <c r="F77" s="12"/>
      <c r="G77" s="12"/>
      <c r="H77" s="12"/>
      <c r="I77" s="12"/>
      <c r="J77" s="12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53" t="s">
        <v>442</v>
      </c>
    </row>
    <row r="78" spans="1:24" ht="16.5" thickTop="1" thickBot="1" x14ac:dyDescent="0.3">
      <c r="A78" s="6" t="s">
        <v>49</v>
      </c>
      <c r="B78" s="7" t="s">
        <v>77</v>
      </c>
      <c r="C78" s="8"/>
      <c r="D78" s="54"/>
      <c r="E78" s="56"/>
      <c r="F78" s="12"/>
      <c r="G78" s="12"/>
      <c r="H78" s="12"/>
      <c r="I78" s="12"/>
      <c r="J78" s="12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53" t="s">
        <v>443</v>
      </c>
    </row>
    <row r="79" spans="1:24" ht="16.5" thickTop="1" thickBot="1" x14ac:dyDescent="0.3">
      <c r="A79" s="6" t="s">
        <v>49</v>
      </c>
      <c r="B79" s="7" t="s">
        <v>78</v>
      </c>
      <c r="C79" s="8"/>
      <c r="D79" s="54"/>
      <c r="E79" s="56"/>
      <c r="F79" s="12"/>
      <c r="G79" s="12"/>
      <c r="H79" s="12"/>
      <c r="I79" s="12"/>
      <c r="J79" s="12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53" t="s">
        <v>444</v>
      </c>
    </row>
    <row r="80" spans="1:24" ht="16.5" thickTop="1" thickBot="1" x14ac:dyDescent="0.3">
      <c r="A80" s="9" t="s">
        <v>49</v>
      </c>
      <c r="B80" s="10" t="s">
        <v>79</v>
      </c>
      <c r="C80" s="11" t="s">
        <v>268</v>
      </c>
      <c r="D80" s="58"/>
      <c r="E80" s="59"/>
      <c r="F80" s="13"/>
      <c r="G80" s="13"/>
      <c r="H80" s="13"/>
      <c r="I80" s="13"/>
      <c r="J80" s="13"/>
      <c r="K80" s="60"/>
      <c r="L80" s="60"/>
      <c r="M80" s="60"/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53" t="s">
        <v>445</v>
      </c>
    </row>
    <row r="81" ht="15.75" thickTop="1" x14ac:dyDescent="0.25"/>
  </sheetData>
  <mergeCells count="6">
    <mergeCell ref="A6:J8"/>
    <mergeCell ref="A9:A10"/>
    <mergeCell ref="B9:B10"/>
    <mergeCell ref="C9:C10"/>
    <mergeCell ref="D9:D10"/>
    <mergeCell ref="E9:X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746"/>
  <sheetViews>
    <sheetView topLeftCell="C1" workbookViewId="0">
      <selection activeCell="N5" sqref="N5:O5"/>
    </sheetView>
  </sheetViews>
  <sheetFormatPr baseColWidth="10" defaultColWidth="40.7109375" defaultRowHeight="15" x14ac:dyDescent="0.25"/>
  <cols>
    <col min="1" max="1" width="4.7109375" customWidth="1"/>
    <col min="2" max="2" width="6.28515625" customWidth="1"/>
    <col min="3" max="3" width="11.7109375" customWidth="1"/>
    <col min="4" max="4" width="6.28515625" customWidth="1"/>
    <col min="5" max="5" width="11.7109375" customWidth="1"/>
    <col min="6" max="6" width="6.28515625" customWidth="1"/>
    <col min="7" max="7" width="11.7109375" customWidth="1"/>
    <col min="8" max="8" width="6.28515625" customWidth="1"/>
    <col min="9" max="9" width="11.7109375" customWidth="1"/>
    <col min="10" max="10" width="6.28515625" customWidth="1"/>
    <col min="11" max="11" width="11.7109375" customWidth="1"/>
    <col min="12" max="12" width="6.28515625" customWidth="1"/>
    <col min="13" max="13" width="11.7109375" customWidth="1"/>
    <col min="14" max="14" width="6.28515625" customWidth="1"/>
    <col min="15" max="15" width="11.7109375" customWidth="1"/>
    <col min="16" max="16" width="8.85546875" customWidth="1"/>
    <col min="17" max="17" width="11" customWidth="1"/>
    <col min="18" max="18" width="8.7109375" style="23" customWidth="1"/>
    <col min="19" max="188" width="8.7109375" customWidth="1"/>
  </cols>
  <sheetData>
    <row r="1" spans="1:18" ht="35.1" customHeight="1" x14ac:dyDescent="0.5">
      <c r="A1" s="35"/>
      <c r="B1" s="38"/>
      <c r="C1" s="38"/>
      <c r="D1" s="81" t="s">
        <v>89</v>
      </c>
      <c r="E1" s="82"/>
      <c r="F1" s="82"/>
      <c r="G1" s="85">
        <v>43388</v>
      </c>
      <c r="H1" s="85"/>
      <c r="I1" s="85"/>
      <c r="J1" s="16" t="s">
        <v>90</v>
      </c>
      <c r="K1" s="83">
        <f>G1+7</f>
        <v>43395</v>
      </c>
      <c r="L1" s="82"/>
      <c r="M1" s="82"/>
      <c r="Q1" s="17">
        <v>6</v>
      </c>
      <c r="R1" s="22">
        <v>1</v>
      </c>
    </row>
    <row r="2" spans="1:18" ht="5.0999999999999996" customHeight="1" thickBot="1" x14ac:dyDescent="0.3">
      <c r="A2" s="35"/>
      <c r="B2" s="35"/>
      <c r="C2" s="35"/>
      <c r="D2" s="35"/>
    </row>
    <row r="3" spans="1:18" ht="20.100000000000001" customHeight="1" thickTop="1" thickBot="1" x14ac:dyDescent="0.3">
      <c r="A3" s="39"/>
      <c r="B3" s="84" t="s">
        <v>84</v>
      </c>
      <c r="C3" s="84"/>
      <c r="D3" s="84" t="s">
        <v>85</v>
      </c>
      <c r="E3" s="80"/>
      <c r="F3" s="80" t="s">
        <v>86</v>
      </c>
      <c r="G3" s="80"/>
      <c r="H3" s="80" t="s">
        <v>1</v>
      </c>
      <c r="I3" s="80"/>
      <c r="J3" s="80" t="s">
        <v>2</v>
      </c>
      <c r="K3" s="80"/>
      <c r="L3" s="80" t="s">
        <v>87</v>
      </c>
      <c r="M3" s="80"/>
      <c r="N3" s="80" t="s">
        <v>88</v>
      </c>
      <c r="O3" s="80"/>
      <c r="Q3" t="s">
        <v>0</v>
      </c>
      <c r="R3" s="23">
        <v>2</v>
      </c>
    </row>
    <row r="4" spans="1:18" ht="20.100000000000001" customHeight="1" thickTop="1" thickBot="1" x14ac:dyDescent="0.3">
      <c r="A4" s="78" t="s">
        <v>7</v>
      </c>
      <c r="B4" s="21" t="s">
        <v>8</v>
      </c>
      <c r="C4" s="40">
        <f>INDEX('Listes de Repas'!$B$11:$J$80,MATCH(B4,'Listes de Repas'!$B$11:$B$20,0),$R$4)</f>
        <v>6</v>
      </c>
      <c r="D4" s="21" t="s">
        <v>9</v>
      </c>
      <c r="E4" s="20">
        <f>INDEX('Listes de Repas'!$B$11:$J$80,MATCH(D4,'Listes de Repas'!$B$11:$B$20,0),$R$4)</f>
        <v>7</v>
      </c>
      <c r="F4" s="21" t="s">
        <v>8</v>
      </c>
      <c r="G4" s="20">
        <f>INDEX('Listes de Repas'!$B$11:$J$80,MATCH(F4,'Listes de Repas'!$B$11:$B$20,0),$R$4)</f>
        <v>6</v>
      </c>
      <c r="H4" s="21" t="s">
        <v>8</v>
      </c>
      <c r="I4" s="20">
        <f>INDEX('Listes de Repas'!$B$11:$J$80,MATCH(H4,'Listes de Repas'!$B$11:$B$20,0),$R$4)</f>
        <v>6</v>
      </c>
      <c r="J4" s="21" t="s">
        <v>9</v>
      </c>
      <c r="K4" s="20">
        <f>INDEX('Listes de Repas'!$B$11:$J$80,MATCH(J4,'Listes de Repas'!$B$11:$B$20,0),$R$4)</f>
        <v>7</v>
      </c>
      <c r="L4" s="21" t="s">
        <v>9</v>
      </c>
      <c r="M4" s="20">
        <f>INDEX('Listes de Repas'!$B$11:$J$80,MATCH(L4,'Listes de Repas'!$B$11:$B$20,0),$R$4)</f>
        <v>7</v>
      </c>
      <c r="N4" s="21" t="s">
        <v>11</v>
      </c>
      <c r="O4" s="20">
        <f>INDEX('Listes de Repas'!$B$11:$J$80,MATCH(N4,'Listes de Repas'!$B$11:$B$20,0),$R$4)</f>
        <v>12</v>
      </c>
      <c r="Q4" t="s">
        <v>93</v>
      </c>
      <c r="R4" s="23">
        <v>3</v>
      </c>
    </row>
    <row r="5" spans="1:18" ht="110.1" customHeight="1" thickTop="1" thickBot="1" x14ac:dyDescent="0.3">
      <c r="A5" s="78"/>
      <c r="B5" s="79" t="str">
        <f>INDEX('Listes de Repas'!$B$11:$J$80,MATCH(B4,'Listes de Repas'!$B$11:$B$20,0),$R$3)</f>
        <v>2 tartines,  vache qui rit, café, fruit</v>
      </c>
      <c r="C5" s="79"/>
      <c r="D5" s="79" t="str">
        <f>INDEX('Listes de Repas'!$B$11:$J$80,MATCH(D4,'Listes de Repas'!$B$11:$B$20,0),$R$3)</f>
        <v>2 tartines, fromage blanc, cassonade, café, fruit</v>
      </c>
      <c r="E5" s="77"/>
      <c r="F5" s="77" t="str">
        <f>INDEX('Listes de Repas'!$B$11:$J$80,MATCH(F4,'Listes de Repas'!$B$11:$B$20,0),$R$3)</f>
        <v>2 tartines,  vache qui rit, café, fruit</v>
      </c>
      <c r="G5" s="77"/>
      <c r="H5" s="77" t="str">
        <f>INDEX('Listes de Repas'!$B$11:$J$80,MATCH(H4,'Listes de Repas'!$B$11:$B$20,0),$R$3)</f>
        <v>2 tartines,  vache qui rit, café, fruit</v>
      </c>
      <c r="I5" s="77"/>
      <c r="J5" s="77" t="str">
        <f>INDEX('Listes de Repas'!$B$11:$J$80,MATCH(J4,'Listes de Repas'!$B$11:$B$20,0),$R$3)</f>
        <v>2 tartines, fromage blanc, cassonade, café, fruit</v>
      </c>
      <c r="K5" s="77"/>
      <c r="L5" s="77" t="str">
        <f>INDEX('Listes de Repas'!$B$11:$J$80,MATCH(L4,'Listes de Repas'!$B$11:$B$20,0),$R$3)</f>
        <v>2 tartines, fromage blanc, cassonade, café, fruit</v>
      </c>
      <c r="M5" s="77"/>
      <c r="N5" s="77" t="str">
        <f>INDEX('Listes de Repas'!$B$11:$J$80,MATCH(N4,'Listes de Repas'!$B$11:$B$20,0),$R$3)</f>
        <v>Café, 1 croissant, 1 pistolet</v>
      </c>
      <c r="O5" s="77"/>
      <c r="Q5" t="s">
        <v>82</v>
      </c>
      <c r="R5" s="23">
        <v>4</v>
      </c>
    </row>
    <row r="6" spans="1:18" ht="20.100000000000001" customHeight="1" thickTop="1" thickBot="1" x14ac:dyDescent="0.3">
      <c r="A6" s="78" t="s">
        <v>18</v>
      </c>
      <c r="B6" s="21" t="s">
        <v>32</v>
      </c>
      <c r="C6" s="40">
        <f>INDEX('Listes de Repas'!$B$11:$J$80,MATCH(B6,'Listes de Repas'!$B$11:$B$50,0),$R$4)</f>
        <v>5</v>
      </c>
      <c r="D6" s="21" t="s">
        <v>21</v>
      </c>
      <c r="E6" s="20">
        <f>INDEX('Listes de Repas'!$B$11:$J$80,MATCH(D6,'Listes de Repas'!$B$11:$B$50,0),$R$4)</f>
        <v>9</v>
      </c>
      <c r="F6" s="21" t="s">
        <v>28</v>
      </c>
      <c r="G6" s="20">
        <f>INDEX('Listes de Repas'!$B$11:$J$80,MATCH(F6,'Listes de Repas'!$B$11:$B$50,0),$R$4)</f>
        <v>6</v>
      </c>
      <c r="H6" s="21" t="s">
        <v>27</v>
      </c>
      <c r="I6" s="20">
        <f>INDEX('Listes de Repas'!$B$11:$J$80,MATCH(H6,'Listes de Repas'!$B$11:$B$50,0),$R$4)</f>
        <v>0</v>
      </c>
      <c r="J6" s="21" t="s">
        <v>33</v>
      </c>
      <c r="K6" s="20">
        <f>INDEX('Listes de Repas'!$B$11:$J$80,MATCH(J6,'Listes de Repas'!$B$11:$B$50,0),$R$4)</f>
        <v>8</v>
      </c>
      <c r="L6" s="21" t="s">
        <v>19</v>
      </c>
      <c r="M6" s="20">
        <f>INDEX('Listes de Repas'!$B$11:$J$80,MATCH(L6,'Listes de Repas'!$B$11:$B$50,0),$R$4)</f>
        <v>9</v>
      </c>
      <c r="N6" s="21" t="s">
        <v>29</v>
      </c>
      <c r="O6" s="20">
        <f>INDEX('Listes de Repas'!$B$11:$J$80,MATCH(N6,'Listes de Repas'!$B$11:$B$50,0),$R$4)</f>
        <v>0</v>
      </c>
      <c r="R6" s="23">
        <v>5</v>
      </c>
    </row>
    <row r="7" spans="1:18" ht="105" customHeight="1" thickTop="1" thickBot="1" x14ac:dyDescent="0.3">
      <c r="A7" s="78"/>
      <c r="B7" s="79" t="str">
        <f>INDEX('Listes de Repas'!$B$11:$J$80,MATCH(B6,'Listes de Repas'!$B$11:$B$50,0),$R$3)</f>
        <v>Salade de sardines et pivrons</v>
      </c>
      <c r="C7" s="79"/>
      <c r="D7" s="79" t="str">
        <f>INDEX('Listes de Repas'!$B$11:$J$80,MATCH(D6,'Listes de Repas'!$B$11:$B$50,0),$R$3)</f>
        <v>Poelée de Champigons (pour 1 personne)</v>
      </c>
      <c r="E7" s="77"/>
      <c r="F7" s="77" t="str">
        <f>INDEX('Listes de Repas'!$B$11:$J$80,MATCH(F6,'Listes de Repas'!$B$11:$B$50,0),$R$3)</f>
        <v>Salade colorée de poulet</v>
      </c>
      <c r="G7" s="77"/>
      <c r="H7" s="77" t="str">
        <f>INDEX('Listes de Repas'!$B$11:$J$80,MATCH(H6,'Listes de Repas'!$B$11:$B$50,0),$R$3)</f>
        <v>Sandwich au ton et concombre</v>
      </c>
      <c r="I7" s="77"/>
      <c r="J7" s="77" t="str">
        <f>INDEX('Listes de Repas'!$B$11:$J$80,MATCH(J6,'Listes de Repas'!$B$11:$B$50,0),$R$3)</f>
        <v>Salade Bichnou (Pâtes, jambon, fromage…)</v>
      </c>
      <c r="K7" s="77"/>
      <c r="L7" s="77" t="str">
        <f>INDEX('Listes de Repas'!$B$11:$J$80,MATCH(L6,'Listes de Repas'!$B$11:$B$50,0),$R$3)</f>
        <v>Omelette au poivron rouge</v>
      </c>
      <c r="M7" s="77"/>
      <c r="N7" s="77" t="str">
        <f>INDEX('Listes de Repas'!$B$11:$J$80,MATCH(N6,'Listes de Repas'!$B$11:$B$50,0),$R$3)</f>
        <v>Salade de thon</v>
      </c>
      <c r="O7" s="77"/>
      <c r="R7" s="23">
        <v>6</v>
      </c>
    </row>
    <row r="8" spans="1:18" ht="20.100000000000001" customHeight="1" thickTop="1" thickBot="1" x14ac:dyDescent="0.3">
      <c r="A8" s="78" t="s">
        <v>49</v>
      </c>
      <c r="B8" s="21" t="s">
        <v>53</v>
      </c>
      <c r="C8" s="40">
        <f>INDEX('Listes de Repas'!$B$11:$J$80,MATCH(B8,'Listes de Repas'!$B$11:$B$80,0),$R$4)</f>
        <v>11</v>
      </c>
      <c r="D8" s="21" t="s">
        <v>69</v>
      </c>
      <c r="E8" s="20">
        <f>INDEX('Listes de Repas'!$B$11:$J$80,MATCH(D8,'Listes de Repas'!$B$11:$B$80,0),$R$4)</f>
        <v>9</v>
      </c>
      <c r="F8" s="21" t="s">
        <v>53</v>
      </c>
      <c r="G8" s="20">
        <f>INDEX('Listes de Repas'!$B$11:$J$80,MATCH(F8,'Listes de Repas'!$B$11:$B$80,0),$R$4)</f>
        <v>11</v>
      </c>
      <c r="H8" s="21" t="s">
        <v>68</v>
      </c>
      <c r="I8" s="20">
        <f>INDEX('Listes de Repas'!$B$11:$J$80,MATCH(H8,'Listes de Repas'!$B$11:$B$80,0),$R$4)</f>
        <v>6</v>
      </c>
      <c r="J8" s="21" t="s">
        <v>64</v>
      </c>
      <c r="K8" s="20">
        <f>INDEX('Listes de Repas'!$B$11:$J$80,MATCH(J8,'Listes de Repas'!$B$11:$B$80,0),$R$4)</f>
        <v>11</v>
      </c>
      <c r="L8" s="21" t="s">
        <v>79</v>
      </c>
      <c r="M8" s="20">
        <f>INDEX('Listes de Repas'!$B$11:$J$80,MATCH(L8,'Listes de Repas'!$B$11:$B$80,0),$R$4)</f>
        <v>0</v>
      </c>
      <c r="N8" s="21" t="s">
        <v>79</v>
      </c>
      <c r="O8" s="20">
        <f>INDEX('Listes de Repas'!$B$11:$J$80,MATCH(N8,'Listes de Repas'!$B$11:$B$80,0),$R$4)</f>
        <v>0</v>
      </c>
      <c r="R8" s="23">
        <v>7</v>
      </c>
    </row>
    <row r="9" spans="1:18" ht="105" customHeight="1" thickTop="1" thickBot="1" x14ac:dyDescent="0.3">
      <c r="A9" s="78"/>
      <c r="B9" s="79" t="str">
        <f>INDEX('Listes de Repas'!$B$11:$J$80,MATCH(B8,'Listes de Repas'!$B$11:$B$80,0),$R$3)</f>
        <v>Menu Liège (pour 2 personnes)</v>
      </c>
      <c r="C9" s="79"/>
      <c r="D9" s="79" t="str">
        <f>INDEX('Listes de Repas'!$B$11:$J$80,MATCH(D8,'Listes de Repas'!$B$11:$B$80,0),$R$3)</f>
        <v>spaghetti aux scampis et à la roquette</v>
      </c>
      <c r="E9" s="77"/>
      <c r="F9" s="77" t="str">
        <f>INDEX('Listes de Repas'!$B$11:$J$80,MATCH(F8,'Listes de Repas'!$B$11:$B$80,0),$R$3)</f>
        <v>Menu Liège (pour 2 personnes)</v>
      </c>
      <c r="G9" s="77"/>
      <c r="H9" s="77" t="str">
        <f>INDEX('Listes de Repas'!$B$11:$J$80,MATCH(H8,'Listes de Repas'!$B$11:$B$80,0),$R$3)</f>
        <v>Frittata à la méditerrannéenne</v>
      </c>
      <c r="I9" s="77"/>
      <c r="J9" s="77" t="str">
        <f>INDEX('Listes de Repas'!$B$11:$J$80,MATCH(J8,'Listes de Repas'!$B$11:$B$80,0),$R$3)</f>
        <v>Spaghetti saumon et courgettes</v>
      </c>
      <c r="K9" s="77"/>
      <c r="L9" s="77" t="str">
        <f>INDEX('Listes de Repas'!$B$11:$J$80,MATCH(L8,'Listes de Repas'!$B$11:$B$80,0),$R$3)</f>
        <v>Sortie</v>
      </c>
      <c r="M9" s="77"/>
      <c r="N9" s="77" t="str">
        <f>INDEX('Listes de Repas'!$B$11:$J$80,MATCH(N8,'Listes de Repas'!$B$11:$B$80,0),$R$3)</f>
        <v>Sortie</v>
      </c>
      <c r="O9" s="77"/>
      <c r="R9" s="23">
        <v>8</v>
      </c>
    </row>
    <row r="10" spans="1:18" ht="24.95" customHeight="1" thickTop="1" x14ac:dyDescent="0.25">
      <c r="A10" s="75" t="s">
        <v>91</v>
      </c>
      <c r="B10" s="75"/>
      <c r="C10" s="41">
        <f>C4+C6+C8</f>
        <v>22</v>
      </c>
      <c r="D10" s="42"/>
      <c r="E10" s="19">
        <f t="shared" ref="E10:O10" si="0">E4+E6+E8</f>
        <v>25</v>
      </c>
      <c r="F10" s="18"/>
      <c r="G10" s="19">
        <f t="shared" si="0"/>
        <v>23</v>
      </c>
      <c r="H10" s="18"/>
      <c r="I10" s="19">
        <f t="shared" si="0"/>
        <v>12</v>
      </c>
      <c r="J10" s="18"/>
      <c r="K10" s="19">
        <f t="shared" si="0"/>
        <v>26</v>
      </c>
      <c r="L10" s="18"/>
      <c r="M10" s="19">
        <f t="shared" si="0"/>
        <v>16</v>
      </c>
      <c r="N10" s="18"/>
      <c r="O10" s="19">
        <f t="shared" si="0"/>
        <v>12</v>
      </c>
      <c r="R10" s="23">
        <v>9</v>
      </c>
    </row>
    <row r="11" spans="1:18" ht="24.95" customHeight="1" x14ac:dyDescent="0.25">
      <c r="A11" s="35"/>
      <c r="B11" s="35"/>
      <c r="C11" s="35"/>
      <c r="D11" s="35"/>
      <c r="L11" s="76" t="s">
        <v>92</v>
      </c>
      <c r="M11" s="76"/>
      <c r="N11" s="76"/>
      <c r="O11" s="19">
        <f>C10+E10+G10+I10+K10+M10+O10</f>
        <v>136</v>
      </c>
      <c r="R11" s="23">
        <v>10</v>
      </c>
    </row>
    <row r="12" spans="1:18" ht="39.950000000000003" customHeight="1" x14ac:dyDescent="0.5">
      <c r="A12" s="35"/>
      <c r="B12" s="38"/>
      <c r="C12" s="38"/>
      <c r="D12" s="81" t="s">
        <v>89</v>
      </c>
      <c r="E12" s="82"/>
      <c r="F12" s="82"/>
      <c r="G12" s="83">
        <f>K1+R1</f>
        <v>43396</v>
      </c>
      <c r="H12" s="83"/>
      <c r="I12" s="83"/>
      <c r="J12" s="16" t="s">
        <v>90</v>
      </c>
      <c r="K12" s="83">
        <f>G12+Q1</f>
        <v>43402</v>
      </c>
      <c r="L12" s="82"/>
      <c r="M12" s="82"/>
      <c r="R12" s="23">
        <v>11</v>
      </c>
    </row>
    <row r="13" spans="1:18" ht="4.5" customHeight="1" thickBot="1" x14ac:dyDescent="0.3">
      <c r="A13" s="35"/>
      <c r="B13" s="35"/>
      <c r="C13" s="35"/>
      <c r="D13" s="35"/>
      <c r="R13" s="23">
        <v>12</v>
      </c>
    </row>
    <row r="14" spans="1:18" ht="20.100000000000001" customHeight="1" thickTop="1" thickBot="1" x14ac:dyDescent="0.3">
      <c r="A14" s="39"/>
      <c r="B14" s="84" t="s">
        <v>84</v>
      </c>
      <c r="C14" s="84"/>
      <c r="D14" s="84" t="s">
        <v>85</v>
      </c>
      <c r="E14" s="80"/>
      <c r="F14" s="80" t="s">
        <v>86</v>
      </c>
      <c r="G14" s="80"/>
      <c r="H14" s="80" t="s">
        <v>1</v>
      </c>
      <c r="I14" s="80"/>
      <c r="J14" s="80" t="s">
        <v>2</v>
      </c>
      <c r="K14" s="80"/>
      <c r="L14" s="80" t="s">
        <v>87</v>
      </c>
      <c r="M14" s="80"/>
      <c r="N14" s="80" t="s">
        <v>88</v>
      </c>
      <c r="O14" s="80"/>
      <c r="R14" s="23">
        <v>13</v>
      </c>
    </row>
    <row r="15" spans="1:18" ht="20.100000000000001" customHeight="1" thickTop="1" thickBot="1" x14ac:dyDescent="0.3">
      <c r="A15" s="78" t="s">
        <v>7</v>
      </c>
      <c r="B15" s="21" t="s">
        <v>12</v>
      </c>
      <c r="C15" s="40">
        <f>INDEX('Listes de Repas'!$B$11:$J$80,MATCH(B15,'Listes de Repas'!$B$11:$B$20,0),$R$4)</f>
        <v>0</v>
      </c>
      <c r="D15" s="21" t="s">
        <v>12</v>
      </c>
      <c r="E15" s="20">
        <f>INDEX('Listes de Repas'!$B$11:$J$80,MATCH(D15,'Listes de Repas'!$B$11:$B$20,0),$R$4)</f>
        <v>0</v>
      </c>
      <c r="F15" s="21" t="s">
        <v>12</v>
      </c>
      <c r="G15" s="20">
        <f>INDEX('Listes de Repas'!$B$11:$J$80,MATCH(F15,'Listes de Repas'!$B$11:$B$20,0),$R$4)</f>
        <v>0</v>
      </c>
      <c r="H15" s="21" t="s">
        <v>12</v>
      </c>
      <c r="I15" s="20">
        <f>INDEX('Listes de Repas'!$B$11:$J$80,MATCH(H15,'Listes de Repas'!$B$11:$B$20,0),$R$4)</f>
        <v>0</v>
      </c>
      <c r="J15" s="21" t="s">
        <v>12</v>
      </c>
      <c r="K15" s="20">
        <f>INDEX('Listes de Repas'!$B$11:$J$80,MATCH(J15,'Listes de Repas'!$B$11:$B$20,0),$R$4)</f>
        <v>0</v>
      </c>
      <c r="L15" s="21" t="s">
        <v>12</v>
      </c>
      <c r="M15" s="20">
        <f>INDEX('Listes de Repas'!$B$11:$J$80,MATCH(L15,'Listes de Repas'!$B$11:$B$20,0),$R$4)</f>
        <v>0</v>
      </c>
      <c r="N15" s="21" t="s">
        <v>12</v>
      </c>
      <c r="O15" s="20">
        <f>INDEX('Listes de Repas'!$B$11:$J$80,MATCH(N15,'Listes de Repas'!$B$11:$B$20,0),$R$4)</f>
        <v>0</v>
      </c>
      <c r="R15" s="23">
        <v>14</v>
      </c>
    </row>
    <row r="16" spans="1:18" ht="105" customHeight="1" thickTop="1" thickBot="1" x14ac:dyDescent="0.3">
      <c r="A16" s="78"/>
      <c r="B16" s="79">
        <f>INDEX('Listes de Repas'!$B$11:$J$80,MATCH(B15,'Listes de Repas'!$B$11:$B$20,0),$R$3)</f>
        <v>0</v>
      </c>
      <c r="C16" s="79"/>
      <c r="D16" s="79">
        <f>INDEX('Listes de Repas'!$B$11:$J$80,MATCH(D15,'Listes de Repas'!$B$11:$B$20,0),$R$3)</f>
        <v>0</v>
      </c>
      <c r="E16" s="77"/>
      <c r="F16" s="77">
        <f>INDEX('Listes de Repas'!$B$11:$J$80,MATCH(F15,'Listes de Repas'!$B$11:$B$20,0),$R$3)</f>
        <v>0</v>
      </c>
      <c r="G16" s="77"/>
      <c r="H16" s="77">
        <f>INDEX('Listes de Repas'!$B$11:$J$80,MATCH(H15,'Listes de Repas'!$B$11:$B$20,0),$R$3)</f>
        <v>0</v>
      </c>
      <c r="I16" s="77"/>
      <c r="J16" s="77">
        <f>INDEX('Listes de Repas'!$B$11:$J$80,MATCH(J15,'Listes de Repas'!$B$11:$B$20,0),$R$3)</f>
        <v>0</v>
      </c>
      <c r="K16" s="77"/>
      <c r="L16" s="77">
        <f>INDEX('Listes de Repas'!$B$11:$J$80,MATCH(L15,'Listes de Repas'!$B$11:$B$20,0),$R$3)</f>
        <v>0</v>
      </c>
      <c r="M16" s="77"/>
      <c r="N16" s="77">
        <f>INDEX('Listes de Repas'!$B$11:$J$80,MATCH(N15,'Listes de Repas'!$B$11:$B$20,0),$R$3)</f>
        <v>0</v>
      </c>
      <c r="O16" s="77"/>
      <c r="R16" s="23">
        <v>15</v>
      </c>
    </row>
    <row r="17" spans="1:18" ht="20.100000000000001" customHeight="1" thickTop="1" thickBot="1" x14ac:dyDescent="0.3">
      <c r="A17" s="78" t="s">
        <v>18</v>
      </c>
      <c r="B17" s="21" t="s">
        <v>34</v>
      </c>
      <c r="C17" s="40">
        <f>INDEX('Listes de Repas'!$B$11:$J$80,MATCH(B17,'Listes de Repas'!$B$11:$B$50,0),$R$4)</f>
        <v>0</v>
      </c>
      <c r="D17" s="21" t="s">
        <v>34</v>
      </c>
      <c r="E17" s="20">
        <f>INDEX('Listes de Repas'!$B$11:$J$80,MATCH(D17,'Listes de Repas'!$B$11:$B$50,0),$R$4)</f>
        <v>0</v>
      </c>
      <c r="F17" s="21" t="s">
        <v>34</v>
      </c>
      <c r="G17" s="20">
        <f>INDEX('Listes de Repas'!$B$11:$J$80,MATCH(F17,'Listes de Repas'!$B$11:$B$50,0),$R$4)</f>
        <v>0</v>
      </c>
      <c r="H17" s="21" t="s">
        <v>34</v>
      </c>
      <c r="I17" s="20">
        <f>INDEX('Listes de Repas'!$B$11:$J$80,MATCH(H17,'Listes de Repas'!$B$11:$B$50,0),$R$4)</f>
        <v>0</v>
      </c>
      <c r="J17" s="21" t="s">
        <v>34</v>
      </c>
      <c r="K17" s="20">
        <f>INDEX('Listes de Repas'!$B$11:$J$80,MATCH(J17,'Listes de Repas'!$B$11:$B$50,0),$R$4)</f>
        <v>0</v>
      </c>
      <c r="L17" s="21" t="s">
        <v>34</v>
      </c>
      <c r="M17" s="20">
        <f>INDEX('Listes de Repas'!$B$11:$J$80,MATCH(L17,'Listes de Repas'!$B$11:$B$50,0),$R$4)</f>
        <v>0</v>
      </c>
      <c r="N17" s="21" t="s">
        <v>34</v>
      </c>
      <c r="O17" s="20">
        <f>INDEX('Listes de Repas'!$B$11:$J$80,MATCH(N17,'Listes de Repas'!$B$11:$B$50,0),$R$4)</f>
        <v>0</v>
      </c>
      <c r="R17" s="23">
        <v>16</v>
      </c>
    </row>
    <row r="18" spans="1:18" ht="105" customHeight="1" thickTop="1" thickBot="1" x14ac:dyDescent="0.3">
      <c r="A18" s="78"/>
      <c r="B18" s="79">
        <f>INDEX('Listes de Repas'!$B$11:$J$80,MATCH(B17,'Listes de Repas'!$B$11:$B$50,0),$R$3)</f>
        <v>0</v>
      </c>
      <c r="C18" s="79"/>
      <c r="D18" s="79">
        <f>INDEX('Listes de Repas'!$B$11:$J$80,MATCH(D17,'Listes de Repas'!$B$11:$B$50,0),$R$3)</f>
        <v>0</v>
      </c>
      <c r="E18" s="77"/>
      <c r="F18" s="77">
        <f>INDEX('Listes de Repas'!$B$11:$J$80,MATCH(F17,'Listes de Repas'!$B$11:$B$50,0),$R$3)</f>
        <v>0</v>
      </c>
      <c r="G18" s="77"/>
      <c r="H18" s="77">
        <f>INDEX('Listes de Repas'!$B$11:$J$80,MATCH(H17,'Listes de Repas'!$B$11:$B$50,0),$R$3)</f>
        <v>0</v>
      </c>
      <c r="I18" s="77"/>
      <c r="J18" s="77">
        <f>INDEX('Listes de Repas'!$B$11:$J$80,MATCH(J17,'Listes de Repas'!$B$11:$B$50,0),$R$3)</f>
        <v>0</v>
      </c>
      <c r="K18" s="77"/>
      <c r="L18" s="77">
        <f>INDEX('Listes de Repas'!$B$11:$J$80,MATCH(L17,'Listes de Repas'!$B$11:$B$50,0),$R$3)</f>
        <v>0</v>
      </c>
      <c r="M18" s="77"/>
      <c r="N18" s="77">
        <f>INDEX('Listes de Repas'!$B$11:$J$80,MATCH(N17,'Listes de Repas'!$B$11:$B$50,0),$R$3)</f>
        <v>0</v>
      </c>
      <c r="O18" s="77"/>
      <c r="R18" s="23">
        <v>17</v>
      </c>
    </row>
    <row r="19" spans="1:18" ht="20.100000000000001" customHeight="1" thickTop="1" thickBot="1" x14ac:dyDescent="0.3">
      <c r="A19" s="78" t="s">
        <v>49</v>
      </c>
      <c r="B19" s="21" t="s">
        <v>79</v>
      </c>
      <c r="C19" s="40">
        <f>INDEX('Listes de Repas'!$B$11:$J$80,MATCH(B19,'Listes de Repas'!$B$11:$B$80,0),$R$4)</f>
        <v>0</v>
      </c>
      <c r="D19" s="21" t="s">
        <v>79</v>
      </c>
      <c r="E19" s="20">
        <f>INDEX('Listes de Repas'!$B$11:$J$80,MATCH(D19,'Listes de Repas'!$B$11:$B$80,0),$R$4)</f>
        <v>0</v>
      </c>
      <c r="F19" s="21" t="s">
        <v>79</v>
      </c>
      <c r="G19" s="20">
        <f>INDEX('Listes de Repas'!$B$11:$J$80,MATCH(F19,'Listes de Repas'!$B$11:$B$80,0),$R$4)</f>
        <v>0</v>
      </c>
      <c r="H19" s="21" t="s">
        <v>79</v>
      </c>
      <c r="I19" s="20">
        <f>INDEX('Listes de Repas'!$B$11:$J$80,MATCH(H19,'Listes de Repas'!$B$11:$B$80,0),$R$4)</f>
        <v>0</v>
      </c>
      <c r="J19" s="21" t="s">
        <v>79</v>
      </c>
      <c r="K19" s="20">
        <f>INDEX('Listes de Repas'!$B$11:$J$80,MATCH(J19,'Listes de Repas'!$B$11:$B$80,0),$R$4)</f>
        <v>0</v>
      </c>
      <c r="L19" s="21" t="s">
        <v>79</v>
      </c>
      <c r="M19" s="20">
        <f>INDEX('Listes de Repas'!$B$11:$J$80,MATCH(L19,'Listes de Repas'!$B$11:$B$80,0),$R$4)</f>
        <v>0</v>
      </c>
      <c r="N19" s="21" t="s">
        <v>79</v>
      </c>
      <c r="O19" s="20">
        <f>INDEX('Listes de Repas'!$B$11:$J$80,MATCH(N19,'Listes de Repas'!$B$11:$B$80,0),$R$4)</f>
        <v>0</v>
      </c>
      <c r="R19" s="23">
        <v>18</v>
      </c>
    </row>
    <row r="20" spans="1:18" ht="105" customHeight="1" thickTop="1" thickBot="1" x14ac:dyDescent="0.3">
      <c r="A20" s="78"/>
      <c r="B20" s="79" t="str">
        <f>INDEX('Listes de Repas'!$B$11:$J$80,MATCH(B19,'Listes de Repas'!$B$11:$B$80,0),$R$3)</f>
        <v>Sortie</v>
      </c>
      <c r="C20" s="79"/>
      <c r="D20" s="79" t="str">
        <f>INDEX('Listes de Repas'!$B$11:$J$80,MATCH(D19,'Listes de Repas'!$B$11:$B$80,0),$R$3)</f>
        <v>Sortie</v>
      </c>
      <c r="E20" s="77"/>
      <c r="F20" s="77" t="str">
        <f>INDEX('Listes de Repas'!$B$11:$J$80,MATCH(F19,'Listes de Repas'!$B$11:$B$80,0),$R$3)</f>
        <v>Sortie</v>
      </c>
      <c r="G20" s="77"/>
      <c r="H20" s="77" t="str">
        <f>INDEX('Listes de Repas'!$B$11:$J$80,MATCH(H19,'Listes de Repas'!$B$11:$B$80,0),$R$3)</f>
        <v>Sortie</v>
      </c>
      <c r="I20" s="77"/>
      <c r="J20" s="77" t="str">
        <f>INDEX('Listes de Repas'!$B$11:$J$80,MATCH(J19,'Listes de Repas'!$B$11:$B$80,0),$R$3)</f>
        <v>Sortie</v>
      </c>
      <c r="K20" s="77"/>
      <c r="L20" s="77" t="str">
        <f>INDEX('Listes de Repas'!$B$11:$J$80,MATCH(L19,'Listes de Repas'!$B$11:$B$80,0),$R$3)</f>
        <v>Sortie</v>
      </c>
      <c r="M20" s="77"/>
      <c r="N20" s="77" t="str">
        <f>INDEX('Listes de Repas'!$B$11:$J$80,MATCH(N19,'Listes de Repas'!$B$11:$B$80,0),$R$3)</f>
        <v>Sortie</v>
      </c>
      <c r="O20" s="77"/>
      <c r="R20" s="23">
        <v>19</v>
      </c>
    </row>
    <row r="21" spans="1:18" ht="24.95" customHeight="1" thickTop="1" x14ac:dyDescent="0.25">
      <c r="A21" s="75" t="s">
        <v>91</v>
      </c>
      <c r="B21" s="75"/>
      <c r="C21" s="41">
        <f>C15+C17+C19</f>
        <v>0</v>
      </c>
      <c r="D21" s="42"/>
      <c r="E21" s="19">
        <f t="shared" ref="E21" si="1">E15+E17+E19</f>
        <v>0</v>
      </c>
      <c r="F21" s="18"/>
      <c r="G21" s="19">
        <f t="shared" ref="G21" si="2">G15+G17+G19</f>
        <v>0</v>
      </c>
      <c r="H21" s="18"/>
      <c r="I21" s="19">
        <f t="shared" ref="I21" si="3">I15+I17+I19</f>
        <v>0</v>
      </c>
      <c r="J21" s="18"/>
      <c r="K21" s="19">
        <f t="shared" ref="K21" si="4">K15+K17+K19</f>
        <v>0</v>
      </c>
      <c r="L21" s="18"/>
      <c r="M21" s="19">
        <f t="shared" ref="M21" si="5">M15+M17+M19</f>
        <v>0</v>
      </c>
      <c r="N21" s="18"/>
      <c r="O21" s="19">
        <f t="shared" ref="O21" si="6">O15+O17+O19</f>
        <v>0</v>
      </c>
      <c r="R21" s="23">
        <v>20</v>
      </c>
    </row>
    <row r="22" spans="1:18" ht="24.95" customHeight="1" x14ac:dyDescent="0.25">
      <c r="A22" s="35"/>
      <c r="B22" s="35"/>
      <c r="C22" s="35"/>
      <c r="D22" s="35"/>
      <c r="L22" s="76" t="s">
        <v>92</v>
      </c>
      <c r="M22" s="76"/>
      <c r="N22" s="76"/>
      <c r="O22" s="19">
        <f>C21+E21+G21+I21+K21+M21+O21</f>
        <v>0</v>
      </c>
      <c r="R22" s="23">
        <v>21</v>
      </c>
    </row>
    <row r="23" spans="1:18" x14ac:dyDescent="0.25">
      <c r="A23" s="35"/>
      <c r="B23" s="35"/>
      <c r="C23" s="35"/>
      <c r="D23" s="35"/>
      <c r="R23" s="23">
        <v>22</v>
      </c>
    </row>
    <row r="24" spans="1:18" x14ac:dyDescent="0.25">
      <c r="A24" s="35"/>
      <c r="B24" s="35"/>
      <c r="C24" s="35"/>
      <c r="D24" s="35"/>
      <c r="R24" s="23">
        <v>23</v>
      </c>
    </row>
    <row r="25" spans="1:18" x14ac:dyDescent="0.25">
      <c r="A25" s="35"/>
      <c r="B25" s="35"/>
      <c r="C25" s="35"/>
      <c r="D25" s="35"/>
      <c r="R25" s="23">
        <v>24</v>
      </c>
    </row>
    <row r="26" spans="1:18" x14ac:dyDescent="0.25">
      <c r="A26" s="35"/>
      <c r="B26" s="35"/>
      <c r="C26" s="35"/>
      <c r="D26" s="37"/>
      <c r="F26" s="1"/>
      <c r="R26" s="23">
        <v>25</v>
      </c>
    </row>
    <row r="27" spans="1:18" x14ac:dyDescent="0.25">
      <c r="A27" s="35"/>
      <c r="B27" s="35"/>
      <c r="C27" s="35"/>
      <c r="D27" s="37"/>
      <c r="F27" s="1"/>
      <c r="R27" s="23">
        <v>26</v>
      </c>
    </row>
    <row r="28" spans="1:18" x14ac:dyDescent="0.25">
      <c r="A28" s="35"/>
      <c r="B28" s="35"/>
      <c r="C28" s="35"/>
      <c r="D28" s="37"/>
      <c r="F28" s="1"/>
      <c r="R28" s="23">
        <v>27</v>
      </c>
    </row>
    <row r="29" spans="1:18" x14ac:dyDescent="0.25">
      <c r="A29" s="35"/>
      <c r="B29" s="35"/>
      <c r="C29" s="35"/>
      <c r="D29" s="37"/>
      <c r="F29" s="1"/>
      <c r="R29" s="23">
        <v>28</v>
      </c>
    </row>
    <row r="30" spans="1:18" x14ac:dyDescent="0.25">
      <c r="A30" s="35"/>
      <c r="B30" s="35"/>
      <c r="C30" s="35"/>
      <c r="D30" s="37"/>
      <c r="F30" s="1"/>
      <c r="R30" s="23">
        <v>29</v>
      </c>
    </row>
    <row r="31" spans="1:18" x14ac:dyDescent="0.25">
      <c r="A31" s="35"/>
      <c r="B31" s="35"/>
      <c r="C31" s="35"/>
      <c r="D31" s="35"/>
      <c r="R31" s="23">
        <v>30</v>
      </c>
    </row>
    <row r="32" spans="1:18" x14ac:dyDescent="0.25">
      <c r="A32" s="35"/>
      <c r="B32" s="35"/>
      <c r="C32" s="35"/>
      <c r="D32" s="35"/>
      <c r="R32" s="23">
        <v>31</v>
      </c>
    </row>
    <row r="33" spans="1:18" x14ac:dyDescent="0.25">
      <c r="A33" s="35"/>
      <c r="B33" s="35"/>
      <c r="C33" s="35"/>
      <c r="D33" s="35"/>
      <c r="R33" s="23">
        <v>32</v>
      </c>
    </row>
    <row r="34" spans="1:18" x14ac:dyDescent="0.25">
      <c r="A34" s="35"/>
      <c r="B34" s="35"/>
      <c r="C34" s="35"/>
      <c r="D34" s="35"/>
      <c r="R34" s="23">
        <v>33</v>
      </c>
    </row>
    <row r="35" spans="1:18" x14ac:dyDescent="0.25">
      <c r="A35" s="35"/>
      <c r="B35" s="35"/>
      <c r="C35" s="35"/>
      <c r="D35" s="35"/>
      <c r="R35" s="23">
        <v>34</v>
      </c>
    </row>
    <row r="36" spans="1:18" x14ac:dyDescent="0.25">
      <c r="A36" s="35"/>
      <c r="B36" s="35"/>
      <c r="C36" s="35"/>
      <c r="D36" s="35"/>
      <c r="R36" s="23">
        <v>35</v>
      </c>
    </row>
    <row r="37" spans="1:18" x14ac:dyDescent="0.25">
      <c r="A37" s="35"/>
      <c r="B37" s="35"/>
      <c r="C37" s="35"/>
      <c r="D37" s="35"/>
      <c r="R37" s="23">
        <v>36</v>
      </c>
    </row>
    <row r="38" spans="1:18" x14ac:dyDescent="0.25">
      <c r="A38" s="35"/>
      <c r="B38" s="35"/>
      <c r="C38" s="35"/>
      <c r="D38" s="35"/>
      <c r="R38" s="23">
        <v>37</v>
      </c>
    </row>
    <row r="39" spans="1:18" x14ac:dyDescent="0.25">
      <c r="A39" s="35"/>
      <c r="B39" s="35"/>
      <c r="C39" s="35"/>
      <c r="D39" s="35"/>
      <c r="R39" s="23">
        <v>38</v>
      </c>
    </row>
    <row r="40" spans="1:18" x14ac:dyDescent="0.25">
      <c r="A40" s="35"/>
      <c r="B40" s="35"/>
      <c r="C40" s="35"/>
      <c r="D40" s="35"/>
      <c r="R40" s="23">
        <v>39</v>
      </c>
    </row>
    <row r="41" spans="1:18" x14ac:dyDescent="0.25">
      <c r="A41" s="35"/>
      <c r="B41" s="35"/>
      <c r="C41" s="35"/>
      <c r="D41" s="35"/>
      <c r="R41" s="23">
        <v>40</v>
      </c>
    </row>
    <row r="42" spans="1:18" x14ac:dyDescent="0.25">
      <c r="A42" s="35"/>
      <c r="B42" s="35"/>
      <c r="C42" s="35"/>
      <c r="D42" s="35"/>
      <c r="R42" s="23">
        <v>41</v>
      </c>
    </row>
    <row r="43" spans="1:18" x14ac:dyDescent="0.25">
      <c r="A43" s="35"/>
      <c r="B43" s="35"/>
      <c r="C43" s="35"/>
      <c r="D43" s="35"/>
      <c r="R43" s="23">
        <v>42</v>
      </c>
    </row>
    <row r="44" spans="1:18" x14ac:dyDescent="0.25">
      <c r="A44" s="35"/>
      <c r="B44" s="35"/>
      <c r="C44" s="35"/>
      <c r="D44" s="35"/>
      <c r="O44" t="s">
        <v>1</v>
      </c>
      <c r="R44" s="23">
        <v>43</v>
      </c>
    </row>
    <row r="45" spans="1:18" x14ac:dyDescent="0.25">
      <c r="A45" s="35"/>
      <c r="B45" s="35"/>
      <c r="C45" s="35"/>
      <c r="D45" s="35"/>
      <c r="O45" t="s">
        <v>1</v>
      </c>
      <c r="R45" s="23">
        <v>44</v>
      </c>
    </row>
    <row r="46" spans="1:18" x14ac:dyDescent="0.25">
      <c r="A46" s="35"/>
      <c r="B46" s="35"/>
      <c r="C46" s="35"/>
      <c r="D46" s="35"/>
      <c r="O46" t="s">
        <v>8</v>
      </c>
      <c r="R46" s="23">
        <v>45</v>
      </c>
    </row>
    <row r="47" spans="1:18" x14ac:dyDescent="0.25">
      <c r="A47" s="35"/>
      <c r="B47" s="35"/>
      <c r="C47" s="35"/>
      <c r="D47" s="35"/>
      <c r="O47" t="s">
        <v>100</v>
      </c>
      <c r="R47" s="23">
        <v>46</v>
      </c>
    </row>
    <row r="48" spans="1:18" x14ac:dyDescent="0.25">
      <c r="A48" s="35"/>
      <c r="B48" s="35"/>
      <c r="C48" s="35"/>
      <c r="D48" s="35"/>
      <c r="O48" t="s">
        <v>27</v>
      </c>
      <c r="R48" s="23">
        <v>47</v>
      </c>
    </row>
    <row r="49" spans="1:18" x14ac:dyDescent="0.25">
      <c r="A49" s="35"/>
      <c r="B49" s="35"/>
      <c r="C49" s="35"/>
      <c r="D49" s="35"/>
      <c r="O49" t="s">
        <v>132</v>
      </c>
      <c r="R49" s="23">
        <v>48</v>
      </c>
    </row>
    <row r="50" spans="1:18" x14ac:dyDescent="0.25">
      <c r="A50" s="35"/>
      <c r="B50" s="35"/>
      <c r="C50" s="35"/>
      <c r="D50" s="35"/>
      <c r="O50" t="s">
        <v>60</v>
      </c>
      <c r="R50" s="23">
        <v>49</v>
      </c>
    </row>
    <row r="51" spans="1:18" x14ac:dyDescent="0.25">
      <c r="A51" s="35"/>
      <c r="B51" s="35"/>
      <c r="C51" s="35"/>
      <c r="D51" s="35"/>
      <c r="O51" t="s">
        <v>124</v>
      </c>
      <c r="R51" s="23">
        <v>50</v>
      </c>
    </row>
    <row r="52" spans="1:18" x14ac:dyDescent="0.25">
      <c r="A52" s="35"/>
      <c r="B52" s="35"/>
      <c r="C52" s="35"/>
      <c r="D52" s="35"/>
    </row>
    <row r="53" spans="1:18" x14ac:dyDescent="0.25">
      <c r="A53" s="35"/>
      <c r="B53" s="35"/>
      <c r="C53" s="35"/>
      <c r="D53" s="35"/>
    </row>
    <row r="54" spans="1:18" x14ac:dyDescent="0.25">
      <c r="A54" s="35"/>
      <c r="B54" s="35"/>
      <c r="C54" s="35"/>
      <c r="D54" s="35"/>
    </row>
    <row r="55" spans="1:18" x14ac:dyDescent="0.25">
      <c r="A55" s="35"/>
      <c r="B55" s="35"/>
      <c r="C55" s="35"/>
      <c r="D55" s="35"/>
    </row>
    <row r="56" spans="1:18" x14ac:dyDescent="0.25">
      <c r="A56" s="35"/>
      <c r="B56" s="35"/>
      <c r="C56" s="35"/>
      <c r="D56" s="35"/>
      <c r="O56" t="s">
        <v>1</v>
      </c>
    </row>
    <row r="57" spans="1:18" x14ac:dyDescent="0.25">
      <c r="A57" s="35"/>
      <c r="B57" s="35"/>
      <c r="C57" s="35"/>
      <c r="D57" s="35"/>
      <c r="O57" t="s">
        <v>12</v>
      </c>
    </row>
    <row r="58" spans="1:18" x14ac:dyDescent="0.25">
      <c r="A58" s="35"/>
      <c r="B58" s="35"/>
      <c r="C58" s="35"/>
      <c r="D58" s="35"/>
      <c r="O58">
        <v>0</v>
      </c>
    </row>
    <row r="59" spans="1:18" x14ac:dyDescent="0.25">
      <c r="A59" s="35"/>
      <c r="B59" s="35"/>
      <c r="C59" s="35"/>
      <c r="D59" s="35"/>
      <c r="O59" t="s">
        <v>34</v>
      </c>
    </row>
    <row r="60" spans="1:18" x14ac:dyDescent="0.25">
      <c r="A60" s="35"/>
      <c r="B60" s="35"/>
      <c r="C60" s="35"/>
      <c r="D60" s="35"/>
      <c r="O60">
        <v>0</v>
      </c>
    </row>
    <row r="61" spans="1:18" x14ac:dyDescent="0.25">
      <c r="A61" s="35"/>
      <c r="B61" s="35"/>
      <c r="C61" s="35"/>
      <c r="D61" s="35"/>
      <c r="O61" t="s">
        <v>79</v>
      </c>
    </row>
    <row r="62" spans="1:18" x14ac:dyDescent="0.25">
      <c r="A62" s="35"/>
      <c r="B62" s="35"/>
      <c r="C62" s="35"/>
      <c r="D62" s="35"/>
      <c r="O62" t="s">
        <v>268</v>
      </c>
    </row>
    <row r="63" spans="1:18" x14ac:dyDescent="0.25">
      <c r="A63" s="35"/>
      <c r="B63" s="35"/>
      <c r="C63" s="35"/>
      <c r="D63" s="35"/>
    </row>
    <row r="64" spans="1:18" x14ac:dyDescent="0.25">
      <c r="A64" s="35"/>
      <c r="B64" s="35"/>
      <c r="C64" s="35"/>
      <c r="D64" s="35"/>
    </row>
    <row r="65" spans="1:4" x14ac:dyDescent="0.25">
      <c r="A65" s="35"/>
      <c r="B65" s="35"/>
      <c r="C65" s="35"/>
      <c r="D65" s="35"/>
    </row>
    <row r="88" spans="15:15" x14ac:dyDescent="0.25">
      <c r="O88">
        <v>6</v>
      </c>
    </row>
    <row r="90" spans="15:15" x14ac:dyDescent="0.25">
      <c r="O90">
        <v>0</v>
      </c>
    </row>
    <row r="92" spans="15:15" x14ac:dyDescent="0.25">
      <c r="O92">
        <v>8</v>
      </c>
    </row>
    <row r="94" spans="15:15" x14ac:dyDescent="0.25">
      <c r="O94">
        <v>14</v>
      </c>
    </row>
    <row r="99" spans="15:15" x14ac:dyDescent="0.25">
      <c r="O99">
        <v>0</v>
      </c>
    </row>
    <row r="101" spans="15:15" x14ac:dyDescent="0.25">
      <c r="O101">
        <v>0</v>
      </c>
    </row>
    <row r="103" spans="15:15" x14ac:dyDescent="0.25">
      <c r="O103">
        <v>0</v>
      </c>
    </row>
    <row r="105" spans="15:15" x14ac:dyDescent="0.25">
      <c r="O105">
        <v>0</v>
      </c>
    </row>
    <row r="129" spans="15:15" x14ac:dyDescent="0.25">
      <c r="O129" t="s">
        <v>2</v>
      </c>
    </row>
    <row r="130" spans="15:15" x14ac:dyDescent="0.25">
      <c r="O130" t="s">
        <v>9</v>
      </c>
    </row>
    <row r="131" spans="15:15" x14ac:dyDescent="0.25">
      <c r="O131" t="s">
        <v>103</v>
      </c>
    </row>
    <row r="132" spans="15:15" x14ac:dyDescent="0.25">
      <c r="O132" t="s">
        <v>33</v>
      </c>
    </row>
    <row r="133" spans="15:15" x14ac:dyDescent="0.25">
      <c r="O133" t="s">
        <v>193</v>
      </c>
    </row>
    <row r="134" spans="15:15" x14ac:dyDescent="0.25">
      <c r="O134" t="s">
        <v>79</v>
      </c>
    </row>
    <row r="135" spans="15:15" x14ac:dyDescent="0.25">
      <c r="O135" t="s">
        <v>268</v>
      </c>
    </row>
    <row r="138" spans="15:15" x14ac:dyDescent="0.25">
      <c r="O138" t="s">
        <v>90</v>
      </c>
    </row>
    <row r="140" spans="15:15" x14ac:dyDescent="0.25">
      <c r="O140" t="s">
        <v>2</v>
      </c>
    </row>
    <row r="141" spans="15:15" x14ac:dyDescent="0.25">
      <c r="O141" t="s">
        <v>12</v>
      </c>
    </row>
    <row r="142" spans="15:15" x14ac:dyDescent="0.25">
      <c r="O142">
        <v>0</v>
      </c>
    </row>
    <row r="143" spans="15:15" x14ac:dyDescent="0.25">
      <c r="O143" t="s">
        <v>34</v>
      </c>
    </row>
    <row r="144" spans="15:15" x14ac:dyDescent="0.25">
      <c r="O144">
        <v>0</v>
      </c>
    </row>
    <row r="145" spans="15:15" x14ac:dyDescent="0.25">
      <c r="O145" t="s">
        <v>79</v>
      </c>
    </row>
    <row r="146" spans="15:15" x14ac:dyDescent="0.25">
      <c r="O146" t="s">
        <v>268</v>
      </c>
    </row>
    <row r="172" spans="15:15" x14ac:dyDescent="0.25">
      <c r="O172">
        <v>7</v>
      </c>
    </row>
    <row r="174" spans="15:15" x14ac:dyDescent="0.25">
      <c r="O174">
        <v>8</v>
      </c>
    </row>
    <row r="176" spans="15:15" x14ac:dyDescent="0.25">
      <c r="O176">
        <v>0</v>
      </c>
    </row>
    <row r="178" spans="15:15" x14ac:dyDescent="0.25">
      <c r="O178">
        <v>15</v>
      </c>
    </row>
    <row r="180" spans="15:15" x14ac:dyDescent="0.25">
      <c r="O180">
        <v>43372</v>
      </c>
    </row>
    <row r="183" spans="15:15" x14ac:dyDescent="0.25">
      <c r="O183">
        <v>0</v>
      </c>
    </row>
    <row r="185" spans="15:15" x14ac:dyDescent="0.25">
      <c r="O185">
        <v>0</v>
      </c>
    </row>
    <row r="187" spans="15:15" x14ac:dyDescent="0.25">
      <c r="O187">
        <v>0</v>
      </c>
    </row>
    <row r="189" spans="15:15" x14ac:dyDescent="0.25">
      <c r="O189">
        <v>0</v>
      </c>
    </row>
    <row r="212" spans="15:15" ht="15.75" thickBot="1" x14ac:dyDescent="0.3"/>
    <row r="213" spans="15:15" ht="20.25" thickTop="1" thickBot="1" x14ac:dyDescent="0.3">
      <c r="O213" s="47"/>
    </row>
    <row r="214" spans="15:15" ht="19.5" thickTop="1" x14ac:dyDescent="0.25">
      <c r="O214" s="21"/>
    </row>
    <row r="215" spans="15:15" ht="15.75" thickBot="1" x14ac:dyDescent="0.3">
      <c r="O215" s="46"/>
    </row>
    <row r="216" spans="15:15" ht="19.5" thickTop="1" x14ac:dyDescent="0.25">
      <c r="O216" s="21"/>
    </row>
    <row r="217" spans="15:15" ht="15.75" thickBot="1" x14ac:dyDescent="0.3">
      <c r="O217" s="46"/>
    </row>
    <row r="218" spans="15:15" ht="19.5" thickTop="1" x14ac:dyDescent="0.25">
      <c r="O218" s="21"/>
    </row>
    <row r="219" spans="15:15" ht="15.75" thickBot="1" x14ac:dyDescent="0.3">
      <c r="O219" s="46"/>
    </row>
    <row r="220" spans="15:15" ht="19.5" thickTop="1" x14ac:dyDescent="0.25">
      <c r="O220" s="18"/>
    </row>
    <row r="221" spans="15:15" ht="18.75" x14ac:dyDescent="0.25">
      <c r="O221" s="45"/>
    </row>
    <row r="222" spans="15:15" ht="33.75" x14ac:dyDescent="0.5">
      <c r="O222" s="48"/>
    </row>
    <row r="223" spans="15:15" ht="15.75" thickBot="1" x14ac:dyDescent="0.3"/>
    <row r="224" spans="15:15" ht="20.25" thickTop="1" thickBot="1" x14ac:dyDescent="0.3">
      <c r="O224" s="47"/>
    </row>
    <row r="225" spans="15:15" ht="19.5" thickTop="1" x14ac:dyDescent="0.25">
      <c r="O225" s="21"/>
    </row>
    <row r="226" spans="15:15" ht="15.75" thickBot="1" x14ac:dyDescent="0.3">
      <c r="O226" s="46"/>
    </row>
    <row r="227" spans="15:15" ht="19.5" thickTop="1" x14ac:dyDescent="0.25">
      <c r="O227" s="21"/>
    </row>
    <row r="228" spans="15:15" ht="15.75" thickBot="1" x14ac:dyDescent="0.3">
      <c r="O228" s="46"/>
    </row>
    <row r="229" spans="15:15" ht="19.5" thickTop="1" x14ac:dyDescent="0.25">
      <c r="O229" s="21"/>
    </row>
    <row r="230" spans="15:15" ht="15.75" thickBot="1" x14ac:dyDescent="0.3">
      <c r="O230" s="46"/>
    </row>
    <row r="231" spans="15:15" ht="19.5" thickTop="1" x14ac:dyDescent="0.25">
      <c r="O231" s="18"/>
    </row>
    <row r="232" spans="15:15" ht="18.75" x14ac:dyDescent="0.25">
      <c r="O232" s="45"/>
    </row>
    <row r="581" ht="15" customHeight="1" x14ac:dyDescent="0.25"/>
    <row r="602" spans="15:15" x14ac:dyDescent="0.25">
      <c r="O602">
        <v>6</v>
      </c>
    </row>
    <row r="604" spans="15:15" x14ac:dyDescent="0.25">
      <c r="O604">
        <v>0</v>
      </c>
    </row>
    <row r="606" spans="15:15" x14ac:dyDescent="0.25">
      <c r="O606">
        <v>8</v>
      </c>
    </row>
    <row r="608" spans="15:15" x14ac:dyDescent="0.25">
      <c r="O608">
        <v>14</v>
      </c>
    </row>
    <row r="613" spans="15:15" x14ac:dyDescent="0.25">
      <c r="O613">
        <v>0</v>
      </c>
    </row>
    <row r="615" spans="15:15" x14ac:dyDescent="0.25">
      <c r="O615">
        <v>0</v>
      </c>
    </row>
    <row r="617" spans="15:15" x14ac:dyDescent="0.25">
      <c r="O617">
        <v>0</v>
      </c>
    </row>
    <row r="619" spans="15:15" x14ac:dyDescent="0.25">
      <c r="O619">
        <v>0</v>
      </c>
    </row>
    <row r="643" spans="15:15" x14ac:dyDescent="0.25">
      <c r="O643" t="s">
        <v>2</v>
      </c>
    </row>
    <row r="644" spans="15:15" x14ac:dyDescent="0.25">
      <c r="O644" t="s">
        <v>9</v>
      </c>
    </row>
    <row r="645" spans="15:15" x14ac:dyDescent="0.25">
      <c r="O645" t="s">
        <v>103</v>
      </c>
    </row>
    <row r="646" spans="15:15" x14ac:dyDescent="0.25">
      <c r="O646" t="s">
        <v>33</v>
      </c>
    </row>
    <row r="647" spans="15:15" x14ac:dyDescent="0.25">
      <c r="O647" t="s">
        <v>193</v>
      </c>
    </row>
    <row r="648" spans="15:15" x14ac:dyDescent="0.25">
      <c r="O648" t="s">
        <v>79</v>
      </c>
    </row>
    <row r="649" spans="15:15" x14ac:dyDescent="0.25">
      <c r="O649" t="s">
        <v>268</v>
      </c>
    </row>
    <row r="652" spans="15:15" x14ac:dyDescent="0.25">
      <c r="O652" t="s">
        <v>90</v>
      </c>
    </row>
    <row r="654" spans="15:15" x14ac:dyDescent="0.25">
      <c r="O654" t="s">
        <v>2</v>
      </c>
    </row>
    <row r="655" spans="15:15" x14ac:dyDescent="0.25">
      <c r="O655" t="s">
        <v>12</v>
      </c>
    </row>
    <row r="656" spans="15:15" x14ac:dyDescent="0.25">
      <c r="O656">
        <v>0</v>
      </c>
    </row>
    <row r="657" spans="15:15" x14ac:dyDescent="0.25">
      <c r="O657" t="s">
        <v>34</v>
      </c>
    </row>
    <row r="658" spans="15:15" x14ac:dyDescent="0.25">
      <c r="O658">
        <v>0</v>
      </c>
    </row>
    <row r="659" spans="15:15" x14ac:dyDescent="0.25">
      <c r="O659" t="s">
        <v>79</v>
      </c>
    </row>
    <row r="660" spans="15:15" x14ac:dyDescent="0.25">
      <c r="O660" t="s">
        <v>268</v>
      </c>
    </row>
    <row r="686" spans="15:15" x14ac:dyDescent="0.25">
      <c r="O686">
        <v>7</v>
      </c>
    </row>
    <row r="688" spans="15:15" x14ac:dyDescent="0.25">
      <c r="O688">
        <v>8</v>
      </c>
    </row>
    <row r="690" spans="15:15" x14ac:dyDescent="0.25">
      <c r="O690">
        <v>0</v>
      </c>
    </row>
    <row r="692" spans="15:15" x14ac:dyDescent="0.25">
      <c r="O692">
        <v>15</v>
      </c>
    </row>
    <row r="694" spans="15:15" x14ac:dyDescent="0.25">
      <c r="O694">
        <v>43372</v>
      </c>
    </row>
    <row r="697" spans="15:15" x14ac:dyDescent="0.25">
      <c r="O697">
        <v>0</v>
      </c>
    </row>
    <row r="699" spans="15:15" x14ac:dyDescent="0.25">
      <c r="O699">
        <v>0</v>
      </c>
    </row>
    <row r="701" spans="15:15" x14ac:dyDescent="0.25">
      <c r="O701">
        <v>0</v>
      </c>
    </row>
    <row r="703" spans="15:15" x14ac:dyDescent="0.25">
      <c r="O703">
        <v>0</v>
      </c>
    </row>
    <row r="727" spans="15:15" x14ac:dyDescent="0.25">
      <c r="O727" t="s">
        <v>87</v>
      </c>
    </row>
    <row r="728" spans="15:15" x14ac:dyDescent="0.25">
      <c r="O728" t="s">
        <v>9</v>
      </c>
    </row>
    <row r="729" spans="15:15" x14ac:dyDescent="0.25">
      <c r="O729" t="s">
        <v>103</v>
      </c>
    </row>
    <row r="730" spans="15:15" x14ac:dyDescent="0.25">
      <c r="O730" t="s">
        <v>19</v>
      </c>
    </row>
    <row r="731" spans="15:15" x14ac:dyDescent="0.25">
      <c r="O731" t="s">
        <v>104</v>
      </c>
    </row>
    <row r="732" spans="15:15" x14ac:dyDescent="0.25">
      <c r="O732" t="s">
        <v>70</v>
      </c>
    </row>
    <row r="733" spans="15:15" x14ac:dyDescent="0.25">
      <c r="O733" t="s">
        <v>251</v>
      </c>
    </row>
    <row r="735" spans="15:15" x14ac:dyDescent="0.25">
      <c r="O735" t="s">
        <v>92</v>
      </c>
    </row>
    <row r="738" spans="15:15" x14ac:dyDescent="0.25">
      <c r="O738" t="s">
        <v>87</v>
      </c>
    </row>
    <row r="739" spans="15:15" x14ac:dyDescent="0.25">
      <c r="O739" t="s">
        <v>12</v>
      </c>
    </row>
    <row r="740" spans="15:15" x14ac:dyDescent="0.25">
      <c r="O740">
        <v>0</v>
      </c>
    </row>
    <row r="741" spans="15:15" x14ac:dyDescent="0.25">
      <c r="O741" t="s">
        <v>34</v>
      </c>
    </row>
    <row r="742" spans="15:15" x14ac:dyDescent="0.25">
      <c r="O742">
        <v>0</v>
      </c>
    </row>
    <row r="743" spans="15:15" x14ac:dyDescent="0.25">
      <c r="O743" t="s">
        <v>79</v>
      </c>
    </row>
    <row r="744" spans="15:15" x14ac:dyDescent="0.25">
      <c r="O744" t="s">
        <v>268</v>
      </c>
    </row>
    <row r="746" spans="15:15" x14ac:dyDescent="0.25">
      <c r="O746" t="s">
        <v>92</v>
      </c>
    </row>
  </sheetData>
  <mergeCells count="72">
    <mergeCell ref="B3:C3"/>
    <mergeCell ref="B5:C5"/>
    <mergeCell ref="A4:A5"/>
    <mergeCell ref="D3:E3"/>
    <mergeCell ref="D5:E5"/>
    <mergeCell ref="A10:B10"/>
    <mergeCell ref="H7:I7"/>
    <mergeCell ref="J7:K7"/>
    <mergeCell ref="L7:M7"/>
    <mergeCell ref="H9:I9"/>
    <mergeCell ref="J9:K9"/>
    <mergeCell ref="L9:M9"/>
    <mergeCell ref="B7:C7"/>
    <mergeCell ref="A6:A7"/>
    <mergeCell ref="A8:A9"/>
    <mergeCell ref="B9:C9"/>
    <mergeCell ref="D7:E7"/>
    <mergeCell ref="F7:G7"/>
    <mergeCell ref="D9:E9"/>
    <mergeCell ref="F9:G9"/>
    <mergeCell ref="N7:O7"/>
    <mergeCell ref="N9:O9"/>
    <mergeCell ref="G1:I1"/>
    <mergeCell ref="K1:M1"/>
    <mergeCell ref="D1:F1"/>
    <mergeCell ref="N3:O3"/>
    <mergeCell ref="N5:O5"/>
    <mergeCell ref="F5:G5"/>
    <mergeCell ref="H3:I3"/>
    <mergeCell ref="H5:I5"/>
    <mergeCell ref="J3:K3"/>
    <mergeCell ref="J5:K5"/>
    <mergeCell ref="L3:M3"/>
    <mergeCell ref="L5:M5"/>
    <mergeCell ref="F3:G3"/>
    <mergeCell ref="L11:N11"/>
    <mergeCell ref="D12:F12"/>
    <mergeCell ref="G12:I12"/>
    <mergeCell ref="K12:M12"/>
    <mergeCell ref="B14:C14"/>
    <mergeCell ref="D14:E14"/>
    <mergeCell ref="F14:G14"/>
    <mergeCell ref="H14:I14"/>
    <mergeCell ref="J14:K14"/>
    <mergeCell ref="H18:I18"/>
    <mergeCell ref="J18:K18"/>
    <mergeCell ref="L14:M14"/>
    <mergeCell ref="N14:O14"/>
    <mergeCell ref="A15:A16"/>
    <mergeCell ref="B16:C16"/>
    <mergeCell ref="D16:E16"/>
    <mergeCell ref="F16:G16"/>
    <mergeCell ref="H16:I16"/>
    <mergeCell ref="J16:K16"/>
    <mergeCell ref="L16:M16"/>
    <mergeCell ref="N16:O16"/>
    <mergeCell ref="A21:B21"/>
    <mergeCell ref="L22:N22"/>
    <mergeCell ref="L18:M18"/>
    <mergeCell ref="N18:O18"/>
    <mergeCell ref="A19:A20"/>
    <mergeCell ref="B20:C20"/>
    <mergeCell ref="D20:E20"/>
    <mergeCell ref="F20:G20"/>
    <mergeCell ref="H20:I20"/>
    <mergeCell ref="J20:K20"/>
    <mergeCell ref="L20:M20"/>
    <mergeCell ref="N20:O20"/>
    <mergeCell ref="A17:A18"/>
    <mergeCell ref="B18:C18"/>
    <mergeCell ref="D18:E18"/>
    <mergeCell ref="F18:G18"/>
  </mergeCells>
  <dataValidations count="3">
    <dataValidation type="list" allowBlank="1" showInputMessage="1" showErrorMessage="1" sqref="C26 N4 L4 J4 H4 F4 D4 B4 N15 L15 J15 H15 F15 D15 B15">
      <formula1>"D1,D2,D3,D4,D5,D6,D7,D8,D9,D10"</formula1>
    </dataValidation>
    <dataValidation type="list" allowBlank="1" showInputMessage="1" showErrorMessage="1" sqref="B6 D6 N6 L6 J6 H6 F6 B17 D17 N17 L17 J17 H17 F17">
      <formula1>"M1,M2,M3,M4,M5,M6,M7,M8,M9,M10,M11,M12,M13,M14,M15,M16,M17,M18,M19,M20,M21,M22,M23,M24,M25,M26,M27,M28,M29,M30"</formula1>
    </dataValidation>
    <dataValidation type="list" allowBlank="1" showInputMessage="1" showErrorMessage="1" sqref="B8 D8 N8 L8 J8 H8 F8 B19 D19 N19 L19 J19 H19 F19">
      <formula1>"S1,S2,S3,S4,S5,S6,S7,S8,S9,S10,S11,S12,S13,S14,S15,S16,S17,S18,S19,S20,S21,S22,S23,S24,S25,S26,S27,S28,S29,S30"</formula1>
    </dataValidation>
  </dataValidation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A768"/>
  <sheetViews>
    <sheetView tabSelected="1" topLeftCell="P1" workbookViewId="0">
      <selection activeCell="S3" sqref="S3:AO3"/>
    </sheetView>
  </sheetViews>
  <sheetFormatPr baseColWidth="10" defaultRowHeight="15" x14ac:dyDescent="0.25"/>
  <cols>
    <col min="1" max="4" width="32.7109375" customWidth="1"/>
    <col min="5" max="8" width="20.7109375" customWidth="1"/>
    <col min="9" max="86" width="32.7109375" customWidth="1"/>
  </cols>
  <sheetData>
    <row r="1" spans="1:53" ht="15" customHeight="1" x14ac:dyDescent="0.25">
      <c r="A1" s="86" t="s">
        <v>3</v>
      </c>
      <c r="B1" s="86"/>
      <c r="C1" s="86"/>
      <c r="D1" s="86"/>
      <c r="E1" s="32"/>
      <c r="F1" s="32"/>
      <c r="G1" s="32"/>
      <c r="H1" s="32"/>
      <c r="I1" s="32"/>
      <c r="J1" s="17">
        <v>6</v>
      </c>
      <c r="K1" s="22">
        <v>1</v>
      </c>
      <c r="L1" s="90" t="s">
        <v>94</v>
      </c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T1">
        <v>234</v>
      </c>
      <c r="AU1" t="str">
        <f>LEFT(AS1,3)</f>
        <v/>
      </c>
      <c r="AV1">
        <f>LEN(AS1)</f>
        <v>0</v>
      </c>
      <c r="AW1">
        <f>AV1-3</f>
        <v>-3</v>
      </c>
      <c r="AX1" t="e">
        <f>RIGHT(AS1,AW1)</f>
        <v>#VALUE!</v>
      </c>
      <c r="AY1" t="str">
        <f>IF(AS1="(C)",AW1," ")</f>
        <v xml:space="preserve"> </v>
      </c>
      <c r="AZ1" t="str">
        <f>IF(AS1="(D)",AW1," ")</f>
        <v xml:space="preserve"> </v>
      </c>
      <c r="BA1" t="str">
        <f>IF(AS1="(M)",AW1," ")</f>
        <v xml:space="preserve"> </v>
      </c>
    </row>
    <row r="2" spans="1:53" ht="15" customHeight="1" x14ac:dyDescent="0.25">
      <c r="A2" s="86"/>
      <c r="B2" s="86"/>
      <c r="C2" s="86"/>
      <c r="D2" s="86"/>
      <c r="E2" s="32"/>
      <c r="F2" s="32"/>
      <c r="G2" s="32"/>
      <c r="H2" s="32"/>
      <c r="I2" s="32"/>
      <c r="K2" s="23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90"/>
      <c r="AD2" s="90"/>
      <c r="AE2" s="90"/>
      <c r="AF2" s="90"/>
      <c r="AG2" s="90"/>
      <c r="AH2" s="90"/>
      <c r="AI2" s="90"/>
      <c r="AJ2" s="90"/>
      <c r="AK2" s="90"/>
      <c r="AL2" s="90"/>
      <c r="AM2" s="90"/>
      <c r="AN2" s="90"/>
      <c r="AO2" s="90"/>
      <c r="AP2" s="90"/>
      <c r="AR2" t="s">
        <v>133</v>
      </c>
      <c r="AS2" t="s">
        <v>133</v>
      </c>
      <c r="AT2">
        <v>8</v>
      </c>
      <c r="AU2" t="str">
        <f t="shared" ref="AU2" si="0">LEFT(AS2,3)</f>
        <v>(D)</v>
      </c>
      <c r="AV2">
        <f t="shared" ref="AV2" si="1">LEN(AS2)</f>
        <v>9</v>
      </c>
      <c r="AW2">
        <f t="shared" ref="AW2" si="2">AV2-3</f>
        <v>6</v>
      </c>
      <c r="AX2" t="str">
        <f t="shared" ref="AX2" si="3">RIGHT(AS2,AW2)</f>
        <v>1 café</v>
      </c>
      <c r="AY2" t="s">
        <v>128</v>
      </c>
      <c r="AZ2" t="s">
        <v>288</v>
      </c>
      <c r="BA2" t="s">
        <v>128</v>
      </c>
    </row>
    <row r="3" spans="1:53" ht="28.5" customHeight="1" x14ac:dyDescent="0.25">
      <c r="A3" s="33" t="s">
        <v>95</v>
      </c>
      <c r="B3" s="33" t="s">
        <v>97</v>
      </c>
      <c r="C3" s="33" t="s">
        <v>135</v>
      </c>
      <c r="D3" s="33" t="s">
        <v>96</v>
      </c>
      <c r="I3" s="26"/>
      <c r="J3" t="s">
        <v>0</v>
      </c>
      <c r="K3" s="23">
        <v>2</v>
      </c>
      <c r="L3" s="27" t="str">
        <f>INDEX('Listes de Repas'!$B$11:$J$80,MATCH('Menu pour 15 jours'!$B$4,'Listes de Repas'!$B$11:$B$80,0),$K$5)</f>
        <v>(D)1 café</v>
      </c>
      <c r="M3" s="27" t="str">
        <f>INDEX('Listes de Repas'!$B$11:$J$80,MATCH('Menu pour 15 jours'!$B$4,'Listes de Repas'!$B$11:$B$80,0),$K$6)</f>
        <v>(D)1 tranches de pain</v>
      </c>
      <c r="N3" s="27" t="str">
        <f>INDEX('Listes de Repas'!$B$11:$J$80,MATCH('Menu pour 15 jours'!$B$4,'Listes de Repas'!$B$11:$B$80,0),$K$7)</f>
        <v>(D)1 tranches de pain</v>
      </c>
      <c r="O3" s="27" t="str">
        <f>INDEX('Listes de Repas'!$B$11:$J$80,MATCH('Menu pour 15 jours'!$B$4,'Listes de Repas'!$B$11:$B$80,0),$K$8)</f>
        <v>(D)1 Vache qui rit</v>
      </c>
      <c r="P3" s="27" t="str">
        <f>INDEX('Listes de Repas'!$B$11:$J$80,MATCH('Menu pour 15 jours'!$B$4,'Listes de Repas'!$B$11:$B$80,0),$K$9)</f>
        <v>(M)1 banane</v>
      </c>
      <c r="Q3" s="27" t="str">
        <f>INDEX('Listes de Repas'!$B$11:$J$80,MATCH('Menu pour 15 jours'!$B$4,'Listes de Repas'!$B$11:$B$80,0),$K$10)</f>
        <v>chips</v>
      </c>
      <c r="R3" s="27" t="e">
        <f>INDEX('Listes de Repas'!$B$11:$J$80,MATCH('Menu pour 15 jours'!$B$4,'Listes de Repas'!$B$11:$B$80,0),$K$11)</f>
        <v>#REF!</v>
      </c>
      <c r="S3" s="27" t="e">
        <f>INDEX('Listes de Repas'!$B$11:$J$80,MATCH('Menu pour 15 jours'!$B$4,'Listes de Repas'!$B$11:$B$80,0),$K$12)</f>
        <v>#REF!</v>
      </c>
      <c r="T3" s="28" t="e">
        <f>INDEX('Listes de Repas'!$B$11:$J$80,MATCH('Menu pour 15 jours'!$B$4,'Listes de Repas'!$B$11:$B$80,0),'Menu pour 15 jours'!$R$13)</f>
        <v>#REF!</v>
      </c>
      <c r="U3" s="28" t="e">
        <f>INDEX('Listes de Repas'!$B$11:$J$80,MATCH('Menu pour 15 jours'!$B$4,'Listes de Repas'!$B$11:$B$80,0),'Menu pour 15 jours'!$R$14)</f>
        <v>#REF!</v>
      </c>
      <c r="V3" s="28" t="e">
        <f>INDEX('Listes de Repas'!$B$11:$J$80,MATCH('Menu pour 15 jours'!$B$4,'Listes de Repas'!$B$11:$B$80,0),'Menu pour 15 jours'!$R$15)</f>
        <v>#REF!</v>
      </c>
      <c r="W3" s="28" t="e">
        <f>INDEX('Listes de Repas'!$B$11:$J$80,MATCH('Menu pour 15 jours'!$B$4,'Listes de Repas'!$B$11:$B$80,0),'Menu pour 15 jours'!$R$16)</f>
        <v>#REF!</v>
      </c>
      <c r="X3" s="28" t="e">
        <f>INDEX('Listes de Repas'!$B$11:$J$80,MATCH('Menu pour 15 jours'!$B$4,'Listes de Repas'!$B$11:$B$80,0),'Menu pour 15 jours'!$R$17)</f>
        <v>#REF!</v>
      </c>
      <c r="Y3" s="28" t="e">
        <f>INDEX('Listes de Repas'!$B$11:$J$80,MATCH('Menu pour 15 jours'!$B$4,'Listes de Repas'!$B$11:$B$80,0),'Menu pour 15 jours'!$R$18)</f>
        <v>#REF!</v>
      </c>
      <c r="Z3" s="28" t="e">
        <f>INDEX('Listes de Repas'!$B$11:$J$80,MATCH('Menu pour 15 jours'!$B$4,'Listes de Repas'!$B$11:$B$80,0),'Menu pour 15 jours'!$R$19)</f>
        <v>#REF!</v>
      </c>
      <c r="AA3" s="28" t="e">
        <f>INDEX('Listes de Repas'!$B$11:$J$80,MATCH('Menu pour 15 jours'!$B$4,'Listes de Repas'!$B$11:$B$80,0),'Menu pour 15 jours'!$R$20)</f>
        <v>#REF!</v>
      </c>
      <c r="AB3" s="28" t="e">
        <f>INDEX('Listes de Repas'!$B$11:$J$80,MATCH('Menu pour 15 jours'!$B$4,'Listes de Repas'!$B$11:$B$80,0),'Menu pour 15 jours'!$R$21)</f>
        <v>#REF!</v>
      </c>
      <c r="AC3" s="28" t="e">
        <f>INDEX('Listes de Repas'!$B$11:$J$80,MATCH('Menu pour 15 jours'!$B$4,'Listes de Repas'!$B$11:$B$80,0),'Menu pour 15 jours'!$R$22)</f>
        <v>#REF!</v>
      </c>
      <c r="AD3" s="28" t="e">
        <f>INDEX('Listes de Repas'!$B$11:$J$80,MATCH('Menu pour 15 jours'!$B$4,'Listes de Repas'!$B$11:$B$80,0),'Menu pour 15 jours'!$R$23)</f>
        <v>#REF!</v>
      </c>
      <c r="AE3" s="28" t="e">
        <f>INDEX('Listes de Repas'!$B$11:$J$80,MATCH('Menu pour 15 jours'!$B$4,'Listes de Repas'!$B$11:$B$80,0),'Menu pour 15 jours'!$R$24)</f>
        <v>#REF!</v>
      </c>
      <c r="AF3" s="28" t="e">
        <f>INDEX('Listes de Repas'!$B$11:$J$80,MATCH('Menu pour 15 jours'!$B$4,'Listes de Repas'!$B$11:$B$80,0),'Menu pour 15 jours'!$R$25)</f>
        <v>#REF!</v>
      </c>
      <c r="AG3" s="28" t="e">
        <f>INDEX('Listes de Repas'!$B$11:$J$80,MATCH('Menu pour 15 jours'!$B$4,'Listes de Repas'!$B$11:$B$80,0),'Menu pour 15 jours'!$R$26)</f>
        <v>#REF!</v>
      </c>
      <c r="AH3" s="28" t="e">
        <f>INDEX('Listes de Repas'!$B$11:$J$80,MATCH('Menu pour 15 jours'!$B$4,'Listes de Repas'!$B$11:$B$80,0),'Menu pour 15 jours'!$R$27)</f>
        <v>#REF!</v>
      </c>
      <c r="AI3" s="28" t="e">
        <f>INDEX('Listes de Repas'!$B$11:$J$80,MATCH('Menu pour 15 jours'!$B$4,'Listes de Repas'!$B$11:$B$80,0),'Menu pour 15 jours'!$R$28)</f>
        <v>#REF!</v>
      </c>
      <c r="AJ3" s="28" t="e">
        <f>INDEX('Listes de Repas'!$B$11:$J$80,MATCH('Menu pour 15 jours'!$B$4,'Listes de Repas'!$B$11:$B$80,0),'Menu pour 15 jours'!$R$29)</f>
        <v>#REF!</v>
      </c>
      <c r="AK3" s="28" t="e">
        <f>INDEX('Listes de Repas'!$B$11:$J$80,MATCH('Menu pour 15 jours'!$B$4,'Listes de Repas'!$B$11:$B$80,0),'Menu pour 15 jours'!$R$30)</f>
        <v>#REF!</v>
      </c>
      <c r="AL3" s="28" t="str">
        <f>INDEX('Listes de Repas'!$B$11:$J$80,MATCH('Menu pour 15 jours'!$B$4,'Listes de Repas'!$B$11:$B$80,0),'Menu pour 15 jours'!$R$10)</f>
        <v>chips</v>
      </c>
      <c r="AM3" s="28" t="str">
        <f>INDEX('Listes de Repas'!$B$11:$J$80,MATCH('Menu pour 15 jours'!$B$4,'Listes de Repas'!$B$11:$B$80,0),'Menu pour 15 jours'!$R$10)</f>
        <v>chips</v>
      </c>
      <c r="AN3" s="28" t="str">
        <f>INDEX('Listes de Repas'!$B$11:$J$80,MATCH('Menu pour 15 jours'!$B$4,'Listes de Repas'!$B$11:$B$80,0),'Menu pour 15 jours'!$R$10)</f>
        <v>chips</v>
      </c>
      <c r="AO3" s="28" t="str">
        <f>INDEX('Listes de Repas'!$B$11:$J$80,MATCH('Menu pour 15 jours'!$B$4,'Listes de Repas'!$B$11:$B$80,0),'Menu pour 15 jours'!$R$10)</f>
        <v>chips</v>
      </c>
      <c r="AP3" s="87" t="s">
        <v>7</v>
      </c>
      <c r="AR3" t="s">
        <v>133</v>
      </c>
      <c r="AS3">
        <v>0</v>
      </c>
      <c r="AT3">
        <v>234</v>
      </c>
      <c r="AU3" t="str">
        <f t="shared" ref="AU3:AU66" si="4">LEFT(AS3,3)</f>
        <v>0</v>
      </c>
      <c r="AV3">
        <f t="shared" ref="AV3:AV66" si="5">LEN(AS3)</f>
        <v>1</v>
      </c>
      <c r="AW3">
        <f t="shared" ref="AW3:AW66" si="6">AV3-3</f>
        <v>-2</v>
      </c>
      <c r="AX3" t="e">
        <f t="shared" ref="AX3:AX66" si="7">RIGHT(AS3,AW3)</f>
        <v>#VALUE!</v>
      </c>
      <c r="AY3" t="s">
        <v>128</v>
      </c>
      <c r="AZ3" t="s">
        <v>128</v>
      </c>
      <c r="BA3" t="s">
        <v>128</v>
      </c>
    </row>
    <row r="4" spans="1:53" x14ac:dyDescent="0.25">
      <c r="A4" s="35" t="s">
        <v>277</v>
      </c>
      <c r="B4" s="35" t="s">
        <v>283</v>
      </c>
      <c r="C4" s="35" t="s">
        <v>290</v>
      </c>
      <c r="D4" s="35" t="s">
        <v>299</v>
      </c>
      <c r="E4" s="24"/>
      <c r="F4" s="24"/>
      <c r="G4" s="24"/>
      <c r="H4" s="24"/>
      <c r="I4" s="26"/>
      <c r="J4" t="s">
        <v>93</v>
      </c>
      <c r="K4" s="23">
        <v>3</v>
      </c>
      <c r="L4" s="29" t="e">
        <f>INDEX('Listes de Repas'!$B$11:$J$80,MATCH('Menu pour 15 jours'!$D$4,'Listes de Repas'!$B$11:$B$80,0),'Menu pour 15 jours'!$R$2)</f>
        <v>#VALUE!</v>
      </c>
      <c r="M4" s="25" t="str">
        <f>INDEX('Listes de Repas'!$B$11:$J$80,MATCH('Menu pour 15 jours'!$D$4,'Listes de Repas'!$B$11:$B$80,0),'Menu pour 15 jours'!$R$6)</f>
        <v>(D)1 tranches de pain</v>
      </c>
      <c r="N4" s="25" t="str">
        <f>INDEX('Listes de Repas'!$B$11:$J$80,MATCH('Menu pour 15 jours'!$D$4,'Listes de Repas'!$B$11:$B$80,0),'Menu pour 15 jours'!$R$7)</f>
        <v>(D)1 tranches de pain</v>
      </c>
      <c r="O4" s="25" t="str">
        <f>INDEX('Listes de Repas'!$B$11:$J$80,MATCH('Menu pour 15 jours'!$D$4,'Listes de Repas'!$B$11:$B$80,0),'Menu pour 15 jours'!$R$8)</f>
        <v>(C)1 pot de fromage blanc maigre</v>
      </c>
      <c r="P4" s="25" t="str">
        <f>INDEX('Listes de Repas'!$B$11:$J$80,MATCH('Menu pour 15 jours'!$D$4,'Listes de Repas'!$B$11:$B$80,0),'Menu pour 15 jours'!$R$9)</f>
        <v>(A)1 C.C de cassonade</v>
      </c>
      <c r="Q4" s="25" t="str">
        <f>INDEX('Listes de Repas'!$B$11:$J$80,MATCH('Menu pour 15 jours'!$D$4,'Listes de Repas'!$B$11:$B$80,0),'Menu pour 15 jours'!$R$10)</f>
        <v>(A)1 C.C de cassonade</v>
      </c>
      <c r="R4" s="25" t="e">
        <f>INDEX('Listes de Repas'!$B$11:$J$80,MATCH('Menu pour 15 jours'!$D$4,'Listes de Repas'!$B$11:$B$80,0),'Menu pour 15 jours'!$R$11)</f>
        <v>#REF!</v>
      </c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88"/>
      <c r="AR4" t="s">
        <v>133</v>
      </c>
      <c r="AS4" t="s">
        <v>220</v>
      </c>
      <c r="AT4">
        <v>3</v>
      </c>
      <c r="AU4" t="str">
        <f t="shared" si="4"/>
        <v>(M)</v>
      </c>
      <c r="AV4">
        <f t="shared" si="5"/>
        <v>19</v>
      </c>
      <c r="AW4">
        <f t="shared" si="6"/>
        <v>16</v>
      </c>
      <c r="AX4" t="str">
        <f t="shared" si="7"/>
        <v xml:space="preserve"> 1 poivron rouge</v>
      </c>
      <c r="AY4" t="s">
        <v>128</v>
      </c>
      <c r="AZ4" t="s">
        <v>128</v>
      </c>
      <c r="BA4" t="s">
        <v>449</v>
      </c>
    </row>
    <row r="5" spans="1:53" x14ac:dyDescent="0.25">
      <c r="A5" s="35" t="s">
        <v>309</v>
      </c>
      <c r="B5" s="35" t="s">
        <v>313</v>
      </c>
      <c r="C5" s="35" t="s">
        <v>292</v>
      </c>
      <c r="D5" s="35" t="s">
        <v>302</v>
      </c>
      <c r="I5" s="26"/>
      <c r="J5" t="s">
        <v>82</v>
      </c>
      <c r="K5" s="23">
        <v>4</v>
      </c>
      <c r="L5" s="29" t="str">
        <f>INDEX('Listes de Repas'!$B$11:$J$80,MATCH('Menu pour 15 jours'!$F$4,'Listes de Repas'!$B$11:$B$80,0),'Menu pour 15 jours'!$R$5)</f>
        <v>(D)1 café</v>
      </c>
      <c r="M5" s="25" t="str">
        <f>INDEX('Listes de Repas'!$B$11:$J$80,MATCH('Menu pour 15 jours'!$F$4,'Listes de Repas'!$B$11:$B$80,0),'Menu pour 15 jours'!$R$6)</f>
        <v>(D)1 tranches de pain</v>
      </c>
      <c r="N5" s="25" t="str">
        <f>INDEX('Listes de Repas'!$B$11:$J$80,MATCH('Menu pour 15 jours'!$F$4,'Listes de Repas'!$B$11:$B$80,0),'Menu pour 15 jours'!$R$7)</f>
        <v>(D)1 tranches de pain</v>
      </c>
      <c r="O5" s="25" t="str">
        <f>INDEX('Listes de Repas'!$B$11:$J$80,MATCH('Menu pour 15 jours'!$F$4,'Listes de Repas'!$B$11:$B$80,0),'Menu pour 15 jours'!$R$8)</f>
        <v>(D)1 Vache qui rit</v>
      </c>
      <c r="P5" s="25" t="str">
        <f>INDEX('Listes de Repas'!$B$11:$J$80,MATCH('Menu pour 15 jours'!$F$4,'Listes de Repas'!$B$11:$B$80,0),'Menu pour 15 jours'!$R$9)</f>
        <v>(M)1 banane</v>
      </c>
      <c r="Q5" s="25" t="str">
        <f>INDEX('Listes de Repas'!$B$11:$J$80,MATCH('Menu pour 15 jours'!$F$4,'Listes de Repas'!$B$11:$B$80,0),'Menu pour 15 jours'!$R$10)</f>
        <v>chips</v>
      </c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88"/>
      <c r="AR5" t="s">
        <v>133</v>
      </c>
      <c r="AS5" t="s">
        <v>148</v>
      </c>
      <c r="AT5">
        <v>1</v>
      </c>
      <c r="AU5" t="str">
        <f t="shared" si="4"/>
        <v>(A)</v>
      </c>
      <c r="AV5">
        <f t="shared" si="5"/>
        <v>21</v>
      </c>
      <c r="AW5">
        <f t="shared" si="6"/>
        <v>18</v>
      </c>
      <c r="AX5" t="str">
        <f t="shared" si="7"/>
        <v>125g de champignon</v>
      </c>
      <c r="AY5" t="s">
        <v>128</v>
      </c>
      <c r="AZ5" t="s">
        <v>128</v>
      </c>
      <c r="BA5" t="s">
        <v>128</v>
      </c>
    </row>
    <row r="6" spans="1:53" x14ac:dyDescent="0.25">
      <c r="A6" s="35" t="s">
        <v>307</v>
      </c>
      <c r="B6" s="35" t="s">
        <v>312</v>
      </c>
      <c r="C6" s="35" t="s">
        <v>288</v>
      </c>
      <c r="D6" s="35" t="s">
        <v>320</v>
      </c>
      <c r="I6" s="26"/>
      <c r="K6" s="23">
        <v>5</v>
      </c>
      <c r="L6" s="29" t="str">
        <f>INDEX('Listes de Repas'!$B$11:$J$80,MATCH('Menu pour 15 jours'!$H$4,'Listes de Repas'!$B$11:$B$80,0),'Menu pour 15 jours'!$R$5)</f>
        <v>(D)1 café</v>
      </c>
      <c r="M6" s="25" t="str">
        <f>INDEX('Listes de Repas'!$B$11:$J$80,MATCH('Menu pour 15 jours'!$H$4,'Listes de Repas'!$B$11:$B$80,0),'Menu pour 15 jours'!$R$6)</f>
        <v>(D)1 tranches de pain</v>
      </c>
      <c r="N6" s="25" t="str">
        <f>INDEX('Listes de Repas'!$B$11:$J$80,MATCH('Menu pour 15 jours'!$H$4,'Listes de Repas'!$B$11:$B$80,0),'Menu pour 15 jours'!$R$7)</f>
        <v>(D)1 tranches de pain</v>
      </c>
      <c r="O6" s="25" t="str">
        <f>INDEX('Listes de Repas'!$B$11:$J$80,MATCH('Menu pour 15 jours'!$H$4,'Listes de Repas'!$B$11:$B$80,0),'Menu pour 15 jours'!$R$8)</f>
        <v>(D)1 Vache qui rit</v>
      </c>
      <c r="P6" s="25" t="str">
        <f>INDEX('Listes de Repas'!$B$11:$J$80,MATCH('Menu pour 15 jours'!$H$4,'Listes de Repas'!$B$11:$B$80,0),'Menu pour 15 jours'!$R$9)</f>
        <v>(M)1 banane</v>
      </c>
      <c r="Q6" s="25" t="str">
        <f>INDEX('Listes de Repas'!$B$11:$J$80,MATCH('Menu pour 15 jours'!$H$4,'Listes de Repas'!$B$11:$B$80,0),'Menu pour 15 jours'!$R$10)</f>
        <v>chips</v>
      </c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88"/>
      <c r="AR6" t="s">
        <v>133</v>
      </c>
      <c r="AS6" t="s">
        <v>206</v>
      </c>
      <c r="AT6">
        <v>1</v>
      </c>
      <c r="AU6" t="str">
        <f t="shared" si="4"/>
        <v>(M)</v>
      </c>
      <c r="AV6">
        <f t="shared" si="5"/>
        <v>11</v>
      </c>
      <c r="AW6">
        <f t="shared" si="6"/>
        <v>8</v>
      </c>
      <c r="AX6" t="str">
        <f t="shared" si="7"/>
        <v xml:space="preserve"> 8 radis</v>
      </c>
      <c r="AY6" t="s">
        <v>128</v>
      </c>
      <c r="AZ6" t="s">
        <v>128</v>
      </c>
      <c r="BA6" t="s">
        <v>294</v>
      </c>
    </row>
    <row r="7" spans="1:53" x14ac:dyDescent="0.25">
      <c r="A7" s="35" t="s">
        <v>129</v>
      </c>
      <c r="B7" s="35" t="s">
        <v>285</v>
      </c>
      <c r="C7" s="35" t="s">
        <v>317</v>
      </c>
      <c r="D7" s="35" t="s">
        <v>324</v>
      </c>
      <c r="I7" s="26"/>
      <c r="K7" s="23">
        <v>6</v>
      </c>
      <c r="L7" s="29" t="str">
        <f>INDEX('Listes de Repas'!$B$11:$J$80,MATCH('Menu pour 15 jours'!$J$4,'Listes de Repas'!$B$11:$B$80,0),'Menu pour 15 jours'!$R$5)</f>
        <v>(D)1 café</v>
      </c>
      <c r="M7" s="25" t="str">
        <f>INDEX('Listes de Repas'!$B$11:$J$80,MATCH('Menu pour 15 jours'!$J$4,'Listes de Repas'!$B$11:$B$80,0),'Menu pour 15 jours'!$R$6)</f>
        <v>(D)1 tranches de pain</v>
      </c>
      <c r="N7" s="25" t="str">
        <f>INDEX('Listes de Repas'!$B$11:$J$80,MATCH('Menu pour 15 jours'!$J$4,'Listes de Repas'!$B$11:$B$80,0),'Menu pour 15 jours'!$R$7)</f>
        <v>(D)1 tranches de pain</v>
      </c>
      <c r="O7" s="25" t="str">
        <f>INDEX('Listes de Repas'!$B$11:$J$80,MATCH('Menu pour 15 jours'!$J$4,'Listes de Repas'!$B$11:$B$80,0),'Menu pour 15 jours'!$R$8)</f>
        <v>(C)1 pot de fromage blanc maigre</v>
      </c>
      <c r="P7" s="25" t="str">
        <f>INDEX('Listes de Repas'!$B$11:$J$80,MATCH('Menu pour 15 jours'!$J$4,'Listes de Repas'!$B$11:$B$80,0),'Menu pour 15 jours'!$R$9)</f>
        <v>(A)1 C.C de cassonade</v>
      </c>
      <c r="Q7" s="25" t="str">
        <f>INDEX('Listes de Repas'!$B$11:$J$80,MATCH('Menu pour 15 jours'!$J$4,'Listes de Repas'!$B$11:$B$80,0),'Menu pour 15 jours'!$R$10)</f>
        <v>(A)1 C.C de cassonade</v>
      </c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88"/>
      <c r="AR7" t="s">
        <v>133</v>
      </c>
      <c r="AS7" t="s">
        <v>218</v>
      </c>
      <c r="AT7">
        <v>1</v>
      </c>
      <c r="AU7" t="str">
        <f t="shared" si="4"/>
        <v>(A)</v>
      </c>
      <c r="AV7">
        <f t="shared" si="5"/>
        <v>19</v>
      </c>
      <c r="AW7">
        <f t="shared" si="6"/>
        <v>16</v>
      </c>
      <c r="AX7" t="str">
        <f t="shared" si="7"/>
        <v>2 boites de thon</v>
      </c>
      <c r="AY7" t="s">
        <v>128</v>
      </c>
      <c r="AZ7" t="s">
        <v>128</v>
      </c>
      <c r="BA7" t="s">
        <v>128</v>
      </c>
    </row>
    <row r="8" spans="1:53" x14ac:dyDescent="0.25">
      <c r="A8" s="35" t="s">
        <v>275</v>
      </c>
      <c r="B8" s="35" t="s">
        <v>286</v>
      </c>
      <c r="C8" s="35" t="s">
        <v>291</v>
      </c>
      <c r="D8" s="35" t="s">
        <v>331</v>
      </c>
      <c r="I8" s="26"/>
      <c r="K8" s="23">
        <v>7</v>
      </c>
      <c r="L8" s="29" t="str">
        <f>INDEX('Listes de Repas'!$B$11:$J$80,MATCH('Menu pour 15 jours'!$L$4,'Listes de Repas'!$B$11:$B$80,0),'Menu pour 15 jours'!$R$5)</f>
        <v>(D)1 café</v>
      </c>
      <c r="M8" s="25" t="str">
        <f>INDEX('Listes de Repas'!$B$11:$J$80,MATCH('Menu pour 15 jours'!$L$4,'Listes de Repas'!$B$11:$B$80,0),'Menu pour 15 jours'!$R$6)</f>
        <v>(D)1 tranches de pain</v>
      </c>
      <c r="N8" s="25" t="str">
        <f>INDEX('Listes de Repas'!$B$11:$J$80,MATCH('Menu pour 15 jours'!$L$4,'Listes de Repas'!$B$11:$B$80,0),'Menu pour 15 jours'!$R$7)</f>
        <v>(D)1 tranches de pain</v>
      </c>
      <c r="O8" s="25" t="str">
        <f>INDEX('Listes de Repas'!$B$11:$J$80,MATCH('Menu pour 15 jours'!$L$4,'Listes de Repas'!$B$11:$B$80,0),'Menu pour 15 jours'!$R$8)</f>
        <v>(C)1 pot de fromage blanc maigre</v>
      </c>
      <c r="P8" s="25" t="str">
        <f>INDEX('Listes de Repas'!$B$11:$J$80,MATCH('Menu pour 15 jours'!$L$4,'Listes de Repas'!$B$11:$B$80,0),'Menu pour 15 jours'!$R$9)</f>
        <v>(A)1 C.C de cassonade</v>
      </c>
      <c r="Q8" s="25" t="str">
        <f>INDEX('Listes de Repas'!$B$11:$J$80,MATCH('Menu pour 15 jours'!$L$4,'Listes de Repas'!$B$11:$B$80,0),'Menu pour 15 jours'!$R$10)</f>
        <v>(A)1 C.C de cassonade</v>
      </c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88"/>
      <c r="AR8" t="s">
        <v>133</v>
      </c>
      <c r="AS8" t="s">
        <v>224</v>
      </c>
      <c r="AT8">
        <v>1</v>
      </c>
      <c r="AU8" t="str">
        <f t="shared" si="4"/>
        <v>(M)</v>
      </c>
      <c r="AV8">
        <f t="shared" si="5"/>
        <v>12</v>
      </c>
      <c r="AW8">
        <f t="shared" si="6"/>
        <v>9</v>
      </c>
      <c r="AX8" t="str">
        <f t="shared" si="7"/>
        <v xml:space="preserve"> 2tomates</v>
      </c>
      <c r="AY8" t="s">
        <v>128</v>
      </c>
      <c r="AZ8" t="s">
        <v>128</v>
      </c>
      <c r="BA8" t="s">
        <v>295</v>
      </c>
    </row>
    <row r="9" spans="1:53" x14ac:dyDescent="0.25">
      <c r="A9" s="35" t="s">
        <v>308</v>
      </c>
      <c r="B9" s="35" t="s">
        <v>327</v>
      </c>
      <c r="C9" s="35" t="s">
        <v>318</v>
      </c>
      <c r="D9" s="35" t="s">
        <v>332</v>
      </c>
      <c r="I9" s="26"/>
      <c r="K9" s="23">
        <v>8</v>
      </c>
      <c r="L9" s="30" t="str">
        <f>INDEX('Listes de Repas'!$B$11:$J$80,MATCH('Menu pour 15 jours'!$N$4,'Listes de Repas'!$B$11:$B$80,0),'Menu pour 15 jours'!$R$5)</f>
        <v>(D)1 café</v>
      </c>
      <c r="M9" s="31" t="str">
        <f>INDEX('Listes de Repas'!$B$11:$J$80,MATCH('Menu pour 15 jours'!$N$4,'Listes de Repas'!$B$11:$B$80,0),'Menu pour 15 jours'!$R$6)</f>
        <v>(A)1 croissant</v>
      </c>
      <c r="N9" s="31" t="str">
        <f>INDEX('Listes de Repas'!$B$11:$J$80,MATCH('Menu pour 15 jours'!$N$4,'Listes de Repas'!$B$11:$B$80,0),'Menu pour 15 jours'!$R$7)</f>
        <v>(D)1 pistolet</v>
      </c>
      <c r="O9" s="31" t="str">
        <f>INDEX('Listes de Repas'!$B$11:$J$80,MATCH('Menu pour 15 jours'!$N$4,'Listes de Repas'!$B$11:$B$80,0),'Menu pour 15 jours'!$R$8)</f>
        <v>(D)1 vache qui rit</v>
      </c>
      <c r="P9" s="31" t="str">
        <f>INDEX('Listes de Repas'!$B$11:$J$80,MATCH('Menu pour 15 jours'!$N$4,'Listes de Repas'!$B$11:$B$80,0),'Menu pour 15 jours'!$R$9)</f>
        <v>(M)1 nectarine</v>
      </c>
      <c r="Q9" s="31">
        <f>INDEX('Listes de Repas'!$B$11:$J$80,MATCH('Menu pour 15 jours'!$N$4,'Listes de Repas'!$B$11:$B$80,0),'Menu pour 15 jours'!$R$10)</f>
        <v>0</v>
      </c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89"/>
      <c r="AR9" t="s">
        <v>133</v>
      </c>
      <c r="AS9" t="s">
        <v>141</v>
      </c>
      <c r="AT9">
        <v>1</v>
      </c>
      <c r="AU9" t="str">
        <f t="shared" si="4"/>
        <v>(M)</v>
      </c>
      <c r="AV9">
        <f t="shared" si="5"/>
        <v>14</v>
      </c>
      <c r="AW9">
        <f t="shared" si="6"/>
        <v>11</v>
      </c>
      <c r="AX9" t="str">
        <f t="shared" si="7"/>
        <v xml:space="preserve"> 2 poivrons</v>
      </c>
      <c r="AY9" t="s">
        <v>128</v>
      </c>
      <c r="AZ9" t="s">
        <v>128</v>
      </c>
      <c r="BA9" t="s">
        <v>265</v>
      </c>
    </row>
    <row r="10" spans="1:53" x14ac:dyDescent="0.25">
      <c r="A10" s="35" t="s">
        <v>276</v>
      </c>
      <c r="B10" s="35" t="s">
        <v>284</v>
      </c>
      <c r="C10" s="35" t="s">
        <v>334</v>
      </c>
      <c r="D10" s="35" t="s">
        <v>298</v>
      </c>
      <c r="K10" s="23">
        <v>9</v>
      </c>
      <c r="L10" s="27">
        <f>INDEX('Listes de Repas'!$B$11:$J$80,MATCH('Menu pour 15 jours'!$B$15,'Listes de Repas'!$B$11:$B$80,0),'Menu pour 15 jours'!$R$5)</f>
        <v>0</v>
      </c>
      <c r="M10" s="28">
        <f>INDEX('Listes de Repas'!$B$11:$J$80,MATCH('Menu pour 15 jours'!$B$15,'Listes de Repas'!$B$11:$B$80,0),'Menu pour 15 jours'!$R$6)</f>
        <v>0</v>
      </c>
      <c r="N10" s="28">
        <f>INDEX('Listes de Repas'!$B$11:$J$80,MATCH('Menu pour 15 jours'!$B$15,'Listes de Repas'!$B$11:$B$80,0),'Menu pour 15 jours'!$R$7)</f>
        <v>0</v>
      </c>
      <c r="O10" s="28">
        <f>INDEX('Listes de Repas'!$B$11:$J$80,MATCH('Menu pour 15 jours'!$B$15,'Listes de Repas'!$B$11:$B$80,0),'Menu pour 15 jours'!$R$8)</f>
        <v>0</v>
      </c>
      <c r="P10" s="28">
        <f>INDEX('Listes de Repas'!$B$11:$J$80,MATCH('Menu pour 15 jours'!$B$15,'Listes de Repas'!$B$11:$B$80,0),'Menu pour 15 jours'!$R$9)</f>
        <v>0</v>
      </c>
      <c r="Q10" s="28">
        <f>INDEX('Listes de Repas'!$B$11:$J$80,MATCH('Menu pour 15 jours'!$B$15,'Listes de Repas'!$B$11:$B$80,0),'Menu pour 15 jours'!$R$10)</f>
        <v>0</v>
      </c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87" t="s">
        <v>7</v>
      </c>
      <c r="AR10">
        <v>0</v>
      </c>
      <c r="AS10" t="s">
        <v>105</v>
      </c>
      <c r="AT10">
        <v>3</v>
      </c>
      <c r="AU10" t="str">
        <f t="shared" si="4"/>
        <v>(M)</v>
      </c>
      <c r="AV10">
        <f t="shared" si="5"/>
        <v>9</v>
      </c>
      <c r="AW10">
        <f t="shared" si="6"/>
        <v>6</v>
      </c>
      <c r="AX10" t="str">
        <f t="shared" si="7"/>
        <v>Salade</v>
      </c>
      <c r="AY10" t="s">
        <v>128</v>
      </c>
      <c r="AZ10" t="s">
        <v>128</v>
      </c>
      <c r="BA10" t="s">
        <v>320</v>
      </c>
    </row>
    <row r="11" spans="1:53" x14ac:dyDescent="0.25">
      <c r="A11" s="35" t="s">
        <v>274</v>
      </c>
      <c r="B11" s="35" t="s">
        <v>326</v>
      </c>
      <c r="C11" s="35" t="s">
        <v>289</v>
      </c>
      <c r="D11" s="35" t="s">
        <v>300</v>
      </c>
      <c r="K11" s="23">
        <v>10</v>
      </c>
      <c r="L11" s="29">
        <f>INDEX('Listes de Repas'!$B$11:$J$80,MATCH('Menu pour 15 jours'!$D$15,'Listes de Repas'!$B$11:$B$80,0),'Menu pour 15 jours'!$R$5)</f>
        <v>0</v>
      </c>
      <c r="M11" s="25">
        <f>INDEX('Listes de Repas'!$B$11:$J$80,MATCH('Menu pour 15 jours'!$D$15,'Listes de Repas'!$B$11:$B$80,0),'Menu pour 15 jours'!$R$6)</f>
        <v>0</v>
      </c>
      <c r="N11" s="25">
        <f>INDEX('Listes de Repas'!$B$11:$J$80,MATCH('Menu pour 15 jours'!$D$15,'Listes de Repas'!$B$11:$B$80,0),'Menu pour 15 jours'!$R$7)</f>
        <v>0</v>
      </c>
      <c r="O11" s="25">
        <f>INDEX('Listes de Repas'!$B$11:$J$80,MATCH('Menu pour 15 jours'!$D$15,'Listes de Repas'!$B$11:$B$80,0),'Menu pour 15 jours'!$R$8)</f>
        <v>0</v>
      </c>
      <c r="P11" s="25">
        <f>INDEX('Listes de Repas'!$B$11:$J$80,MATCH('Menu pour 15 jours'!$D$15,'Listes de Repas'!$B$11:$B$80,0),'Menu pour 15 jours'!$R$9)</f>
        <v>0</v>
      </c>
      <c r="Q11" s="25">
        <f>INDEX('Listes de Repas'!$B$11:$J$80,MATCH('Menu pour 15 jours'!$D$15,'Listes de Repas'!$B$11:$B$80,0),'Menu pour 15 jours'!$R$10)</f>
        <v>0</v>
      </c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88"/>
      <c r="AR11">
        <v>0</v>
      </c>
      <c r="AS11" t="s">
        <v>164</v>
      </c>
      <c r="AT11">
        <v>2</v>
      </c>
      <c r="AU11" t="str">
        <f t="shared" si="4"/>
        <v>(D)</v>
      </c>
      <c r="AV11">
        <f t="shared" si="5"/>
        <v>17</v>
      </c>
      <c r="AW11">
        <f t="shared" si="6"/>
        <v>14</v>
      </c>
      <c r="AX11" t="str">
        <f t="shared" si="7"/>
        <v>500ml de soupe</v>
      </c>
      <c r="AY11" t="s">
        <v>128</v>
      </c>
      <c r="AZ11" t="s">
        <v>317</v>
      </c>
      <c r="BA11" t="s">
        <v>128</v>
      </c>
    </row>
    <row r="12" spans="1:53" x14ac:dyDescent="0.25">
      <c r="A12" s="35" t="s">
        <v>278</v>
      </c>
      <c r="B12" s="35" t="s">
        <v>282</v>
      </c>
      <c r="C12" s="35" t="s">
        <v>128</v>
      </c>
      <c r="D12" s="35" t="s">
        <v>303</v>
      </c>
      <c r="J12" t="s">
        <v>82</v>
      </c>
      <c r="K12" s="23">
        <v>11</v>
      </c>
      <c r="L12" s="29">
        <f>INDEX('Listes de Repas'!$B$11:$J$80,MATCH('Menu pour 15 jours'!$F$15,'Listes de Repas'!$B$11:$B$80,0),'Menu pour 15 jours'!$R$5)</f>
        <v>0</v>
      </c>
      <c r="M12" s="25">
        <f>INDEX('Listes de Repas'!$B$11:$J$80,MATCH('Menu pour 15 jours'!$F$15,'Listes de Repas'!$B$11:$B$80,0),'Menu pour 15 jours'!$R$6)</f>
        <v>0</v>
      </c>
      <c r="N12" s="25">
        <f>INDEX('Listes de Repas'!$B$11:$J$80,MATCH('Menu pour 15 jours'!$F$15,'Listes de Repas'!$B$11:$B$80,0),'Menu pour 15 jours'!$R$7)</f>
        <v>0</v>
      </c>
      <c r="O12" s="25">
        <f>INDEX('Listes de Repas'!$B$11:$J$80,MATCH('Menu pour 15 jours'!$F$15,'Listes de Repas'!$B$11:$B$80,0),'Menu pour 15 jours'!$R$8)</f>
        <v>0</v>
      </c>
      <c r="P12" s="25">
        <f>INDEX('Listes de Repas'!$B$11:$J$80,MATCH('Menu pour 15 jours'!$F$15,'Listes de Repas'!$B$11:$B$80,0),'Menu pour 15 jours'!$R$9)</f>
        <v>0</v>
      </c>
      <c r="Q12" s="25">
        <f>INDEX('Listes de Repas'!$B$11:$J$80,MATCH('Menu pour 15 jours'!$F$15,'Listes de Repas'!$B$11:$B$80,0),'Menu pour 15 jours'!$R$10)</f>
        <v>0</v>
      </c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88"/>
      <c r="AR12">
        <v>0</v>
      </c>
      <c r="AS12" t="s">
        <v>219</v>
      </c>
      <c r="AT12">
        <v>1</v>
      </c>
      <c r="AU12" t="str">
        <f t="shared" si="4"/>
        <v>(M)</v>
      </c>
      <c r="AV12">
        <f t="shared" si="5"/>
        <v>12</v>
      </c>
      <c r="AW12">
        <f t="shared" si="6"/>
        <v>9</v>
      </c>
      <c r="AX12" t="str">
        <f t="shared" si="7"/>
        <v xml:space="preserve"> 1 oignon</v>
      </c>
      <c r="AY12" t="s">
        <v>128</v>
      </c>
      <c r="AZ12" t="s">
        <v>128</v>
      </c>
      <c r="BA12" t="s">
        <v>321</v>
      </c>
    </row>
    <row r="13" spans="1:53" x14ac:dyDescent="0.25">
      <c r="A13" s="35" t="s">
        <v>273</v>
      </c>
      <c r="B13" s="34" t="s">
        <v>281</v>
      </c>
      <c r="C13" s="35" t="s">
        <v>128</v>
      </c>
      <c r="D13" s="35" t="s">
        <v>323</v>
      </c>
      <c r="K13" s="23">
        <v>12</v>
      </c>
      <c r="L13" s="29">
        <f>INDEX('Listes de Repas'!$B$11:$J$80,MATCH('Menu pour 15 jours'!$H$15,'Listes de Repas'!$B$11:$B$80,0),'Menu pour 15 jours'!$R$5)</f>
        <v>0</v>
      </c>
      <c r="M13" s="25">
        <f>INDEX('Listes de Repas'!$B$11:$J$80,MATCH('Menu pour 15 jours'!$H$15,'Listes de Repas'!$B$11:$B$80,0),'Menu pour 15 jours'!$R$6)</f>
        <v>0</v>
      </c>
      <c r="N13" s="25">
        <f>INDEX('Listes de Repas'!$B$11:$J$80,MATCH('Menu pour 15 jours'!$H$15,'Listes de Repas'!$B$11:$B$80,0),'Menu pour 15 jours'!$R$7)</f>
        <v>0</v>
      </c>
      <c r="O13" s="25">
        <f>INDEX('Listes de Repas'!$B$11:$J$80,MATCH('Menu pour 15 jours'!$H$15,'Listes de Repas'!$B$11:$B$80,0),'Menu pour 15 jours'!$R$8)</f>
        <v>0</v>
      </c>
      <c r="P13" s="25">
        <f>INDEX('Listes de Repas'!$B$11:$J$80,MATCH('Menu pour 15 jours'!$H$15,'Listes de Repas'!$B$11:$B$80,0),'Menu pour 15 jours'!$R$9)</f>
        <v>0</v>
      </c>
      <c r="Q13" s="25">
        <f>INDEX('Listes de Repas'!$B$11:$J$80,MATCH('Menu pour 15 jours'!$H$15,'Listes de Repas'!$B$11:$B$80,0),'Menu pour 15 jours'!$R$10)</f>
        <v>0</v>
      </c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88"/>
      <c r="AR13">
        <v>0</v>
      </c>
      <c r="AS13" t="s">
        <v>243</v>
      </c>
      <c r="AT13">
        <v>1</v>
      </c>
      <c r="AU13" t="str">
        <f t="shared" si="4"/>
        <v>(M)</v>
      </c>
      <c r="AV13">
        <f t="shared" si="5"/>
        <v>13</v>
      </c>
      <c r="AW13">
        <f t="shared" si="6"/>
        <v>10</v>
      </c>
      <c r="AX13" t="str">
        <f t="shared" si="7"/>
        <v xml:space="preserve"> 1 fenouil</v>
      </c>
      <c r="AY13" t="s">
        <v>128</v>
      </c>
      <c r="AZ13" t="s">
        <v>128</v>
      </c>
      <c r="BA13" t="s">
        <v>450</v>
      </c>
    </row>
    <row r="14" spans="1:53" x14ac:dyDescent="0.25">
      <c r="A14" s="35" t="s">
        <v>279</v>
      </c>
      <c r="B14" s="35" t="s">
        <v>311</v>
      </c>
      <c r="C14" s="35" t="s">
        <v>128</v>
      </c>
      <c r="D14" s="35" t="s">
        <v>301</v>
      </c>
      <c r="K14" s="23">
        <v>13</v>
      </c>
      <c r="L14" s="29">
        <f>INDEX('Listes de Repas'!$B$11:$J$80,MATCH('Menu pour 15 jours'!$J$15,'Listes de Repas'!$B$11:$B$80,0),'Menu pour 15 jours'!$R$5)</f>
        <v>0</v>
      </c>
      <c r="M14" s="25">
        <f>INDEX('Listes de Repas'!$B$11:$J$80,MATCH('Menu pour 15 jours'!$J$15,'Listes de Repas'!$B$11:$B$80,0),'Menu pour 15 jours'!$R$6)</f>
        <v>0</v>
      </c>
      <c r="N14" s="25">
        <f>INDEX('Listes de Repas'!$B$11:$J$80,MATCH('Menu pour 15 jours'!$J$15,'Listes de Repas'!$B$11:$B$80,0),'Menu pour 15 jours'!$R$7)</f>
        <v>0</v>
      </c>
      <c r="O14" s="25">
        <f>INDEX('Listes de Repas'!$B$11:$J$80,MATCH('Menu pour 15 jours'!$J$15,'Listes de Repas'!$B$11:$B$80,0),'Menu pour 15 jours'!$R$8)</f>
        <v>0</v>
      </c>
      <c r="P14" s="25">
        <f>INDEX('Listes de Repas'!$B$11:$J$80,MATCH('Menu pour 15 jours'!$J$15,'Listes de Repas'!$B$11:$B$80,0),'Menu pour 15 jours'!$R$9)</f>
        <v>0</v>
      </c>
      <c r="Q14" s="25">
        <f>INDEX('Listes de Repas'!$B$11:$J$80,MATCH('Menu pour 15 jours'!$J$15,'Listes de Repas'!$B$11:$B$80,0),'Menu pour 15 jours'!$R$10)</f>
        <v>0</v>
      </c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88"/>
      <c r="AR14">
        <v>0</v>
      </c>
      <c r="AS14" t="s">
        <v>247</v>
      </c>
      <c r="AT14">
        <v>1</v>
      </c>
      <c r="AU14" t="str">
        <f t="shared" si="4"/>
        <v>(M)</v>
      </c>
      <c r="AV14">
        <f t="shared" si="5"/>
        <v>12</v>
      </c>
      <c r="AW14">
        <f t="shared" si="6"/>
        <v>9</v>
      </c>
      <c r="AX14" t="str">
        <f t="shared" si="7"/>
        <v xml:space="preserve"> 2 oignon</v>
      </c>
      <c r="AY14" t="s">
        <v>128</v>
      </c>
      <c r="AZ14" t="s">
        <v>128</v>
      </c>
      <c r="BA14" t="s">
        <v>451</v>
      </c>
    </row>
    <row r="15" spans="1:53" x14ac:dyDescent="0.25">
      <c r="A15" s="35" t="s">
        <v>272</v>
      </c>
      <c r="B15" s="35" t="s">
        <v>128</v>
      </c>
      <c r="C15" s="35" t="s">
        <v>128</v>
      </c>
      <c r="D15" s="35" t="s">
        <v>296</v>
      </c>
      <c r="K15" s="23">
        <v>14</v>
      </c>
      <c r="L15" s="29">
        <f>INDEX('Listes de Repas'!$B$11:$J$80,MATCH('Menu pour 15 jours'!$L$15,'Listes de Repas'!$B$11:$B$80,0),'Menu pour 15 jours'!$R$5)</f>
        <v>0</v>
      </c>
      <c r="M15" s="25">
        <f>INDEX('Listes de Repas'!$B$11:$J$80,MATCH('Menu pour 15 jours'!$L$15,'Listes de Repas'!$B$11:$B$80,0),'Menu pour 15 jours'!$R$6)</f>
        <v>0</v>
      </c>
      <c r="N15" s="25">
        <f>INDEX('Listes de Repas'!$B$11:$J$80,MATCH('Menu pour 15 jours'!$L$15,'Listes de Repas'!$B$11:$B$80,0),'Menu pour 15 jours'!$R$7)</f>
        <v>0</v>
      </c>
      <c r="O15" s="25">
        <f>INDEX('Listes de Repas'!$B$11:$J$80,MATCH('Menu pour 15 jours'!$L$15,'Listes de Repas'!$B$11:$B$80,0),'Menu pour 15 jours'!$R$8)</f>
        <v>0</v>
      </c>
      <c r="P15" s="25">
        <f>INDEX('Listes de Repas'!$B$11:$J$80,MATCH('Menu pour 15 jours'!$L$15,'Listes de Repas'!$B$11:$B$80,0),'Menu pour 15 jours'!$R$9)</f>
        <v>0</v>
      </c>
      <c r="Q15" s="25">
        <f>INDEX('Listes de Repas'!$B$11:$J$80,MATCH('Menu pour 15 jours'!$L$15,'Listes de Repas'!$B$11:$B$80,0),'Menu pour 15 jours'!$R$10)</f>
        <v>0</v>
      </c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88"/>
      <c r="AR15">
        <v>0</v>
      </c>
      <c r="AS15" t="s">
        <v>134</v>
      </c>
      <c r="AT15">
        <v>10</v>
      </c>
      <c r="AU15" t="str">
        <f t="shared" si="4"/>
        <v>(D)</v>
      </c>
      <c r="AV15">
        <f t="shared" si="5"/>
        <v>21</v>
      </c>
      <c r="AW15">
        <f t="shared" si="6"/>
        <v>18</v>
      </c>
      <c r="AX15" t="str">
        <f t="shared" si="7"/>
        <v>2 tranches de pain</v>
      </c>
      <c r="AY15" t="s">
        <v>128</v>
      </c>
      <c r="AZ15" t="s">
        <v>452</v>
      </c>
      <c r="BA15" t="s">
        <v>128</v>
      </c>
    </row>
    <row r="16" spans="1:53" x14ac:dyDescent="0.25">
      <c r="A16" s="35" t="s">
        <v>257</v>
      </c>
      <c r="B16" s="35" t="s">
        <v>128</v>
      </c>
      <c r="C16" s="35" t="s">
        <v>128</v>
      </c>
      <c r="D16" s="35" t="s">
        <v>330</v>
      </c>
      <c r="K16" s="23">
        <v>15</v>
      </c>
      <c r="L16" s="30">
        <f>INDEX('Listes de Repas'!$B$11:$J$80,MATCH('Menu pour 15 jours'!$N$15,'Listes de Repas'!$B$11:$B$80,0),'Menu pour 15 jours'!$R$5)</f>
        <v>0</v>
      </c>
      <c r="M16" s="31">
        <f>INDEX('Listes de Repas'!$B$11:$J$80,MATCH('Menu pour 15 jours'!$N$15,'Listes de Repas'!$B$11:$B$80,0),'Menu pour 15 jours'!$R$6)</f>
        <v>0</v>
      </c>
      <c r="N16" s="31">
        <f>INDEX('Listes de Repas'!$B$11:$J$80,MATCH('Menu pour 15 jours'!$N$15,'Listes de Repas'!$B$11:$B$80,0),'Menu pour 15 jours'!$R$7)</f>
        <v>0</v>
      </c>
      <c r="O16" s="31">
        <f>INDEX('Listes de Repas'!$B$11:$J$80,MATCH('Menu pour 15 jours'!$N$15,'Listes de Repas'!$B$11:$B$80,0),'Menu pour 15 jours'!$R$8)</f>
        <v>0</v>
      </c>
      <c r="P16" s="31">
        <f>INDEX('Listes de Repas'!$B$11:$J$80,MATCH('Menu pour 15 jours'!$N$15,'Listes de Repas'!$B$11:$B$80,0),'Menu pour 15 jours'!$R$9)</f>
        <v>0</v>
      </c>
      <c r="Q16" s="31">
        <f>INDEX('Listes de Repas'!$B$11:$J$80,MATCH('Menu pour 15 jours'!$N$15,'Listes de Repas'!$B$11:$B$80,0),'Menu pour 15 jours'!$R$10)</f>
        <v>0</v>
      </c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89"/>
      <c r="AR16">
        <v>0</v>
      </c>
      <c r="AS16" t="s">
        <v>138</v>
      </c>
      <c r="AT16">
        <v>1</v>
      </c>
      <c r="AU16" t="str">
        <f t="shared" si="4"/>
        <v>(D)</v>
      </c>
      <c r="AV16">
        <f t="shared" si="5"/>
        <v>14</v>
      </c>
      <c r="AW16">
        <f t="shared" si="6"/>
        <v>11</v>
      </c>
      <c r="AX16" t="str">
        <f t="shared" si="7"/>
        <v>1 croissant</v>
      </c>
      <c r="AY16" t="s">
        <v>128</v>
      </c>
      <c r="AZ16" t="s">
        <v>289</v>
      </c>
      <c r="BA16" t="s">
        <v>128</v>
      </c>
    </row>
    <row r="17" spans="1:53" x14ac:dyDescent="0.25">
      <c r="A17" s="35" t="s">
        <v>325</v>
      </c>
      <c r="B17" s="35" t="s">
        <v>128</v>
      </c>
      <c r="C17" s="35" t="s">
        <v>128</v>
      </c>
      <c r="D17" s="35" t="s">
        <v>329</v>
      </c>
      <c r="K17" s="23">
        <v>16</v>
      </c>
      <c r="L17" s="27" t="str">
        <f>INDEX('Listes de Repas'!$B$11:$J$80,MATCH('Menu pour 15 jours'!$B$6,'Listes de Repas'!$B$11:$B$80,0),'Menu pour 15 jours'!$R$5)</f>
        <v>(M) 1 poivron rouge</v>
      </c>
      <c r="M17" s="28" t="str">
        <f>INDEX('Listes de Repas'!$B$11:$J$80,MATCH('Menu pour 15 jours'!$B$6,'Listes de Repas'!$B$11:$B$80,0),'Menu pour 15 jours'!$R$6)</f>
        <v>(C)400gr de sardines</v>
      </c>
      <c r="N17" s="28" t="str">
        <f>INDEX('Listes de Repas'!$B$11:$J$80,MATCH('Menu pour 15 jours'!$B$6,'Listes de Repas'!$B$11:$B$80,0),'Menu pour 15 jours'!$R$7)</f>
        <v>(A) 50 de persil</v>
      </c>
      <c r="O17" s="28" t="str">
        <f>INDEX('Listes de Repas'!$B$11:$J$80,MATCH('Menu pour 15 jours'!$B$6,'Listes de Repas'!$B$11:$B$80,0),'Menu pour 15 jours'!$R$8)</f>
        <v>(C)250gr de roquette</v>
      </c>
      <c r="P17" s="28">
        <f>INDEX('Listes de Repas'!$B$11:$J$80,MATCH('Menu pour 15 jours'!$B$6,'Listes de Repas'!$B$11:$B$80,0),'Menu pour 15 jours'!$R$9)</f>
        <v>0</v>
      </c>
      <c r="Q17" s="28">
        <f>INDEX('Listes de Repas'!$B$11:$J$80,MATCH('Menu pour 15 jours'!$B$6,'Listes de Repas'!$B$11:$B$80,0),'Menu pour 15 jours'!$R$10)</f>
        <v>0</v>
      </c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87" t="s">
        <v>18</v>
      </c>
      <c r="AR17" t="s">
        <v>220</v>
      </c>
      <c r="AS17" t="s">
        <v>221</v>
      </c>
      <c r="AT17">
        <v>1</v>
      </c>
      <c r="AU17" t="str">
        <f t="shared" si="4"/>
        <v>(C)</v>
      </c>
      <c r="AV17">
        <f t="shared" si="5"/>
        <v>20</v>
      </c>
      <c r="AW17">
        <f t="shared" si="6"/>
        <v>17</v>
      </c>
      <c r="AX17" t="str">
        <f t="shared" si="7"/>
        <v>400gr de sardines</v>
      </c>
      <c r="AY17" t="s">
        <v>281</v>
      </c>
      <c r="AZ17" t="s">
        <v>128</v>
      </c>
      <c r="BA17" t="s">
        <v>128</v>
      </c>
    </row>
    <row r="18" spans="1:53" x14ac:dyDescent="0.25">
      <c r="A18" s="35" t="s">
        <v>270</v>
      </c>
      <c r="B18" s="35" t="s">
        <v>128</v>
      </c>
      <c r="C18" s="35" t="s">
        <v>128</v>
      </c>
      <c r="D18" s="35" t="s">
        <v>328</v>
      </c>
      <c r="K18" s="23">
        <v>17</v>
      </c>
      <c r="L18" s="29" t="str">
        <f>INDEX('Listes de Repas'!$B$11:$J$80,MATCH('Menu pour 15 jours'!$D$6,'Listes de Repas'!$B$11:$B$80,0),'Menu pour 15 jours'!$R$5)</f>
        <v>(C)125g de champignons</v>
      </c>
      <c r="M18" s="25" t="str">
        <f>INDEX('Listes de Repas'!$B$11:$J$80,MATCH('Menu pour 15 jours'!$D$6,'Listes de Repas'!$B$11:$B$80,0),'Menu pour 15 jours'!$R$6)</f>
        <v>(A)50g d'allumettes de jambon</v>
      </c>
      <c r="N18" s="25" t="str">
        <f>INDEX('Listes de Repas'!$B$11:$J$80,MATCH('Menu pour 15 jours'!$D$6,'Listes de Repas'!$B$11:$B$80,0),'Menu pour 15 jours'!$R$7)</f>
        <v>(A)1 C.S. de fromage rapé</v>
      </c>
      <c r="O18" s="25" t="str">
        <f>INDEX('Listes de Repas'!$B$11:$J$80,MATCH('Menu pour 15 jours'!$D$6,'Listes de Repas'!$B$11:$B$80,0),'Menu pour 15 jours'!$R$8)</f>
        <v>(A)1 C.C de margarine</v>
      </c>
      <c r="P18" s="25" t="str">
        <f>INDEX('Listes de Repas'!$B$11:$J$80,MATCH('Menu pour 15 jours'!$D$6,'Listes de Repas'!$B$11:$B$80,0),'Menu pour 15 jours'!$R$9)</f>
        <v>(D)1 tranche de pain</v>
      </c>
      <c r="Q18" s="25" t="str">
        <f>INDEX('Listes de Repas'!$B$11:$J$80,MATCH('Menu pour 15 jours'!$D$6,'Listes de Repas'!$B$11:$B$80,0),'Menu pour 15 jours'!$R$10)</f>
        <v>(D)1 tranche de pain</v>
      </c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88"/>
      <c r="AR18" t="s">
        <v>148</v>
      </c>
      <c r="AS18" t="s">
        <v>147</v>
      </c>
      <c r="AT18">
        <v>1</v>
      </c>
      <c r="AU18" t="str">
        <f t="shared" si="4"/>
        <v>(A)</v>
      </c>
      <c r="AV18">
        <f t="shared" si="5"/>
        <v>29</v>
      </c>
      <c r="AW18">
        <f t="shared" si="6"/>
        <v>26</v>
      </c>
      <c r="AX18" t="str">
        <f t="shared" si="7"/>
        <v>50g d'allumettes de jambon</v>
      </c>
      <c r="AY18" t="s">
        <v>128</v>
      </c>
      <c r="AZ18" t="s">
        <v>128</v>
      </c>
      <c r="BA18" t="s">
        <v>128</v>
      </c>
    </row>
    <row r="19" spans="1:53" x14ac:dyDescent="0.25">
      <c r="A19" s="35" t="s">
        <v>269</v>
      </c>
      <c r="B19" s="35" t="s">
        <v>128</v>
      </c>
      <c r="C19" s="35" t="s">
        <v>128</v>
      </c>
      <c r="D19" s="35" t="s">
        <v>322</v>
      </c>
      <c r="K19" s="23">
        <v>18</v>
      </c>
      <c r="L19" s="29" t="str">
        <f>INDEX('Listes de Repas'!$B$11:$J$80,MATCH('Menu pour 15 jours'!$F$6,'Listes de Repas'!$B$11:$B$80,0),'Menu pour 15 jours'!$R$5)</f>
        <v>(M) 1 radis</v>
      </c>
      <c r="M19" s="25" t="str">
        <f>INDEX('Listes de Repas'!$B$11:$J$80,MATCH('Menu pour 15 jours'!$F$6,'Listes de Repas'!$B$11:$B$80,0),'Menu pour 15 jours'!$R$6)</f>
        <v>(M) 1 radis</v>
      </c>
      <c r="N19" s="25" t="str">
        <f>INDEX('Listes de Repas'!$B$11:$J$80,MATCH('Menu pour 15 jours'!$F$6,'Listes de Repas'!$B$11:$B$80,0),'Menu pour 15 jours'!$R$7)</f>
        <v>(M) 1 radis</v>
      </c>
      <c r="O19" s="25" t="str">
        <f>INDEX('Listes de Repas'!$B$11:$J$80,MATCH('Menu pour 15 jours'!$F$6,'Listes de Repas'!$B$11:$B$80,0),'Menu pour 15 jours'!$R$8)</f>
        <v>(M) 1 radis</v>
      </c>
      <c r="P19" s="25" t="str">
        <f>INDEX('Listes de Repas'!$B$11:$J$80,MATCH('Menu pour 15 jours'!$F$6,'Listes de Repas'!$B$11:$B$80,0),'Menu pour 15 jours'!$R$9)</f>
        <v>(M) 1 radis</v>
      </c>
      <c r="Q19" s="25" t="str">
        <f>INDEX('Listes de Repas'!$B$11:$J$80,MATCH('Menu pour 15 jours'!$F$6,'Listes de Repas'!$B$11:$B$80,0),'Menu pour 15 jours'!$R$10)</f>
        <v>(M) 1 radis</v>
      </c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88"/>
      <c r="AR19" t="s">
        <v>206</v>
      </c>
      <c r="AS19" t="s">
        <v>207</v>
      </c>
      <c r="AT19">
        <v>1</v>
      </c>
      <c r="AU19" t="str">
        <f t="shared" si="4"/>
        <v>(M)</v>
      </c>
      <c r="AV19">
        <f t="shared" si="5"/>
        <v>12</v>
      </c>
      <c r="AW19">
        <f t="shared" si="6"/>
        <v>9</v>
      </c>
      <c r="AX19" t="str">
        <f t="shared" si="7"/>
        <v>5carottes</v>
      </c>
      <c r="AY19" t="s">
        <v>128</v>
      </c>
      <c r="AZ19" t="s">
        <v>128</v>
      </c>
      <c r="BA19" t="s">
        <v>296</v>
      </c>
    </row>
    <row r="20" spans="1:53" x14ac:dyDescent="0.25">
      <c r="A20" s="35" t="s">
        <v>306</v>
      </c>
      <c r="B20" s="35" t="s">
        <v>128</v>
      </c>
      <c r="C20" s="35" t="s">
        <v>128</v>
      </c>
      <c r="D20" s="35" t="s">
        <v>297</v>
      </c>
      <c r="K20" s="23">
        <v>19</v>
      </c>
      <c r="L20" s="29" t="str">
        <f>INDEX('Listes de Repas'!$B$11:$J$80,MATCH('Menu pour 15 jours'!$H$6,'Listes de Repas'!$B$11:$B$80,0),'Menu pour 15 jours'!$R$5)</f>
        <v>(A)Thon (200g)</v>
      </c>
      <c r="M20" s="25" t="str">
        <f>INDEX('Listes de Repas'!$B$11:$J$80,MATCH('Menu pour 15 jours'!$H$6,'Listes de Repas'!$B$11:$B$80,0),'Menu pour 15 jours'!$R$6)</f>
        <v>(A)Thon (200g)</v>
      </c>
      <c r="N20" s="25" t="str">
        <f>INDEX('Listes de Repas'!$B$11:$J$80,MATCH('Menu pour 15 jours'!$H$6,'Listes de Repas'!$B$11:$B$80,0),'Menu pour 15 jours'!$R$7)</f>
        <v>(C)60gr de fromage frais allegé</v>
      </c>
      <c r="O20" s="25" t="str">
        <f>INDEX('Listes de Repas'!$B$11:$J$80,MATCH('Menu pour 15 jours'!$H$6,'Listes de Repas'!$B$11:$B$80,0),'Menu pour 15 jours'!$R$8)</f>
        <v>(C)2 cuillères de ciboulette</v>
      </c>
      <c r="P20" s="25" t="str">
        <f>INDEX('Listes de Repas'!$B$11:$J$80,MATCH('Menu pour 15 jours'!$H$6,'Listes de Repas'!$B$11:$B$80,0),'Menu pour 15 jours'!$R$9)</f>
        <v>(M)1 concombre</v>
      </c>
      <c r="Q20" s="25" t="str">
        <f>INDEX('Listes de Repas'!$B$11:$J$80,MATCH('Menu pour 15 jours'!$H$6,'Listes de Repas'!$B$11:$B$80,0),'Menu pour 15 jours'!$R$10)</f>
        <v>(M)1 tomate</v>
      </c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88"/>
      <c r="AR20" t="s">
        <v>218</v>
      </c>
      <c r="AS20" t="s">
        <v>202</v>
      </c>
      <c r="AT20">
        <v>1</v>
      </c>
      <c r="AU20" t="str">
        <f t="shared" si="4"/>
        <v>(C)</v>
      </c>
      <c r="AV20">
        <f t="shared" si="5"/>
        <v>31</v>
      </c>
      <c r="AW20">
        <f t="shared" si="6"/>
        <v>28</v>
      </c>
      <c r="AX20" t="str">
        <f t="shared" si="7"/>
        <v>60gr de fromage frais allegé</v>
      </c>
      <c r="AY20" t="s">
        <v>282</v>
      </c>
      <c r="AZ20" t="s">
        <v>128</v>
      </c>
      <c r="BA20" t="s">
        <v>128</v>
      </c>
    </row>
    <row r="21" spans="1:53" x14ac:dyDescent="0.25">
      <c r="A21" s="35" t="s">
        <v>305</v>
      </c>
      <c r="B21" s="35" t="s">
        <v>128</v>
      </c>
      <c r="C21" s="35" t="s">
        <v>128</v>
      </c>
      <c r="D21" s="35" t="s">
        <v>294</v>
      </c>
      <c r="K21" s="23">
        <v>20</v>
      </c>
      <c r="L21" s="29" t="str">
        <f>INDEX('Listes de Repas'!$B$11:$J$80,MATCH('Menu pour 15 jours'!$J$6,'Listes de Repas'!$B$11:$B$80,0),'Menu pour 15 jours'!$R$5)</f>
        <v>(M)1 tomate</v>
      </c>
      <c r="M21" s="25" t="str">
        <f>INDEX('Listes de Repas'!$B$11:$J$80,MATCH('Menu pour 15 jours'!$J$6,'Listes de Repas'!$B$11:$B$80,0),'Menu pour 15 jours'!$R$6)</f>
        <v>(M)1 tomate</v>
      </c>
      <c r="N21" s="25" t="str">
        <f>INDEX('Listes de Repas'!$B$11:$J$80,MATCH('Menu pour 15 jours'!$J$6,'Listes de Repas'!$B$11:$B$80,0),'Menu pour 15 jours'!$R$7)</f>
        <v>(M)1concombre</v>
      </c>
      <c r="O21" s="25" t="str">
        <f>INDEX('Listes de Repas'!$B$11:$J$80,MATCH('Menu pour 15 jours'!$J$6,'Listes de Repas'!$B$11:$B$80,0),'Menu pour 15 jours'!$R$8)</f>
        <v>(A)100gr de penne</v>
      </c>
      <c r="P21" s="25" t="str">
        <f>INDEX('Listes de Repas'!$B$11:$J$80,MATCH('Menu pour 15 jours'!$J$6,'Listes de Repas'!$B$11:$B$80,0),'Menu pour 15 jours'!$R$9)</f>
        <v>(A) emmental en bloc</v>
      </c>
      <c r="Q21" s="25" t="str">
        <f>INDEX('Listes de Repas'!$B$11:$J$80,MATCH('Menu pour 15 jours'!$J$6,'Listes de Repas'!$B$11:$B$80,0),'Menu pour 15 jours'!$R$10)</f>
        <v>(A)1 tranche de jambon</v>
      </c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88"/>
      <c r="AR21" t="s">
        <v>224</v>
      </c>
      <c r="AS21" t="s">
        <v>144</v>
      </c>
      <c r="AT21">
        <v>1</v>
      </c>
      <c r="AU21" t="str">
        <f t="shared" si="4"/>
        <v>(M)</v>
      </c>
      <c r="AV21">
        <f t="shared" si="5"/>
        <v>14</v>
      </c>
      <c r="AW21">
        <f t="shared" si="6"/>
        <v>11</v>
      </c>
      <c r="AX21" t="str">
        <f t="shared" si="7"/>
        <v>1 concombre</v>
      </c>
      <c r="AY21" t="s">
        <v>128</v>
      </c>
      <c r="AZ21" t="s">
        <v>128</v>
      </c>
      <c r="BA21" t="s">
        <v>297</v>
      </c>
    </row>
    <row r="22" spans="1:53" x14ac:dyDescent="0.25">
      <c r="A22" s="35" t="s">
        <v>271</v>
      </c>
      <c r="B22" s="35" t="s">
        <v>128</v>
      </c>
      <c r="C22" s="35" t="s">
        <v>128</v>
      </c>
      <c r="D22" s="35" t="s">
        <v>295</v>
      </c>
      <c r="K22" s="23">
        <v>21</v>
      </c>
      <c r="L22" s="29" t="str">
        <f>INDEX('Listes de Repas'!$B$11:$J$80,MATCH('Menu pour 15 jours'!$L$6,'Listes de Repas'!$B$11:$B$80,0),'Menu pour 15 jours'!$R$5)</f>
        <v>(M)1 poivron rouge</v>
      </c>
      <c r="M22" s="25" t="str">
        <f>INDEX('Listes de Repas'!$B$11:$J$80,MATCH('Menu pour 15 jours'!$L$6,'Listes de Repas'!$B$11:$B$80,0),'Menu pour 15 jours'!$R$6)</f>
        <v>(M)1 poivron rouge</v>
      </c>
      <c r="N22" s="25" t="str">
        <f>INDEX('Listes de Repas'!$B$11:$J$80,MATCH('Menu pour 15 jours'!$L$6,'Listes de Repas'!$B$11:$B$80,0),'Menu pour 15 jours'!$R$7)</f>
        <v>(A)1 œuf</v>
      </c>
      <c r="O22" s="25" t="str">
        <f>INDEX('Listes de Repas'!$B$11:$J$80,MATCH('Menu pour 15 jours'!$L$6,'Listes de Repas'!$B$11:$B$80,0),'Menu pour 15 jours'!$R$8)</f>
        <v>(A)1 œuf</v>
      </c>
      <c r="P22" s="25" t="str">
        <f>INDEX('Listes de Repas'!$B$11:$J$80,MATCH('Menu pour 15 jours'!$L$6,'Listes de Repas'!$B$11:$B$80,0),'Menu pour 15 jours'!$R$9)</f>
        <v>(A)1 œuf</v>
      </c>
      <c r="Q22" s="25" t="str">
        <f>INDEX('Listes de Repas'!$B$11:$J$80,MATCH('Menu pour 15 jours'!$L$6,'Listes de Repas'!$B$11:$B$80,0),'Menu pour 15 jours'!$R$10)</f>
        <v>(A)1 œuf</v>
      </c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88"/>
      <c r="AR22" t="s">
        <v>141</v>
      </c>
      <c r="AS22" t="s">
        <v>142</v>
      </c>
      <c r="AT22">
        <v>1</v>
      </c>
      <c r="AU22" t="str">
        <f t="shared" si="4"/>
        <v>(A)</v>
      </c>
      <c r="AV22">
        <f t="shared" si="5"/>
        <v>10</v>
      </c>
      <c r="AW22">
        <f t="shared" si="6"/>
        <v>7</v>
      </c>
      <c r="AX22" t="str">
        <f t="shared" si="7"/>
        <v>4 oeufs</v>
      </c>
      <c r="AY22" t="s">
        <v>128</v>
      </c>
      <c r="AZ22" t="s">
        <v>128</v>
      </c>
      <c r="BA22" t="s">
        <v>128</v>
      </c>
    </row>
    <row r="23" spans="1:53" x14ac:dyDescent="0.25">
      <c r="A23" s="35" t="s">
        <v>128</v>
      </c>
      <c r="B23" s="35" t="s">
        <v>128</v>
      </c>
      <c r="C23" s="35" t="s">
        <v>128</v>
      </c>
      <c r="D23" s="35" t="s">
        <v>265</v>
      </c>
      <c r="K23" s="23">
        <v>22</v>
      </c>
      <c r="L23" s="30" t="str">
        <f>INDEX('Listes de Repas'!$B$11:$J$80,MATCH('Menu pour 15 jours'!$N$6,'Listes de Repas'!$B$11:$B$80,0),'Menu pour 15 jours'!$R$5)</f>
        <v>(M)Salade</v>
      </c>
      <c r="M23" s="31" t="str">
        <f>INDEX('Listes de Repas'!$B$11:$J$80,MATCH('Menu pour 15 jours'!$N$6,'Listes de Repas'!$B$11:$B$80,0),'Menu pour 15 jours'!$R$6)</f>
        <v>(M)1 tomate</v>
      </c>
      <c r="N23" s="31" t="str">
        <f>INDEX('Listes de Repas'!$B$11:$J$80,MATCH('Menu pour 15 jours'!$N$6,'Listes de Repas'!$B$11:$B$80,0),'Menu pour 15 jours'!$R$7)</f>
        <v>(M)1 tomate</v>
      </c>
      <c r="O23" s="31" t="str">
        <f>INDEX('Listes de Repas'!$B$11:$J$80,MATCH('Menu pour 15 jours'!$N$6,'Listes de Repas'!$B$11:$B$80,0),'Menu pour 15 jours'!$R$8)</f>
        <v>(M)1concombre</v>
      </c>
      <c r="P23" s="31" t="str">
        <f>INDEX('Listes de Repas'!$B$11:$J$80,MATCH('Menu pour 15 jours'!$N$6,'Listes de Repas'!$B$11:$B$80,0),'Menu pour 15 jours'!$R$9)</f>
        <v>(A)1boite de thon</v>
      </c>
      <c r="Q23" s="31" t="str">
        <f>INDEX('Listes de Repas'!$B$11:$J$80,MATCH('Menu pour 15 jours'!$N$6,'Listes de Repas'!$B$11:$B$80,0),'Menu pour 15 jours'!$R$10)</f>
        <v>(C)150gr de yaourt maigre</v>
      </c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89"/>
      <c r="AR23" t="s">
        <v>105</v>
      </c>
      <c r="AS23" t="s">
        <v>181</v>
      </c>
      <c r="AT23">
        <v>1</v>
      </c>
      <c r="AU23" t="str">
        <f t="shared" si="4"/>
        <v>(M)</v>
      </c>
      <c r="AV23">
        <f t="shared" si="5"/>
        <v>11</v>
      </c>
      <c r="AW23">
        <f t="shared" si="6"/>
        <v>8</v>
      </c>
      <c r="AX23" t="str">
        <f t="shared" si="7"/>
        <v>2tomates</v>
      </c>
      <c r="AY23" t="s">
        <v>128</v>
      </c>
      <c r="AZ23" t="s">
        <v>128</v>
      </c>
      <c r="BA23" t="s">
        <v>322</v>
      </c>
    </row>
    <row r="24" spans="1:53" x14ac:dyDescent="0.25">
      <c r="A24" s="35" t="s">
        <v>128</v>
      </c>
      <c r="B24" s="35" t="s">
        <v>128</v>
      </c>
      <c r="C24" s="35" t="s">
        <v>128</v>
      </c>
      <c r="D24" s="35" t="s">
        <v>319</v>
      </c>
      <c r="K24" s="23">
        <v>23</v>
      </c>
      <c r="L24" s="27">
        <f>INDEX('Listes de Repas'!$B$11:$J$80,MATCH('Menu pour 15 jours'!$B$17,'Listes de Repas'!$B$11:$B$80,0),'Menu pour 15 jours'!$R$5)</f>
        <v>0</v>
      </c>
      <c r="M24" s="28">
        <f>INDEX('Listes de Repas'!$B$11:$J$80,MATCH('Menu pour 15 jours'!$B$17,'Listes de Repas'!$B$11:$B$80,0),'Menu pour 15 jours'!$R$6)</f>
        <v>0</v>
      </c>
      <c r="N24" s="28">
        <f>INDEX('Listes de Repas'!$B$11:$J$80,MATCH('Menu pour 15 jours'!$B$17,'Listes de Repas'!$B$11:$B$80,0),'Menu pour 15 jours'!$R$7)</f>
        <v>0</v>
      </c>
      <c r="O24" s="28">
        <f>INDEX('Listes de Repas'!$B$11:$J$80,MATCH('Menu pour 15 jours'!$B$17,'Listes de Repas'!$B$11:$B$80,0),'Menu pour 15 jours'!$R$8)</f>
        <v>0</v>
      </c>
      <c r="P24" s="28">
        <f>INDEX('Listes de Repas'!$B$11:$J$80,MATCH('Menu pour 15 jours'!$B$17,'Listes de Repas'!$B$11:$B$80,0),'Menu pour 15 jours'!$R$9)</f>
        <v>0</v>
      </c>
      <c r="Q24" s="28">
        <f>INDEX('Listes de Repas'!$B$11:$J$80,MATCH('Menu pour 15 jours'!$B$17,'Listes de Repas'!$B$11:$B$80,0),'Menu pour 15 jours'!$R$10)</f>
        <v>0</v>
      </c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87" t="s">
        <v>18</v>
      </c>
      <c r="AR24">
        <v>0</v>
      </c>
      <c r="AS24" t="s">
        <v>165</v>
      </c>
      <c r="AT24">
        <v>2</v>
      </c>
      <c r="AU24" t="str">
        <f t="shared" si="4"/>
        <v>(D)</v>
      </c>
      <c r="AV24">
        <f t="shared" si="5"/>
        <v>22</v>
      </c>
      <c r="AW24">
        <f t="shared" si="6"/>
        <v>19</v>
      </c>
      <c r="AX24" t="str">
        <f t="shared" si="7"/>
        <v xml:space="preserve"> 6 tranches de pain</v>
      </c>
      <c r="AY24" t="s">
        <v>128</v>
      </c>
      <c r="AZ24" t="s">
        <v>318</v>
      </c>
      <c r="BA24" t="s">
        <v>128</v>
      </c>
    </row>
    <row r="25" spans="1:53" x14ac:dyDescent="0.25">
      <c r="A25" s="35" t="s">
        <v>128</v>
      </c>
      <c r="B25" s="35" t="s">
        <v>128</v>
      </c>
      <c r="C25" s="35" t="s">
        <v>128</v>
      </c>
      <c r="D25" s="35" t="s">
        <v>321</v>
      </c>
      <c r="K25" s="23">
        <v>24</v>
      </c>
      <c r="L25" s="29">
        <f>INDEX('Listes de Repas'!$B$11:$J$80,MATCH('Menu pour 15 jours'!$D$17,'Listes de Repas'!$B$11:$B$80,0),'Menu pour 15 jours'!$R$5)</f>
        <v>0</v>
      </c>
      <c r="M25" s="25">
        <f>INDEX('Listes de Repas'!$B$11:$J$80,MATCH('Menu pour 15 jours'!$D$17,'Listes de Repas'!$B$11:$B$80,0),'Menu pour 15 jours'!$R$6)</f>
        <v>0</v>
      </c>
      <c r="N25" s="25">
        <f>INDEX('Listes de Repas'!$B$11:$J$80,MATCH('Menu pour 15 jours'!$D$17,'Listes de Repas'!$B$11:$B$80,0),'Menu pour 15 jours'!$R$7)</f>
        <v>0</v>
      </c>
      <c r="O25" s="25">
        <f>INDEX('Listes de Repas'!$B$11:$J$80,MATCH('Menu pour 15 jours'!$D$17,'Listes de Repas'!$B$11:$B$80,0),'Menu pour 15 jours'!$R$8)</f>
        <v>0</v>
      </c>
      <c r="P25" s="25">
        <f>INDEX('Listes de Repas'!$B$11:$J$80,MATCH('Menu pour 15 jours'!$D$17,'Listes de Repas'!$B$11:$B$80,0),'Menu pour 15 jours'!$R$9)</f>
        <v>0</v>
      </c>
      <c r="Q25" s="25">
        <f>INDEX('Listes de Repas'!$B$11:$J$80,MATCH('Menu pour 15 jours'!$D$17,'Listes de Repas'!$B$11:$B$80,0),'Menu pour 15 jours'!$R$10)</f>
        <v>0</v>
      </c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88"/>
      <c r="AR25">
        <v>0</v>
      </c>
      <c r="AS25" t="s">
        <v>228</v>
      </c>
      <c r="AT25">
        <v>1</v>
      </c>
      <c r="AU25" t="str">
        <f t="shared" si="4"/>
        <v>(A)</v>
      </c>
      <c r="AV25">
        <f t="shared" si="5"/>
        <v>19</v>
      </c>
      <c r="AW25">
        <f t="shared" si="6"/>
        <v>16</v>
      </c>
      <c r="AX25" t="str">
        <f t="shared" si="7"/>
        <v>100gr de scampis</v>
      </c>
      <c r="AY25" t="s">
        <v>128</v>
      </c>
      <c r="AZ25" t="s">
        <v>128</v>
      </c>
      <c r="BA25" t="s">
        <v>128</v>
      </c>
    </row>
    <row r="26" spans="1:53" x14ac:dyDescent="0.25">
      <c r="A26" s="35" t="s">
        <v>128</v>
      </c>
      <c r="B26" s="35" t="s">
        <v>128</v>
      </c>
      <c r="C26" s="35" t="s">
        <v>128</v>
      </c>
      <c r="D26" s="35" t="s">
        <v>128</v>
      </c>
      <c r="K26" s="23">
        <v>25</v>
      </c>
      <c r="L26" s="29">
        <f>INDEX('Listes de Repas'!$B$11:$J$80,MATCH('Menu pour 15 jours'!$F$17,'Listes de Repas'!$B$11:$B$80,0),'Menu pour 15 jours'!$R$5)</f>
        <v>0</v>
      </c>
      <c r="M26" s="25">
        <f>INDEX('Listes de Repas'!$B$11:$J$80,MATCH('Menu pour 15 jours'!$F$17,'Listes de Repas'!$B$11:$B$80,0),'Menu pour 15 jours'!$R$6)</f>
        <v>0</v>
      </c>
      <c r="N26" s="25">
        <f>INDEX('Listes de Repas'!$B$11:$J$80,MATCH('Menu pour 15 jours'!$F$17,'Listes de Repas'!$B$11:$B$80,0),'Menu pour 15 jours'!$R$7)</f>
        <v>0</v>
      </c>
      <c r="O26" s="25">
        <f>INDEX('Listes de Repas'!$B$11:$J$80,MATCH('Menu pour 15 jours'!$F$17,'Listes de Repas'!$B$11:$B$80,0),'Menu pour 15 jours'!$R$8)</f>
        <v>0</v>
      </c>
      <c r="P26" s="25">
        <f>INDEX('Listes de Repas'!$B$11:$J$80,MATCH('Menu pour 15 jours'!$F$17,'Listes de Repas'!$B$11:$B$80,0),'Menu pour 15 jours'!$R$9)</f>
        <v>0</v>
      </c>
      <c r="Q26" s="25">
        <f>INDEX('Listes de Repas'!$B$11:$J$80,MATCH('Menu pour 15 jours'!$F$17,'Listes de Repas'!$B$11:$B$80,0),'Menu pour 15 jours'!$R$10)</f>
        <v>0</v>
      </c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88"/>
      <c r="AR26">
        <v>0</v>
      </c>
      <c r="AS26" t="s">
        <v>239</v>
      </c>
      <c r="AT26">
        <v>3</v>
      </c>
      <c r="AU26" t="str">
        <f t="shared" si="4"/>
        <v>(M)</v>
      </c>
      <c r="AV26">
        <f t="shared" si="5"/>
        <v>15</v>
      </c>
      <c r="AW26">
        <f t="shared" si="6"/>
        <v>12</v>
      </c>
      <c r="AX26" t="str">
        <f t="shared" si="7"/>
        <v xml:space="preserve"> 1 courgette</v>
      </c>
      <c r="AY26" t="s">
        <v>128</v>
      </c>
      <c r="AZ26" t="s">
        <v>128</v>
      </c>
      <c r="BA26" t="s">
        <v>453</v>
      </c>
    </row>
    <row r="27" spans="1:53" x14ac:dyDescent="0.25">
      <c r="A27" s="35" t="s">
        <v>128</v>
      </c>
      <c r="B27" s="35" t="s">
        <v>128</v>
      </c>
      <c r="C27" s="35" t="s">
        <v>128</v>
      </c>
      <c r="D27" s="35" t="s">
        <v>128</v>
      </c>
      <c r="K27" s="23">
        <v>26</v>
      </c>
      <c r="L27" s="29">
        <f>INDEX('Listes de Repas'!$B$11:$J$80,MATCH('Menu pour 15 jours'!$H$17,'Listes de Repas'!$B$11:$B$80,0),'Menu pour 15 jours'!$R$5)</f>
        <v>0</v>
      </c>
      <c r="M27" s="25">
        <f>INDEX('Listes de Repas'!$B$11:$J$80,MATCH('Menu pour 15 jours'!$H$17,'Listes de Repas'!$B$11:$B$80,0),'Menu pour 15 jours'!$R$6)</f>
        <v>0</v>
      </c>
      <c r="N27" s="25">
        <f>INDEX('Listes de Repas'!$B$11:$J$80,MATCH('Menu pour 15 jours'!$H$17,'Listes de Repas'!$B$11:$B$80,0),'Menu pour 15 jours'!$R$7)</f>
        <v>0</v>
      </c>
      <c r="O27" s="25">
        <f>INDEX('Listes de Repas'!$B$11:$J$80,MATCH('Menu pour 15 jours'!$H$17,'Listes de Repas'!$B$11:$B$80,0),'Menu pour 15 jours'!$R$8)</f>
        <v>0</v>
      </c>
      <c r="P27" s="25">
        <f>INDEX('Listes de Repas'!$B$11:$J$80,MATCH('Menu pour 15 jours'!$H$17,'Listes de Repas'!$B$11:$B$80,0),'Menu pour 15 jours'!$R$9)</f>
        <v>0</v>
      </c>
      <c r="Q27" s="25">
        <f>INDEX('Listes de Repas'!$B$11:$J$80,MATCH('Menu pour 15 jours'!$H$17,'Listes de Repas'!$B$11:$B$80,0),'Menu pour 15 jours'!$R$10)</f>
        <v>0</v>
      </c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88"/>
      <c r="AR27">
        <v>0</v>
      </c>
      <c r="AS27" t="s">
        <v>249</v>
      </c>
      <c r="AT27">
        <v>1</v>
      </c>
      <c r="AU27" t="str">
        <f t="shared" si="4"/>
        <v>(A)</v>
      </c>
      <c r="AV27">
        <f t="shared" si="5"/>
        <v>24</v>
      </c>
      <c r="AW27">
        <f t="shared" si="6"/>
        <v>21</v>
      </c>
      <c r="AX27" t="str">
        <f t="shared" si="7"/>
        <v>100gr de saumon fumés</v>
      </c>
      <c r="AY27" t="s">
        <v>128</v>
      </c>
      <c r="AZ27" t="s">
        <v>128</v>
      </c>
      <c r="BA27" t="s">
        <v>128</v>
      </c>
    </row>
    <row r="28" spans="1:53" x14ac:dyDescent="0.25">
      <c r="A28" s="35" t="s">
        <v>128</v>
      </c>
      <c r="B28" s="35" t="s">
        <v>128</v>
      </c>
      <c r="C28" s="35" t="s">
        <v>128</v>
      </c>
      <c r="D28" s="36" t="s">
        <v>128</v>
      </c>
      <c r="K28" s="23">
        <v>27</v>
      </c>
      <c r="L28" s="29">
        <f>INDEX('Listes de Repas'!$B$11:$J$80,MATCH('Menu pour 15 jours'!$J$17,'Listes de Repas'!$B$11:$B$80,0),'Menu pour 15 jours'!$R$5)</f>
        <v>0</v>
      </c>
      <c r="M28" s="25">
        <f>INDEX('Listes de Repas'!$B$11:$J$80,MATCH('Menu pour 15 jours'!$J$17,'Listes de Repas'!$B$11:$B$80,0),'Menu pour 15 jours'!$R$6)</f>
        <v>0</v>
      </c>
      <c r="N28" s="25">
        <f>INDEX('Listes de Repas'!$B$11:$J$80,MATCH('Menu pour 15 jours'!$J$17,'Listes de Repas'!$B$11:$B$80,0),'Menu pour 15 jours'!$R$7)</f>
        <v>0</v>
      </c>
      <c r="O28" s="25">
        <f>INDEX('Listes de Repas'!$B$11:$J$80,MATCH('Menu pour 15 jours'!$J$17,'Listes de Repas'!$B$11:$B$80,0),'Menu pour 15 jours'!$R$8)</f>
        <v>0</v>
      </c>
      <c r="P28" s="25">
        <f>INDEX('Listes de Repas'!$B$11:$J$80,MATCH('Menu pour 15 jours'!$J$17,'Listes de Repas'!$B$11:$B$80,0),'Menu pour 15 jours'!$R$9)</f>
        <v>0</v>
      </c>
      <c r="Q28" s="25">
        <f>INDEX('Listes de Repas'!$B$11:$J$80,MATCH('Menu pour 15 jours'!$J$17,'Listes de Repas'!$B$11:$B$80,0),'Menu pour 15 jours'!$R$10)</f>
        <v>0</v>
      </c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88"/>
      <c r="AR28">
        <v>0</v>
      </c>
      <c r="AS28" t="s">
        <v>267</v>
      </c>
      <c r="AT28">
        <v>8</v>
      </c>
      <c r="AU28" t="str">
        <f t="shared" si="4"/>
        <v>(D)</v>
      </c>
      <c r="AV28">
        <f t="shared" si="5"/>
        <v>18</v>
      </c>
      <c r="AW28">
        <f t="shared" si="6"/>
        <v>15</v>
      </c>
      <c r="AX28" t="str">
        <f t="shared" si="7"/>
        <v>1 Vache qui rit</v>
      </c>
      <c r="AY28" t="s">
        <v>128</v>
      </c>
      <c r="AZ28" t="s">
        <v>290</v>
      </c>
      <c r="BA28" t="s">
        <v>128</v>
      </c>
    </row>
    <row r="29" spans="1:53" x14ac:dyDescent="0.25">
      <c r="A29" s="35" t="s">
        <v>128</v>
      </c>
      <c r="B29" s="35" t="s">
        <v>128</v>
      </c>
      <c r="C29" s="35" t="s">
        <v>128</v>
      </c>
      <c r="D29" s="35" t="s">
        <v>128</v>
      </c>
      <c r="K29" s="23">
        <v>28</v>
      </c>
      <c r="L29" s="29">
        <f>INDEX('Listes de Repas'!$B$11:$J$80,MATCH('Menu pour 15 jours'!$L$17,'Listes de Repas'!$B$11:$B$80,0),'Menu pour 15 jours'!$R$5)</f>
        <v>0</v>
      </c>
      <c r="M29" s="25">
        <f>INDEX('Listes de Repas'!$B$11:$J$80,MATCH('Menu pour 15 jours'!$L$17,'Listes de Repas'!$B$11:$B$80,0),'Menu pour 15 jours'!$R$6)</f>
        <v>0</v>
      </c>
      <c r="N29" s="25">
        <f>INDEX('Listes de Repas'!$B$11:$J$80,MATCH('Menu pour 15 jours'!$L$17,'Listes de Repas'!$B$11:$B$80,0),'Menu pour 15 jours'!$R$7)</f>
        <v>0</v>
      </c>
      <c r="O29" s="25">
        <f>INDEX('Listes de Repas'!$B$11:$J$80,MATCH('Menu pour 15 jours'!$L$17,'Listes de Repas'!$B$11:$B$80,0),'Menu pour 15 jours'!$R$8)</f>
        <v>0</v>
      </c>
      <c r="P29" s="25">
        <f>INDEX('Listes de Repas'!$B$11:$J$80,MATCH('Menu pour 15 jours'!$L$17,'Listes de Repas'!$B$11:$B$80,0),'Menu pour 15 jours'!$R$9)</f>
        <v>0</v>
      </c>
      <c r="Q29" s="25">
        <f>INDEX('Listes de Repas'!$B$11:$J$80,MATCH('Menu pour 15 jours'!$L$17,'Listes de Repas'!$B$11:$B$80,0),'Menu pour 15 jours'!$R$10)</f>
        <v>0</v>
      </c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88"/>
      <c r="AR29">
        <v>0</v>
      </c>
      <c r="AS29" t="s">
        <v>136</v>
      </c>
      <c r="AT29">
        <v>6</v>
      </c>
      <c r="AU29" t="str">
        <f t="shared" si="4"/>
        <v>(C)</v>
      </c>
      <c r="AV29">
        <f t="shared" si="5"/>
        <v>32</v>
      </c>
      <c r="AW29">
        <f t="shared" si="6"/>
        <v>29</v>
      </c>
      <c r="AX29" t="str">
        <f t="shared" si="7"/>
        <v>1 pot de fromage blanc maigre</v>
      </c>
      <c r="AY29" t="s">
        <v>283</v>
      </c>
      <c r="AZ29" t="s">
        <v>128</v>
      </c>
      <c r="BA29" t="s">
        <v>128</v>
      </c>
    </row>
    <row r="30" spans="1:53" x14ac:dyDescent="0.25">
      <c r="A30" s="35" t="s">
        <v>128</v>
      </c>
      <c r="B30" s="35" t="s">
        <v>128</v>
      </c>
      <c r="C30" s="35" t="s">
        <v>128</v>
      </c>
      <c r="D30" s="35" t="s">
        <v>128</v>
      </c>
      <c r="K30" s="23">
        <v>29</v>
      </c>
      <c r="L30" s="30">
        <f>INDEX('Listes de Repas'!$B$11:$J$80,MATCH('Menu pour 15 jours'!$N$17,'Listes de Repas'!$B$11:$B$80,0),'Menu pour 15 jours'!$R$5)</f>
        <v>0</v>
      </c>
      <c r="M30" s="31">
        <f>INDEX('Listes de Repas'!$B$11:$J$80,MATCH('Menu pour 15 jours'!$N$17,'Listes de Repas'!$B$11:$B$80,0),'Menu pour 15 jours'!$R$6)</f>
        <v>0</v>
      </c>
      <c r="N30" s="31">
        <f>INDEX('Listes de Repas'!$B$11:$J$80,MATCH('Menu pour 15 jours'!$N$17,'Listes de Repas'!$B$11:$B$80,0),'Menu pour 15 jours'!$R$7)</f>
        <v>0</v>
      </c>
      <c r="O30" s="31">
        <f>INDEX('Listes de Repas'!$B$11:$J$80,MATCH('Menu pour 15 jours'!$N$17,'Listes de Repas'!$B$11:$B$80,0),'Menu pour 15 jours'!$R$8)</f>
        <v>0</v>
      </c>
      <c r="P30" s="31">
        <f>INDEX('Listes de Repas'!$B$11:$J$80,MATCH('Menu pour 15 jours'!$N$17,'Listes de Repas'!$B$11:$B$80,0),'Menu pour 15 jours'!$R$9)</f>
        <v>0</v>
      </c>
      <c r="Q30" s="31">
        <f>INDEX('Listes de Repas'!$B$11:$J$80,MATCH('Menu pour 15 jours'!$N$17,'Listes de Repas'!$B$11:$B$80,0),'Menu pour 15 jours'!$R$10)</f>
        <v>0</v>
      </c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89"/>
      <c r="AR30">
        <v>0</v>
      </c>
      <c r="AS30" t="s">
        <v>139</v>
      </c>
      <c r="AT30">
        <v>2</v>
      </c>
      <c r="AU30" t="str">
        <f t="shared" si="4"/>
        <v>(D)</v>
      </c>
      <c r="AV30">
        <f t="shared" si="5"/>
        <v>13</v>
      </c>
      <c r="AW30">
        <f t="shared" si="6"/>
        <v>10</v>
      </c>
      <c r="AX30" t="str">
        <f t="shared" si="7"/>
        <v>1 pistolet</v>
      </c>
      <c r="AY30" t="s">
        <v>128</v>
      </c>
      <c r="AZ30" t="s">
        <v>291</v>
      </c>
      <c r="BA30" t="s">
        <v>128</v>
      </c>
    </row>
    <row r="31" spans="1:53" x14ac:dyDescent="0.25">
      <c r="A31" s="35" t="s">
        <v>128</v>
      </c>
      <c r="B31" s="35" t="s">
        <v>128</v>
      </c>
      <c r="C31" s="35" t="s">
        <v>128</v>
      </c>
      <c r="D31" s="35" t="s">
        <v>128</v>
      </c>
      <c r="K31" s="23">
        <v>30</v>
      </c>
      <c r="L31" s="27" t="str">
        <f>INDEX('Listes de Repas'!$B$11:$J$80,MATCH('Menu pour 15 jours'!$B$8,'Listes de Repas'!$B$11:$B$80,0),'Menu pour 15 jours'!$R$5)</f>
        <v>(D)500ml de soupe</v>
      </c>
      <c r="M31" s="28" t="str">
        <f>INDEX('Listes de Repas'!$B$11:$J$80,MATCH('Menu pour 15 jours'!$B$8,'Listes de Repas'!$B$11:$B$80,0),'Menu pour 15 jours'!$R$6)</f>
        <v>(D)1 tranche de pain</v>
      </c>
      <c r="N31" s="28" t="str">
        <f>INDEX('Listes de Repas'!$B$11:$J$80,MATCH('Menu pour 15 jours'!$B$8,'Listes de Repas'!$B$11:$B$80,0),'Menu pour 15 jours'!$R$7)</f>
        <v>(D)1 tranche de pain</v>
      </c>
      <c r="O31" s="28" t="str">
        <f>INDEX('Listes de Repas'!$B$11:$J$80,MATCH('Menu pour 15 jours'!$B$8,'Listes de Repas'!$B$11:$B$80,0),'Menu pour 15 jours'!$R$8)</f>
        <v>(D)1 tranche de pain</v>
      </c>
      <c r="P31" s="28" t="str">
        <f>INDEX('Listes de Repas'!$B$11:$J$80,MATCH('Menu pour 15 jours'!$B$8,'Listes de Repas'!$B$11:$B$80,0),'Menu pour 15 jours'!$R$9)</f>
        <v>(D)1 tranche de pain</v>
      </c>
      <c r="Q31" s="28" t="str">
        <f>INDEX('Listes de Repas'!$B$11:$J$80,MATCH('Menu pour 15 jours'!$B$8,'Listes de Repas'!$B$11:$B$80,0),'Menu pour 15 jours'!$R$10)</f>
        <v>(D)1 tranche de pain</v>
      </c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87" t="s">
        <v>49</v>
      </c>
      <c r="AR31" t="s">
        <v>164</v>
      </c>
      <c r="AS31" t="s">
        <v>222</v>
      </c>
      <c r="AT31">
        <v>2</v>
      </c>
      <c r="AU31" t="str">
        <f t="shared" si="4"/>
        <v>(A)</v>
      </c>
      <c r="AV31">
        <f t="shared" si="5"/>
        <v>16</v>
      </c>
      <c r="AW31">
        <f t="shared" si="6"/>
        <v>13</v>
      </c>
      <c r="AX31" t="str">
        <f t="shared" si="7"/>
        <v xml:space="preserve"> 50 de persil</v>
      </c>
      <c r="AY31" t="s">
        <v>128</v>
      </c>
      <c r="AZ31" t="s">
        <v>128</v>
      </c>
      <c r="BA31" t="s">
        <v>128</v>
      </c>
    </row>
    <row r="32" spans="1:53" x14ac:dyDescent="0.25">
      <c r="A32" s="35" t="s">
        <v>128</v>
      </c>
      <c r="B32" s="35" t="s">
        <v>128</v>
      </c>
      <c r="C32" s="35" t="s">
        <v>128</v>
      </c>
      <c r="D32" s="35" t="s">
        <v>128</v>
      </c>
      <c r="K32" s="23">
        <v>31</v>
      </c>
      <c r="L32" s="29" t="str">
        <f>INDEX('Listes de Repas'!$B$11:$J$80,MATCH('Menu pour 15 jours'!$D$8,'Listes de Repas'!$B$11:$B$80,0),'Menu pour 15 jours'!$R$5)</f>
        <v>(M)1 oignon</v>
      </c>
      <c r="M32" s="25" t="str">
        <f>INDEX('Listes de Repas'!$B$11:$J$80,MATCH('Menu pour 15 jours'!$D$8,'Listes de Repas'!$B$11:$B$80,0),'Menu pour 15 jours'!$R$6)</f>
        <v>(A)100gr de scampis</v>
      </c>
      <c r="N32" s="25" t="str">
        <f>INDEX('Listes de Repas'!$B$11:$J$80,MATCH('Menu pour 15 jours'!$D$8,'Listes de Repas'!$B$11:$B$80,0),'Menu pour 15 jours'!$R$7)</f>
        <v>(C)75gr de roquette</v>
      </c>
      <c r="O32" s="25" t="str">
        <f>INDEX('Listes de Repas'!$B$11:$J$80,MATCH('Menu pour 15 jours'!$D$8,'Listes de Repas'!$B$11:$B$80,0),'Menu pour 15 jours'!$R$8)</f>
        <v>(c) 2cuillères de Parmesan</v>
      </c>
      <c r="P32" s="25" t="str">
        <f>INDEX('Listes de Repas'!$B$11:$J$80,MATCH('Menu pour 15 jours'!$D$8,'Listes de Repas'!$B$11:$B$80,0),'Menu pour 15 jours'!$R$9)</f>
        <v>(A)140 gr de spaghetti</v>
      </c>
      <c r="Q32" s="25" t="str">
        <f>INDEX('Listes de Repas'!$B$11:$J$80,MATCH('Menu pour 15 jours'!$D$8,'Listes de Repas'!$B$11:$B$80,0),'Menu pour 15 jours'!$R$10)</f>
        <v>(M)1 tomate</v>
      </c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88"/>
      <c r="AR32" t="s">
        <v>219</v>
      </c>
      <c r="AS32" t="s">
        <v>107</v>
      </c>
      <c r="AT32">
        <v>2</v>
      </c>
      <c r="AU32" t="str">
        <f t="shared" si="4"/>
        <v>(A)</v>
      </c>
      <c r="AV32">
        <f t="shared" si="5"/>
        <v>25</v>
      </c>
      <c r="AW32">
        <f t="shared" si="6"/>
        <v>22</v>
      </c>
      <c r="AX32" t="str">
        <f t="shared" si="7"/>
        <v>1 C.S. de fromage rapé</v>
      </c>
      <c r="AY32" t="s">
        <v>128</v>
      </c>
      <c r="AZ32" t="s">
        <v>128</v>
      </c>
      <c r="BA32" t="s">
        <v>128</v>
      </c>
    </row>
    <row r="33" spans="1:53" x14ac:dyDescent="0.25">
      <c r="A33" s="35" t="s">
        <v>128</v>
      </c>
      <c r="B33" s="35" t="s">
        <v>128</v>
      </c>
      <c r="C33" s="35" t="s">
        <v>128</v>
      </c>
      <c r="D33" s="35" t="s">
        <v>128</v>
      </c>
      <c r="K33" s="23">
        <v>32</v>
      </c>
      <c r="L33" s="29" t="str">
        <f>INDEX('Listes de Repas'!$B$11:$J$80,MATCH('Menu pour 15 jours'!$F$8,'Listes de Repas'!$B$11:$B$80,0),'Menu pour 15 jours'!$R$5)</f>
        <v>(D)500ml de soupe</v>
      </c>
      <c r="M33" s="25" t="str">
        <f>INDEX('Listes de Repas'!$B$11:$J$80,MATCH('Menu pour 15 jours'!$F$8,'Listes de Repas'!$B$11:$B$80,0),'Menu pour 15 jours'!$R$6)</f>
        <v>(D)1 tranche de pain</v>
      </c>
      <c r="N33" s="25" t="str">
        <f>INDEX('Listes de Repas'!$B$11:$J$80,MATCH('Menu pour 15 jours'!$F$8,'Listes de Repas'!$B$11:$B$80,0),'Menu pour 15 jours'!$R$7)</f>
        <v>(D)1 tranche de pain</v>
      </c>
      <c r="O33" s="25" t="str">
        <f>INDEX('Listes de Repas'!$B$11:$J$80,MATCH('Menu pour 15 jours'!$F$8,'Listes de Repas'!$B$11:$B$80,0),'Menu pour 15 jours'!$R$8)</f>
        <v>(D)1 tranche de pain</v>
      </c>
      <c r="P33" s="25" t="str">
        <f>INDEX('Listes de Repas'!$B$11:$J$80,MATCH('Menu pour 15 jours'!$F$8,'Listes de Repas'!$B$11:$B$80,0),'Menu pour 15 jours'!$R$9)</f>
        <v>(D)1 tranche de pain</v>
      </c>
      <c r="Q33" s="25" t="str">
        <f>INDEX('Listes de Repas'!$B$11:$J$80,MATCH('Menu pour 15 jours'!$F$8,'Listes de Repas'!$B$11:$B$80,0),'Menu pour 15 jours'!$R$10)</f>
        <v>(D)1 tranche de pain</v>
      </c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88"/>
      <c r="AR33" t="s">
        <v>164</v>
      </c>
      <c r="AS33" t="s">
        <v>208</v>
      </c>
      <c r="AT33">
        <v>2</v>
      </c>
      <c r="AU33" t="str">
        <f t="shared" si="4"/>
        <v>(A)</v>
      </c>
      <c r="AV33">
        <f t="shared" si="5"/>
        <v>17</v>
      </c>
      <c r="AW33">
        <f t="shared" si="6"/>
        <v>14</v>
      </c>
      <c r="AX33" t="str">
        <f t="shared" si="7"/>
        <v>200g de salade</v>
      </c>
      <c r="AY33" t="s">
        <v>128</v>
      </c>
      <c r="AZ33" t="s">
        <v>128</v>
      </c>
      <c r="BA33" t="s">
        <v>128</v>
      </c>
    </row>
    <row r="34" spans="1:53" x14ac:dyDescent="0.25">
      <c r="A34" s="35" t="s">
        <v>128</v>
      </c>
      <c r="B34" s="35" t="s">
        <v>128</v>
      </c>
      <c r="C34" s="35" t="s">
        <v>128</v>
      </c>
      <c r="D34" s="35" t="s">
        <v>128</v>
      </c>
      <c r="K34" s="23">
        <v>33</v>
      </c>
      <c r="L34" s="29" t="str">
        <f>INDEX('Listes de Repas'!$B$11:$J$80,MATCH('Menu pour 15 jours'!$H$8,'Listes de Repas'!$B$11:$B$80,0),'Menu pour 15 jours'!$R$5)</f>
        <v>(M)1 fenouil</v>
      </c>
      <c r="M34" s="25" t="str">
        <f>INDEX('Listes de Repas'!$B$11:$J$80,MATCH('Menu pour 15 jours'!$H$8,'Listes de Repas'!$B$11:$B$80,0),'Menu pour 15 jours'!$R$6)</f>
        <v>(M)1 courgette</v>
      </c>
      <c r="N34" s="25" t="str">
        <f>INDEX('Listes de Repas'!$B$11:$J$80,MATCH('Menu pour 15 jours'!$H$8,'Listes de Repas'!$B$11:$B$80,0),'Menu pour 15 jours'!$R$7)</f>
        <v>(M)1 poivron rouge</v>
      </c>
      <c r="O34" s="25" t="str">
        <f>INDEX('Listes de Repas'!$B$11:$J$80,MATCH('Menu pour 15 jours'!$H$8,'Listes de Repas'!$B$11:$B$80,0),'Menu pour 15 jours'!$R$8)</f>
        <v>(C) feta allegé</v>
      </c>
      <c r="P34" s="25" t="str">
        <f>INDEX('Listes de Repas'!$B$11:$J$80,MATCH('Menu pour 15 jours'!$H$8,'Listes de Repas'!$B$11:$B$80,0),'Menu pour 15 jours'!$R$9)</f>
        <v>(A)1 œuf</v>
      </c>
      <c r="Q34" s="25" t="str">
        <f>INDEX('Listes de Repas'!$B$11:$J$80,MATCH('Menu pour 15 jours'!$H$8,'Listes de Repas'!$B$11:$B$80,0),'Menu pour 15 jours'!$R$10)</f>
        <v>(A)1 œuf</v>
      </c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88"/>
      <c r="AR34" t="s">
        <v>243</v>
      </c>
      <c r="AS34" t="s">
        <v>203</v>
      </c>
      <c r="AT34">
        <v>2</v>
      </c>
      <c r="AU34" t="str">
        <f t="shared" si="4"/>
        <v>(C)</v>
      </c>
      <c r="AV34">
        <f t="shared" si="5"/>
        <v>28</v>
      </c>
      <c r="AW34">
        <f t="shared" si="6"/>
        <v>25</v>
      </c>
      <c r="AX34" t="str">
        <f t="shared" si="7"/>
        <v>2 cuillères de ciboulette</v>
      </c>
      <c r="AY34" t="s">
        <v>284</v>
      </c>
      <c r="AZ34" t="s">
        <v>128</v>
      </c>
      <c r="BA34" t="s">
        <v>128</v>
      </c>
    </row>
    <row r="35" spans="1:53" x14ac:dyDescent="0.25">
      <c r="A35" s="35" t="s">
        <v>128</v>
      </c>
      <c r="B35" s="35" t="s">
        <v>128</v>
      </c>
      <c r="C35" s="35" t="s">
        <v>128</v>
      </c>
      <c r="D35" s="35" t="s">
        <v>128</v>
      </c>
      <c r="K35" s="23">
        <v>34</v>
      </c>
      <c r="L35" s="29" t="str">
        <f>INDEX('Listes de Repas'!$B$11:$J$80,MATCH('Menu pour 15 jours'!$J$8,'Listes de Repas'!$B$11:$B$80,0),'Menu pour 15 jours'!$R$5)</f>
        <v>(M)1 courgette</v>
      </c>
      <c r="M35" s="25" t="str">
        <f>INDEX('Listes de Repas'!$B$11:$J$80,MATCH('Menu pour 15 jours'!$J$8,'Listes de Repas'!$B$11:$B$80,0),'Menu pour 15 jours'!$R$6)</f>
        <v>(A)100gr de saumon fumés</v>
      </c>
      <c r="N35" s="25" t="str">
        <f>INDEX('Listes de Repas'!$B$11:$J$80,MATCH('Menu pour 15 jours'!$J$8,'Listes de Repas'!$B$11:$B$80,0),'Menu pour 15 jours'!$R$7)</f>
        <v>(c) 2cuillères de Parmesan</v>
      </c>
      <c r="O35" s="25" t="str">
        <f>INDEX('Listes de Repas'!$B$11:$J$80,MATCH('Menu pour 15 jours'!$J$8,'Listes de Repas'!$B$11:$B$80,0),'Menu pour 15 jours'!$R$8)</f>
        <v>(C)100gr de fromage allegé</v>
      </c>
      <c r="P35" s="25" t="str">
        <f>INDEX('Listes de Repas'!$B$11:$J$80,MATCH('Menu pour 15 jours'!$J$8,'Listes de Repas'!$B$11:$B$80,0),'Menu pour 15 jours'!$R$9)</f>
        <v>(A)100 gr de spaghetti</v>
      </c>
      <c r="Q35" s="25" t="str">
        <f>INDEX('Listes de Repas'!$B$11:$J$80,MATCH('Menu pour 15 jours'!$J$8,'Listes de Repas'!$B$11:$B$80,0),'Menu pour 15 jours'!$R$10)</f>
        <v>(M)1 oignon</v>
      </c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88"/>
      <c r="AR35" t="s">
        <v>247</v>
      </c>
      <c r="AS35" t="s">
        <v>225</v>
      </c>
      <c r="AT35">
        <v>2</v>
      </c>
      <c r="AU35" t="str">
        <f t="shared" si="4"/>
        <v>(A)</v>
      </c>
      <c r="AV35">
        <f t="shared" si="5"/>
        <v>17</v>
      </c>
      <c r="AW35">
        <f t="shared" si="6"/>
        <v>14</v>
      </c>
      <c r="AX35" t="str">
        <f t="shared" si="7"/>
        <v>100gr de penne</v>
      </c>
      <c r="AY35" t="s">
        <v>128</v>
      </c>
      <c r="AZ35" t="s">
        <v>128</v>
      </c>
      <c r="BA35" t="s">
        <v>128</v>
      </c>
    </row>
    <row r="36" spans="1:53" x14ac:dyDescent="0.25">
      <c r="A36" s="35" t="s">
        <v>128</v>
      </c>
      <c r="B36" s="35" t="s">
        <v>128</v>
      </c>
      <c r="C36" s="35" t="s">
        <v>128</v>
      </c>
      <c r="D36" s="35" t="s">
        <v>128</v>
      </c>
      <c r="K36" s="23">
        <v>35</v>
      </c>
      <c r="L36" s="29">
        <f>INDEX('Listes de Repas'!$B$11:$J$80,MATCH('Menu pour 15 jours'!$L$8,'Listes de Repas'!$B$11:$B$80,0),'Menu pour 15 jours'!$R$5)</f>
        <v>0</v>
      </c>
      <c r="M36" s="25">
        <f>INDEX('Listes de Repas'!$B$11:$J$80,MATCH('Menu pour 15 jours'!$L$8,'Listes de Repas'!$B$11:$B$80,0),'Menu pour 15 jours'!$R$6)</f>
        <v>0</v>
      </c>
      <c r="N36" s="25">
        <f>INDEX('Listes de Repas'!$B$11:$J$80,MATCH('Menu pour 15 jours'!$L$8,'Listes de Repas'!$B$11:$B$80,0),'Menu pour 15 jours'!$R$7)</f>
        <v>0</v>
      </c>
      <c r="O36" s="25">
        <f>INDEX('Listes de Repas'!$B$11:$J$80,MATCH('Menu pour 15 jours'!$L$8,'Listes de Repas'!$B$11:$B$80,0),'Menu pour 15 jours'!$R$8)</f>
        <v>0</v>
      </c>
      <c r="P36" s="25">
        <f>INDEX('Listes de Repas'!$B$11:$J$80,MATCH('Menu pour 15 jours'!$L$8,'Listes de Repas'!$B$11:$B$80,0),'Menu pour 15 jours'!$R$9)</f>
        <v>0</v>
      </c>
      <c r="Q36" s="25">
        <f>INDEX('Listes de Repas'!$B$11:$J$80,MATCH('Menu pour 15 jours'!$L$8,'Listes de Repas'!$B$11:$B$80,0),'Menu pour 15 jours'!$R$10)</f>
        <v>0</v>
      </c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88"/>
      <c r="AR36">
        <v>0</v>
      </c>
      <c r="AS36" t="s">
        <v>143</v>
      </c>
      <c r="AT36">
        <v>2</v>
      </c>
      <c r="AU36" t="str">
        <f t="shared" si="4"/>
        <v>(A)</v>
      </c>
      <c r="AV36">
        <f t="shared" si="5"/>
        <v>7</v>
      </c>
      <c r="AW36">
        <f t="shared" si="6"/>
        <v>4</v>
      </c>
      <c r="AX36" t="str">
        <f t="shared" si="7"/>
        <v>lait</v>
      </c>
      <c r="AY36" t="s">
        <v>128</v>
      </c>
      <c r="AZ36" t="s">
        <v>128</v>
      </c>
      <c r="BA36" t="s">
        <v>128</v>
      </c>
    </row>
    <row r="37" spans="1:53" x14ac:dyDescent="0.25">
      <c r="A37" s="35" t="s">
        <v>128</v>
      </c>
      <c r="B37" s="35" t="s">
        <v>128</v>
      </c>
      <c r="C37" s="35" t="s">
        <v>128</v>
      </c>
      <c r="D37" s="35" t="s">
        <v>128</v>
      </c>
      <c r="K37" s="23">
        <v>36</v>
      </c>
      <c r="L37" s="30">
        <f>INDEX('Listes de Repas'!$B$11:$J$80,MATCH('Menu pour 15 jours'!$N$8,'Listes de Repas'!$B$11:$B$80,0),'Menu pour 15 jours'!$R$5)</f>
        <v>0</v>
      </c>
      <c r="M37" s="31">
        <f>INDEX('Listes de Repas'!$B$11:$J$80,MATCH('Menu pour 15 jours'!$N$8,'Listes de Repas'!$B$11:$B$80,0),'Menu pour 15 jours'!$R$6)</f>
        <v>0</v>
      </c>
      <c r="N37" s="31">
        <f>INDEX('Listes de Repas'!$B$11:$J$80,MATCH('Menu pour 15 jours'!$N$8,'Listes de Repas'!$B$11:$B$80,0),'Menu pour 15 jours'!$R$7)</f>
        <v>0</v>
      </c>
      <c r="O37" s="31">
        <f>INDEX('Listes de Repas'!$B$11:$J$80,MATCH('Menu pour 15 jours'!$N$8,'Listes de Repas'!$B$11:$B$80,0),'Menu pour 15 jours'!$R$8)</f>
        <v>0</v>
      </c>
      <c r="P37" s="31">
        <f>INDEX('Listes de Repas'!$B$11:$J$80,MATCH('Menu pour 15 jours'!$N$8,'Listes de Repas'!$B$11:$B$80,0),'Menu pour 15 jours'!$R$9)</f>
        <v>0</v>
      </c>
      <c r="Q37" s="31">
        <f>INDEX('Listes de Repas'!$B$11:$J$80,MATCH('Menu pour 15 jours'!$N$8,'Listes de Repas'!$B$11:$B$80,0),'Menu pour 15 jours'!$R$10)</f>
        <v>0</v>
      </c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89"/>
      <c r="AR37">
        <v>0</v>
      </c>
      <c r="AS37" t="s">
        <v>211</v>
      </c>
      <c r="AT37">
        <v>2</v>
      </c>
      <c r="AU37" t="str">
        <f t="shared" si="4"/>
        <v>(M)</v>
      </c>
      <c r="AV37">
        <f t="shared" si="5"/>
        <v>13</v>
      </c>
      <c r="AW37">
        <f t="shared" si="6"/>
        <v>10</v>
      </c>
      <c r="AX37" t="str">
        <f t="shared" si="7"/>
        <v>1concombre</v>
      </c>
      <c r="AY37" t="s">
        <v>128</v>
      </c>
      <c r="AZ37" t="s">
        <v>128</v>
      </c>
      <c r="BA37" t="s">
        <v>298</v>
      </c>
    </row>
    <row r="38" spans="1:53" x14ac:dyDescent="0.25">
      <c r="A38" s="35" t="s">
        <v>128</v>
      </c>
      <c r="B38" s="35" t="s">
        <v>128</v>
      </c>
      <c r="C38" s="35" t="s">
        <v>128</v>
      </c>
      <c r="D38" s="35" t="s">
        <v>128</v>
      </c>
      <c r="K38" s="23">
        <v>37</v>
      </c>
      <c r="L38" s="27">
        <f>INDEX('Listes de Repas'!$B$11:$J$80,MATCH('Menu pour 15 jours'!$B$19,'Listes de Repas'!$B$11:$B$80,0),'Menu pour 15 jours'!$R$5)</f>
        <v>0</v>
      </c>
      <c r="M38" s="28">
        <f>INDEX('Listes de Repas'!$B$11:$J$80,MATCH('Menu pour 15 jours'!$B$19,'Listes de Repas'!$B$11:$B$80,0),'Menu pour 15 jours'!$R$6)</f>
        <v>0</v>
      </c>
      <c r="N38" s="28">
        <f>INDEX('Listes de Repas'!$B$11:$J$80,MATCH('Menu pour 15 jours'!$B$19,'Listes de Repas'!$B$11:$B$80,0),'Menu pour 15 jours'!$R$7)</f>
        <v>0</v>
      </c>
      <c r="O38" s="28">
        <f>INDEX('Listes de Repas'!$B$11:$J$80,MATCH('Menu pour 15 jours'!$B$19,'Listes de Repas'!$B$11:$B$80,0),'Menu pour 15 jours'!$R$8)</f>
        <v>0</v>
      </c>
      <c r="P38" s="28">
        <f>INDEX('Listes de Repas'!$B$11:$J$80,MATCH('Menu pour 15 jours'!$B$19,'Listes de Repas'!$B$11:$B$80,0),'Menu pour 15 jours'!$R$9)</f>
        <v>0</v>
      </c>
      <c r="Q38" s="28">
        <f>INDEX('Listes de Repas'!$B$11:$J$80,MATCH('Menu pour 15 jours'!$B$19,'Listes de Repas'!$B$11:$B$80,0),'Menu pour 15 jours'!$R$10)</f>
        <v>0</v>
      </c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87" t="s">
        <v>49</v>
      </c>
      <c r="AR38">
        <v>0</v>
      </c>
      <c r="AS38" t="s">
        <v>166</v>
      </c>
      <c r="AT38">
        <v>4</v>
      </c>
      <c r="AU38" t="str">
        <f t="shared" si="4"/>
        <v>(A)</v>
      </c>
      <c r="AV38">
        <f t="shared" si="5"/>
        <v>22</v>
      </c>
      <c r="AW38">
        <f t="shared" si="6"/>
        <v>19</v>
      </c>
      <c r="AX38" t="str">
        <f t="shared" si="7"/>
        <v xml:space="preserve"> 2 C.C de margarine</v>
      </c>
      <c r="AY38" t="s">
        <v>128</v>
      </c>
      <c r="AZ38" t="s">
        <v>128</v>
      </c>
      <c r="BA38" t="s">
        <v>128</v>
      </c>
    </row>
    <row r="39" spans="1:53" x14ac:dyDescent="0.25">
      <c r="A39" s="35" t="s">
        <v>128</v>
      </c>
      <c r="B39" s="35" t="s">
        <v>128</v>
      </c>
      <c r="C39" s="35" t="s">
        <v>128</v>
      </c>
      <c r="D39" s="35" t="s">
        <v>128</v>
      </c>
      <c r="K39" s="23">
        <v>38</v>
      </c>
      <c r="L39" s="29">
        <f>INDEX('Listes de Repas'!$B$11:$J$80,MATCH('Menu pour 15 jours'!$D$19,'Listes de Repas'!$B$11:$B$80,0),'Menu pour 15 jours'!$R$5)</f>
        <v>0</v>
      </c>
      <c r="M39" s="25">
        <f>INDEX('Listes de Repas'!$B$11:$J$80,MATCH('Menu pour 15 jours'!$D$19,'Listes de Repas'!$B$11:$B$80,0),'Menu pour 15 jours'!$R$6)</f>
        <v>0</v>
      </c>
      <c r="N39" s="25">
        <f>INDEX('Listes de Repas'!$B$11:$J$80,MATCH('Menu pour 15 jours'!$D$19,'Listes de Repas'!$B$11:$B$80,0),'Menu pour 15 jours'!$R$7)</f>
        <v>0</v>
      </c>
      <c r="O39" s="25">
        <f>INDEX('Listes de Repas'!$B$11:$J$80,MATCH('Menu pour 15 jours'!$D$19,'Listes de Repas'!$B$11:$B$80,0),'Menu pour 15 jours'!$R$8)</f>
        <v>0</v>
      </c>
      <c r="P39" s="25">
        <f>INDEX('Listes de Repas'!$B$11:$J$80,MATCH('Menu pour 15 jours'!$D$19,'Listes de Repas'!$B$11:$B$80,0),'Menu pour 15 jours'!$R$9)</f>
        <v>0</v>
      </c>
      <c r="Q39" s="25">
        <f>INDEX('Listes de Repas'!$B$11:$J$80,MATCH('Menu pour 15 jours'!$D$19,'Listes de Repas'!$B$11:$B$80,0),'Menu pour 15 jours'!$R$10)</f>
        <v>0</v>
      </c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88"/>
      <c r="AR39">
        <v>0</v>
      </c>
      <c r="AS39" t="s">
        <v>229</v>
      </c>
      <c r="AT39">
        <v>2</v>
      </c>
      <c r="AU39" t="str">
        <f t="shared" si="4"/>
        <v>(M)</v>
      </c>
      <c r="AV39">
        <f t="shared" si="5"/>
        <v>12</v>
      </c>
      <c r="AW39">
        <f t="shared" si="6"/>
        <v>9</v>
      </c>
      <c r="AX39" t="str">
        <f t="shared" si="7"/>
        <v xml:space="preserve"> 3tomates</v>
      </c>
      <c r="AY39" t="s">
        <v>128</v>
      </c>
      <c r="AZ39" t="s">
        <v>128</v>
      </c>
      <c r="BA39" t="s">
        <v>323</v>
      </c>
    </row>
    <row r="40" spans="1:53" x14ac:dyDescent="0.25">
      <c r="A40" s="35" t="s">
        <v>128</v>
      </c>
      <c r="B40" s="35" t="s">
        <v>128</v>
      </c>
      <c r="C40" s="35" t="s">
        <v>128</v>
      </c>
      <c r="D40" s="35" t="s">
        <v>128</v>
      </c>
      <c r="K40" s="23">
        <v>39</v>
      </c>
      <c r="L40" s="29">
        <f>INDEX('Listes de Repas'!$B$11:$J$80,MATCH('Menu pour 15 jours'!$F$19,'Listes de Repas'!$B$11:$B$80,0),'Menu pour 15 jours'!$R$5)</f>
        <v>0</v>
      </c>
      <c r="M40" s="25">
        <f>INDEX('Listes de Repas'!$B$11:$J$80,MATCH('Menu pour 15 jours'!$F$19,'Listes de Repas'!$B$11:$B$80,0),'Menu pour 15 jours'!$R$6)</f>
        <v>0</v>
      </c>
      <c r="N40" s="25">
        <f>INDEX('Listes de Repas'!$B$11:$J$80,MATCH('Menu pour 15 jours'!$F$19,'Listes de Repas'!$B$11:$B$80,0),'Menu pour 15 jours'!$R$7)</f>
        <v>0</v>
      </c>
      <c r="O40" s="25">
        <f>INDEX('Listes de Repas'!$B$11:$J$80,MATCH('Menu pour 15 jours'!$F$19,'Listes de Repas'!$B$11:$B$80,0),'Menu pour 15 jours'!$R$8)</f>
        <v>0</v>
      </c>
      <c r="P40" s="25">
        <f>INDEX('Listes de Repas'!$B$11:$J$80,MATCH('Menu pour 15 jours'!$F$19,'Listes de Repas'!$B$11:$B$80,0),'Menu pour 15 jours'!$R$9)</f>
        <v>0</v>
      </c>
      <c r="Q40" s="25">
        <f>INDEX('Listes de Repas'!$B$11:$J$80,MATCH('Menu pour 15 jours'!$F$19,'Listes de Repas'!$B$11:$B$80,0),'Menu pour 15 jours'!$R$10)</f>
        <v>0</v>
      </c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88"/>
      <c r="AR40">
        <v>0</v>
      </c>
      <c r="AS40" t="s">
        <v>99</v>
      </c>
      <c r="AT40">
        <v>6</v>
      </c>
      <c r="AU40" t="str">
        <f t="shared" si="4"/>
        <v>(M)</v>
      </c>
      <c r="AV40">
        <f t="shared" si="5"/>
        <v>13</v>
      </c>
      <c r="AW40">
        <f t="shared" si="6"/>
        <v>10</v>
      </c>
      <c r="AX40" t="str">
        <f t="shared" si="7"/>
        <v>1/2 banane</v>
      </c>
      <c r="AY40" t="s">
        <v>128</v>
      </c>
      <c r="AZ40" t="s">
        <v>128</v>
      </c>
      <c r="BA40" t="s">
        <v>299</v>
      </c>
    </row>
    <row r="41" spans="1:53" x14ac:dyDescent="0.25">
      <c r="A41" s="34" t="s">
        <v>128</v>
      </c>
      <c r="B41" s="35" t="s">
        <v>128</v>
      </c>
      <c r="C41" s="35" t="s">
        <v>128</v>
      </c>
      <c r="D41" s="35" t="s">
        <v>128</v>
      </c>
      <c r="K41" s="23">
        <v>40</v>
      </c>
      <c r="L41" s="29">
        <f>INDEX('Listes de Repas'!$B$11:$J$80,MATCH('Menu pour 15 jours'!$H$19,'Listes de Repas'!$B$11:$B$80,0),'Menu pour 15 jours'!$R$5)</f>
        <v>0</v>
      </c>
      <c r="M41" s="25">
        <f>INDEX('Listes de Repas'!$B$11:$J$80,MATCH('Menu pour 15 jours'!$H$19,'Listes de Repas'!$B$11:$B$80,0),'Menu pour 15 jours'!$R$6)</f>
        <v>0</v>
      </c>
      <c r="N41" s="25">
        <f>INDEX('Listes de Repas'!$B$11:$J$80,MATCH('Menu pour 15 jours'!$H$19,'Listes de Repas'!$B$11:$B$80,0),'Menu pour 15 jours'!$R$7)</f>
        <v>0</v>
      </c>
      <c r="O41" s="25">
        <f>INDEX('Listes de Repas'!$B$11:$J$80,MATCH('Menu pour 15 jours'!$H$19,'Listes de Repas'!$B$11:$B$80,0),'Menu pour 15 jours'!$R$8)</f>
        <v>0</v>
      </c>
      <c r="P41" s="25">
        <f>INDEX('Listes de Repas'!$B$11:$J$80,MATCH('Menu pour 15 jours'!$H$19,'Listes de Repas'!$B$11:$B$80,0),'Menu pour 15 jours'!$R$9)</f>
        <v>0</v>
      </c>
      <c r="Q41" s="25">
        <f>INDEX('Listes de Repas'!$B$11:$J$80,MATCH('Menu pour 15 jours'!$H$19,'Listes de Repas'!$B$11:$B$80,0),'Menu pour 15 jours'!$R$10)</f>
        <v>0</v>
      </c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88"/>
      <c r="AR41">
        <v>0</v>
      </c>
      <c r="AS41" t="s">
        <v>137</v>
      </c>
      <c r="AT41">
        <v>6</v>
      </c>
      <c r="AU41" t="str">
        <f t="shared" si="4"/>
        <v>(A)</v>
      </c>
      <c r="AV41">
        <f t="shared" si="5"/>
        <v>20</v>
      </c>
      <c r="AW41">
        <f t="shared" si="6"/>
        <v>17</v>
      </c>
      <c r="AX41" t="str">
        <f t="shared" si="7"/>
        <v>4C.C de cassonade</v>
      </c>
      <c r="AY41" t="s">
        <v>128</v>
      </c>
      <c r="AZ41" t="s">
        <v>128</v>
      </c>
      <c r="BA41" t="s">
        <v>128</v>
      </c>
    </row>
    <row r="42" spans="1:53" x14ac:dyDescent="0.25">
      <c r="A42" s="35" t="s">
        <v>128</v>
      </c>
      <c r="B42" s="35" t="s">
        <v>128</v>
      </c>
      <c r="C42" s="35" t="s">
        <v>128</v>
      </c>
      <c r="D42" s="35" t="s">
        <v>128</v>
      </c>
      <c r="K42" s="23">
        <v>41</v>
      </c>
      <c r="L42" s="29">
        <f>INDEX('Listes de Repas'!$B$11:$J$80,MATCH('Menu pour 15 jours'!$J$19,'Listes de Repas'!$B$11:$B$80,0),'Menu pour 15 jours'!$R$5)</f>
        <v>0</v>
      </c>
      <c r="M42" s="25">
        <f>INDEX('Listes de Repas'!$B$11:$J$80,MATCH('Menu pour 15 jours'!$J$19,'Listes de Repas'!$B$11:$B$80,0),'Menu pour 15 jours'!$R$6)</f>
        <v>0</v>
      </c>
      <c r="N42" s="25">
        <f>INDEX('Listes de Repas'!$B$11:$J$80,MATCH('Menu pour 15 jours'!$J$19,'Listes de Repas'!$B$11:$B$80,0),'Menu pour 15 jours'!$R$7)</f>
        <v>0</v>
      </c>
      <c r="O42" s="25">
        <f>INDEX('Listes de Repas'!$B$11:$J$80,MATCH('Menu pour 15 jours'!$J$19,'Listes de Repas'!$B$11:$B$80,0),'Menu pour 15 jours'!$R$8)</f>
        <v>0</v>
      </c>
      <c r="P42" s="25">
        <f>INDEX('Listes de Repas'!$B$11:$J$80,MATCH('Menu pour 15 jours'!$J$19,'Listes de Repas'!$B$11:$B$80,0),'Menu pour 15 jours'!$R$9)</f>
        <v>0</v>
      </c>
      <c r="Q42" s="25">
        <f>INDEX('Listes de Repas'!$B$11:$J$80,MATCH('Menu pour 15 jours'!$J$19,'Listes de Repas'!$B$11:$B$80,0),'Menu pour 15 jours'!$R$10)</f>
        <v>0</v>
      </c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88"/>
      <c r="AR42">
        <v>0</v>
      </c>
      <c r="AS42" t="s">
        <v>140</v>
      </c>
      <c r="AT42">
        <v>8</v>
      </c>
      <c r="AU42" t="str">
        <f t="shared" si="4"/>
        <v>(D)</v>
      </c>
      <c r="AV42">
        <f t="shared" si="5"/>
        <v>18</v>
      </c>
      <c r="AW42">
        <f t="shared" si="6"/>
        <v>15</v>
      </c>
      <c r="AX42" t="str">
        <f t="shared" si="7"/>
        <v>1 vache qui rit</v>
      </c>
      <c r="AY42" t="s">
        <v>128</v>
      </c>
      <c r="AZ42" t="s">
        <v>292</v>
      </c>
      <c r="BA42" t="s">
        <v>128</v>
      </c>
    </row>
    <row r="43" spans="1:53" x14ac:dyDescent="0.25">
      <c r="A43" s="35" t="s">
        <v>128</v>
      </c>
      <c r="B43" s="35" t="s">
        <v>128</v>
      </c>
      <c r="C43" s="35" t="s">
        <v>128</v>
      </c>
      <c r="D43" s="35" t="s">
        <v>128</v>
      </c>
      <c r="K43" s="23">
        <v>42</v>
      </c>
      <c r="L43" s="29">
        <f>INDEX('Listes de Repas'!$B$11:$J$80,MATCH('Menu pour 15 jours'!$L$19,'Listes de Repas'!$B$11:$B$80,0),'Menu pour 15 jours'!$R$5)</f>
        <v>0</v>
      </c>
      <c r="M43" s="25">
        <f>INDEX('Listes de Repas'!$B$11:$J$80,MATCH('Menu pour 15 jours'!$L$19,'Listes de Repas'!$B$11:$B$80,0),'Menu pour 15 jours'!$R$6)</f>
        <v>0</v>
      </c>
      <c r="N43" s="25">
        <f>INDEX('Listes de Repas'!$B$11:$J$80,MATCH('Menu pour 15 jours'!$L$19,'Listes de Repas'!$B$11:$B$80,0),'Menu pour 15 jours'!$R$7)</f>
        <v>0</v>
      </c>
      <c r="O43" s="25">
        <f>INDEX('Listes de Repas'!$B$11:$J$80,MATCH('Menu pour 15 jours'!$L$19,'Listes de Repas'!$B$11:$B$80,0),'Menu pour 15 jours'!$R$8)</f>
        <v>0</v>
      </c>
      <c r="P43" s="25">
        <f>INDEX('Listes de Repas'!$B$11:$J$80,MATCH('Menu pour 15 jours'!$L$19,'Listes de Repas'!$B$11:$B$80,0),'Menu pour 15 jours'!$R$9)</f>
        <v>0</v>
      </c>
      <c r="Q43" s="25">
        <f>INDEX('Listes de Repas'!$B$11:$J$80,MATCH('Menu pour 15 jours'!$L$19,'Listes de Repas'!$B$11:$B$80,0),'Menu pour 15 jours'!$R$10)</f>
        <v>0</v>
      </c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88"/>
      <c r="AR43">
        <v>0</v>
      </c>
      <c r="AS43" t="s">
        <v>223</v>
      </c>
      <c r="AT43">
        <v>2</v>
      </c>
      <c r="AU43" t="str">
        <f t="shared" si="4"/>
        <v>(C)</v>
      </c>
      <c r="AV43">
        <f t="shared" si="5"/>
        <v>20</v>
      </c>
      <c r="AW43">
        <f t="shared" si="6"/>
        <v>17</v>
      </c>
      <c r="AX43" t="str">
        <f t="shared" si="7"/>
        <v>250gr de roquette</v>
      </c>
      <c r="AY43" t="s">
        <v>285</v>
      </c>
      <c r="AZ43" t="s">
        <v>128</v>
      </c>
      <c r="BA43" t="s">
        <v>128</v>
      </c>
    </row>
    <row r="44" spans="1:53" x14ac:dyDescent="0.25">
      <c r="A44" s="35" t="s">
        <v>128</v>
      </c>
      <c r="B44" s="35" t="s">
        <v>128</v>
      </c>
      <c r="C44" s="35" t="s">
        <v>128</v>
      </c>
      <c r="D44" s="35" t="s">
        <v>128</v>
      </c>
      <c r="K44" s="23">
        <v>43</v>
      </c>
      <c r="L44" s="30">
        <f>INDEX('Listes de Repas'!$B$11:$J$80,MATCH('Menu pour 15 jours'!$N$19,'Listes de Repas'!$B$11:$B$80,0),'Menu pour 15 jours'!$R$5)</f>
        <v>0</v>
      </c>
      <c r="M44" s="31">
        <f>INDEX('Listes de Repas'!$B$11:$J$80,MATCH('Menu pour 15 jours'!$N$19,'Listes de Repas'!$B$11:$B$80,0),'Menu pour 15 jours'!$R$6)</f>
        <v>0</v>
      </c>
      <c r="N44" s="31">
        <f>INDEX('Listes de Repas'!$B$11:$J$80,MATCH('Menu pour 15 jours'!$N$19,'Listes de Repas'!$B$11:$B$80,0),'Menu pour 15 jours'!$R$7)</f>
        <v>0</v>
      </c>
      <c r="O44" s="31">
        <f>INDEX('Listes de Repas'!$B$11:$J$80,MATCH('Menu pour 15 jours'!$N$19,'Listes de Repas'!$B$11:$B$80,0),'Menu pour 15 jours'!$R$8)</f>
        <v>0</v>
      </c>
      <c r="P44" s="31">
        <f>INDEX('Listes de Repas'!$B$11:$J$80,MATCH('Menu pour 15 jours'!$N$19,'Listes de Repas'!$B$11:$B$80,0),'Menu pour 15 jours'!$R$9)</f>
        <v>0</v>
      </c>
      <c r="Q44" s="31">
        <f>INDEX('Listes de Repas'!$B$11:$J$80,MATCH('Menu pour 15 jours'!$N$19,'Listes de Repas'!$B$11:$B$80,0),'Menu pour 15 jours'!$R$10)</f>
        <v>0</v>
      </c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89"/>
      <c r="AR44">
        <v>0</v>
      </c>
      <c r="AS44" t="s">
        <v>145</v>
      </c>
      <c r="AT44">
        <v>2</v>
      </c>
      <c r="AU44" t="str">
        <f t="shared" si="4"/>
        <v>(A)</v>
      </c>
      <c r="AV44">
        <f t="shared" si="5"/>
        <v>21</v>
      </c>
      <c r="AW44">
        <f t="shared" si="6"/>
        <v>18</v>
      </c>
      <c r="AX44" t="str">
        <f t="shared" si="7"/>
        <v>1 C.C de margarine</v>
      </c>
      <c r="AY44" t="s">
        <v>128</v>
      </c>
      <c r="AZ44" t="s">
        <v>128</v>
      </c>
      <c r="BA44" t="s">
        <v>128</v>
      </c>
    </row>
    <row r="45" spans="1:53" x14ac:dyDescent="0.25">
      <c r="A45" s="35" t="s">
        <v>128</v>
      </c>
      <c r="B45" s="35" t="s">
        <v>128</v>
      </c>
      <c r="C45" s="35" t="s">
        <v>128</v>
      </c>
      <c r="D45" s="35" t="s">
        <v>128</v>
      </c>
      <c r="K45" s="23">
        <v>44</v>
      </c>
      <c r="AR45" t="s">
        <v>134</v>
      </c>
      <c r="AS45" t="s">
        <v>209</v>
      </c>
      <c r="AT45">
        <v>2</v>
      </c>
      <c r="AU45" t="str">
        <f t="shared" si="4"/>
        <v>(M)</v>
      </c>
      <c r="AV45">
        <f t="shared" si="5"/>
        <v>10</v>
      </c>
      <c r="AW45">
        <f t="shared" si="6"/>
        <v>7</v>
      </c>
      <c r="AX45" t="str">
        <f t="shared" si="7"/>
        <v>1citron</v>
      </c>
      <c r="AY45" t="s">
        <v>128</v>
      </c>
      <c r="AZ45" t="s">
        <v>128</v>
      </c>
      <c r="BA45" t="s">
        <v>300</v>
      </c>
    </row>
    <row r="46" spans="1:53" x14ac:dyDescent="0.25">
      <c r="A46" s="35" t="s">
        <v>128</v>
      </c>
      <c r="B46" s="35" t="s">
        <v>128</v>
      </c>
      <c r="C46" s="35" t="s">
        <v>128</v>
      </c>
      <c r="D46" s="35" t="s">
        <v>128</v>
      </c>
      <c r="K46" s="23">
        <v>45</v>
      </c>
      <c r="AR46" t="s">
        <v>134</v>
      </c>
      <c r="AS46" t="s">
        <v>204</v>
      </c>
      <c r="AT46">
        <v>2</v>
      </c>
      <c r="AU46" t="str">
        <f t="shared" si="4"/>
        <v>(M)</v>
      </c>
      <c r="AV46">
        <f t="shared" si="5"/>
        <v>15</v>
      </c>
      <c r="AW46">
        <f t="shared" si="6"/>
        <v>12</v>
      </c>
      <c r="AX46" t="str">
        <f t="shared" si="7"/>
        <v xml:space="preserve"> 1 concombre</v>
      </c>
      <c r="AY46" t="s">
        <v>128</v>
      </c>
      <c r="AZ46" t="s">
        <v>128</v>
      </c>
      <c r="BA46" t="s">
        <v>301</v>
      </c>
    </row>
    <row r="47" spans="1:53" x14ac:dyDescent="0.25">
      <c r="A47" s="35" t="s">
        <v>128</v>
      </c>
      <c r="B47" s="35" t="s">
        <v>128</v>
      </c>
      <c r="C47" s="35" t="s">
        <v>128</v>
      </c>
      <c r="D47" s="35" t="s">
        <v>128</v>
      </c>
      <c r="K47" s="23">
        <v>46</v>
      </c>
      <c r="AR47" t="s">
        <v>134</v>
      </c>
      <c r="AS47" t="s">
        <v>226</v>
      </c>
      <c r="AT47">
        <v>2</v>
      </c>
      <c r="AU47" t="str">
        <f t="shared" si="4"/>
        <v>(A)</v>
      </c>
      <c r="AV47">
        <f t="shared" si="5"/>
        <v>23</v>
      </c>
      <c r="AW47">
        <f t="shared" si="6"/>
        <v>20</v>
      </c>
      <c r="AX47" t="str">
        <f t="shared" si="7"/>
        <v xml:space="preserve"> 4tranches de jambon</v>
      </c>
      <c r="AY47" t="s">
        <v>128</v>
      </c>
      <c r="AZ47" t="s">
        <v>128</v>
      </c>
      <c r="BA47" t="s">
        <v>128</v>
      </c>
    </row>
    <row r="48" spans="1:53" x14ac:dyDescent="0.25">
      <c r="A48" s="35" t="s">
        <v>128</v>
      </c>
      <c r="B48" s="35" t="s">
        <v>128</v>
      </c>
      <c r="C48" s="35" t="s">
        <v>128</v>
      </c>
      <c r="D48" s="35" t="s">
        <v>128</v>
      </c>
      <c r="K48" s="23">
        <v>47</v>
      </c>
      <c r="AR48" t="s">
        <v>134</v>
      </c>
      <c r="AS48" t="s">
        <v>212</v>
      </c>
      <c r="AT48">
        <v>2</v>
      </c>
      <c r="AU48" t="str">
        <f t="shared" si="4"/>
        <v>(A)</v>
      </c>
      <c r="AV48">
        <f t="shared" si="5"/>
        <v>17</v>
      </c>
      <c r="AW48">
        <f t="shared" si="6"/>
        <v>14</v>
      </c>
      <c r="AX48" t="str">
        <f t="shared" si="7"/>
        <v>1boite de thon</v>
      </c>
      <c r="AY48" t="s">
        <v>128</v>
      </c>
      <c r="AZ48" t="s">
        <v>128</v>
      </c>
      <c r="BA48" t="s">
        <v>128</v>
      </c>
    </row>
    <row r="49" spans="1:53" x14ac:dyDescent="0.25">
      <c r="A49" s="35" t="s">
        <v>128</v>
      </c>
      <c r="B49" s="35" t="s">
        <v>128</v>
      </c>
      <c r="C49" s="35" t="s">
        <v>128</v>
      </c>
      <c r="D49" s="35" t="s">
        <v>128</v>
      </c>
      <c r="K49" s="23">
        <v>48</v>
      </c>
      <c r="AR49" t="s">
        <v>134</v>
      </c>
      <c r="AS49" t="s">
        <v>167</v>
      </c>
      <c r="AT49">
        <v>4</v>
      </c>
      <c r="AU49" t="str">
        <f t="shared" si="4"/>
        <v>(A)</v>
      </c>
      <c r="AV49">
        <f t="shared" si="5"/>
        <v>23</v>
      </c>
      <c r="AW49">
        <f t="shared" si="6"/>
        <v>20</v>
      </c>
      <c r="AX49" t="str">
        <f t="shared" si="7"/>
        <v>4 tranches de jambon</v>
      </c>
      <c r="AY49" t="s">
        <v>128</v>
      </c>
      <c r="AZ49" t="s">
        <v>128</v>
      </c>
      <c r="BA49" t="s">
        <v>128</v>
      </c>
    </row>
    <row r="50" spans="1:53" x14ac:dyDescent="0.25">
      <c r="A50" s="35" t="s">
        <v>128</v>
      </c>
      <c r="B50" s="35" t="s">
        <v>128</v>
      </c>
      <c r="C50" s="35" t="s">
        <v>128</v>
      </c>
      <c r="D50" s="35" t="s">
        <v>128</v>
      </c>
      <c r="K50" s="23">
        <v>49</v>
      </c>
      <c r="AR50" t="s">
        <v>134</v>
      </c>
      <c r="AS50" t="s">
        <v>230</v>
      </c>
      <c r="AT50">
        <v>2</v>
      </c>
      <c r="AU50" t="str">
        <f t="shared" si="4"/>
        <v>(C)</v>
      </c>
      <c r="AV50">
        <f t="shared" si="5"/>
        <v>19</v>
      </c>
      <c r="AW50">
        <f t="shared" si="6"/>
        <v>16</v>
      </c>
      <c r="AX50" t="str">
        <f t="shared" si="7"/>
        <v>75gr de roquette</v>
      </c>
      <c r="AY50" t="s">
        <v>313</v>
      </c>
      <c r="AZ50" t="s">
        <v>128</v>
      </c>
      <c r="BA50" t="s">
        <v>128</v>
      </c>
    </row>
    <row r="51" spans="1:53" x14ac:dyDescent="0.25">
      <c r="A51" s="35" t="s">
        <v>128</v>
      </c>
      <c r="B51" s="35" t="s">
        <v>128</v>
      </c>
      <c r="C51" s="34" t="s">
        <v>128</v>
      </c>
      <c r="D51" s="37" t="s">
        <v>128</v>
      </c>
      <c r="K51" s="23">
        <v>50</v>
      </c>
      <c r="AR51" t="s">
        <v>138</v>
      </c>
      <c r="AS51" t="s">
        <v>244</v>
      </c>
      <c r="AT51">
        <v>2</v>
      </c>
      <c r="AU51" t="str">
        <f t="shared" si="4"/>
        <v>(A)</v>
      </c>
      <c r="AV51">
        <f t="shared" si="5"/>
        <v>10</v>
      </c>
      <c r="AW51">
        <f t="shared" si="6"/>
        <v>7</v>
      </c>
      <c r="AX51" t="str">
        <f t="shared" si="7"/>
        <v xml:space="preserve"> 4 œufs</v>
      </c>
      <c r="AY51" t="s">
        <v>128</v>
      </c>
      <c r="AZ51" t="s">
        <v>128</v>
      </c>
      <c r="BA51" t="s">
        <v>128</v>
      </c>
    </row>
    <row r="52" spans="1:53" x14ac:dyDescent="0.25">
      <c r="A52" s="35" t="s">
        <v>128</v>
      </c>
      <c r="B52" s="35" t="s">
        <v>128</v>
      </c>
      <c r="C52" s="35" t="s">
        <v>128</v>
      </c>
      <c r="D52" s="44" t="s">
        <v>128</v>
      </c>
      <c r="AR52">
        <v>0</v>
      </c>
      <c r="AS52" t="s">
        <v>250</v>
      </c>
      <c r="AT52">
        <v>2</v>
      </c>
      <c r="AU52" t="str">
        <f t="shared" si="4"/>
        <v>(C)</v>
      </c>
      <c r="AV52">
        <f t="shared" si="5"/>
        <v>26</v>
      </c>
      <c r="AW52">
        <f t="shared" si="6"/>
        <v>23</v>
      </c>
      <c r="AX52" t="str">
        <f t="shared" si="7"/>
        <v>100gr de fromage allegé</v>
      </c>
      <c r="AY52" t="s">
        <v>454</v>
      </c>
      <c r="AZ52" t="s">
        <v>128</v>
      </c>
      <c r="BA52" t="s">
        <v>128</v>
      </c>
    </row>
    <row r="53" spans="1:53" x14ac:dyDescent="0.25">
      <c r="A53" s="35" t="s">
        <v>128</v>
      </c>
      <c r="B53" s="35" t="s">
        <v>128</v>
      </c>
      <c r="C53" s="35" t="s">
        <v>128</v>
      </c>
      <c r="D53" s="35" t="s">
        <v>128</v>
      </c>
      <c r="AR53">
        <v>0</v>
      </c>
      <c r="AS53" t="s">
        <v>102</v>
      </c>
      <c r="AT53">
        <v>6</v>
      </c>
      <c r="AU53" t="str">
        <f t="shared" si="4"/>
        <v>(M)</v>
      </c>
      <c r="AV53">
        <f t="shared" si="5"/>
        <v>11</v>
      </c>
      <c r="AW53">
        <f t="shared" si="6"/>
        <v>8</v>
      </c>
      <c r="AX53" t="str">
        <f t="shared" si="7"/>
        <v xml:space="preserve"> 1 pomme</v>
      </c>
      <c r="AY53" t="s">
        <v>128</v>
      </c>
      <c r="AZ53" t="s">
        <v>128</v>
      </c>
      <c r="BA53" t="s">
        <v>302</v>
      </c>
    </row>
    <row r="54" spans="1:53" x14ac:dyDescent="0.25">
      <c r="A54" s="35" t="s">
        <v>128</v>
      </c>
      <c r="B54" s="35" t="s">
        <v>128</v>
      </c>
      <c r="C54" s="35" t="s">
        <v>128</v>
      </c>
      <c r="D54" s="35" t="s">
        <v>128</v>
      </c>
      <c r="AR54">
        <v>0</v>
      </c>
      <c r="AS54" t="s">
        <v>98</v>
      </c>
      <c r="AT54">
        <v>2</v>
      </c>
      <c r="AU54" t="str">
        <f t="shared" si="4"/>
        <v>(M)</v>
      </c>
      <c r="AV54">
        <f t="shared" si="5"/>
        <v>14</v>
      </c>
      <c r="AW54">
        <f t="shared" si="6"/>
        <v>11</v>
      </c>
      <c r="AX54" t="str">
        <f t="shared" si="7"/>
        <v>1 nectarine</v>
      </c>
      <c r="AY54" t="s">
        <v>128</v>
      </c>
      <c r="AZ54" t="s">
        <v>128</v>
      </c>
      <c r="BA54" t="s">
        <v>303</v>
      </c>
    </row>
    <row r="55" spans="1:53" x14ac:dyDescent="0.25">
      <c r="A55" s="35" t="s">
        <v>128</v>
      </c>
      <c r="B55" s="35" t="s">
        <v>128</v>
      </c>
      <c r="C55" s="35" t="s">
        <v>128</v>
      </c>
      <c r="D55" s="35" t="s">
        <v>128</v>
      </c>
      <c r="AR55">
        <v>0</v>
      </c>
      <c r="AS55" t="s">
        <v>210</v>
      </c>
      <c r="AT55">
        <v>2</v>
      </c>
      <c r="AU55" t="str">
        <f t="shared" si="4"/>
        <v>(C)</v>
      </c>
      <c r="AV55">
        <f t="shared" si="5"/>
        <v>18</v>
      </c>
      <c r="AW55">
        <f t="shared" si="6"/>
        <v>15</v>
      </c>
      <c r="AX55" t="str">
        <f t="shared" si="7"/>
        <v>240gr de poulet</v>
      </c>
      <c r="AY55" t="s">
        <v>286</v>
      </c>
      <c r="AZ55" t="s">
        <v>128</v>
      </c>
      <c r="BA55" t="s">
        <v>128</v>
      </c>
    </row>
    <row r="56" spans="1:53" x14ac:dyDescent="0.25">
      <c r="A56" s="35" t="s">
        <v>128</v>
      </c>
      <c r="B56" s="35" t="s">
        <v>128</v>
      </c>
      <c r="C56" s="35" t="s">
        <v>128</v>
      </c>
      <c r="D56" s="35" t="s">
        <v>128</v>
      </c>
      <c r="AR56">
        <v>0</v>
      </c>
      <c r="AS56" t="s">
        <v>172</v>
      </c>
      <c r="AT56">
        <v>2</v>
      </c>
      <c r="AU56" t="str">
        <f t="shared" si="4"/>
        <v>(M)</v>
      </c>
      <c r="AV56">
        <f t="shared" si="5"/>
        <v>13</v>
      </c>
      <c r="AW56">
        <f t="shared" si="6"/>
        <v>10</v>
      </c>
      <c r="AX56" t="str">
        <f t="shared" si="7"/>
        <v xml:space="preserve"> 2 tomates</v>
      </c>
      <c r="AY56" t="s">
        <v>128</v>
      </c>
      <c r="AZ56" t="s">
        <v>128</v>
      </c>
      <c r="BA56" t="s">
        <v>304</v>
      </c>
    </row>
    <row r="57" spans="1:53" x14ac:dyDescent="0.25">
      <c r="A57" s="35" t="s">
        <v>128</v>
      </c>
      <c r="B57" s="35" t="s">
        <v>128</v>
      </c>
      <c r="C57" s="35" t="s">
        <v>128</v>
      </c>
      <c r="D57" s="35" t="s">
        <v>128</v>
      </c>
      <c r="AR57">
        <v>0</v>
      </c>
      <c r="AS57" t="s">
        <v>227</v>
      </c>
      <c r="AT57">
        <v>2</v>
      </c>
      <c r="AU57" t="str">
        <f t="shared" si="4"/>
        <v>(A)</v>
      </c>
      <c r="AV57">
        <f t="shared" si="5"/>
        <v>20</v>
      </c>
      <c r="AW57">
        <f t="shared" si="6"/>
        <v>17</v>
      </c>
      <c r="AX57" t="str">
        <f t="shared" si="7"/>
        <v xml:space="preserve"> emmental en bloc</v>
      </c>
      <c r="AY57" t="s">
        <v>128</v>
      </c>
      <c r="AZ57" t="s">
        <v>128</v>
      </c>
      <c r="BA57" t="s">
        <v>128</v>
      </c>
    </row>
    <row r="58" spans="1:53" x14ac:dyDescent="0.25">
      <c r="A58" s="35" t="s">
        <v>128</v>
      </c>
      <c r="B58" s="35" t="s">
        <v>128</v>
      </c>
      <c r="C58" s="35" t="s">
        <v>128</v>
      </c>
      <c r="D58" s="35" t="s">
        <v>128</v>
      </c>
      <c r="AR58">
        <v>0</v>
      </c>
      <c r="AS58" t="s">
        <v>213</v>
      </c>
      <c r="AT58">
        <v>2</v>
      </c>
      <c r="AU58" t="str">
        <f t="shared" si="4"/>
        <v>(C)</v>
      </c>
      <c r="AV58">
        <f t="shared" si="5"/>
        <v>25</v>
      </c>
      <c r="AW58">
        <f t="shared" si="6"/>
        <v>22</v>
      </c>
      <c r="AX58" t="str">
        <f t="shared" si="7"/>
        <v>150gr de yaourt maigre</v>
      </c>
      <c r="AY58" t="s">
        <v>314</v>
      </c>
      <c r="AZ58" t="s">
        <v>128</v>
      </c>
      <c r="BA58" t="s">
        <v>128</v>
      </c>
    </row>
    <row r="59" spans="1:53" x14ac:dyDescent="0.25">
      <c r="A59" s="35" t="s">
        <v>128</v>
      </c>
      <c r="B59" s="35" t="s">
        <v>128</v>
      </c>
      <c r="C59" s="35" t="s">
        <v>128</v>
      </c>
      <c r="D59" s="35" t="s">
        <v>128</v>
      </c>
      <c r="AR59" t="s">
        <v>221</v>
      </c>
      <c r="AS59" t="s">
        <v>231</v>
      </c>
      <c r="AT59">
        <v>4</v>
      </c>
      <c r="AU59" t="str">
        <f t="shared" si="4"/>
        <v>(c)</v>
      </c>
      <c r="AV59">
        <f t="shared" si="5"/>
        <v>26</v>
      </c>
      <c r="AW59">
        <f t="shared" si="6"/>
        <v>23</v>
      </c>
      <c r="AX59" t="str">
        <f t="shared" si="7"/>
        <v xml:space="preserve"> 2cuillères de Parmesan</v>
      </c>
      <c r="AY59" t="s">
        <v>455</v>
      </c>
      <c r="AZ59" t="s">
        <v>128</v>
      </c>
      <c r="BA59" t="s">
        <v>128</v>
      </c>
    </row>
    <row r="60" spans="1:53" x14ac:dyDescent="0.25">
      <c r="A60" s="35" t="s">
        <v>128</v>
      </c>
      <c r="B60" s="35" t="s">
        <v>128</v>
      </c>
      <c r="C60" s="35" t="s">
        <v>128</v>
      </c>
      <c r="D60" s="35" t="s">
        <v>128</v>
      </c>
      <c r="AR60" t="s">
        <v>147</v>
      </c>
      <c r="AS60" t="s">
        <v>246</v>
      </c>
      <c r="AT60">
        <v>2</v>
      </c>
      <c r="AU60" t="str">
        <f t="shared" si="4"/>
        <v>(A)</v>
      </c>
      <c r="AV60">
        <f t="shared" si="5"/>
        <v>24</v>
      </c>
      <c r="AW60">
        <f t="shared" si="6"/>
        <v>21</v>
      </c>
      <c r="AX60" t="str">
        <f t="shared" si="7"/>
        <v xml:space="preserve"> 4 tranches de jambon</v>
      </c>
      <c r="AY60" t="s">
        <v>128</v>
      </c>
      <c r="AZ60" t="s">
        <v>128</v>
      </c>
      <c r="BA60" t="s">
        <v>128</v>
      </c>
    </row>
    <row r="61" spans="1:53" x14ac:dyDescent="0.25">
      <c r="A61" s="35" t="s">
        <v>128</v>
      </c>
      <c r="B61" s="35" t="s">
        <v>128</v>
      </c>
      <c r="C61" s="35" t="s">
        <v>128</v>
      </c>
      <c r="D61" s="35" t="s">
        <v>128</v>
      </c>
      <c r="AR61" t="s">
        <v>207</v>
      </c>
      <c r="AS61" t="s">
        <v>205</v>
      </c>
      <c r="AT61">
        <v>1</v>
      </c>
      <c r="AU61" t="str">
        <f t="shared" si="4"/>
        <v>(D)</v>
      </c>
      <c r="AV61">
        <f t="shared" si="5"/>
        <v>21</v>
      </c>
      <c r="AW61">
        <f t="shared" si="6"/>
        <v>18</v>
      </c>
      <c r="AX61" t="str">
        <f t="shared" si="7"/>
        <v>6tranches de pains</v>
      </c>
      <c r="AY61" t="s">
        <v>128</v>
      </c>
      <c r="AZ61" t="s">
        <v>293</v>
      </c>
      <c r="BA61" t="s">
        <v>128</v>
      </c>
    </row>
    <row r="62" spans="1:53" x14ac:dyDescent="0.25">
      <c r="A62" s="35" t="s">
        <v>128</v>
      </c>
      <c r="B62" s="35" t="s">
        <v>128</v>
      </c>
      <c r="C62" s="35" t="s">
        <v>128</v>
      </c>
      <c r="D62" s="35" t="s">
        <v>128</v>
      </c>
      <c r="AR62" t="s">
        <v>202</v>
      </c>
      <c r="AS62" t="s">
        <v>232</v>
      </c>
      <c r="AT62">
        <v>1</v>
      </c>
      <c r="AU62" t="str">
        <f t="shared" si="4"/>
        <v>(A)</v>
      </c>
      <c r="AV62">
        <f t="shared" si="5"/>
        <v>22</v>
      </c>
      <c r="AW62">
        <f t="shared" si="6"/>
        <v>19</v>
      </c>
      <c r="AX62" t="str">
        <f t="shared" si="7"/>
        <v>140 gr de spaghetti</v>
      </c>
      <c r="AY62" t="s">
        <v>128</v>
      </c>
      <c r="AZ62" t="s">
        <v>128</v>
      </c>
      <c r="BA62" t="s">
        <v>128</v>
      </c>
    </row>
    <row r="63" spans="1:53" x14ac:dyDescent="0.25">
      <c r="A63" s="35" t="s">
        <v>128</v>
      </c>
      <c r="B63" s="35" t="s">
        <v>128</v>
      </c>
      <c r="C63" s="35" t="s">
        <v>128</v>
      </c>
      <c r="D63" s="35" t="s">
        <v>128</v>
      </c>
      <c r="AR63" t="s">
        <v>144</v>
      </c>
      <c r="AS63" t="s">
        <v>245</v>
      </c>
      <c r="AT63">
        <v>1</v>
      </c>
      <c r="AU63" t="str">
        <f t="shared" si="4"/>
        <v>(C)</v>
      </c>
      <c r="AV63">
        <f t="shared" si="5"/>
        <v>15</v>
      </c>
      <c r="AW63">
        <f t="shared" si="6"/>
        <v>12</v>
      </c>
      <c r="AX63" t="str">
        <f t="shared" si="7"/>
        <v xml:space="preserve"> feta allegé</v>
      </c>
      <c r="AY63" t="s">
        <v>456</v>
      </c>
      <c r="AZ63" t="s">
        <v>128</v>
      </c>
      <c r="BA63" t="s">
        <v>128</v>
      </c>
    </row>
    <row r="64" spans="1:53" x14ac:dyDescent="0.25">
      <c r="A64" s="35" t="s">
        <v>128</v>
      </c>
      <c r="B64" s="35" t="s">
        <v>128</v>
      </c>
      <c r="C64" s="35" t="s">
        <v>128</v>
      </c>
      <c r="D64" s="35" t="s">
        <v>128</v>
      </c>
      <c r="AR64" t="s">
        <v>142</v>
      </c>
      <c r="AS64" t="s">
        <v>248</v>
      </c>
      <c r="AT64">
        <v>1</v>
      </c>
      <c r="AU64" t="str">
        <f t="shared" si="4"/>
        <v>(A)</v>
      </c>
      <c r="AV64">
        <f t="shared" si="5"/>
        <v>22</v>
      </c>
      <c r="AW64">
        <f t="shared" si="6"/>
        <v>19</v>
      </c>
      <c r="AX64" t="str">
        <f t="shared" si="7"/>
        <v>100 gr de spaghetti</v>
      </c>
      <c r="AY64" t="s">
        <v>128</v>
      </c>
      <c r="AZ64" t="s">
        <v>128</v>
      </c>
      <c r="BA64" t="s">
        <v>128</v>
      </c>
    </row>
    <row r="65" spans="1:53" x14ac:dyDescent="0.25">
      <c r="A65" s="35" t="s">
        <v>128</v>
      </c>
      <c r="B65" s="35" t="s">
        <v>128</v>
      </c>
      <c r="C65" s="35" t="s">
        <v>128</v>
      </c>
      <c r="D65" s="35" t="s">
        <v>128</v>
      </c>
      <c r="AR65" t="s">
        <v>181</v>
      </c>
      <c r="AS65" t="s">
        <v>213</v>
      </c>
      <c r="AT65">
        <v>2</v>
      </c>
      <c r="AU65" t="str">
        <f t="shared" si="4"/>
        <v>(C)</v>
      </c>
      <c r="AV65">
        <f t="shared" si="5"/>
        <v>25</v>
      </c>
      <c r="AW65">
        <f t="shared" si="6"/>
        <v>22</v>
      </c>
      <c r="AX65" t="str">
        <f t="shared" si="7"/>
        <v>150gr de yaourt maigre</v>
      </c>
      <c r="AY65" t="s">
        <v>314</v>
      </c>
      <c r="AZ65" t="s">
        <v>128</v>
      </c>
      <c r="BA65" t="s">
        <v>128</v>
      </c>
    </row>
    <row r="66" spans="1:53" hidden="1" x14ac:dyDescent="0.25">
      <c r="A66" t="s">
        <v>128</v>
      </c>
      <c r="B66" t="s">
        <v>128</v>
      </c>
      <c r="C66" t="s">
        <v>128</v>
      </c>
      <c r="D66" t="s">
        <v>304</v>
      </c>
      <c r="AR66">
        <v>0</v>
      </c>
      <c r="AS66" t="s">
        <v>180</v>
      </c>
      <c r="AT66">
        <v>2</v>
      </c>
      <c r="AU66" t="str">
        <f t="shared" si="4"/>
        <v>(M)</v>
      </c>
      <c r="AV66">
        <f t="shared" si="5"/>
        <v>25</v>
      </c>
      <c r="AW66">
        <f t="shared" si="6"/>
        <v>22</v>
      </c>
      <c r="AX66" t="str">
        <f t="shared" si="7"/>
        <v>500g de pomme de terre</v>
      </c>
      <c r="AY66" t="s">
        <v>128</v>
      </c>
      <c r="AZ66" t="s">
        <v>128</v>
      </c>
      <c r="BA66" t="s">
        <v>266</v>
      </c>
    </row>
    <row r="67" spans="1:53" hidden="1" x14ac:dyDescent="0.25">
      <c r="A67" t="s">
        <v>280</v>
      </c>
      <c r="B67" t="s">
        <v>128</v>
      </c>
      <c r="C67" t="s">
        <v>128</v>
      </c>
      <c r="D67" t="s">
        <v>128</v>
      </c>
      <c r="AR67">
        <v>0</v>
      </c>
      <c r="AS67" t="s">
        <v>253</v>
      </c>
      <c r="AT67">
        <v>2</v>
      </c>
      <c r="AU67" t="str">
        <f t="shared" ref="AU67:AU130" si="8">LEFT(AS67,3)</f>
        <v>(C)</v>
      </c>
      <c r="AV67">
        <f t="shared" ref="AV67:AV130" si="9">LEN(AS67)</f>
        <v>28</v>
      </c>
      <c r="AW67">
        <f t="shared" ref="AW67:AW130" si="10">AV67-3</f>
        <v>25</v>
      </c>
      <c r="AX67" t="str">
        <f t="shared" ref="AX67:AX130" si="11">RIGHT(AS67,AW67)</f>
        <v xml:space="preserve"> 150g de filet de poulet)</v>
      </c>
      <c r="AY67" t="s">
        <v>315</v>
      </c>
      <c r="AZ67" t="s">
        <v>128</v>
      </c>
      <c r="BA67" t="s">
        <v>128</v>
      </c>
    </row>
    <row r="68" spans="1:53" hidden="1" x14ac:dyDescent="0.25">
      <c r="A68" t="s">
        <v>128</v>
      </c>
      <c r="B68" t="s">
        <v>314</v>
      </c>
      <c r="C68" t="s">
        <v>128</v>
      </c>
      <c r="D68" t="s">
        <v>128</v>
      </c>
      <c r="AR68">
        <v>0</v>
      </c>
      <c r="AS68" t="s">
        <v>231</v>
      </c>
      <c r="AT68">
        <v>2</v>
      </c>
      <c r="AU68" t="str">
        <f t="shared" si="8"/>
        <v>(c)</v>
      </c>
      <c r="AV68">
        <f t="shared" si="9"/>
        <v>26</v>
      </c>
      <c r="AW68">
        <f t="shared" si="10"/>
        <v>23</v>
      </c>
      <c r="AX68" t="str">
        <f t="shared" si="11"/>
        <v xml:space="preserve"> 2cuillères de Parmesan</v>
      </c>
      <c r="AY68" t="s">
        <v>287</v>
      </c>
      <c r="AZ68" t="s">
        <v>128</v>
      </c>
      <c r="BA68" t="s">
        <v>128</v>
      </c>
    </row>
    <row r="69" spans="1:53" hidden="1" x14ac:dyDescent="0.25">
      <c r="A69" t="s">
        <v>128</v>
      </c>
      <c r="B69" t="s">
        <v>128</v>
      </c>
      <c r="C69" t="s">
        <v>128</v>
      </c>
      <c r="D69" t="s">
        <v>266</v>
      </c>
      <c r="AR69">
        <v>0</v>
      </c>
      <c r="AS69" t="s">
        <v>205</v>
      </c>
      <c r="AT69">
        <v>1</v>
      </c>
      <c r="AU69" t="str">
        <f t="shared" si="8"/>
        <v>(D)</v>
      </c>
      <c r="AV69">
        <f t="shared" si="9"/>
        <v>21</v>
      </c>
      <c r="AW69">
        <f t="shared" si="10"/>
        <v>18</v>
      </c>
      <c r="AX69" t="str">
        <f t="shared" si="11"/>
        <v>6tranches de pains</v>
      </c>
      <c r="AY69" t="s">
        <v>128</v>
      </c>
      <c r="AZ69" t="s">
        <v>293</v>
      </c>
      <c r="BA69" t="s">
        <v>128</v>
      </c>
    </row>
    <row r="70" spans="1:53" hidden="1" x14ac:dyDescent="0.25">
      <c r="A70" t="s">
        <v>128</v>
      </c>
      <c r="B70" t="s">
        <v>315</v>
      </c>
      <c r="C70" t="s">
        <v>128</v>
      </c>
      <c r="D70" t="s">
        <v>128</v>
      </c>
      <c r="AR70">
        <v>0</v>
      </c>
      <c r="AS70" t="s">
        <v>149</v>
      </c>
      <c r="AT70">
        <v>1</v>
      </c>
      <c r="AU70" t="str">
        <f t="shared" si="8"/>
        <v>(M)</v>
      </c>
      <c r="AV70">
        <f t="shared" si="9"/>
        <v>14</v>
      </c>
      <c r="AW70">
        <f t="shared" si="10"/>
        <v>11</v>
      </c>
      <c r="AX70" t="str">
        <f t="shared" si="11"/>
        <v>10 carottes</v>
      </c>
      <c r="AY70" t="s">
        <v>128</v>
      </c>
      <c r="AZ70" t="s">
        <v>128</v>
      </c>
      <c r="BA70" t="s">
        <v>333</v>
      </c>
    </row>
    <row r="71" spans="1:53" hidden="1" x14ac:dyDescent="0.25">
      <c r="A71" t="s">
        <v>128</v>
      </c>
      <c r="B71" t="s">
        <v>287</v>
      </c>
      <c r="C71" t="s">
        <v>128</v>
      </c>
      <c r="D71" t="s">
        <v>128</v>
      </c>
      <c r="AR71">
        <v>0</v>
      </c>
      <c r="AS71" t="s">
        <v>254</v>
      </c>
      <c r="AT71">
        <v>1</v>
      </c>
      <c r="AU71" t="str">
        <f t="shared" si="8"/>
        <v>(C)</v>
      </c>
      <c r="AV71">
        <f t="shared" si="9"/>
        <v>21</v>
      </c>
      <c r="AW71">
        <f t="shared" si="10"/>
        <v>18</v>
      </c>
      <c r="AX71" t="str">
        <f t="shared" si="11"/>
        <v xml:space="preserve"> 25 gr de roquette</v>
      </c>
      <c r="AY71" t="s">
        <v>316</v>
      </c>
      <c r="AZ71" t="s">
        <v>128</v>
      </c>
      <c r="BA71" t="s">
        <v>128</v>
      </c>
    </row>
    <row r="72" spans="1:53" hidden="1" x14ac:dyDescent="0.25">
      <c r="A72" t="s">
        <v>128</v>
      </c>
      <c r="B72" t="s">
        <v>128</v>
      </c>
      <c r="C72" t="s">
        <v>293</v>
      </c>
      <c r="D72" t="s">
        <v>128</v>
      </c>
      <c r="AR72">
        <v>0</v>
      </c>
      <c r="AS72" t="s">
        <v>232</v>
      </c>
      <c r="AT72">
        <v>1</v>
      </c>
      <c r="AU72" t="str">
        <f t="shared" si="8"/>
        <v>(A)</v>
      </c>
      <c r="AV72">
        <f t="shared" si="9"/>
        <v>22</v>
      </c>
      <c r="AW72">
        <f t="shared" si="10"/>
        <v>19</v>
      </c>
      <c r="AX72" t="str">
        <f t="shared" si="11"/>
        <v>140 gr de spaghetti</v>
      </c>
      <c r="AY72" t="s">
        <v>128</v>
      </c>
      <c r="AZ72" t="s">
        <v>128</v>
      </c>
      <c r="BA72" t="s">
        <v>128</v>
      </c>
    </row>
    <row r="73" spans="1:53" hidden="1" x14ac:dyDescent="0.25">
      <c r="A73" t="s">
        <v>128</v>
      </c>
      <c r="B73" t="s">
        <v>128</v>
      </c>
      <c r="C73" t="s">
        <v>128</v>
      </c>
      <c r="D73" t="s">
        <v>333</v>
      </c>
      <c r="AR73" t="s">
        <v>165</v>
      </c>
      <c r="AS73" t="s">
        <v>205</v>
      </c>
      <c r="AT73">
        <v>1</v>
      </c>
      <c r="AU73" t="str">
        <f t="shared" si="8"/>
        <v>(D)</v>
      </c>
      <c r="AV73">
        <f t="shared" si="9"/>
        <v>21</v>
      </c>
      <c r="AW73">
        <f t="shared" si="10"/>
        <v>18</v>
      </c>
      <c r="AX73" t="str">
        <f t="shared" si="11"/>
        <v>6tranches de pains</v>
      </c>
      <c r="AY73" t="s">
        <v>128</v>
      </c>
      <c r="AZ73" t="s">
        <v>293</v>
      </c>
      <c r="BA73" t="s">
        <v>128</v>
      </c>
    </row>
    <row r="74" spans="1:53" hidden="1" x14ac:dyDescent="0.25">
      <c r="A74" t="s">
        <v>128</v>
      </c>
      <c r="B74" t="s">
        <v>316</v>
      </c>
      <c r="C74" t="s">
        <v>128</v>
      </c>
      <c r="D74" t="s">
        <v>128</v>
      </c>
      <c r="AR74" t="s">
        <v>228</v>
      </c>
      <c r="AS74" t="s">
        <v>149</v>
      </c>
      <c r="AT74">
        <v>1</v>
      </c>
      <c r="AU74" t="str">
        <f t="shared" si="8"/>
        <v>(M)</v>
      </c>
      <c r="AV74">
        <f t="shared" si="9"/>
        <v>14</v>
      </c>
      <c r="AW74">
        <f t="shared" si="10"/>
        <v>11</v>
      </c>
      <c r="AX74" t="str">
        <f t="shared" si="11"/>
        <v>10 carottes</v>
      </c>
      <c r="AY74" t="s">
        <v>128</v>
      </c>
      <c r="AZ74" t="s">
        <v>128</v>
      </c>
      <c r="BA74" t="s">
        <v>333</v>
      </c>
    </row>
    <row r="75" spans="1:53" hidden="1" x14ac:dyDescent="0.25">
      <c r="A75" t="s">
        <v>310</v>
      </c>
      <c r="B75" t="s">
        <v>128</v>
      </c>
      <c r="C75" t="s">
        <v>128</v>
      </c>
      <c r="D75" t="s">
        <v>128</v>
      </c>
      <c r="AR75" t="s">
        <v>165</v>
      </c>
      <c r="AS75" t="s">
        <v>254</v>
      </c>
      <c r="AT75">
        <v>1</v>
      </c>
      <c r="AU75" t="str">
        <f t="shared" si="8"/>
        <v>(C)</v>
      </c>
      <c r="AV75">
        <f t="shared" si="9"/>
        <v>21</v>
      </c>
      <c r="AW75">
        <f t="shared" si="10"/>
        <v>18</v>
      </c>
      <c r="AX75" t="str">
        <f t="shared" si="11"/>
        <v xml:space="preserve"> 25 gr de roquette</v>
      </c>
      <c r="AY75" t="s">
        <v>316</v>
      </c>
      <c r="AZ75" t="s">
        <v>128</v>
      </c>
      <c r="BA75" t="s">
        <v>128</v>
      </c>
    </row>
    <row r="76" spans="1:53" hidden="1" x14ac:dyDescent="0.25">
      <c r="A76" t="s">
        <v>128</v>
      </c>
      <c r="B76" t="s">
        <v>128</v>
      </c>
      <c r="C76" t="s">
        <v>293</v>
      </c>
      <c r="D76" t="s">
        <v>128</v>
      </c>
      <c r="AR76" t="s">
        <v>239</v>
      </c>
      <c r="AS76" t="s">
        <v>232</v>
      </c>
      <c r="AT76">
        <v>1</v>
      </c>
      <c r="AU76" t="str">
        <f t="shared" si="8"/>
        <v>(A)</v>
      </c>
      <c r="AV76">
        <f t="shared" si="9"/>
        <v>22</v>
      </c>
      <c r="AW76">
        <f t="shared" si="10"/>
        <v>19</v>
      </c>
      <c r="AX76" t="str">
        <f t="shared" si="11"/>
        <v>140 gr de spaghetti</v>
      </c>
      <c r="AY76" t="s">
        <v>128</v>
      </c>
      <c r="AZ76" t="s">
        <v>128</v>
      </c>
      <c r="BA76" t="s">
        <v>128</v>
      </c>
    </row>
    <row r="77" spans="1:53" hidden="1" x14ac:dyDescent="0.25">
      <c r="A77" t="s">
        <v>128</v>
      </c>
      <c r="B77" t="s">
        <v>128</v>
      </c>
      <c r="C77" t="s">
        <v>128</v>
      </c>
      <c r="D77" t="s">
        <v>333</v>
      </c>
      <c r="AR77" t="s">
        <v>249</v>
      </c>
      <c r="AS77" t="s">
        <v>102</v>
      </c>
      <c r="AT77">
        <v>4</v>
      </c>
      <c r="AU77" t="str">
        <f t="shared" si="8"/>
        <v>(M)</v>
      </c>
      <c r="AV77">
        <f t="shared" si="9"/>
        <v>11</v>
      </c>
      <c r="AW77">
        <f t="shared" si="10"/>
        <v>8</v>
      </c>
      <c r="AX77" t="str">
        <f t="shared" si="11"/>
        <v xml:space="preserve"> 1 pomme</v>
      </c>
      <c r="AY77" t="s">
        <v>128</v>
      </c>
      <c r="AZ77" t="s">
        <v>128</v>
      </c>
      <c r="BA77" t="s">
        <v>130</v>
      </c>
    </row>
    <row r="78" spans="1:53" hidden="1" x14ac:dyDescent="0.25">
      <c r="A78" t="s">
        <v>128</v>
      </c>
      <c r="B78" t="s">
        <v>316</v>
      </c>
      <c r="C78" t="s">
        <v>128</v>
      </c>
      <c r="D78" t="s">
        <v>128</v>
      </c>
      <c r="AR78">
        <v>0</v>
      </c>
      <c r="AS78" t="s">
        <v>105</v>
      </c>
      <c r="AT78">
        <v>2</v>
      </c>
      <c r="AU78" t="str">
        <f t="shared" si="8"/>
        <v>(M)</v>
      </c>
      <c r="AV78">
        <f t="shared" si="9"/>
        <v>9</v>
      </c>
      <c r="AW78">
        <f t="shared" si="10"/>
        <v>6</v>
      </c>
      <c r="AX78" t="str">
        <f t="shared" si="11"/>
        <v>Salade</v>
      </c>
      <c r="AY78" t="s">
        <v>128</v>
      </c>
      <c r="AZ78" t="s">
        <v>128</v>
      </c>
      <c r="BA78" t="s">
        <v>131</v>
      </c>
    </row>
    <row r="79" spans="1:53" hidden="1" x14ac:dyDescent="0.25">
      <c r="A79" t="s">
        <v>310</v>
      </c>
      <c r="B79" t="s">
        <v>128</v>
      </c>
      <c r="C79" t="s">
        <v>128</v>
      </c>
      <c r="D79" t="s">
        <v>128</v>
      </c>
      <c r="AR79">
        <v>0</v>
      </c>
      <c r="AS79" t="s">
        <v>155</v>
      </c>
      <c r="AT79">
        <v>4</v>
      </c>
      <c r="AU79" t="str">
        <f t="shared" si="8"/>
        <v>(A)</v>
      </c>
      <c r="AV79">
        <f t="shared" si="9"/>
        <v>22</v>
      </c>
      <c r="AW79">
        <f t="shared" si="10"/>
        <v>19</v>
      </c>
      <c r="AX79" t="str">
        <f t="shared" si="11"/>
        <v>4tranches de jambon</v>
      </c>
      <c r="AY79" t="s">
        <v>128</v>
      </c>
      <c r="AZ79" t="s">
        <v>128</v>
      </c>
      <c r="BA79" t="s">
        <v>128</v>
      </c>
    </row>
    <row r="80" spans="1:53" hidden="1" x14ac:dyDescent="0.25">
      <c r="A80" t="s">
        <v>128</v>
      </c>
      <c r="B80" t="s">
        <v>128</v>
      </c>
      <c r="C80" t="s">
        <v>128</v>
      </c>
      <c r="D80" t="s">
        <v>130</v>
      </c>
      <c r="AR80">
        <v>0</v>
      </c>
      <c r="AS80" t="s">
        <v>152</v>
      </c>
      <c r="AT80">
        <v>2</v>
      </c>
      <c r="AU80" t="str">
        <f t="shared" si="8"/>
        <v>(A)</v>
      </c>
      <c r="AV80">
        <f t="shared" si="9"/>
        <v>23</v>
      </c>
      <c r="AW80">
        <f t="shared" si="10"/>
        <v>20</v>
      </c>
      <c r="AX80" t="str">
        <f t="shared" si="11"/>
        <v>2 filet de maquereau</v>
      </c>
      <c r="AY80" t="s">
        <v>128</v>
      </c>
      <c r="AZ80" t="s">
        <v>128</v>
      </c>
      <c r="BA80" t="s">
        <v>128</v>
      </c>
    </row>
    <row r="81" spans="1:53" hidden="1" x14ac:dyDescent="0.25">
      <c r="A81" t="s">
        <v>128</v>
      </c>
      <c r="B81" t="s">
        <v>128</v>
      </c>
      <c r="C81" t="s">
        <v>128</v>
      </c>
      <c r="D81" t="s">
        <v>131</v>
      </c>
      <c r="AR81">
        <v>0</v>
      </c>
      <c r="AS81" t="s">
        <v>160</v>
      </c>
      <c r="AT81">
        <v>2</v>
      </c>
      <c r="AU81" t="str">
        <f t="shared" si="8"/>
        <v>(A)</v>
      </c>
      <c r="AV81">
        <f t="shared" si="9"/>
        <v>16</v>
      </c>
      <c r="AW81">
        <f t="shared" si="10"/>
        <v>13</v>
      </c>
      <c r="AX81" t="str">
        <f t="shared" si="11"/>
        <v>200g de penne</v>
      </c>
      <c r="AY81" t="s">
        <v>128</v>
      </c>
      <c r="AZ81" t="s">
        <v>128</v>
      </c>
      <c r="BA81" t="s">
        <v>128</v>
      </c>
    </row>
    <row r="82" spans="1:53" hidden="1" x14ac:dyDescent="0.25">
      <c r="A82" t="s">
        <v>258</v>
      </c>
      <c r="B82" t="s">
        <v>128</v>
      </c>
      <c r="C82" t="s">
        <v>128</v>
      </c>
      <c r="D82" t="s">
        <v>128</v>
      </c>
      <c r="AR82">
        <v>0</v>
      </c>
      <c r="AS82" t="s">
        <v>171</v>
      </c>
      <c r="AT82">
        <v>2</v>
      </c>
      <c r="AU82" t="str">
        <f t="shared" si="8"/>
        <v>(D)</v>
      </c>
      <c r="AV82">
        <f t="shared" si="9"/>
        <v>20</v>
      </c>
      <c r="AW82">
        <f t="shared" si="10"/>
        <v>17</v>
      </c>
      <c r="AX82" t="str">
        <f t="shared" si="11"/>
        <v>Vinaigrette(40ml)</v>
      </c>
      <c r="AY82" t="s">
        <v>128</v>
      </c>
      <c r="AZ82" t="s">
        <v>264</v>
      </c>
      <c r="BA82" t="s">
        <v>128</v>
      </c>
    </row>
    <row r="83" spans="1:53" hidden="1" x14ac:dyDescent="0.25">
      <c r="A83" t="s">
        <v>259</v>
      </c>
      <c r="B83" t="s">
        <v>128</v>
      </c>
      <c r="C83" t="s">
        <v>128</v>
      </c>
      <c r="D83" t="s">
        <v>128</v>
      </c>
      <c r="AR83">
        <v>0</v>
      </c>
      <c r="AS83" t="s">
        <v>180</v>
      </c>
      <c r="AT83">
        <v>2</v>
      </c>
      <c r="AU83" t="str">
        <f t="shared" si="8"/>
        <v>(M)</v>
      </c>
      <c r="AV83">
        <f t="shared" si="9"/>
        <v>25</v>
      </c>
      <c r="AW83">
        <f t="shared" si="10"/>
        <v>22</v>
      </c>
      <c r="AX83" t="str">
        <f t="shared" si="11"/>
        <v>500g de pomme de terre</v>
      </c>
      <c r="AY83" t="s">
        <v>128</v>
      </c>
      <c r="AZ83" t="s">
        <v>128</v>
      </c>
      <c r="BA83" t="s">
        <v>266</v>
      </c>
    </row>
    <row r="84" spans="1:53" hidden="1" x14ac:dyDescent="0.25">
      <c r="A84" t="s">
        <v>260</v>
      </c>
      <c r="B84" t="s">
        <v>128</v>
      </c>
      <c r="C84" t="s">
        <v>128</v>
      </c>
      <c r="D84" t="s">
        <v>128</v>
      </c>
      <c r="AR84">
        <v>0</v>
      </c>
      <c r="AS84" t="s">
        <v>183</v>
      </c>
      <c r="AT84">
        <v>2</v>
      </c>
      <c r="AU84" t="str">
        <f t="shared" si="8"/>
        <v>(A)</v>
      </c>
      <c r="AV84">
        <f t="shared" si="9"/>
        <v>24</v>
      </c>
      <c r="AW84">
        <f t="shared" si="10"/>
        <v>21</v>
      </c>
      <c r="AX84" t="str">
        <f t="shared" si="11"/>
        <v>10cl de crème fraiche</v>
      </c>
      <c r="AY84" t="s">
        <v>128</v>
      </c>
      <c r="AZ84" t="s">
        <v>128</v>
      </c>
      <c r="BA84" t="s">
        <v>128</v>
      </c>
    </row>
    <row r="85" spans="1:53" hidden="1" x14ac:dyDescent="0.25">
      <c r="A85" t="s">
        <v>128</v>
      </c>
      <c r="B85" t="s">
        <v>128</v>
      </c>
      <c r="C85" t="s">
        <v>264</v>
      </c>
      <c r="D85" t="s">
        <v>128</v>
      </c>
      <c r="AR85">
        <v>0</v>
      </c>
      <c r="AS85" t="s">
        <v>187</v>
      </c>
      <c r="AT85">
        <v>2</v>
      </c>
      <c r="AU85" t="str">
        <f t="shared" si="8"/>
        <v>(C)</v>
      </c>
      <c r="AV85">
        <f t="shared" si="9"/>
        <v>29</v>
      </c>
      <c r="AW85">
        <f t="shared" si="10"/>
        <v>26</v>
      </c>
      <c r="AX85" t="str">
        <f t="shared" si="11"/>
        <v>60 g de fromage à la crème</v>
      </c>
      <c r="AY85" t="s">
        <v>262</v>
      </c>
      <c r="AZ85" t="s">
        <v>128</v>
      </c>
      <c r="BA85" t="s">
        <v>128</v>
      </c>
    </row>
    <row r="86" spans="1:53" hidden="1" x14ac:dyDescent="0.25">
      <c r="A86" t="s">
        <v>128</v>
      </c>
      <c r="B86" t="s">
        <v>128</v>
      </c>
      <c r="C86" t="s">
        <v>128</v>
      </c>
      <c r="D86" t="s">
        <v>266</v>
      </c>
      <c r="AR86">
        <v>0</v>
      </c>
      <c r="AS86" t="s">
        <v>186</v>
      </c>
      <c r="AT86">
        <v>1</v>
      </c>
      <c r="AU86" t="str">
        <f t="shared" si="8"/>
        <v>(C)</v>
      </c>
      <c r="AV86">
        <f t="shared" si="9"/>
        <v>29</v>
      </c>
      <c r="AW86">
        <f t="shared" si="10"/>
        <v>26</v>
      </c>
      <c r="AX86" t="str">
        <f t="shared" si="11"/>
        <v>2 pots de fromage blanc WW</v>
      </c>
      <c r="AY86" t="s">
        <v>263</v>
      </c>
      <c r="AZ86" t="s">
        <v>128</v>
      </c>
      <c r="BA86" t="s">
        <v>128</v>
      </c>
    </row>
    <row r="87" spans="1:53" hidden="1" x14ac:dyDescent="0.25">
      <c r="A87" t="s">
        <v>261</v>
      </c>
      <c r="B87" t="s">
        <v>128</v>
      </c>
      <c r="C87" t="s">
        <v>128</v>
      </c>
      <c r="D87" t="s">
        <v>128</v>
      </c>
      <c r="AR87" t="s">
        <v>267</v>
      </c>
      <c r="AU87" t="str">
        <f t="shared" si="8"/>
        <v/>
      </c>
      <c r="AV87">
        <f t="shared" si="9"/>
        <v>0</v>
      </c>
      <c r="AW87">
        <f t="shared" si="10"/>
        <v>-3</v>
      </c>
      <c r="AX87" t="e">
        <f t="shared" si="11"/>
        <v>#VALUE!</v>
      </c>
      <c r="AY87" t="s">
        <v>128</v>
      </c>
      <c r="AZ87" t="s">
        <v>128</v>
      </c>
      <c r="BA87" t="s">
        <v>128</v>
      </c>
    </row>
    <row r="88" spans="1:53" hidden="1" x14ac:dyDescent="0.25">
      <c r="A88" t="s">
        <v>128</v>
      </c>
      <c r="B88" t="s">
        <v>262</v>
      </c>
      <c r="C88" t="s">
        <v>128</v>
      </c>
      <c r="D88" t="s">
        <v>128</v>
      </c>
      <c r="AR88" t="s">
        <v>136</v>
      </c>
      <c r="AU88" t="str">
        <f t="shared" si="8"/>
        <v/>
      </c>
      <c r="AV88">
        <f t="shared" si="9"/>
        <v>0</v>
      </c>
      <c r="AW88">
        <f t="shared" si="10"/>
        <v>-3</v>
      </c>
      <c r="AX88" t="e">
        <f t="shared" si="11"/>
        <v>#VALUE!</v>
      </c>
      <c r="AY88" t="s">
        <v>128</v>
      </c>
      <c r="AZ88" t="s">
        <v>128</v>
      </c>
      <c r="BA88" t="s">
        <v>128</v>
      </c>
    </row>
    <row r="89" spans="1:53" hidden="1" x14ac:dyDescent="0.25">
      <c r="A89" t="s">
        <v>128</v>
      </c>
      <c r="B89" t="s">
        <v>263</v>
      </c>
      <c r="C89" t="s">
        <v>128</v>
      </c>
      <c r="D89" t="s">
        <v>128</v>
      </c>
      <c r="AR89" t="s">
        <v>267</v>
      </c>
      <c r="AU89" t="str">
        <f t="shared" si="8"/>
        <v/>
      </c>
      <c r="AV89">
        <f t="shared" si="9"/>
        <v>0</v>
      </c>
      <c r="AW89">
        <f t="shared" si="10"/>
        <v>-3</v>
      </c>
      <c r="AX89" t="e">
        <f t="shared" si="11"/>
        <v>#VALUE!</v>
      </c>
      <c r="AY89" t="s">
        <v>128</v>
      </c>
      <c r="AZ89" t="s">
        <v>128</v>
      </c>
      <c r="BA89" t="s">
        <v>128</v>
      </c>
    </row>
    <row r="90" spans="1:53" hidden="1" x14ac:dyDescent="0.25">
      <c r="A90" t="s">
        <v>128</v>
      </c>
      <c r="B90" t="s">
        <v>128</v>
      </c>
      <c r="C90" t="s">
        <v>128</v>
      </c>
      <c r="D90" t="s">
        <v>128</v>
      </c>
      <c r="AR90" t="s">
        <v>267</v>
      </c>
      <c r="AU90" t="str">
        <f t="shared" si="8"/>
        <v/>
      </c>
      <c r="AV90">
        <f t="shared" si="9"/>
        <v>0</v>
      </c>
      <c r="AW90">
        <f t="shared" si="10"/>
        <v>-3</v>
      </c>
      <c r="AX90" t="e">
        <f t="shared" si="11"/>
        <v>#VALUE!</v>
      </c>
      <c r="AY90" t="s">
        <v>128</v>
      </c>
      <c r="AZ90" t="s">
        <v>128</v>
      </c>
      <c r="BA90" t="s">
        <v>128</v>
      </c>
    </row>
    <row r="91" spans="1:53" hidden="1" x14ac:dyDescent="0.25">
      <c r="A91" t="s">
        <v>128</v>
      </c>
      <c r="B91" t="s">
        <v>128</v>
      </c>
      <c r="C91" t="s">
        <v>128</v>
      </c>
      <c r="D91" t="s">
        <v>128</v>
      </c>
      <c r="AR91" t="s">
        <v>136</v>
      </c>
      <c r="AU91" t="str">
        <f t="shared" si="8"/>
        <v/>
      </c>
      <c r="AV91">
        <f t="shared" si="9"/>
        <v>0</v>
      </c>
      <c r="AW91">
        <f t="shared" si="10"/>
        <v>-3</v>
      </c>
      <c r="AX91" t="e">
        <f t="shared" si="11"/>
        <v>#VALUE!</v>
      </c>
      <c r="AY91" t="s">
        <v>128</v>
      </c>
      <c r="AZ91" t="s">
        <v>128</v>
      </c>
      <c r="BA91" t="s">
        <v>128</v>
      </c>
    </row>
    <row r="92" spans="1:53" hidden="1" x14ac:dyDescent="0.25">
      <c r="A92" t="s">
        <v>128</v>
      </c>
      <c r="B92" t="s">
        <v>128</v>
      </c>
      <c r="C92" t="s">
        <v>128</v>
      </c>
      <c r="D92" t="s">
        <v>128</v>
      </c>
      <c r="AR92" t="s">
        <v>136</v>
      </c>
      <c r="AU92" t="str">
        <f t="shared" si="8"/>
        <v/>
      </c>
      <c r="AV92">
        <f t="shared" si="9"/>
        <v>0</v>
      </c>
      <c r="AW92">
        <f t="shared" si="10"/>
        <v>-3</v>
      </c>
      <c r="AX92" t="e">
        <f t="shared" si="11"/>
        <v>#VALUE!</v>
      </c>
      <c r="AY92" t="s">
        <v>128</v>
      </c>
      <c r="AZ92" t="s">
        <v>128</v>
      </c>
      <c r="BA92" t="s">
        <v>128</v>
      </c>
    </row>
    <row r="93" spans="1:53" hidden="1" x14ac:dyDescent="0.25">
      <c r="A93" t="s">
        <v>128</v>
      </c>
      <c r="B93" t="s">
        <v>128</v>
      </c>
      <c r="C93" t="s">
        <v>128</v>
      </c>
      <c r="D93" t="s">
        <v>128</v>
      </c>
      <c r="AR93" t="s">
        <v>139</v>
      </c>
      <c r="AU93" t="str">
        <f t="shared" si="8"/>
        <v/>
      </c>
      <c r="AV93">
        <f t="shared" si="9"/>
        <v>0</v>
      </c>
      <c r="AW93">
        <f t="shared" si="10"/>
        <v>-3</v>
      </c>
      <c r="AX93" t="e">
        <f t="shared" si="11"/>
        <v>#VALUE!</v>
      </c>
      <c r="AY93" t="s">
        <v>128</v>
      </c>
      <c r="AZ93" t="s">
        <v>128</v>
      </c>
      <c r="BA93" t="s">
        <v>128</v>
      </c>
    </row>
    <row r="94" spans="1:53" hidden="1" x14ac:dyDescent="0.25">
      <c r="A94" t="s">
        <v>128</v>
      </c>
      <c r="B94" t="s">
        <v>128</v>
      </c>
      <c r="C94" t="s">
        <v>128</v>
      </c>
      <c r="D94" t="s">
        <v>128</v>
      </c>
      <c r="AR94">
        <v>0</v>
      </c>
      <c r="AU94" t="str">
        <f t="shared" si="8"/>
        <v/>
      </c>
      <c r="AV94">
        <f t="shared" si="9"/>
        <v>0</v>
      </c>
      <c r="AW94">
        <f t="shared" si="10"/>
        <v>-3</v>
      </c>
      <c r="AX94" t="e">
        <f t="shared" si="11"/>
        <v>#VALUE!</v>
      </c>
      <c r="AY94" t="s">
        <v>128</v>
      </c>
      <c r="AZ94" t="s">
        <v>128</v>
      </c>
      <c r="BA94" t="s">
        <v>128</v>
      </c>
    </row>
    <row r="95" spans="1:53" hidden="1" x14ac:dyDescent="0.25">
      <c r="A95" t="s">
        <v>128</v>
      </c>
      <c r="B95" t="s">
        <v>128</v>
      </c>
      <c r="C95" t="s">
        <v>128</v>
      </c>
      <c r="D95" t="s">
        <v>128</v>
      </c>
      <c r="AR95">
        <v>0</v>
      </c>
      <c r="AU95" t="str">
        <f t="shared" si="8"/>
        <v/>
      </c>
      <c r="AV95">
        <f t="shared" si="9"/>
        <v>0</v>
      </c>
      <c r="AW95">
        <f t="shared" si="10"/>
        <v>-3</v>
      </c>
      <c r="AX95" t="e">
        <f t="shared" si="11"/>
        <v>#VALUE!</v>
      </c>
      <c r="AY95" t="s">
        <v>128</v>
      </c>
      <c r="AZ95" t="s">
        <v>128</v>
      </c>
      <c r="BA95" t="s">
        <v>128</v>
      </c>
    </row>
    <row r="96" spans="1:53" hidden="1" x14ac:dyDescent="0.25">
      <c r="A96" t="s">
        <v>128</v>
      </c>
      <c r="B96" t="s">
        <v>128</v>
      </c>
      <c r="C96" t="s">
        <v>128</v>
      </c>
      <c r="D96" t="s">
        <v>128</v>
      </c>
      <c r="AR96">
        <v>0</v>
      </c>
      <c r="AU96" t="str">
        <f t="shared" si="8"/>
        <v/>
      </c>
      <c r="AV96">
        <f t="shared" si="9"/>
        <v>0</v>
      </c>
      <c r="AW96">
        <f t="shared" si="10"/>
        <v>-3</v>
      </c>
      <c r="AX96" t="e">
        <f t="shared" si="11"/>
        <v>#VALUE!</v>
      </c>
      <c r="AY96" t="s">
        <v>128</v>
      </c>
      <c r="AZ96" t="s">
        <v>128</v>
      </c>
      <c r="BA96" t="s">
        <v>128</v>
      </c>
    </row>
    <row r="97" spans="1:53" hidden="1" x14ac:dyDescent="0.25">
      <c r="A97" t="s">
        <v>128</v>
      </c>
      <c r="B97" t="s">
        <v>128</v>
      </c>
      <c r="C97" t="s">
        <v>128</v>
      </c>
      <c r="D97" t="s">
        <v>128</v>
      </c>
      <c r="AR97">
        <v>0</v>
      </c>
      <c r="AU97" t="str">
        <f t="shared" si="8"/>
        <v/>
      </c>
      <c r="AV97">
        <f t="shared" si="9"/>
        <v>0</v>
      </c>
      <c r="AW97">
        <f t="shared" si="10"/>
        <v>-3</v>
      </c>
      <c r="AX97" t="e">
        <f t="shared" si="11"/>
        <v>#VALUE!</v>
      </c>
      <c r="AY97" t="s">
        <v>128</v>
      </c>
      <c r="AZ97" t="s">
        <v>128</v>
      </c>
      <c r="BA97" t="s">
        <v>128</v>
      </c>
    </row>
    <row r="98" spans="1:53" hidden="1" x14ac:dyDescent="0.25">
      <c r="A98" t="s">
        <v>128</v>
      </c>
      <c r="B98" t="s">
        <v>128</v>
      </c>
      <c r="C98" t="s">
        <v>128</v>
      </c>
      <c r="D98" t="s">
        <v>128</v>
      </c>
      <c r="AR98">
        <v>0</v>
      </c>
      <c r="AU98" t="str">
        <f t="shared" si="8"/>
        <v/>
      </c>
      <c r="AV98">
        <f t="shared" si="9"/>
        <v>0</v>
      </c>
      <c r="AW98">
        <f t="shared" si="10"/>
        <v>-3</v>
      </c>
      <c r="AX98" t="e">
        <f t="shared" si="11"/>
        <v>#VALUE!</v>
      </c>
      <c r="AY98" t="s">
        <v>128</v>
      </c>
      <c r="AZ98" t="s">
        <v>128</v>
      </c>
      <c r="BA98" t="s">
        <v>128</v>
      </c>
    </row>
    <row r="99" spans="1:53" hidden="1" x14ac:dyDescent="0.25">
      <c r="A99" t="s">
        <v>128</v>
      </c>
      <c r="B99" t="s">
        <v>128</v>
      </c>
      <c r="C99" t="s">
        <v>128</v>
      </c>
      <c r="D99" t="s">
        <v>128</v>
      </c>
      <c r="AR99">
        <v>0</v>
      </c>
      <c r="AU99" t="str">
        <f t="shared" si="8"/>
        <v/>
      </c>
      <c r="AV99">
        <f t="shared" si="9"/>
        <v>0</v>
      </c>
      <c r="AW99">
        <f t="shared" si="10"/>
        <v>-3</v>
      </c>
      <c r="AX99" t="e">
        <f t="shared" si="11"/>
        <v>#VALUE!</v>
      </c>
      <c r="AY99" t="s">
        <v>128</v>
      </c>
      <c r="AZ99" t="s">
        <v>128</v>
      </c>
      <c r="BA99" t="s">
        <v>128</v>
      </c>
    </row>
    <row r="100" spans="1:53" hidden="1" x14ac:dyDescent="0.25">
      <c r="A100" t="s">
        <v>128</v>
      </c>
      <c r="B100" t="s">
        <v>128</v>
      </c>
      <c r="C100" t="s">
        <v>128</v>
      </c>
      <c r="D100" t="s">
        <v>128</v>
      </c>
      <c r="AR100">
        <v>0</v>
      </c>
      <c r="AU100" t="str">
        <f t="shared" si="8"/>
        <v/>
      </c>
      <c r="AV100">
        <f t="shared" si="9"/>
        <v>0</v>
      </c>
      <c r="AW100">
        <f t="shared" si="10"/>
        <v>-3</v>
      </c>
      <c r="AX100" t="e">
        <f t="shared" si="11"/>
        <v>#VALUE!</v>
      </c>
      <c r="AY100" t="s">
        <v>128</v>
      </c>
      <c r="AZ100" t="s">
        <v>128</v>
      </c>
      <c r="BA100" t="s">
        <v>128</v>
      </c>
    </row>
    <row r="101" spans="1:53" hidden="1" x14ac:dyDescent="0.25">
      <c r="A101" t="s">
        <v>128</v>
      </c>
      <c r="B101" t="s">
        <v>128</v>
      </c>
      <c r="C101" t="s">
        <v>128</v>
      </c>
      <c r="D101" t="s">
        <v>128</v>
      </c>
      <c r="AR101" t="s">
        <v>222</v>
      </c>
      <c r="AU101" t="str">
        <f t="shared" si="8"/>
        <v/>
      </c>
      <c r="AV101">
        <f t="shared" si="9"/>
        <v>0</v>
      </c>
      <c r="AW101">
        <f t="shared" si="10"/>
        <v>-3</v>
      </c>
      <c r="AX101" t="e">
        <f t="shared" si="11"/>
        <v>#VALUE!</v>
      </c>
      <c r="AY101" t="s">
        <v>128</v>
      </c>
      <c r="AZ101" t="s">
        <v>128</v>
      </c>
      <c r="BA101" t="s">
        <v>128</v>
      </c>
    </row>
    <row r="102" spans="1:53" hidden="1" x14ac:dyDescent="0.25">
      <c r="A102" t="s">
        <v>128</v>
      </c>
      <c r="B102" t="s">
        <v>128</v>
      </c>
      <c r="C102" t="s">
        <v>128</v>
      </c>
      <c r="D102" t="s">
        <v>128</v>
      </c>
      <c r="AR102" t="s">
        <v>107</v>
      </c>
      <c r="AU102" t="str">
        <f t="shared" si="8"/>
        <v/>
      </c>
      <c r="AV102">
        <f t="shared" si="9"/>
        <v>0</v>
      </c>
      <c r="AW102">
        <f t="shared" si="10"/>
        <v>-3</v>
      </c>
      <c r="AX102" t="e">
        <f t="shared" si="11"/>
        <v>#VALUE!</v>
      </c>
      <c r="AY102" t="s">
        <v>128</v>
      </c>
      <c r="AZ102" t="s">
        <v>128</v>
      </c>
      <c r="BA102" t="s">
        <v>128</v>
      </c>
    </row>
    <row r="103" spans="1:53" hidden="1" x14ac:dyDescent="0.25">
      <c r="A103" t="s">
        <v>128</v>
      </c>
      <c r="B103" t="s">
        <v>128</v>
      </c>
      <c r="C103" t="s">
        <v>128</v>
      </c>
      <c r="D103" t="s">
        <v>128</v>
      </c>
      <c r="AR103" t="s">
        <v>208</v>
      </c>
      <c r="AU103" t="str">
        <f t="shared" si="8"/>
        <v/>
      </c>
      <c r="AV103">
        <f t="shared" si="9"/>
        <v>0</v>
      </c>
      <c r="AW103">
        <f t="shared" si="10"/>
        <v>-3</v>
      </c>
      <c r="AX103" t="e">
        <f t="shared" si="11"/>
        <v>#VALUE!</v>
      </c>
      <c r="AY103" t="s">
        <v>128</v>
      </c>
      <c r="AZ103" t="s">
        <v>128</v>
      </c>
      <c r="BA103" t="s">
        <v>128</v>
      </c>
    </row>
    <row r="104" spans="1:53" hidden="1" x14ac:dyDescent="0.25">
      <c r="A104" t="s">
        <v>128</v>
      </c>
      <c r="B104" t="s">
        <v>128</v>
      </c>
      <c r="C104" t="s">
        <v>128</v>
      </c>
      <c r="D104" t="s">
        <v>128</v>
      </c>
      <c r="AR104" t="s">
        <v>203</v>
      </c>
      <c r="AU104" t="str">
        <f t="shared" si="8"/>
        <v/>
      </c>
      <c r="AV104">
        <f t="shared" si="9"/>
        <v>0</v>
      </c>
      <c r="AW104">
        <f t="shared" si="10"/>
        <v>-3</v>
      </c>
      <c r="AX104" t="e">
        <f t="shared" si="11"/>
        <v>#VALUE!</v>
      </c>
      <c r="AY104" t="s">
        <v>128</v>
      </c>
      <c r="AZ104" t="s">
        <v>128</v>
      </c>
      <c r="BA104" t="s">
        <v>128</v>
      </c>
    </row>
    <row r="105" spans="1:53" hidden="1" x14ac:dyDescent="0.25">
      <c r="A105" t="s">
        <v>128</v>
      </c>
      <c r="B105" t="s">
        <v>128</v>
      </c>
      <c r="C105" t="s">
        <v>128</v>
      </c>
      <c r="D105" t="s">
        <v>128</v>
      </c>
      <c r="AR105" t="s">
        <v>225</v>
      </c>
      <c r="AU105" t="str">
        <f t="shared" si="8"/>
        <v/>
      </c>
      <c r="AV105">
        <f t="shared" si="9"/>
        <v>0</v>
      </c>
      <c r="AW105">
        <f t="shared" si="10"/>
        <v>-3</v>
      </c>
      <c r="AX105" t="e">
        <f t="shared" si="11"/>
        <v>#VALUE!</v>
      </c>
      <c r="AY105" t="s">
        <v>128</v>
      </c>
      <c r="AZ105" t="s">
        <v>128</v>
      </c>
      <c r="BA105" t="s">
        <v>128</v>
      </c>
    </row>
    <row r="106" spans="1:53" hidden="1" x14ac:dyDescent="0.25">
      <c r="A106" t="s">
        <v>128</v>
      </c>
      <c r="B106" t="s">
        <v>128</v>
      </c>
      <c r="C106" t="s">
        <v>128</v>
      </c>
      <c r="D106" t="s">
        <v>128</v>
      </c>
      <c r="AR106" t="s">
        <v>143</v>
      </c>
      <c r="AU106" t="str">
        <f t="shared" si="8"/>
        <v/>
      </c>
      <c r="AV106">
        <f t="shared" si="9"/>
        <v>0</v>
      </c>
      <c r="AW106">
        <f t="shared" si="10"/>
        <v>-3</v>
      </c>
      <c r="AX106" t="e">
        <f t="shared" si="11"/>
        <v>#VALUE!</v>
      </c>
      <c r="AY106" t="s">
        <v>128</v>
      </c>
      <c r="AZ106" t="s">
        <v>128</v>
      </c>
      <c r="BA106" t="s">
        <v>128</v>
      </c>
    </row>
    <row r="107" spans="1:53" hidden="1" x14ac:dyDescent="0.25">
      <c r="A107" t="s">
        <v>128</v>
      </c>
      <c r="B107" t="s">
        <v>128</v>
      </c>
      <c r="C107" t="s">
        <v>128</v>
      </c>
      <c r="D107" t="s">
        <v>128</v>
      </c>
      <c r="AR107" t="s">
        <v>211</v>
      </c>
      <c r="AU107" t="str">
        <f t="shared" si="8"/>
        <v/>
      </c>
      <c r="AV107">
        <f t="shared" si="9"/>
        <v>0</v>
      </c>
      <c r="AW107">
        <f t="shared" si="10"/>
        <v>-3</v>
      </c>
      <c r="AX107" t="e">
        <f t="shared" si="11"/>
        <v>#VALUE!</v>
      </c>
      <c r="AY107" t="s">
        <v>128</v>
      </c>
      <c r="AZ107" t="s">
        <v>128</v>
      </c>
      <c r="BA107" t="s">
        <v>128</v>
      </c>
    </row>
    <row r="108" spans="1:53" hidden="1" x14ac:dyDescent="0.25">
      <c r="A108" t="s">
        <v>128</v>
      </c>
      <c r="B108" t="s">
        <v>128</v>
      </c>
      <c r="C108" t="s">
        <v>128</v>
      </c>
      <c r="D108" t="s">
        <v>128</v>
      </c>
      <c r="AR108">
        <v>0</v>
      </c>
      <c r="AU108" t="str">
        <f t="shared" si="8"/>
        <v/>
      </c>
      <c r="AV108">
        <f t="shared" si="9"/>
        <v>0</v>
      </c>
      <c r="AW108">
        <f t="shared" si="10"/>
        <v>-3</v>
      </c>
      <c r="AX108" t="e">
        <f t="shared" si="11"/>
        <v>#VALUE!</v>
      </c>
      <c r="AY108" t="s">
        <v>128</v>
      </c>
      <c r="AZ108" t="s">
        <v>128</v>
      </c>
      <c r="BA108" t="s">
        <v>128</v>
      </c>
    </row>
    <row r="109" spans="1:53" hidden="1" x14ac:dyDescent="0.25">
      <c r="A109" t="s">
        <v>128</v>
      </c>
      <c r="B109" t="s">
        <v>128</v>
      </c>
      <c r="C109" t="s">
        <v>128</v>
      </c>
      <c r="D109" t="s">
        <v>128</v>
      </c>
      <c r="AR109">
        <v>0</v>
      </c>
      <c r="AU109" t="str">
        <f t="shared" si="8"/>
        <v/>
      </c>
      <c r="AV109">
        <f t="shared" si="9"/>
        <v>0</v>
      </c>
      <c r="AW109">
        <f t="shared" si="10"/>
        <v>-3</v>
      </c>
      <c r="AX109" t="e">
        <f t="shared" si="11"/>
        <v>#VALUE!</v>
      </c>
      <c r="AY109" t="s">
        <v>128</v>
      </c>
      <c r="AZ109" t="s">
        <v>128</v>
      </c>
      <c r="BA109" t="s">
        <v>128</v>
      </c>
    </row>
    <row r="110" spans="1:53" hidden="1" x14ac:dyDescent="0.25">
      <c r="A110" t="s">
        <v>128</v>
      </c>
      <c r="B110" t="s">
        <v>128</v>
      </c>
      <c r="C110" t="s">
        <v>128</v>
      </c>
      <c r="D110" t="s">
        <v>128</v>
      </c>
      <c r="AR110">
        <v>0</v>
      </c>
      <c r="AU110" t="str">
        <f t="shared" si="8"/>
        <v/>
      </c>
      <c r="AV110">
        <f t="shared" si="9"/>
        <v>0</v>
      </c>
      <c r="AW110">
        <f t="shared" si="10"/>
        <v>-3</v>
      </c>
      <c r="AX110" t="e">
        <f t="shared" si="11"/>
        <v>#VALUE!</v>
      </c>
      <c r="AY110" t="s">
        <v>128</v>
      </c>
      <c r="AZ110" t="s">
        <v>128</v>
      </c>
      <c r="BA110" t="s">
        <v>128</v>
      </c>
    </row>
    <row r="111" spans="1:53" hidden="1" x14ac:dyDescent="0.25">
      <c r="A111" t="s">
        <v>128</v>
      </c>
      <c r="B111" t="s">
        <v>128</v>
      </c>
      <c r="C111" t="s">
        <v>128</v>
      </c>
      <c r="D111" t="s">
        <v>128</v>
      </c>
      <c r="AR111">
        <v>0</v>
      </c>
      <c r="AU111" t="str">
        <f t="shared" si="8"/>
        <v/>
      </c>
      <c r="AV111">
        <f t="shared" si="9"/>
        <v>0</v>
      </c>
      <c r="AW111">
        <f t="shared" si="10"/>
        <v>-3</v>
      </c>
      <c r="AX111" t="e">
        <f t="shared" si="11"/>
        <v>#VALUE!</v>
      </c>
      <c r="AY111" t="s">
        <v>128</v>
      </c>
      <c r="AZ111" t="s">
        <v>128</v>
      </c>
      <c r="BA111" t="s">
        <v>128</v>
      </c>
    </row>
    <row r="112" spans="1:53" hidden="1" x14ac:dyDescent="0.25">
      <c r="A112" t="s">
        <v>128</v>
      </c>
      <c r="B112" t="s">
        <v>128</v>
      </c>
      <c r="C112" t="s">
        <v>128</v>
      </c>
      <c r="D112" t="s">
        <v>128</v>
      </c>
      <c r="AR112">
        <v>0</v>
      </c>
      <c r="AU112" t="str">
        <f t="shared" si="8"/>
        <v/>
      </c>
      <c r="AV112">
        <f t="shared" si="9"/>
        <v>0</v>
      </c>
      <c r="AW112">
        <f t="shared" si="10"/>
        <v>-3</v>
      </c>
      <c r="AX112" t="e">
        <f t="shared" si="11"/>
        <v>#VALUE!</v>
      </c>
      <c r="AY112" t="s">
        <v>128</v>
      </c>
      <c r="AZ112" t="s">
        <v>128</v>
      </c>
      <c r="BA112" t="s">
        <v>128</v>
      </c>
    </row>
    <row r="113" spans="1:53" hidden="1" x14ac:dyDescent="0.25">
      <c r="A113" t="s">
        <v>128</v>
      </c>
      <c r="B113" t="s">
        <v>128</v>
      </c>
      <c r="C113" t="s">
        <v>128</v>
      </c>
      <c r="D113" t="s">
        <v>128</v>
      </c>
      <c r="AR113">
        <v>0</v>
      </c>
      <c r="AU113" t="str">
        <f t="shared" si="8"/>
        <v/>
      </c>
      <c r="AV113">
        <f t="shared" si="9"/>
        <v>0</v>
      </c>
      <c r="AW113">
        <f t="shared" si="10"/>
        <v>-3</v>
      </c>
      <c r="AX113" t="e">
        <f t="shared" si="11"/>
        <v>#VALUE!</v>
      </c>
      <c r="AY113" t="s">
        <v>128</v>
      </c>
      <c r="AZ113" t="s">
        <v>128</v>
      </c>
      <c r="BA113" t="s">
        <v>128</v>
      </c>
    </row>
    <row r="114" spans="1:53" hidden="1" x14ac:dyDescent="0.25">
      <c r="A114" t="s">
        <v>128</v>
      </c>
      <c r="B114" t="s">
        <v>128</v>
      </c>
      <c r="C114" t="s">
        <v>128</v>
      </c>
      <c r="D114" t="s">
        <v>128</v>
      </c>
      <c r="AR114">
        <v>0</v>
      </c>
      <c r="AU114" t="str">
        <f t="shared" si="8"/>
        <v/>
      </c>
      <c r="AV114">
        <f t="shared" si="9"/>
        <v>0</v>
      </c>
      <c r="AW114">
        <f t="shared" si="10"/>
        <v>-3</v>
      </c>
      <c r="AX114" t="e">
        <f t="shared" si="11"/>
        <v>#VALUE!</v>
      </c>
      <c r="AY114" t="s">
        <v>128</v>
      </c>
      <c r="AZ114" t="s">
        <v>128</v>
      </c>
      <c r="BA114" t="s">
        <v>128</v>
      </c>
    </row>
    <row r="115" spans="1:53" hidden="1" x14ac:dyDescent="0.25">
      <c r="A115" t="s">
        <v>128</v>
      </c>
      <c r="B115" t="s">
        <v>128</v>
      </c>
      <c r="C115" t="s">
        <v>128</v>
      </c>
      <c r="D115" t="s">
        <v>128</v>
      </c>
      <c r="AR115" t="s">
        <v>166</v>
      </c>
      <c r="AU115" t="str">
        <f t="shared" si="8"/>
        <v/>
      </c>
      <c r="AV115">
        <f t="shared" si="9"/>
        <v>0</v>
      </c>
      <c r="AW115">
        <f t="shared" si="10"/>
        <v>-3</v>
      </c>
      <c r="AX115" t="e">
        <f t="shared" si="11"/>
        <v>#VALUE!</v>
      </c>
      <c r="AY115" t="s">
        <v>128</v>
      </c>
      <c r="AZ115" t="s">
        <v>128</v>
      </c>
      <c r="BA115" t="s">
        <v>128</v>
      </c>
    </row>
    <row r="116" spans="1:53" hidden="1" x14ac:dyDescent="0.25">
      <c r="A116" t="s">
        <v>128</v>
      </c>
      <c r="B116" t="s">
        <v>128</v>
      </c>
      <c r="C116" t="s">
        <v>128</v>
      </c>
      <c r="D116" t="s">
        <v>128</v>
      </c>
      <c r="AR116" t="s">
        <v>229</v>
      </c>
      <c r="AU116" t="str">
        <f t="shared" si="8"/>
        <v/>
      </c>
      <c r="AV116">
        <f t="shared" si="9"/>
        <v>0</v>
      </c>
      <c r="AW116">
        <f t="shared" si="10"/>
        <v>-3</v>
      </c>
      <c r="AX116" t="e">
        <f t="shared" si="11"/>
        <v>#VALUE!</v>
      </c>
      <c r="AY116" t="s">
        <v>128</v>
      </c>
      <c r="AZ116" t="s">
        <v>128</v>
      </c>
      <c r="BA116" t="s">
        <v>128</v>
      </c>
    </row>
    <row r="117" spans="1:53" hidden="1" x14ac:dyDescent="0.25">
      <c r="A117" t="s">
        <v>128</v>
      </c>
      <c r="B117" t="s">
        <v>128</v>
      </c>
      <c r="C117" t="s">
        <v>128</v>
      </c>
      <c r="D117" t="s">
        <v>128</v>
      </c>
      <c r="AR117" t="s">
        <v>166</v>
      </c>
      <c r="AU117" t="str">
        <f t="shared" si="8"/>
        <v/>
      </c>
      <c r="AV117">
        <f t="shared" si="9"/>
        <v>0</v>
      </c>
      <c r="AW117">
        <f t="shared" si="10"/>
        <v>-3</v>
      </c>
      <c r="AX117" t="e">
        <f t="shared" si="11"/>
        <v>#VALUE!</v>
      </c>
      <c r="AY117" t="s">
        <v>128</v>
      </c>
      <c r="AZ117" t="s">
        <v>128</v>
      </c>
      <c r="BA117" t="s">
        <v>128</v>
      </c>
    </row>
    <row r="118" spans="1:53" hidden="1" x14ac:dyDescent="0.25">
      <c r="A118" t="s">
        <v>128</v>
      </c>
      <c r="B118" t="s">
        <v>128</v>
      </c>
      <c r="C118" t="s">
        <v>128</v>
      </c>
      <c r="D118" t="s">
        <v>128</v>
      </c>
      <c r="AR118" t="s">
        <v>220</v>
      </c>
      <c r="AU118" t="str">
        <f t="shared" si="8"/>
        <v/>
      </c>
      <c r="AV118">
        <f t="shared" si="9"/>
        <v>0</v>
      </c>
      <c r="AW118">
        <f t="shared" si="10"/>
        <v>-3</v>
      </c>
      <c r="AX118" t="e">
        <f t="shared" si="11"/>
        <v>#VALUE!</v>
      </c>
      <c r="AY118" t="s">
        <v>128</v>
      </c>
      <c r="AZ118" t="s">
        <v>128</v>
      </c>
      <c r="BA118" t="s">
        <v>128</v>
      </c>
    </row>
    <row r="119" spans="1:53" hidden="1" x14ac:dyDescent="0.25">
      <c r="A119" t="s">
        <v>128</v>
      </c>
      <c r="B119" t="s">
        <v>128</v>
      </c>
      <c r="C119" t="s">
        <v>128</v>
      </c>
      <c r="D119" t="s">
        <v>128</v>
      </c>
      <c r="AR119" t="s">
        <v>239</v>
      </c>
      <c r="AU119" t="str">
        <f t="shared" si="8"/>
        <v/>
      </c>
      <c r="AV119">
        <f t="shared" si="9"/>
        <v>0</v>
      </c>
      <c r="AW119">
        <f t="shared" si="10"/>
        <v>-3</v>
      </c>
      <c r="AX119" t="e">
        <f t="shared" si="11"/>
        <v>#VALUE!</v>
      </c>
      <c r="AY119" t="s">
        <v>128</v>
      </c>
      <c r="AZ119" t="s">
        <v>128</v>
      </c>
      <c r="BA119" t="s">
        <v>128</v>
      </c>
    </row>
    <row r="120" spans="1:53" hidden="1" x14ac:dyDescent="0.25">
      <c r="A120" t="s">
        <v>128</v>
      </c>
      <c r="B120" t="s">
        <v>128</v>
      </c>
      <c r="C120" t="s">
        <v>128</v>
      </c>
      <c r="D120" t="s">
        <v>128</v>
      </c>
      <c r="AR120">
        <v>0</v>
      </c>
      <c r="AU120" t="str">
        <f t="shared" si="8"/>
        <v/>
      </c>
      <c r="AV120">
        <f t="shared" si="9"/>
        <v>0</v>
      </c>
      <c r="AW120">
        <f t="shared" si="10"/>
        <v>-3</v>
      </c>
      <c r="AX120" t="e">
        <f t="shared" si="11"/>
        <v>#VALUE!</v>
      </c>
      <c r="AY120" t="s">
        <v>128</v>
      </c>
      <c r="AZ120" t="s">
        <v>128</v>
      </c>
      <c r="BA120" t="s">
        <v>128</v>
      </c>
    </row>
    <row r="121" spans="1:53" hidden="1" x14ac:dyDescent="0.25">
      <c r="A121" t="s">
        <v>128</v>
      </c>
      <c r="B121" t="s">
        <v>128</v>
      </c>
      <c r="C121" t="s">
        <v>128</v>
      </c>
      <c r="D121" t="s">
        <v>128</v>
      </c>
      <c r="AR121">
        <v>0</v>
      </c>
      <c r="AU121" t="str">
        <f t="shared" si="8"/>
        <v/>
      </c>
      <c r="AV121">
        <f t="shared" si="9"/>
        <v>0</v>
      </c>
      <c r="AW121">
        <f t="shared" si="10"/>
        <v>-3</v>
      </c>
      <c r="AX121" t="e">
        <f t="shared" si="11"/>
        <v>#VALUE!</v>
      </c>
      <c r="AY121" t="s">
        <v>128</v>
      </c>
      <c r="AZ121" t="s">
        <v>128</v>
      </c>
      <c r="BA121" t="s">
        <v>128</v>
      </c>
    </row>
    <row r="122" spans="1:53" hidden="1" x14ac:dyDescent="0.25">
      <c r="A122" t="s">
        <v>128</v>
      </c>
      <c r="B122" t="s">
        <v>128</v>
      </c>
      <c r="C122" t="s">
        <v>128</v>
      </c>
      <c r="D122" t="s">
        <v>128</v>
      </c>
      <c r="AR122">
        <v>0</v>
      </c>
      <c r="AU122" t="str">
        <f t="shared" si="8"/>
        <v/>
      </c>
      <c r="AV122">
        <f t="shared" si="9"/>
        <v>0</v>
      </c>
      <c r="AW122">
        <f t="shared" si="10"/>
        <v>-3</v>
      </c>
      <c r="AX122" t="e">
        <f t="shared" si="11"/>
        <v>#VALUE!</v>
      </c>
      <c r="AY122" t="s">
        <v>128</v>
      </c>
      <c r="AZ122" t="s">
        <v>128</v>
      </c>
      <c r="BA122" t="s">
        <v>128</v>
      </c>
    </row>
    <row r="123" spans="1:53" hidden="1" x14ac:dyDescent="0.25">
      <c r="A123" t="s">
        <v>128</v>
      </c>
      <c r="B123" t="s">
        <v>128</v>
      </c>
      <c r="C123" t="s">
        <v>128</v>
      </c>
      <c r="D123" t="s">
        <v>128</v>
      </c>
      <c r="AR123">
        <v>0</v>
      </c>
      <c r="AU123" t="str">
        <f t="shared" si="8"/>
        <v/>
      </c>
      <c r="AV123">
        <f t="shared" si="9"/>
        <v>0</v>
      </c>
      <c r="AW123">
        <f t="shared" si="10"/>
        <v>-3</v>
      </c>
      <c r="AX123" t="e">
        <f t="shared" si="11"/>
        <v>#VALUE!</v>
      </c>
      <c r="AY123" t="s">
        <v>128</v>
      </c>
      <c r="AZ123" t="s">
        <v>128</v>
      </c>
      <c r="BA123" t="s">
        <v>128</v>
      </c>
    </row>
    <row r="124" spans="1:53" hidden="1" x14ac:dyDescent="0.25">
      <c r="A124" t="s">
        <v>128</v>
      </c>
      <c r="B124" t="s">
        <v>128</v>
      </c>
      <c r="C124" t="s">
        <v>128</v>
      </c>
      <c r="D124" t="s">
        <v>128</v>
      </c>
      <c r="AR124">
        <v>0</v>
      </c>
      <c r="AU124" t="str">
        <f t="shared" si="8"/>
        <v/>
      </c>
      <c r="AV124">
        <f t="shared" si="9"/>
        <v>0</v>
      </c>
      <c r="AW124">
        <f t="shared" si="10"/>
        <v>-3</v>
      </c>
      <c r="AX124" t="e">
        <f t="shared" si="11"/>
        <v>#VALUE!</v>
      </c>
      <c r="AY124" t="s">
        <v>128</v>
      </c>
      <c r="AZ124" t="s">
        <v>128</v>
      </c>
      <c r="BA124" t="s">
        <v>128</v>
      </c>
    </row>
    <row r="125" spans="1:53" hidden="1" x14ac:dyDescent="0.25">
      <c r="A125" t="s">
        <v>128</v>
      </c>
      <c r="B125" t="s">
        <v>128</v>
      </c>
      <c r="C125" t="s">
        <v>128</v>
      </c>
      <c r="D125" t="s">
        <v>128</v>
      </c>
      <c r="AR125">
        <v>0</v>
      </c>
      <c r="AU125" t="str">
        <f t="shared" si="8"/>
        <v/>
      </c>
      <c r="AV125">
        <f t="shared" si="9"/>
        <v>0</v>
      </c>
      <c r="AW125">
        <f t="shared" si="10"/>
        <v>-3</v>
      </c>
      <c r="AX125" t="e">
        <f t="shared" si="11"/>
        <v>#VALUE!</v>
      </c>
      <c r="AY125" t="s">
        <v>128</v>
      </c>
      <c r="AZ125" t="s">
        <v>128</v>
      </c>
      <c r="BA125" t="s">
        <v>128</v>
      </c>
    </row>
    <row r="126" spans="1:53" hidden="1" x14ac:dyDescent="0.25">
      <c r="A126" t="s">
        <v>128</v>
      </c>
      <c r="B126" t="s">
        <v>128</v>
      </c>
      <c r="C126" t="s">
        <v>128</v>
      </c>
      <c r="D126" t="s">
        <v>128</v>
      </c>
      <c r="AR126">
        <v>0</v>
      </c>
      <c r="AU126" t="str">
        <f t="shared" si="8"/>
        <v/>
      </c>
      <c r="AV126">
        <f t="shared" si="9"/>
        <v>0</v>
      </c>
      <c r="AW126">
        <f t="shared" si="10"/>
        <v>-3</v>
      </c>
      <c r="AX126" t="e">
        <f t="shared" si="11"/>
        <v>#VALUE!</v>
      </c>
      <c r="AY126" t="s">
        <v>128</v>
      </c>
      <c r="AZ126" t="s">
        <v>128</v>
      </c>
      <c r="BA126" t="s">
        <v>128</v>
      </c>
    </row>
    <row r="127" spans="1:53" hidden="1" x14ac:dyDescent="0.25">
      <c r="A127" t="s">
        <v>128</v>
      </c>
      <c r="B127" t="s">
        <v>128</v>
      </c>
      <c r="C127" t="s">
        <v>128</v>
      </c>
      <c r="D127" t="s">
        <v>128</v>
      </c>
      <c r="AR127">
        <v>0</v>
      </c>
      <c r="AU127" t="str">
        <f t="shared" si="8"/>
        <v/>
      </c>
      <c r="AV127">
        <f t="shared" si="9"/>
        <v>0</v>
      </c>
      <c r="AW127">
        <f t="shared" si="10"/>
        <v>-3</v>
      </c>
      <c r="AX127" t="e">
        <f t="shared" si="11"/>
        <v>#VALUE!</v>
      </c>
      <c r="AY127" t="s">
        <v>128</v>
      </c>
      <c r="AZ127" t="s">
        <v>128</v>
      </c>
      <c r="BA127" t="s">
        <v>128</v>
      </c>
    </row>
    <row r="128" spans="1:53" hidden="1" x14ac:dyDescent="0.25">
      <c r="A128" t="s">
        <v>128</v>
      </c>
      <c r="B128" t="s">
        <v>128</v>
      </c>
      <c r="C128" t="s">
        <v>128</v>
      </c>
      <c r="D128" t="s">
        <v>128</v>
      </c>
      <c r="AR128">
        <v>0</v>
      </c>
      <c r="AU128" t="str">
        <f t="shared" si="8"/>
        <v/>
      </c>
      <c r="AV128">
        <f t="shared" si="9"/>
        <v>0</v>
      </c>
      <c r="AW128">
        <f t="shared" si="10"/>
        <v>-3</v>
      </c>
      <c r="AX128" t="e">
        <f t="shared" si="11"/>
        <v>#VALUE!</v>
      </c>
      <c r="AY128" t="s">
        <v>128</v>
      </c>
      <c r="AZ128" t="s">
        <v>128</v>
      </c>
      <c r="BA128" t="s">
        <v>128</v>
      </c>
    </row>
    <row r="129" spans="1:53" hidden="1" x14ac:dyDescent="0.25">
      <c r="A129" t="s">
        <v>128</v>
      </c>
      <c r="B129" t="s">
        <v>128</v>
      </c>
      <c r="C129" t="s">
        <v>128</v>
      </c>
      <c r="D129" t="s">
        <v>128</v>
      </c>
      <c r="AR129" t="s">
        <v>99</v>
      </c>
      <c r="AU129" t="str">
        <f t="shared" si="8"/>
        <v/>
      </c>
      <c r="AV129">
        <f t="shared" si="9"/>
        <v>0</v>
      </c>
      <c r="AW129">
        <f t="shared" si="10"/>
        <v>-3</v>
      </c>
      <c r="AX129" t="e">
        <f t="shared" si="11"/>
        <v>#VALUE!</v>
      </c>
      <c r="AY129" t="s">
        <v>128</v>
      </c>
      <c r="AZ129" t="s">
        <v>128</v>
      </c>
      <c r="BA129" t="s">
        <v>128</v>
      </c>
    </row>
    <row r="130" spans="1:53" hidden="1" x14ac:dyDescent="0.25">
      <c r="A130" t="s">
        <v>128</v>
      </c>
      <c r="B130" t="s">
        <v>128</v>
      </c>
      <c r="C130" t="s">
        <v>128</v>
      </c>
      <c r="D130" t="s">
        <v>128</v>
      </c>
      <c r="AR130" t="s">
        <v>137</v>
      </c>
      <c r="AU130" t="str">
        <f t="shared" si="8"/>
        <v/>
      </c>
      <c r="AV130">
        <f t="shared" si="9"/>
        <v>0</v>
      </c>
      <c r="AW130">
        <f t="shared" si="10"/>
        <v>-3</v>
      </c>
      <c r="AX130" t="e">
        <f t="shared" si="11"/>
        <v>#VALUE!</v>
      </c>
      <c r="AY130" t="s">
        <v>128</v>
      </c>
      <c r="AZ130" t="s">
        <v>128</v>
      </c>
      <c r="BA130" t="s">
        <v>128</v>
      </c>
    </row>
    <row r="131" spans="1:53" hidden="1" x14ac:dyDescent="0.25">
      <c r="A131" t="s">
        <v>128</v>
      </c>
      <c r="B131" t="s">
        <v>128</v>
      </c>
      <c r="C131" t="s">
        <v>128</v>
      </c>
      <c r="D131" t="s">
        <v>128</v>
      </c>
      <c r="AR131" t="s">
        <v>99</v>
      </c>
      <c r="AU131" t="str">
        <f t="shared" ref="AU131:AU194" si="12">LEFT(AS131,3)</f>
        <v/>
      </c>
      <c r="AV131">
        <f t="shared" ref="AV131:AV194" si="13">LEN(AS131)</f>
        <v>0</v>
      </c>
      <c r="AW131">
        <f t="shared" ref="AW131:AW194" si="14">AV131-3</f>
        <v>-3</v>
      </c>
      <c r="AX131" t="e">
        <f t="shared" ref="AX131:AX194" si="15">RIGHT(AS131,AW131)</f>
        <v>#VALUE!</v>
      </c>
      <c r="AY131" t="s">
        <v>128</v>
      </c>
      <c r="AZ131" t="s">
        <v>128</v>
      </c>
      <c r="BA131" t="s">
        <v>128</v>
      </c>
    </row>
    <row r="132" spans="1:53" hidden="1" x14ac:dyDescent="0.25">
      <c r="A132" t="s">
        <v>128</v>
      </c>
      <c r="B132" t="s">
        <v>128</v>
      </c>
      <c r="C132" t="s">
        <v>128</v>
      </c>
      <c r="D132" t="s">
        <v>128</v>
      </c>
      <c r="AR132" t="s">
        <v>99</v>
      </c>
      <c r="AU132" t="str">
        <f t="shared" si="12"/>
        <v/>
      </c>
      <c r="AV132">
        <f t="shared" si="13"/>
        <v>0</v>
      </c>
      <c r="AW132">
        <f t="shared" si="14"/>
        <v>-3</v>
      </c>
      <c r="AX132" t="e">
        <f t="shared" si="15"/>
        <v>#VALUE!</v>
      </c>
      <c r="AY132" t="s">
        <v>128</v>
      </c>
      <c r="AZ132" t="s">
        <v>128</v>
      </c>
      <c r="BA132" t="s">
        <v>128</v>
      </c>
    </row>
    <row r="133" spans="1:53" hidden="1" x14ac:dyDescent="0.25">
      <c r="A133" t="s">
        <v>128</v>
      </c>
      <c r="B133" t="s">
        <v>128</v>
      </c>
      <c r="C133" t="s">
        <v>128</v>
      </c>
      <c r="D133" t="s">
        <v>128</v>
      </c>
      <c r="AR133" t="s">
        <v>137</v>
      </c>
      <c r="AU133" t="str">
        <f t="shared" si="12"/>
        <v/>
      </c>
      <c r="AV133">
        <f t="shared" si="13"/>
        <v>0</v>
      </c>
      <c r="AW133">
        <f t="shared" si="14"/>
        <v>-3</v>
      </c>
      <c r="AX133" t="e">
        <f t="shared" si="15"/>
        <v>#VALUE!</v>
      </c>
      <c r="AY133" t="s">
        <v>128</v>
      </c>
      <c r="AZ133" t="s">
        <v>128</v>
      </c>
      <c r="BA133" t="s">
        <v>128</v>
      </c>
    </row>
    <row r="134" spans="1:53" hidden="1" x14ac:dyDescent="0.25">
      <c r="A134" t="s">
        <v>128</v>
      </c>
      <c r="B134" t="s">
        <v>128</v>
      </c>
      <c r="C134" t="s">
        <v>128</v>
      </c>
      <c r="D134" t="s">
        <v>128</v>
      </c>
      <c r="AR134" t="s">
        <v>137</v>
      </c>
      <c r="AU134" t="str">
        <f t="shared" si="12"/>
        <v/>
      </c>
      <c r="AV134">
        <f t="shared" si="13"/>
        <v>0</v>
      </c>
      <c r="AW134">
        <f t="shared" si="14"/>
        <v>-3</v>
      </c>
      <c r="AX134" t="e">
        <f t="shared" si="15"/>
        <v>#VALUE!</v>
      </c>
      <c r="AY134" t="s">
        <v>128</v>
      </c>
      <c r="AZ134" t="s">
        <v>128</v>
      </c>
      <c r="BA134" t="s">
        <v>128</v>
      </c>
    </row>
    <row r="135" spans="1:53" hidden="1" x14ac:dyDescent="0.25">
      <c r="A135" t="s">
        <v>128</v>
      </c>
      <c r="B135" t="s">
        <v>128</v>
      </c>
      <c r="C135" t="s">
        <v>128</v>
      </c>
      <c r="D135" t="s">
        <v>128</v>
      </c>
      <c r="AR135" t="s">
        <v>140</v>
      </c>
      <c r="AU135" t="str">
        <f t="shared" si="12"/>
        <v/>
      </c>
      <c r="AV135">
        <f t="shared" si="13"/>
        <v>0</v>
      </c>
      <c r="AW135">
        <f t="shared" si="14"/>
        <v>-3</v>
      </c>
      <c r="AX135" t="e">
        <f t="shared" si="15"/>
        <v>#VALUE!</v>
      </c>
      <c r="AY135" t="s">
        <v>128</v>
      </c>
      <c r="AZ135" t="s">
        <v>128</v>
      </c>
      <c r="BA135" t="s">
        <v>128</v>
      </c>
    </row>
    <row r="136" spans="1:53" hidden="1" x14ac:dyDescent="0.25">
      <c r="A136" t="s">
        <v>128</v>
      </c>
      <c r="B136" t="s">
        <v>128</v>
      </c>
      <c r="C136" t="s">
        <v>128</v>
      </c>
      <c r="D136" t="s">
        <v>128</v>
      </c>
      <c r="AR136">
        <v>0</v>
      </c>
      <c r="AU136" t="str">
        <f t="shared" si="12"/>
        <v/>
      </c>
      <c r="AV136">
        <f t="shared" si="13"/>
        <v>0</v>
      </c>
      <c r="AW136">
        <f t="shared" si="14"/>
        <v>-3</v>
      </c>
      <c r="AX136" t="e">
        <f t="shared" si="15"/>
        <v>#VALUE!</v>
      </c>
      <c r="AY136" t="s">
        <v>128</v>
      </c>
      <c r="AZ136" t="s">
        <v>128</v>
      </c>
      <c r="BA136" t="s">
        <v>128</v>
      </c>
    </row>
    <row r="137" spans="1:53" hidden="1" x14ac:dyDescent="0.25">
      <c r="A137" t="s">
        <v>128</v>
      </c>
      <c r="B137" t="s">
        <v>128</v>
      </c>
      <c r="C137" t="s">
        <v>128</v>
      </c>
      <c r="D137" t="s">
        <v>128</v>
      </c>
      <c r="AR137">
        <v>0</v>
      </c>
      <c r="AU137" t="str">
        <f t="shared" si="12"/>
        <v/>
      </c>
      <c r="AV137">
        <f t="shared" si="13"/>
        <v>0</v>
      </c>
      <c r="AW137">
        <f t="shared" si="14"/>
        <v>-3</v>
      </c>
      <c r="AX137" t="e">
        <f t="shared" si="15"/>
        <v>#VALUE!</v>
      </c>
      <c r="AY137" t="s">
        <v>128</v>
      </c>
      <c r="AZ137" t="s">
        <v>128</v>
      </c>
      <c r="BA137" t="s">
        <v>128</v>
      </c>
    </row>
    <row r="138" spans="1:53" hidden="1" x14ac:dyDescent="0.25">
      <c r="A138" t="s">
        <v>128</v>
      </c>
      <c r="B138" t="s">
        <v>128</v>
      </c>
      <c r="C138" t="s">
        <v>128</v>
      </c>
      <c r="D138" t="s">
        <v>128</v>
      </c>
      <c r="AR138">
        <v>0</v>
      </c>
      <c r="AU138" t="str">
        <f t="shared" si="12"/>
        <v/>
      </c>
      <c r="AV138">
        <f t="shared" si="13"/>
        <v>0</v>
      </c>
      <c r="AW138">
        <f t="shared" si="14"/>
        <v>-3</v>
      </c>
      <c r="AX138" t="e">
        <f t="shared" si="15"/>
        <v>#VALUE!</v>
      </c>
      <c r="AY138" t="s">
        <v>128</v>
      </c>
      <c r="AZ138" t="s">
        <v>128</v>
      </c>
      <c r="BA138" t="s">
        <v>128</v>
      </c>
    </row>
    <row r="139" spans="1:53" hidden="1" x14ac:dyDescent="0.25">
      <c r="A139" t="s">
        <v>128</v>
      </c>
      <c r="B139" t="s">
        <v>128</v>
      </c>
      <c r="C139" t="s">
        <v>128</v>
      </c>
      <c r="D139" t="s">
        <v>128</v>
      </c>
      <c r="AR139">
        <v>0</v>
      </c>
      <c r="AU139" t="str">
        <f t="shared" si="12"/>
        <v/>
      </c>
      <c r="AV139">
        <f t="shared" si="13"/>
        <v>0</v>
      </c>
      <c r="AW139">
        <f t="shared" si="14"/>
        <v>-3</v>
      </c>
      <c r="AX139" t="e">
        <f t="shared" si="15"/>
        <v>#VALUE!</v>
      </c>
      <c r="AY139" t="s">
        <v>128</v>
      </c>
      <c r="AZ139" t="s">
        <v>128</v>
      </c>
      <c r="BA139" t="s">
        <v>128</v>
      </c>
    </row>
    <row r="140" spans="1:53" hidden="1" x14ac:dyDescent="0.25">
      <c r="A140" t="s">
        <v>128</v>
      </c>
      <c r="B140" t="s">
        <v>128</v>
      </c>
      <c r="C140" t="s">
        <v>128</v>
      </c>
      <c r="D140" t="s">
        <v>128</v>
      </c>
      <c r="AR140">
        <v>0</v>
      </c>
      <c r="AU140" t="str">
        <f t="shared" si="12"/>
        <v/>
      </c>
      <c r="AV140">
        <f t="shared" si="13"/>
        <v>0</v>
      </c>
      <c r="AW140">
        <f t="shared" si="14"/>
        <v>-3</v>
      </c>
      <c r="AX140" t="e">
        <f t="shared" si="15"/>
        <v>#VALUE!</v>
      </c>
      <c r="AY140" t="s">
        <v>128</v>
      </c>
      <c r="AZ140" t="s">
        <v>128</v>
      </c>
      <c r="BA140" t="s">
        <v>128</v>
      </c>
    </row>
    <row r="141" spans="1:53" hidden="1" x14ac:dyDescent="0.25">
      <c r="A141" t="s">
        <v>128</v>
      </c>
      <c r="B141" t="s">
        <v>128</v>
      </c>
      <c r="C141" t="s">
        <v>128</v>
      </c>
      <c r="D141" t="s">
        <v>128</v>
      </c>
      <c r="AR141">
        <v>0</v>
      </c>
      <c r="AU141" t="str">
        <f t="shared" si="12"/>
        <v/>
      </c>
      <c r="AV141">
        <f t="shared" si="13"/>
        <v>0</v>
      </c>
      <c r="AW141">
        <f t="shared" si="14"/>
        <v>-3</v>
      </c>
      <c r="AX141" t="e">
        <f t="shared" si="15"/>
        <v>#VALUE!</v>
      </c>
      <c r="AY141" t="s">
        <v>128</v>
      </c>
      <c r="AZ141" t="s">
        <v>128</v>
      </c>
      <c r="BA141" t="s">
        <v>128</v>
      </c>
    </row>
    <row r="142" spans="1:53" hidden="1" x14ac:dyDescent="0.25">
      <c r="A142" t="s">
        <v>128</v>
      </c>
      <c r="B142" t="s">
        <v>128</v>
      </c>
      <c r="C142" t="s">
        <v>128</v>
      </c>
      <c r="D142" t="s">
        <v>128</v>
      </c>
      <c r="AR142">
        <v>0</v>
      </c>
      <c r="AU142" t="str">
        <f t="shared" si="12"/>
        <v/>
      </c>
      <c r="AV142">
        <f t="shared" si="13"/>
        <v>0</v>
      </c>
      <c r="AW142">
        <f t="shared" si="14"/>
        <v>-3</v>
      </c>
      <c r="AX142" t="e">
        <f t="shared" si="15"/>
        <v>#VALUE!</v>
      </c>
      <c r="AY142" t="s">
        <v>128</v>
      </c>
      <c r="AZ142" t="s">
        <v>128</v>
      </c>
      <c r="BA142" t="s">
        <v>128</v>
      </c>
    </row>
    <row r="143" spans="1:53" hidden="1" x14ac:dyDescent="0.25">
      <c r="A143" t="s">
        <v>128</v>
      </c>
      <c r="B143" t="s">
        <v>128</v>
      </c>
      <c r="C143" t="s">
        <v>128</v>
      </c>
      <c r="D143" t="s">
        <v>128</v>
      </c>
      <c r="AR143" t="s">
        <v>223</v>
      </c>
      <c r="AU143" t="str">
        <f t="shared" si="12"/>
        <v/>
      </c>
      <c r="AV143">
        <f t="shared" si="13"/>
        <v>0</v>
      </c>
      <c r="AW143">
        <f t="shared" si="14"/>
        <v>-3</v>
      </c>
      <c r="AX143" t="e">
        <f t="shared" si="15"/>
        <v>#VALUE!</v>
      </c>
      <c r="AY143" t="s">
        <v>128</v>
      </c>
      <c r="AZ143" t="s">
        <v>128</v>
      </c>
      <c r="BA143" t="s">
        <v>128</v>
      </c>
    </row>
    <row r="144" spans="1:53" hidden="1" x14ac:dyDescent="0.25">
      <c r="A144" t="s">
        <v>128</v>
      </c>
      <c r="B144" t="s">
        <v>128</v>
      </c>
      <c r="C144" t="s">
        <v>128</v>
      </c>
      <c r="D144" t="s">
        <v>128</v>
      </c>
      <c r="AR144" t="s">
        <v>145</v>
      </c>
      <c r="AU144" t="str">
        <f t="shared" si="12"/>
        <v/>
      </c>
      <c r="AV144">
        <f t="shared" si="13"/>
        <v>0</v>
      </c>
      <c r="AW144">
        <f t="shared" si="14"/>
        <v>-3</v>
      </c>
      <c r="AX144" t="e">
        <f t="shared" si="15"/>
        <v>#VALUE!</v>
      </c>
      <c r="AY144" t="s">
        <v>128</v>
      </c>
      <c r="AZ144" t="s">
        <v>128</v>
      </c>
      <c r="BA144" t="s">
        <v>128</v>
      </c>
    </row>
    <row r="145" spans="1:53" hidden="1" x14ac:dyDescent="0.25">
      <c r="A145" t="s">
        <v>128</v>
      </c>
      <c r="B145" t="s">
        <v>128</v>
      </c>
      <c r="C145" t="s">
        <v>128</v>
      </c>
      <c r="D145" t="s">
        <v>128</v>
      </c>
      <c r="AR145" t="s">
        <v>209</v>
      </c>
      <c r="AU145" t="str">
        <f t="shared" si="12"/>
        <v/>
      </c>
      <c r="AV145">
        <f t="shared" si="13"/>
        <v>0</v>
      </c>
      <c r="AW145">
        <f t="shared" si="14"/>
        <v>-3</v>
      </c>
      <c r="AX145" t="e">
        <f t="shared" si="15"/>
        <v>#VALUE!</v>
      </c>
      <c r="AY145" t="s">
        <v>128</v>
      </c>
      <c r="AZ145" t="s">
        <v>128</v>
      </c>
      <c r="BA145" t="s">
        <v>128</v>
      </c>
    </row>
    <row r="146" spans="1:53" hidden="1" x14ac:dyDescent="0.25">
      <c r="A146" t="s">
        <v>128</v>
      </c>
      <c r="B146" t="s">
        <v>128</v>
      </c>
      <c r="C146" t="s">
        <v>128</v>
      </c>
      <c r="D146" t="s">
        <v>128</v>
      </c>
      <c r="AR146" t="s">
        <v>204</v>
      </c>
      <c r="AU146" t="str">
        <f t="shared" si="12"/>
        <v/>
      </c>
      <c r="AV146">
        <f t="shared" si="13"/>
        <v>0</v>
      </c>
      <c r="AW146">
        <f t="shared" si="14"/>
        <v>-3</v>
      </c>
      <c r="AX146" t="e">
        <f t="shared" si="15"/>
        <v>#VALUE!</v>
      </c>
      <c r="AY146" t="s">
        <v>128</v>
      </c>
      <c r="AZ146" t="s">
        <v>128</v>
      </c>
      <c r="BA146" t="s">
        <v>128</v>
      </c>
    </row>
    <row r="147" spans="1:53" hidden="1" x14ac:dyDescent="0.25">
      <c r="A147" t="s">
        <v>128</v>
      </c>
      <c r="B147" t="s">
        <v>128</v>
      </c>
      <c r="C147" t="s">
        <v>128</v>
      </c>
      <c r="D147" t="s">
        <v>128</v>
      </c>
      <c r="AR147" t="s">
        <v>226</v>
      </c>
      <c r="AU147" t="str">
        <f t="shared" si="12"/>
        <v/>
      </c>
      <c r="AV147">
        <f t="shared" si="13"/>
        <v>0</v>
      </c>
      <c r="AW147">
        <f t="shared" si="14"/>
        <v>-3</v>
      </c>
      <c r="AX147" t="e">
        <f t="shared" si="15"/>
        <v>#VALUE!</v>
      </c>
      <c r="AY147" t="s">
        <v>128</v>
      </c>
      <c r="AZ147" t="s">
        <v>128</v>
      </c>
      <c r="BA147" t="s">
        <v>128</v>
      </c>
    </row>
    <row r="148" spans="1:53" hidden="1" x14ac:dyDescent="0.25">
      <c r="A148" t="s">
        <v>128</v>
      </c>
      <c r="B148" t="s">
        <v>128</v>
      </c>
      <c r="C148" t="s">
        <v>128</v>
      </c>
      <c r="D148" t="s">
        <v>128</v>
      </c>
      <c r="AR148" t="s">
        <v>134</v>
      </c>
      <c r="AU148" t="str">
        <f t="shared" si="12"/>
        <v/>
      </c>
      <c r="AV148">
        <f t="shared" si="13"/>
        <v>0</v>
      </c>
      <c r="AW148">
        <f t="shared" si="14"/>
        <v>-3</v>
      </c>
      <c r="AX148" t="e">
        <f t="shared" si="15"/>
        <v>#VALUE!</v>
      </c>
      <c r="AY148" t="s">
        <v>128</v>
      </c>
      <c r="AZ148" t="s">
        <v>128</v>
      </c>
      <c r="BA148" t="s">
        <v>128</v>
      </c>
    </row>
    <row r="149" spans="1:53" hidden="1" x14ac:dyDescent="0.25">
      <c r="A149" t="s">
        <v>128</v>
      </c>
      <c r="B149" t="s">
        <v>128</v>
      </c>
      <c r="C149" t="s">
        <v>128</v>
      </c>
      <c r="D149" t="s">
        <v>128</v>
      </c>
      <c r="AR149" t="s">
        <v>212</v>
      </c>
      <c r="AU149" t="str">
        <f t="shared" si="12"/>
        <v/>
      </c>
      <c r="AV149">
        <f t="shared" si="13"/>
        <v>0</v>
      </c>
      <c r="AW149">
        <f t="shared" si="14"/>
        <v>-3</v>
      </c>
      <c r="AX149" t="e">
        <f t="shared" si="15"/>
        <v>#VALUE!</v>
      </c>
      <c r="AY149" t="s">
        <v>128</v>
      </c>
      <c r="AZ149" t="s">
        <v>128</v>
      </c>
      <c r="BA149" t="s">
        <v>128</v>
      </c>
    </row>
    <row r="150" spans="1:53" hidden="1" x14ac:dyDescent="0.25">
      <c r="A150" t="s">
        <v>128</v>
      </c>
      <c r="B150" t="s">
        <v>128</v>
      </c>
      <c r="C150" t="s">
        <v>128</v>
      </c>
      <c r="D150" t="s">
        <v>128</v>
      </c>
      <c r="AR150">
        <v>0</v>
      </c>
      <c r="AU150" t="str">
        <f t="shared" si="12"/>
        <v/>
      </c>
      <c r="AV150">
        <f t="shared" si="13"/>
        <v>0</v>
      </c>
      <c r="AW150">
        <f t="shared" si="14"/>
        <v>-3</v>
      </c>
      <c r="AX150" t="e">
        <f t="shared" si="15"/>
        <v>#VALUE!</v>
      </c>
      <c r="AY150" t="s">
        <v>128</v>
      </c>
      <c r="AZ150" t="s">
        <v>128</v>
      </c>
      <c r="BA150" t="s">
        <v>128</v>
      </c>
    </row>
    <row r="151" spans="1:53" hidden="1" x14ac:dyDescent="0.25">
      <c r="A151" t="s">
        <v>128</v>
      </c>
      <c r="B151" t="s">
        <v>128</v>
      </c>
      <c r="C151" t="s">
        <v>128</v>
      </c>
      <c r="D151" t="s">
        <v>128</v>
      </c>
      <c r="AR151">
        <v>0</v>
      </c>
      <c r="AU151" t="str">
        <f t="shared" si="12"/>
        <v/>
      </c>
      <c r="AV151">
        <f t="shared" si="13"/>
        <v>0</v>
      </c>
      <c r="AW151">
        <f t="shared" si="14"/>
        <v>-3</v>
      </c>
      <c r="AX151" t="e">
        <f t="shared" si="15"/>
        <v>#VALUE!</v>
      </c>
      <c r="AY151" t="s">
        <v>128</v>
      </c>
      <c r="AZ151" t="s">
        <v>128</v>
      </c>
      <c r="BA151" t="s">
        <v>128</v>
      </c>
    </row>
    <row r="152" spans="1:53" hidden="1" x14ac:dyDescent="0.25">
      <c r="A152" t="s">
        <v>128</v>
      </c>
      <c r="B152" t="s">
        <v>128</v>
      </c>
      <c r="C152" t="s">
        <v>128</v>
      </c>
      <c r="D152" t="s">
        <v>128</v>
      </c>
      <c r="AR152">
        <v>0</v>
      </c>
      <c r="AU152" t="str">
        <f t="shared" si="12"/>
        <v/>
      </c>
      <c r="AV152">
        <f t="shared" si="13"/>
        <v>0</v>
      </c>
      <c r="AW152">
        <f t="shared" si="14"/>
        <v>-3</v>
      </c>
      <c r="AX152" t="e">
        <f t="shared" si="15"/>
        <v>#VALUE!</v>
      </c>
      <c r="AY152" t="s">
        <v>128</v>
      </c>
      <c r="AZ152" t="s">
        <v>128</v>
      </c>
      <c r="BA152" t="s">
        <v>128</v>
      </c>
    </row>
    <row r="153" spans="1:53" hidden="1" x14ac:dyDescent="0.25">
      <c r="A153" t="s">
        <v>128</v>
      </c>
      <c r="B153" t="s">
        <v>128</v>
      </c>
      <c r="C153" t="s">
        <v>128</v>
      </c>
      <c r="D153" t="s">
        <v>128</v>
      </c>
      <c r="AR153">
        <v>0</v>
      </c>
      <c r="AU153" t="str">
        <f t="shared" si="12"/>
        <v/>
      </c>
      <c r="AV153">
        <f t="shared" si="13"/>
        <v>0</v>
      </c>
      <c r="AW153">
        <f t="shared" si="14"/>
        <v>-3</v>
      </c>
      <c r="AX153" t="e">
        <f t="shared" si="15"/>
        <v>#VALUE!</v>
      </c>
      <c r="AY153" t="s">
        <v>128</v>
      </c>
      <c r="AZ153" t="s">
        <v>128</v>
      </c>
      <c r="BA153" t="s">
        <v>128</v>
      </c>
    </row>
    <row r="154" spans="1:53" hidden="1" x14ac:dyDescent="0.25">
      <c r="A154" t="s">
        <v>128</v>
      </c>
      <c r="B154" t="s">
        <v>128</v>
      </c>
      <c r="C154" t="s">
        <v>128</v>
      </c>
      <c r="D154" t="s">
        <v>128</v>
      </c>
      <c r="AR154">
        <v>0</v>
      </c>
      <c r="AU154" t="str">
        <f t="shared" si="12"/>
        <v/>
      </c>
      <c r="AV154">
        <f t="shared" si="13"/>
        <v>0</v>
      </c>
      <c r="AW154">
        <f t="shared" si="14"/>
        <v>-3</v>
      </c>
      <c r="AX154" t="e">
        <f t="shared" si="15"/>
        <v>#VALUE!</v>
      </c>
      <c r="AY154" t="s">
        <v>128</v>
      </c>
      <c r="AZ154" t="s">
        <v>128</v>
      </c>
      <c r="BA154" t="s">
        <v>128</v>
      </c>
    </row>
    <row r="155" spans="1:53" hidden="1" x14ac:dyDescent="0.25">
      <c r="A155" t="s">
        <v>128</v>
      </c>
      <c r="B155" t="s">
        <v>128</v>
      </c>
      <c r="C155" t="s">
        <v>128</v>
      </c>
      <c r="D155" t="s">
        <v>128</v>
      </c>
      <c r="AR155">
        <v>0</v>
      </c>
      <c r="AU155" t="str">
        <f t="shared" si="12"/>
        <v/>
      </c>
      <c r="AV155">
        <f t="shared" si="13"/>
        <v>0</v>
      </c>
      <c r="AW155">
        <f t="shared" si="14"/>
        <v>-3</v>
      </c>
      <c r="AX155" t="e">
        <f t="shared" si="15"/>
        <v>#VALUE!</v>
      </c>
      <c r="AY155" t="s">
        <v>128</v>
      </c>
      <c r="AZ155" t="s">
        <v>128</v>
      </c>
      <c r="BA155" t="s">
        <v>128</v>
      </c>
    </row>
    <row r="156" spans="1:53" hidden="1" x14ac:dyDescent="0.25">
      <c r="A156" t="s">
        <v>128</v>
      </c>
      <c r="B156" t="s">
        <v>128</v>
      </c>
      <c r="C156" t="s">
        <v>128</v>
      </c>
      <c r="D156" t="s">
        <v>128</v>
      </c>
      <c r="AR156">
        <v>0</v>
      </c>
      <c r="AU156" t="str">
        <f t="shared" si="12"/>
        <v/>
      </c>
      <c r="AV156">
        <f t="shared" si="13"/>
        <v>0</v>
      </c>
      <c r="AW156">
        <f t="shared" si="14"/>
        <v>-3</v>
      </c>
      <c r="AX156" t="e">
        <f t="shared" si="15"/>
        <v>#VALUE!</v>
      </c>
      <c r="AY156" t="s">
        <v>128</v>
      </c>
      <c r="AZ156" t="s">
        <v>128</v>
      </c>
      <c r="BA156" t="s">
        <v>128</v>
      </c>
    </row>
    <row r="157" spans="1:53" hidden="1" x14ac:dyDescent="0.25">
      <c r="A157" t="s">
        <v>128</v>
      </c>
      <c r="B157" t="s">
        <v>128</v>
      </c>
      <c r="C157" t="s">
        <v>128</v>
      </c>
      <c r="D157" t="s">
        <v>128</v>
      </c>
      <c r="AR157" t="s">
        <v>167</v>
      </c>
      <c r="AU157" t="str">
        <f t="shared" si="12"/>
        <v/>
      </c>
      <c r="AV157">
        <f t="shared" si="13"/>
        <v>0</v>
      </c>
      <c r="AW157">
        <f t="shared" si="14"/>
        <v>-3</v>
      </c>
      <c r="AX157" t="e">
        <f t="shared" si="15"/>
        <v>#VALUE!</v>
      </c>
      <c r="AY157" t="s">
        <v>128</v>
      </c>
      <c r="AZ157" t="s">
        <v>128</v>
      </c>
      <c r="BA157" t="s">
        <v>128</v>
      </c>
    </row>
    <row r="158" spans="1:53" hidden="1" x14ac:dyDescent="0.25">
      <c r="A158" t="s">
        <v>128</v>
      </c>
      <c r="B158" t="s">
        <v>128</v>
      </c>
      <c r="C158" t="s">
        <v>128</v>
      </c>
      <c r="D158" t="s">
        <v>128</v>
      </c>
      <c r="AR158" t="s">
        <v>230</v>
      </c>
      <c r="AU158" t="str">
        <f t="shared" si="12"/>
        <v/>
      </c>
      <c r="AV158">
        <f t="shared" si="13"/>
        <v>0</v>
      </c>
      <c r="AW158">
        <f t="shared" si="14"/>
        <v>-3</v>
      </c>
      <c r="AX158" t="e">
        <f t="shared" si="15"/>
        <v>#VALUE!</v>
      </c>
      <c r="AY158" t="s">
        <v>128</v>
      </c>
      <c r="AZ158" t="s">
        <v>128</v>
      </c>
      <c r="BA158" t="s">
        <v>128</v>
      </c>
    </row>
    <row r="159" spans="1:53" hidden="1" x14ac:dyDescent="0.25">
      <c r="A159" t="s">
        <v>128</v>
      </c>
      <c r="B159" t="s">
        <v>128</v>
      </c>
      <c r="C159" t="s">
        <v>128</v>
      </c>
      <c r="D159" t="s">
        <v>128</v>
      </c>
      <c r="AR159" t="s">
        <v>167</v>
      </c>
      <c r="AU159" t="str">
        <f t="shared" si="12"/>
        <v/>
      </c>
      <c r="AV159">
        <f t="shared" si="13"/>
        <v>0</v>
      </c>
      <c r="AW159">
        <f t="shared" si="14"/>
        <v>-3</v>
      </c>
      <c r="AX159" t="e">
        <f t="shared" si="15"/>
        <v>#VALUE!</v>
      </c>
      <c r="AY159" t="s">
        <v>128</v>
      </c>
      <c r="AZ159" t="s">
        <v>128</v>
      </c>
      <c r="BA159" t="s">
        <v>128</v>
      </c>
    </row>
    <row r="160" spans="1:53" hidden="1" x14ac:dyDescent="0.25">
      <c r="A160" t="s">
        <v>128</v>
      </c>
      <c r="B160" t="s">
        <v>128</v>
      </c>
      <c r="C160" t="s">
        <v>128</v>
      </c>
      <c r="D160" t="s">
        <v>128</v>
      </c>
      <c r="AR160" t="s">
        <v>244</v>
      </c>
      <c r="AU160" t="str">
        <f t="shared" si="12"/>
        <v/>
      </c>
      <c r="AV160">
        <f t="shared" si="13"/>
        <v>0</v>
      </c>
      <c r="AW160">
        <f t="shared" si="14"/>
        <v>-3</v>
      </c>
      <c r="AX160" t="e">
        <f t="shared" si="15"/>
        <v>#VALUE!</v>
      </c>
      <c r="AY160" t="s">
        <v>128</v>
      </c>
      <c r="AZ160" t="s">
        <v>128</v>
      </c>
      <c r="BA160" t="s">
        <v>128</v>
      </c>
    </row>
    <row r="161" spans="1:53" hidden="1" x14ac:dyDescent="0.25">
      <c r="A161" t="s">
        <v>128</v>
      </c>
      <c r="B161" t="s">
        <v>128</v>
      </c>
      <c r="C161" t="s">
        <v>128</v>
      </c>
      <c r="D161" t="s">
        <v>128</v>
      </c>
      <c r="AR161" t="s">
        <v>250</v>
      </c>
      <c r="AU161" t="str">
        <f t="shared" si="12"/>
        <v/>
      </c>
      <c r="AV161">
        <f t="shared" si="13"/>
        <v>0</v>
      </c>
      <c r="AW161">
        <f t="shared" si="14"/>
        <v>-3</v>
      </c>
      <c r="AX161" t="e">
        <f t="shared" si="15"/>
        <v>#VALUE!</v>
      </c>
      <c r="AY161" t="s">
        <v>128</v>
      </c>
      <c r="AZ161" t="s">
        <v>128</v>
      </c>
      <c r="BA161" t="s">
        <v>128</v>
      </c>
    </row>
    <row r="162" spans="1:53" hidden="1" x14ac:dyDescent="0.25">
      <c r="A162" t="s">
        <v>128</v>
      </c>
      <c r="B162" t="s">
        <v>128</v>
      </c>
      <c r="C162" t="s">
        <v>128</v>
      </c>
      <c r="D162" t="s">
        <v>128</v>
      </c>
      <c r="AR162">
        <v>0</v>
      </c>
      <c r="AU162" t="str">
        <f t="shared" si="12"/>
        <v/>
      </c>
      <c r="AV162">
        <f t="shared" si="13"/>
        <v>0</v>
      </c>
      <c r="AW162">
        <f t="shared" si="14"/>
        <v>-3</v>
      </c>
      <c r="AX162" t="e">
        <f t="shared" si="15"/>
        <v>#VALUE!</v>
      </c>
      <c r="AY162" t="s">
        <v>128</v>
      </c>
      <c r="AZ162" t="s">
        <v>128</v>
      </c>
      <c r="BA162" t="s">
        <v>128</v>
      </c>
    </row>
    <row r="163" spans="1:53" hidden="1" x14ac:dyDescent="0.25">
      <c r="A163" t="s">
        <v>128</v>
      </c>
      <c r="B163" t="s">
        <v>128</v>
      </c>
      <c r="C163" t="s">
        <v>128</v>
      </c>
      <c r="D163" t="s">
        <v>128</v>
      </c>
      <c r="AR163">
        <v>0</v>
      </c>
      <c r="AU163" t="str">
        <f t="shared" si="12"/>
        <v/>
      </c>
      <c r="AV163">
        <f t="shared" si="13"/>
        <v>0</v>
      </c>
      <c r="AW163">
        <f t="shared" si="14"/>
        <v>-3</v>
      </c>
      <c r="AX163" t="e">
        <f t="shared" si="15"/>
        <v>#VALUE!</v>
      </c>
      <c r="AY163" t="s">
        <v>128</v>
      </c>
      <c r="AZ163" t="s">
        <v>128</v>
      </c>
      <c r="BA163" t="s">
        <v>128</v>
      </c>
    </row>
    <row r="164" spans="1:53" hidden="1" x14ac:dyDescent="0.25">
      <c r="A164" t="s">
        <v>128</v>
      </c>
      <c r="B164" t="s">
        <v>128</v>
      </c>
      <c r="C164" t="s">
        <v>128</v>
      </c>
      <c r="D164" t="s">
        <v>128</v>
      </c>
      <c r="AR164">
        <v>0</v>
      </c>
      <c r="AU164" t="str">
        <f t="shared" si="12"/>
        <v/>
      </c>
      <c r="AV164">
        <f t="shared" si="13"/>
        <v>0</v>
      </c>
      <c r="AW164">
        <f t="shared" si="14"/>
        <v>-3</v>
      </c>
      <c r="AX164" t="e">
        <f t="shared" si="15"/>
        <v>#VALUE!</v>
      </c>
      <c r="AY164" t="s">
        <v>128</v>
      </c>
      <c r="AZ164" t="s">
        <v>128</v>
      </c>
      <c r="BA164" t="s">
        <v>128</v>
      </c>
    </row>
    <row r="165" spans="1:53" hidden="1" x14ac:dyDescent="0.25">
      <c r="A165" t="s">
        <v>128</v>
      </c>
      <c r="B165" t="s">
        <v>128</v>
      </c>
      <c r="C165" t="s">
        <v>128</v>
      </c>
      <c r="D165" t="s">
        <v>128</v>
      </c>
      <c r="AR165">
        <v>0</v>
      </c>
      <c r="AU165" t="str">
        <f t="shared" si="12"/>
        <v/>
      </c>
      <c r="AV165">
        <f t="shared" si="13"/>
        <v>0</v>
      </c>
      <c r="AW165">
        <f t="shared" si="14"/>
        <v>-3</v>
      </c>
      <c r="AX165" t="e">
        <f t="shared" si="15"/>
        <v>#VALUE!</v>
      </c>
      <c r="AY165" t="s">
        <v>128</v>
      </c>
      <c r="AZ165" t="s">
        <v>128</v>
      </c>
      <c r="BA165" t="s">
        <v>128</v>
      </c>
    </row>
    <row r="166" spans="1:53" hidden="1" x14ac:dyDescent="0.25">
      <c r="A166" t="s">
        <v>128</v>
      </c>
      <c r="B166" t="s">
        <v>128</v>
      </c>
      <c r="C166" t="s">
        <v>128</v>
      </c>
      <c r="D166" t="s">
        <v>128</v>
      </c>
      <c r="AR166">
        <v>0</v>
      </c>
      <c r="AU166" t="str">
        <f t="shared" si="12"/>
        <v/>
      </c>
      <c r="AV166">
        <f t="shared" si="13"/>
        <v>0</v>
      </c>
      <c r="AW166">
        <f t="shared" si="14"/>
        <v>-3</v>
      </c>
      <c r="AX166" t="e">
        <f t="shared" si="15"/>
        <v>#VALUE!</v>
      </c>
      <c r="AY166" t="s">
        <v>128</v>
      </c>
      <c r="AZ166" t="s">
        <v>128</v>
      </c>
      <c r="BA166" t="s">
        <v>128</v>
      </c>
    </row>
    <row r="167" spans="1:53" hidden="1" x14ac:dyDescent="0.25">
      <c r="A167" t="s">
        <v>128</v>
      </c>
      <c r="B167" t="s">
        <v>128</v>
      </c>
      <c r="C167" t="s">
        <v>128</v>
      </c>
      <c r="D167" t="s">
        <v>128</v>
      </c>
      <c r="AR167">
        <v>0</v>
      </c>
      <c r="AU167" t="str">
        <f t="shared" si="12"/>
        <v/>
      </c>
      <c r="AV167">
        <f t="shared" si="13"/>
        <v>0</v>
      </c>
      <c r="AW167">
        <f t="shared" si="14"/>
        <v>-3</v>
      </c>
      <c r="AX167" t="e">
        <f t="shared" si="15"/>
        <v>#VALUE!</v>
      </c>
      <c r="AY167" t="s">
        <v>128</v>
      </c>
      <c r="AZ167" t="s">
        <v>128</v>
      </c>
      <c r="BA167" t="s">
        <v>128</v>
      </c>
    </row>
    <row r="168" spans="1:53" hidden="1" x14ac:dyDescent="0.25">
      <c r="A168" t="s">
        <v>128</v>
      </c>
      <c r="B168" t="s">
        <v>128</v>
      </c>
      <c r="C168" t="s">
        <v>128</v>
      </c>
      <c r="D168" t="s">
        <v>128</v>
      </c>
      <c r="AR168">
        <v>0</v>
      </c>
      <c r="AU168" t="str">
        <f t="shared" si="12"/>
        <v/>
      </c>
      <c r="AV168">
        <f t="shared" si="13"/>
        <v>0</v>
      </c>
      <c r="AW168">
        <f t="shared" si="14"/>
        <v>-3</v>
      </c>
      <c r="AX168" t="e">
        <f t="shared" si="15"/>
        <v>#VALUE!</v>
      </c>
      <c r="AY168" t="s">
        <v>128</v>
      </c>
      <c r="AZ168" t="s">
        <v>128</v>
      </c>
      <c r="BA168" t="s">
        <v>128</v>
      </c>
    </row>
    <row r="169" spans="1:53" hidden="1" x14ac:dyDescent="0.25">
      <c r="A169" t="s">
        <v>128</v>
      </c>
      <c r="B169" t="s">
        <v>128</v>
      </c>
      <c r="C169" t="s">
        <v>128</v>
      </c>
      <c r="D169" t="s">
        <v>128</v>
      </c>
      <c r="AR169">
        <v>0</v>
      </c>
      <c r="AU169" t="str">
        <f t="shared" si="12"/>
        <v/>
      </c>
      <c r="AV169">
        <f t="shared" si="13"/>
        <v>0</v>
      </c>
      <c r="AW169">
        <f t="shared" si="14"/>
        <v>-3</v>
      </c>
      <c r="AX169" t="e">
        <f t="shared" si="15"/>
        <v>#VALUE!</v>
      </c>
      <c r="AY169" t="s">
        <v>128</v>
      </c>
      <c r="AZ169" t="s">
        <v>128</v>
      </c>
      <c r="BA169" t="s">
        <v>128</v>
      </c>
    </row>
    <row r="170" spans="1:53" hidden="1" x14ac:dyDescent="0.25">
      <c r="A170" t="s">
        <v>128</v>
      </c>
      <c r="B170" t="s">
        <v>128</v>
      </c>
      <c r="C170" t="s">
        <v>128</v>
      </c>
      <c r="D170" t="s">
        <v>128</v>
      </c>
      <c r="AR170">
        <v>0</v>
      </c>
      <c r="AU170" t="str">
        <f t="shared" si="12"/>
        <v/>
      </c>
      <c r="AV170">
        <f t="shared" si="13"/>
        <v>0</v>
      </c>
      <c r="AW170">
        <f t="shared" si="14"/>
        <v>-3</v>
      </c>
      <c r="AX170" t="e">
        <f t="shared" si="15"/>
        <v>#VALUE!</v>
      </c>
      <c r="AY170" t="s">
        <v>128</v>
      </c>
      <c r="AZ170" t="s">
        <v>128</v>
      </c>
      <c r="BA170" t="s">
        <v>128</v>
      </c>
    </row>
    <row r="171" spans="1:53" hidden="1" x14ac:dyDescent="0.25">
      <c r="A171" t="s">
        <v>128</v>
      </c>
      <c r="B171" t="s">
        <v>128</v>
      </c>
      <c r="C171" t="s">
        <v>128</v>
      </c>
      <c r="D171" t="s">
        <v>128</v>
      </c>
      <c r="AR171">
        <v>0</v>
      </c>
      <c r="AU171" t="str">
        <f t="shared" si="12"/>
        <v/>
      </c>
      <c r="AV171">
        <f t="shared" si="13"/>
        <v>0</v>
      </c>
      <c r="AW171">
        <f t="shared" si="14"/>
        <v>-3</v>
      </c>
      <c r="AX171" t="e">
        <f t="shared" si="15"/>
        <v>#VALUE!</v>
      </c>
      <c r="AY171" t="s">
        <v>128</v>
      </c>
      <c r="AZ171" t="s">
        <v>128</v>
      </c>
      <c r="BA171" t="s">
        <v>128</v>
      </c>
    </row>
    <row r="172" spans="1:53" hidden="1" x14ac:dyDescent="0.25">
      <c r="A172" t="s">
        <v>128</v>
      </c>
      <c r="B172" t="s">
        <v>128</v>
      </c>
      <c r="C172" t="s">
        <v>128</v>
      </c>
      <c r="D172" t="s">
        <v>128</v>
      </c>
      <c r="AR172" t="s">
        <v>102</v>
      </c>
      <c r="AU172" t="str">
        <f t="shared" si="12"/>
        <v/>
      </c>
      <c r="AV172">
        <f t="shared" si="13"/>
        <v>0</v>
      </c>
      <c r="AW172">
        <f t="shared" si="14"/>
        <v>-3</v>
      </c>
      <c r="AX172" t="e">
        <f t="shared" si="15"/>
        <v>#VALUE!</v>
      </c>
      <c r="AY172" t="s">
        <v>128</v>
      </c>
      <c r="AZ172" t="s">
        <v>128</v>
      </c>
      <c r="BA172" t="s">
        <v>128</v>
      </c>
    </row>
    <row r="173" spans="1:53" hidden="1" x14ac:dyDescent="0.25">
      <c r="A173" t="s">
        <v>128</v>
      </c>
      <c r="B173" t="s">
        <v>128</v>
      </c>
      <c r="C173" t="s">
        <v>128</v>
      </c>
      <c r="D173" t="s">
        <v>128</v>
      </c>
      <c r="AR173">
        <v>0</v>
      </c>
      <c r="AU173" t="str">
        <f t="shared" si="12"/>
        <v/>
      </c>
      <c r="AV173">
        <f t="shared" si="13"/>
        <v>0</v>
      </c>
      <c r="AW173">
        <f t="shared" si="14"/>
        <v>-3</v>
      </c>
      <c r="AX173" t="e">
        <f t="shared" si="15"/>
        <v>#VALUE!</v>
      </c>
      <c r="AY173" t="s">
        <v>128</v>
      </c>
      <c r="AZ173" t="s">
        <v>128</v>
      </c>
      <c r="BA173" t="s">
        <v>128</v>
      </c>
    </row>
    <row r="174" spans="1:53" hidden="1" x14ac:dyDescent="0.25">
      <c r="A174" t="s">
        <v>128</v>
      </c>
      <c r="B174" t="s">
        <v>128</v>
      </c>
      <c r="C174" t="s">
        <v>128</v>
      </c>
      <c r="D174" t="s">
        <v>128</v>
      </c>
      <c r="AR174">
        <v>0</v>
      </c>
      <c r="AU174" t="str">
        <f t="shared" si="12"/>
        <v/>
      </c>
      <c r="AV174">
        <f t="shared" si="13"/>
        <v>0</v>
      </c>
      <c r="AW174">
        <f t="shared" si="14"/>
        <v>-3</v>
      </c>
      <c r="AX174" t="e">
        <f t="shared" si="15"/>
        <v>#VALUE!</v>
      </c>
      <c r="AY174" t="s">
        <v>128</v>
      </c>
      <c r="AZ174" t="s">
        <v>128</v>
      </c>
      <c r="BA174" t="s">
        <v>128</v>
      </c>
    </row>
    <row r="175" spans="1:53" hidden="1" x14ac:dyDescent="0.25">
      <c r="A175" t="s">
        <v>128</v>
      </c>
      <c r="B175" t="s">
        <v>128</v>
      </c>
      <c r="C175" t="s">
        <v>128</v>
      </c>
      <c r="D175" t="s">
        <v>128</v>
      </c>
      <c r="AR175" t="s">
        <v>102</v>
      </c>
      <c r="AU175" t="str">
        <f t="shared" si="12"/>
        <v/>
      </c>
      <c r="AV175">
        <f t="shared" si="13"/>
        <v>0</v>
      </c>
      <c r="AW175">
        <f t="shared" si="14"/>
        <v>-3</v>
      </c>
      <c r="AX175" t="e">
        <f t="shared" si="15"/>
        <v>#VALUE!</v>
      </c>
      <c r="AY175" t="s">
        <v>128</v>
      </c>
      <c r="AZ175" t="s">
        <v>128</v>
      </c>
      <c r="BA175" t="s">
        <v>128</v>
      </c>
    </row>
    <row r="176" spans="1:53" hidden="1" x14ac:dyDescent="0.25">
      <c r="A176" t="s">
        <v>128</v>
      </c>
      <c r="B176" t="s">
        <v>128</v>
      </c>
      <c r="C176" t="s">
        <v>128</v>
      </c>
      <c r="D176" t="s">
        <v>128</v>
      </c>
      <c r="AR176" t="s">
        <v>102</v>
      </c>
      <c r="AU176" t="str">
        <f t="shared" si="12"/>
        <v/>
      </c>
      <c r="AV176">
        <f t="shared" si="13"/>
        <v>0</v>
      </c>
      <c r="AW176">
        <f t="shared" si="14"/>
        <v>-3</v>
      </c>
      <c r="AX176" t="e">
        <f t="shared" si="15"/>
        <v>#VALUE!</v>
      </c>
      <c r="AY176" t="s">
        <v>128</v>
      </c>
      <c r="AZ176" t="s">
        <v>128</v>
      </c>
      <c r="BA176" t="s">
        <v>128</v>
      </c>
    </row>
    <row r="177" spans="1:53" ht="15" hidden="1" customHeight="1" x14ac:dyDescent="0.25">
      <c r="A177" t="s">
        <v>128</v>
      </c>
      <c r="B177" t="s">
        <v>128</v>
      </c>
      <c r="C177" t="s">
        <v>128</v>
      </c>
      <c r="D177" t="s">
        <v>128</v>
      </c>
      <c r="AR177" t="s">
        <v>98</v>
      </c>
      <c r="AU177" t="str">
        <f t="shared" si="12"/>
        <v/>
      </c>
      <c r="AV177">
        <f t="shared" si="13"/>
        <v>0</v>
      </c>
      <c r="AW177">
        <f t="shared" si="14"/>
        <v>-3</v>
      </c>
      <c r="AX177" t="e">
        <f t="shared" si="15"/>
        <v>#VALUE!</v>
      </c>
      <c r="AY177" t="s">
        <v>128</v>
      </c>
      <c r="AZ177" t="s">
        <v>128</v>
      </c>
      <c r="BA177" t="s">
        <v>128</v>
      </c>
    </row>
    <row r="178" spans="1:53" hidden="1" x14ac:dyDescent="0.25">
      <c r="A178" t="s">
        <v>128</v>
      </c>
      <c r="B178" t="s">
        <v>128</v>
      </c>
      <c r="C178" t="s">
        <v>128</v>
      </c>
      <c r="D178" t="s">
        <v>128</v>
      </c>
      <c r="AR178">
        <v>0</v>
      </c>
      <c r="AU178" t="str">
        <f t="shared" si="12"/>
        <v/>
      </c>
      <c r="AV178">
        <f t="shared" si="13"/>
        <v>0</v>
      </c>
      <c r="AW178">
        <f t="shared" si="14"/>
        <v>-3</v>
      </c>
      <c r="AX178" t="e">
        <f t="shared" si="15"/>
        <v>#VALUE!</v>
      </c>
      <c r="AY178" t="s">
        <v>128</v>
      </c>
      <c r="AZ178" t="s">
        <v>128</v>
      </c>
      <c r="BA178" t="s">
        <v>128</v>
      </c>
    </row>
    <row r="179" spans="1:53" hidden="1" x14ac:dyDescent="0.25">
      <c r="A179" t="s">
        <v>128</v>
      </c>
      <c r="B179" t="s">
        <v>128</v>
      </c>
      <c r="C179" t="s">
        <v>128</v>
      </c>
      <c r="D179" t="s">
        <v>128</v>
      </c>
      <c r="AR179">
        <v>0</v>
      </c>
      <c r="AU179" t="str">
        <f t="shared" si="12"/>
        <v/>
      </c>
      <c r="AV179">
        <f t="shared" si="13"/>
        <v>0</v>
      </c>
      <c r="AW179">
        <f t="shared" si="14"/>
        <v>-3</v>
      </c>
      <c r="AX179" t="e">
        <f t="shared" si="15"/>
        <v>#VALUE!</v>
      </c>
      <c r="AY179" t="s">
        <v>128</v>
      </c>
      <c r="AZ179" t="s">
        <v>128</v>
      </c>
      <c r="BA179" t="s">
        <v>128</v>
      </c>
    </row>
    <row r="180" spans="1:53" hidden="1" x14ac:dyDescent="0.25">
      <c r="A180" t="s">
        <v>128</v>
      </c>
      <c r="B180" t="s">
        <v>128</v>
      </c>
      <c r="C180" t="s">
        <v>128</v>
      </c>
      <c r="D180" t="s">
        <v>128</v>
      </c>
      <c r="AR180">
        <v>0</v>
      </c>
      <c r="AU180" t="str">
        <f t="shared" si="12"/>
        <v/>
      </c>
      <c r="AV180">
        <f t="shared" si="13"/>
        <v>0</v>
      </c>
      <c r="AW180">
        <f t="shared" si="14"/>
        <v>-3</v>
      </c>
      <c r="AX180" t="e">
        <f t="shared" si="15"/>
        <v>#VALUE!</v>
      </c>
      <c r="AY180" t="s">
        <v>128</v>
      </c>
      <c r="AZ180" t="s">
        <v>128</v>
      </c>
      <c r="BA180" t="s">
        <v>128</v>
      </c>
    </row>
    <row r="181" spans="1:53" hidden="1" x14ac:dyDescent="0.25">
      <c r="A181" t="s">
        <v>128</v>
      </c>
      <c r="B181" t="s">
        <v>128</v>
      </c>
      <c r="C181" t="s">
        <v>128</v>
      </c>
      <c r="D181" t="s">
        <v>128</v>
      </c>
      <c r="AR181">
        <v>0</v>
      </c>
      <c r="AU181" t="str">
        <f t="shared" si="12"/>
        <v/>
      </c>
      <c r="AV181">
        <f t="shared" si="13"/>
        <v>0</v>
      </c>
      <c r="AW181">
        <f t="shared" si="14"/>
        <v>-3</v>
      </c>
      <c r="AX181" t="e">
        <f t="shared" si="15"/>
        <v>#VALUE!</v>
      </c>
      <c r="AY181" t="s">
        <v>128</v>
      </c>
      <c r="AZ181" t="s">
        <v>128</v>
      </c>
      <c r="BA181" t="s">
        <v>128</v>
      </c>
    </row>
    <row r="182" spans="1:53" hidden="1" x14ac:dyDescent="0.25">
      <c r="A182" t="s">
        <v>128</v>
      </c>
      <c r="B182" t="s">
        <v>128</v>
      </c>
      <c r="C182" t="s">
        <v>128</v>
      </c>
      <c r="D182" t="s">
        <v>128</v>
      </c>
      <c r="AR182">
        <v>0</v>
      </c>
      <c r="AU182" t="str">
        <f t="shared" si="12"/>
        <v/>
      </c>
      <c r="AV182">
        <f t="shared" si="13"/>
        <v>0</v>
      </c>
      <c r="AW182">
        <f t="shared" si="14"/>
        <v>-3</v>
      </c>
      <c r="AX182" t="e">
        <f t="shared" si="15"/>
        <v>#VALUE!</v>
      </c>
      <c r="AY182" t="s">
        <v>128</v>
      </c>
      <c r="AZ182" t="s">
        <v>128</v>
      </c>
      <c r="BA182" t="s">
        <v>128</v>
      </c>
    </row>
    <row r="183" spans="1:53" hidden="1" x14ac:dyDescent="0.25">
      <c r="A183" t="s">
        <v>128</v>
      </c>
      <c r="B183" t="s">
        <v>128</v>
      </c>
      <c r="C183" t="s">
        <v>128</v>
      </c>
      <c r="D183" t="s">
        <v>128</v>
      </c>
      <c r="AR183">
        <v>0</v>
      </c>
      <c r="AU183" t="str">
        <f t="shared" si="12"/>
        <v/>
      </c>
      <c r="AV183">
        <f t="shared" si="13"/>
        <v>0</v>
      </c>
      <c r="AW183">
        <f t="shared" si="14"/>
        <v>-3</v>
      </c>
      <c r="AX183" t="e">
        <f t="shared" si="15"/>
        <v>#VALUE!</v>
      </c>
      <c r="AY183" t="s">
        <v>128</v>
      </c>
      <c r="AZ183" t="s">
        <v>128</v>
      </c>
      <c r="BA183" t="s">
        <v>128</v>
      </c>
    </row>
    <row r="184" spans="1:53" ht="15" hidden="1" customHeight="1" x14ac:dyDescent="0.25">
      <c r="A184" t="s">
        <v>128</v>
      </c>
      <c r="B184" t="s">
        <v>128</v>
      </c>
      <c r="C184" t="s">
        <v>128</v>
      </c>
      <c r="D184" t="s">
        <v>128</v>
      </c>
      <c r="AR184">
        <v>0</v>
      </c>
      <c r="AU184" t="str">
        <f t="shared" si="12"/>
        <v/>
      </c>
      <c r="AV184">
        <f t="shared" si="13"/>
        <v>0</v>
      </c>
      <c r="AW184">
        <f t="shared" si="14"/>
        <v>-3</v>
      </c>
      <c r="AX184" t="e">
        <f t="shared" si="15"/>
        <v>#VALUE!</v>
      </c>
      <c r="AY184" t="s">
        <v>128</v>
      </c>
      <c r="AZ184" t="s">
        <v>128</v>
      </c>
      <c r="BA184" t="s">
        <v>128</v>
      </c>
    </row>
    <row r="185" spans="1:53" hidden="1" x14ac:dyDescent="0.25">
      <c r="A185" t="s">
        <v>128</v>
      </c>
      <c r="B185" t="s">
        <v>128</v>
      </c>
      <c r="C185" t="s">
        <v>128</v>
      </c>
      <c r="D185" t="s">
        <v>128</v>
      </c>
      <c r="AR185">
        <v>0</v>
      </c>
      <c r="AU185" t="str">
        <f t="shared" si="12"/>
        <v/>
      </c>
      <c r="AV185">
        <f t="shared" si="13"/>
        <v>0</v>
      </c>
      <c r="AW185">
        <f t="shared" si="14"/>
        <v>-3</v>
      </c>
      <c r="AX185" t="e">
        <f t="shared" si="15"/>
        <v>#VALUE!</v>
      </c>
      <c r="AY185" t="s">
        <v>128</v>
      </c>
      <c r="AZ185" t="s">
        <v>128</v>
      </c>
      <c r="BA185" t="s">
        <v>128</v>
      </c>
    </row>
    <row r="186" spans="1:53" hidden="1" x14ac:dyDescent="0.25">
      <c r="A186" t="s">
        <v>128</v>
      </c>
      <c r="B186" t="s">
        <v>128</v>
      </c>
      <c r="C186" t="s">
        <v>128</v>
      </c>
      <c r="D186" t="s">
        <v>128</v>
      </c>
      <c r="AR186" t="s">
        <v>134</v>
      </c>
      <c r="AU186" t="str">
        <f t="shared" si="12"/>
        <v/>
      </c>
      <c r="AV186">
        <f t="shared" si="13"/>
        <v>0</v>
      </c>
      <c r="AW186">
        <f t="shared" si="14"/>
        <v>-3</v>
      </c>
      <c r="AX186" t="e">
        <f t="shared" si="15"/>
        <v>#VALUE!</v>
      </c>
      <c r="AY186" t="s">
        <v>128</v>
      </c>
      <c r="AZ186" t="s">
        <v>128</v>
      </c>
      <c r="BA186" t="s">
        <v>128</v>
      </c>
    </row>
    <row r="187" spans="1:53" hidden="1" x14ac:dyDescent="0.25">
      <c r="A187" t="s">
        <v>128</v>
      </c>
      <c r="B187" t="s">
        <v>128</v>
      </c>
      <c r="C187" t="s">
        <v>128</v>
      </c>
      <c r="D187" t="s">
        <v>128</v>
      </c>
      <c r="AR187" t="s">
        <v>210</v>
      </c>
      <c r="AU187" t="str">
        <f t="shared" si="12"/>
        <v/>
      </c>
      <c r="AV187">
        <f t="shared" si="13"/>
        <v>0</v>
      </c>
      <c r="AW187">
        <f t="shared" si="14"/>
        <v>-3</v>
      </c>
      <c r="AX187" t="e">
        <f t="shared" si="15"/>
        <v>#VALUE!</v>
      </c>
      <c r="AY187" t="s">
        <v>128</v>
      </c>
      <c r="AZ187" t="s">
        <v>128</v>
      </c>
      <c r="BA187" t="s">
        <v>128</v>
      </c>
    </row>
    <row r="188" spans="1:53" hidden="1" x14ac:dyDescent="0.25">
      <c r="A188" t="s">
        <v>128</v>
      </c>
      <c r="B188" t="s">
        <v>128</v>
      </c>
      <c r="C188" t="s">
        <v>128</v>
      </c>
      <c r="D188" t="s">
        <v>128</v>
      </c>
      <c r="AR188" t="s">
        <v>172</v>
      </c>
      <c r="AU188" t="str">
        <f t="shared" si="12"/>
        <v/>
      </c>
      <c r="AV188">
        <f t="shared" si="13"/>
        <v>0</v>
      </c>
      <c r="AW188">
        <f t="shared" si="14"/>
        <v>-3</v>
      </c>
      <c r="AX188" t="e">
        <f t="shared" si="15"/>
        <v>#VALUE!</v>
      </c>
      <c r="AY188" t="s">
        <v>128</v>
      </c>
      <c r="AZ188" t="s">
        <v>128</v>
      </c>
      <c r="BA188" t="s">
        <v>128</v>
      </c>
    </row>
    <row r="189" spans="1:53" hidden="1" x14ac:dyDescent="0.25">
      <c r="A189" t="s">
        <v>128</v>
      </c>
      <c r="B189" t="s">
        <v>128</v>
      </c>
      <c r="C189" t="s">
        <v>128</v>
      </c>
      <c r="D189" t="s">
        <v>128</v>
      </c>
      <c r="AR189" t="s">
        <v>227</v>
      </c>
      <c r="AU189" t="str">
        <f t="shared" si="12"/>
        <v/>
      </c>
      <c r="AV189">
        <f t="shared" si="13"/>
        <v>0</v>
      </c>
      <c r="AW189">
        <f t="shared" si="14"/>
        <v>-3</v>
      </c>
      <c r="AX189" t="e">
        <f t="shared" si="15"/>
        <v>#VALUE!</v>
      </c>
      <c r="AY189" t="s">
        <v>128</v>
      </c>
      <c r="AZ189" t="s">
        <v>128</v>
      </c>
      <c r="BA189" t="s">
        <v>128</v>
      </c>
    </row>
    <row r="190" spans="1:53" hidden="1" x14ac:dyDescent="0.25">
      <c r="A190" t="s">
        <v>128</v>
      </c>
      <c r="B190" t="s">
        <v>128</v>
      </c>
      <c r="C190" t="s">
        <v>128</v>
      </c>
      <c r="D190" t="s">
        <v>128</v>
      </c>
      <c r="AR190" t="s">
        <v>105</v>
      </c>
      <c r="AU190" t="str">
        <f t="shared" si="12"/>
        <v/>
      </c>
      <c r="AV190">
        <f t="shared" si="13"/>
        <v>0</v>
      </c>
      <c r="AW190">
        <f t="shared" si="14"/>
        <v>-3</v>
      </c>
      <c r="AX190" t="e">
        <f t="shared" si="15"/>
        <v>#VALUE!</v>
      </c>
      <c r="AY190" t="s">
        <v>128</v>
      </c>
      <c r="AZ190" t="s">
        <v>128</v>
      </c>
      <c r="BA190" t="s">
        <v>128</v>
      </c>
    </row>
    <row r="191" spans="1:53" ht="15" hidden="1" customHeight="1" x14ac:dyDescent="0.25">
      <c r="A191" t="s">
        <v>128</v>
      </c>
      <c r="B191" t="s">
        <v>128</v>
      </c>
      <c r="C191" t="s">
        <v>128</v>
      </c>
      <c r="D191" t="s">
        <v>128</v>
      </c>
      <c r="AR191" t="s">
        <v>213</v>
      </c>
      <c r="AU191" t="str">
        <f t="shared" si="12"/>
        <v/>
      </c>
      <c r="AV191">
        <f t="shared" si="13"/>
        <v>0</v>
      </c>
      <c r="AW191">
        <f t="shared" si="14"/>
        <v>-3</v>
      </c>
      <c r="AX191" t="e">
        <f t="shared" si="15"/>
        <v>#VALUE!</v>
      </c>
      <c r="AY191" t="s">
        <v>128</v>
      </c>
      <c r="AZ191" t="s">
        <v>128</v>
      </c>
      <c r="BA191" t="s">
        <v>128</v>
      </c>
    </row>
    <row r="192" spans="1:53" hidden="1" x14ac:dyDescent="0.25">
      <c r="A192" t="s">
        <v>128</v>
      </c>
      <c r="B192" t="s">
        <v>128</v>
      </c>
      <c r="C192" t="s">
        <v>128</v>
      </c>
      <c r="D192" t="s">
        <v>128</v>
      </c>
      <c r="AR192">
        <v>0</v>
      </c>
      <c r="AU192" t="str">
        <f t="shared" si="12"/>
        <v/>
      </c>
      <c r="AV192">
        <f t="shared" si="13"/>
        <v>0</v>
      </c>
      <c r="AW192">
        <f t="shared" si="14"/>
        <v>-3</v>
      </c>
      <c r="AX192" t="e">
        <f t="shared" si="15"/>
        <v>#VALUE!</v>
      </c>
      <c r="AY192" t="s">
        <v>128</v>
      </c>
      <c r="AZ192" t="s">
        <v>128</v>
      </c>
      <c r="BA192" t="s">
        <v>128</v>
      </c>
    </row>
    <row r="193" spans="1:53" hidden="1" x14ac:dyDescent="0.25">
      <c r="A193" t="s">
        <v>128</v>
      </c>
      <c r="B193" t="s">
        <v>128</v>
      </c>
      <c r="C193" t="s">
        <v>128</v>
      </c>
      <c r="D193" t="s">
        <v>128</v>
      </c>
      <c r="AR193">
        <v>0</v>
      </c>
      <c r="AU193" t="str">
        <f t="shared" si="12"/>
        <v/>
      </c>
      <c r="AV193">
        <f t="shared" si="13"/>
        <v>0</v>
      </c>
      <c r="AW193">
        <f t="shared" si="14"/>
        <v>-3</v>
      </c>
      <c r="AX193" t="e">
        <f t="shared" si="15"/>
        <v>#VALUE!</v>
      </c>
      <c r="AY193" t="s">
        <v>128</v>
      </c>
      <c r="AZ193" t="s">
        <v>128</v>
      </c>
      <c r="BA193" t="s">
        <v>128</v>
      </c>
    </row>
    <row r="194" spans="1:53" hidden="1" x14ac:dyDescent="0.25">
      <c r="A194" t="s">
        <v>128</v>
      </c>
      <c r="B194" t="s">
        <v>128</v>
      </c>
      <c r="C194" t="s">
        <v>128</v>
      </c>
      <c r="D194" t="s">
        <v>128</v>
      </c>
      <c r="AR194">
        <v>0</v>
      </c>
      <c r="AU194" t="str">
        <f t="shared" si="12"/>
        <v/>
      </c>
      <c r="AV194">
        <f t="shared" si="13"/>
        <v>0</v>
      </c>
      <c r="AW194">
        <f t="shared" si="14"/>
        <v>-3</v>
      </c>
      <c r="AX194" t="e">
        <f t="shared" si="15"/>
        <v>#VALUE!</v>
      </c>
      <c r="AY194" t="s">
        <v>128</v>
      </c>
      <c r="AZ194" t="s">
        <v>128</v>
      </c>
      <c r="BA194" t="s">
        <v>128</v>
      </c>
    </row>
    <row r="195" spans="1:53" hidden="1" x14ac:dyDescent="0.25">
      <c r="A195" t="s">
        <v>128</v>
      </c>
      <c r="B195" t="s">
        <v>128</v>
      </c>
      <c r="C195" t="s">
        <v>128</v>
      </c>
      <c r="D195" t="s">
        <v>128</v>
      </c>
      <c r="AR195">
        <v>0</v>
      </c>
      <c r="AU195" t="str">
        <f t="shared" ref="AU195:AU212" si="16">LEFT(AS195,3)</f>
        <v/>
      </c>
      <c r="AV195">
        <f t="shared" ref="AV195:AV212" si="17">LEN(AS195)</f>
        <v>0</v>
      </c>
      <c r="AW195">
        <f t="shared" ref="AW195:AW212" si="18">AV195-3</f>
        <v>-3</v>
      </c>
      <c r="AX195" t="e">
        <f t="shared" ref="AX195:AX212" si="19">RIGHT(AS195,AW195)</f>
        <v>#VALUE!</v>
      </c>
      <c r="AY195" t="s">
        <v>128</v>
      </c>
      <c r="AZ195" t="s">
        <v>128</v>
      </c>
      <c r="BA195" t="s">
        <v>128</v>
      </c>
    </row>
    <row r="196" spans="1:53" hidden="1" x14ac:dyDescent="0.25">
      <c r="A196" t="s">
        <v>128</v>
      </c>
      <c r="B196" t="s">
        <v>128</v>
      </c>
      <c r="C196" t="s">
        <v>128</v>
      </c>
      <c r="D196" t="s">
        <v>128</v>
      </c>
      <c r="AR196">
        <v>0</v>
      </c>
      <c r="AU196" t="str">
        <f t="shared" si="16"/>
        <v/>
      </c>
      <c r="AV196">
        <f t="shared" si="17"/>
        <v>0</v>
      </c>
      <c r="AW196">
        <f t="shared" si="18"/>
        <v>-3</v>
      </c>
      <c r="AX196" t="e">
        <f t="shared" si="19"/>
        <v>#VALUE!</v>
      </c>
      <c r="AY196" t="s">
        <v>128</v>
      </c>
      <c r="AZ196" t="s">
        <v>128</v>
      </c>
      <c r="BA196" t="s">
        <v>128</v>
      </c>
    </row>
    <row r="197" spans="1:53" hidden="1" x14ac:dyDescent="0.25">
      <c r="A197" t="s">
        <v>128</v>
      </c>
      <c r="B197" t="s">
        <v>128</v>
      </c>
      <c r="C197" t="s">
        <v>128</v>
      </c>
      <c r="D197" t="s">
        <v>128</v>
      </c>
      <c r="AR197">
        <v>0</v>
      </c>
      <c r="AU197" t="str">
        <f t="shared" si="16"/>
        <v/>
      </c>
      <c r="AV197">
        <f t="shared" si="17"/>
        <v>0</v>
      </c>
      <c r="AW197">
        <f t="shared" si="18"/>
        <v>-3</v>
      </c>
      <c r="AX197" t="e">
        <f t="shared" si="19"/>
        <v>#VALUE!</v>
      </c>
      <c r="AY197" t="s">
        <v>128</v>
      </c>
      <c r="AZ197" t="s">
        <v>128</v>
      </c>
      <c r="BA197" t="s">
        <v>128</v>
      </c>
    </row>
    <row r="198" spans="1:53" ht="15" hidden="1" customHeight="1" x14ac:dyDescent="0.25">
      <c r="A198" t="s">
        <v>128</v>
      </c>
      <c r="B198" t="s">
        <v>128</v>
      </c>
      <c r="C198" t="s">
        <v>128</v>
      </c>
      <c r="D198" t="s">
        <v>128</v>
      </c>
      <c r="AR198">
        <v>0</v>
      </c>
      <c r="AU198" t="str">
        <f t="shared" si="16"/>
        <v/>
      </c>
      <c r="AV198">
        <f t="shared" si="17"/>
        <v>0</v>
      </c>
      <c r="AW198">
        <f t="shared" si="18"/>
        <v>-3</v>
      </c>
      <c r="AX198" t="e">
        <f t="shared" si="19"/>
        <v>#VALUE!</v>
      </c>
      <c r="AY198" t="s">
        <v>128</v>
      </c>
      <c r="AZ198" t="s">
        <v>128</v>
      </c>
      <c r="BA198" t="s">
        <v>128</v>
      </c>
    </row>
    <row r="199" spans="1:53" hidden="1" x14ac:dyDescent="0.25">
      <c r="A199" t="s">
        <v>128</v>
      </c>
      <c r="B199" t="s">
        <v>128</v>
      </c>
      <c r="C199" t="s">
        <v>128</v>
      </c>
      <c r="D199" t="s">
        <v>128</v>
      </c>
      <c r="AR199">
        <v>0</v>
      </c>
      <c r="AU199" t="str">
        <f t="shared" si="16"/>
        <v/>
      </c>
      <c r="AV199">
        <f t="shared" si="17"/>
        <v>0</v>
      </c>
      <c r="AW199">
        <f t="shared" si="18"/>
        <v>-3</v>
      </c>
      <c r="AX199" t="e">
        <f t="shared" si="19"/>
        <v>#VALUE!</v>
      </c>
      <c r="AY199" t="s">
        <v>128</v>
      </c>
      <c r="AZ199" t="s">
        <v>128</v>
      </c>
      <c r="BA199" t="s">
        <v>128</v>
      </c>
    </row>
    <row r="200" spans="1:53" hidden="1" x14ac:dyDescent="0.25">
      <c r="A200" t="s">
        <v>128</v>
      </c>
      <c r="B200" t="s">
        <v>128</v>
      </c>
      <c r="C200" t="s">
        <v>128</v>
      </c>
      <c r="D200" t="s">
        <v>128</v>
      </c>
      <c r="AR200" t="s">
        <v>231</v>
      </c>
      <c r="AU200" t="str">
        <f t="shared" si="16"/>
        <v/>
      </c>
      <c r="AV200">
        <f t="shared" si="17"/>
        <v>0</v>
      </c>
      <c r="AW200">
        <f t="shared" si="18"/>
        <v>-3</v>
      </c>
      <c r="AX200" t="e">
        <f t="shared" si="19"/>
        <v>#VALUE!</v>
      </c>
      <c r="AY200" t="s">
        <v>128</v>
      </c>
      <c r="AZ200" t="s">
        <v>128</v>
      </c>
      <c r="BA200" t="s">
        <v>128</v>
      </c>
    </row>
    <row r="201" spans="1:53" hidden="1" x14ac:dyDescent="0.25">
      <c r="A201" t="s">
        <v>128</v>
      </c>
      <c r="B201" t="s">
        <v>128</v>
      </c>
      <c r="C201" t="s">
        <v>128</v>
      </c>
      <c r="D201" t="s">
        <v>128</v>
      </c>
      <c r="AR201">
        <v>0</v>
      </c>
      <c r="AU201" t="str">
        <f t="shared" si="16"/>
        <v/>
      </c>
      <c r="AV201">
        <f t="shared" si="17"/>
        <v>0</v>
      </c>
      <c r="AW201">
        <f t="shared" si="18"/>
        <v>-3</v>
      </c>
      <c r="AX201" t="e">
        <f t="shared" si="19"/>
        <v>#VALUE!</v>
      </c>
      <c r="AY201" t="s">
        <v>128</v>
      </c>
      <c r="AZ201" t="s">
        <v>128</v>
      </c>
      <c r="BA201" t="s">
        <v>128</v>
      </c>
    </row>
    <row r="202" spans="1:53" hidden="1" x14ac:dyDescent="0.25">
      <c r="A202" t="s">
        <v>128</v>
      </c>
      <c r="B202" t="s">
        <v>128</v>
      </c>
      <c r="C202" t="s">
        <v>128</v>
      </c>
      <c r="D202" t="s">
        <v>128</v>
      </c>
      <c r="AR202" t="s">
        <v>246</v>
      </c>
      <c r="AU202" t="str">
        <f t="shared" si="16"/>
        <v/>
      </c>
      <c r="AV202">
        <f t="shared" si="17"/>
        <v>0</v>
      </c>
      <c r="AW202">
        <f t="shared" si="18"/>
        <v>-3</v>
      </c>
      <c r="AX202" t="e">
        <f t="shared" si="19"/>
        <v>#VALUE!</v>
      </c>
      <c r="AY202" t="s">
        <v>128</v>
      </c>
      <c r="AZ202" t="s">
        <v>128</v>
      </c>
      <c r="BA202" t="s">
        <v>128</v>
      </c>
    </row>
    <row r="203" spans="1:53" hidden="1" x14ac:dyDescent="0.25">
      <c r="A203" t="s">
        <v>128</v>
      </c>
      <c r="B203" t="s">
        <v>128</v>
      </c>
      <c r="C203" t="s">
        <v>128</v>
      </c>
      <c r="D203" t="s">
        <v>128</v>
      </c>
      <c r="AR203" t="s">
        <v>231</v>
      </c>
      <c r="AU203" t="str">
        <f t="shared" si="16"/>
        <v/>
      </c>
      <c r="AV203">
        <f t="shared" si="17"/>
        <v>0</v>
      </c>
      <c r="AW203">
        <f t="shared" si="18"/>
        <v>-3</v>
      </c>
      <c r="AX203" t="e">
        <f t="shared" si="19"/>
        <v>#VALUE!</v>
      </c>
      <c r="AY203" t="s">
        <v>128</v>
      </c>
      <c r="AZ203" t="s">
        <v>128</v>
      </c>
      <c r="BA203" t="s">
        <v>128</v>
      </c>
    </row>
    <row r="204" spans="1:53" hidden="1" x14ac:dyDescent="0.25">
      <c r="A204" t="s">
        <v>128</v>
      </c>
      <c r="B204" t="s">
        <v>128</v>
      </c>
      <c r="C204" t="s">
        <v>128</v>
      </c>
      <c r="D204" t="s">
        <v>128</v>
      </c>
      <c r="AR204">
        <v>0</v>
      </c>
      <c r="AU204" t="str">
        <f t="shared" si="16"/>
        <v/>
      </c>
      <c r="AV204">
        <f t="shared" si="17"/>
        <v>0</v>
      </c>
      <c r="AW204">
        <f t="shared" si="18"/>
        <v>-3</v>
      </c>
      <c r="AX204" t="e">
        <f t="shared" si="19"/>
        <v>#VALUE!</v>
      </c>
      <c r="AY204" t="s">
        <v>128</v>
      </c>
      <c r="AZ204" t="s">
        <v>128</v>
      </c>
      <c r="BA204" t="s">
        <v>128</v>
      </c>
    </row>
    <row r="205" spans="1:53" ht="15" hidden="1" customHeight="1" x14ac:dyDescent="0.25">
      <c r="A205" t="s">
        <v>128</v>
      </c>
      <c r="B205" t="s">
        <v>128</v>
      </c>
      <c r="C205" t="s">
        <v>128</v>
      </c>
      <c r="D205" t="s">
        <v>128</v>
      </c>
      <c r="AR205">
        <v>0</v>
      </c>
      <c r="AU205" t="str">
        <f t="shared" si="16"/>
        <v/>
      </c>
      <c r="AV205">
        <f t="shared" si="17"/>
        <v>0</v>
      </c>
      <c r="AW205">
        <f t="shared" si="18"/>
        <v>-3</v>
      </c>
      <c r="AX205" t="e">
        <f t="shared" si="19"/>
        <v>#VALUE!</v>
      </c>
      <c r="AY205" t="s">
        <v>128</v>
      </c>
      <c r="AZ205" t="s">
        <v>128</v>
      </c>
      <c r="BA205" t="s">
        <v>128</v>
      </c>
    </row>
    <row r="206" spans="1:53" hidden="1" x14ac:dyDescent="0.25">
      <c r="A206" t="s">
        <v>128</v>
      </c>
      <c r="B206" t="s">
        <v>128</v>
      </c>
      <c r="C206" t="s">
        <v>128</v>
      </c>
      <c r="D206" t="s">
        <v>128</v>
      </c>
      <c r="AR206">
        <v>0</v>
      </c>
      <c r="AU206" t="str">
        <f t="shared" si="16"/>
        <v/>
      </c>
      <c r="AV206">
        <f t="shared" si="17"/>
        <v>0</v>
      </c>
      <c r="AW206">
        <f t="shared" si="18"/>
        <v>-3</v>
      </c>
      <c r="AX206" t="e">
        <f t="shared" si="19"/>
        <v>#VALUE!</v>
      </c>
      <c r="AY206" t="s">
        <v>128</v>
      </c>
      <c r="AZ206" t="s">
        <v>128</v>
      </c>
      <c r="BA206" t="s">
        <v>128</v>
      </c>
    </row>
    <row r="207" spans="1:53" hidden="1" x14ac:dyDescent="0.25">
      <c r="A207" t="s">
        <v>128</v>
      </c>
      <c r="B207" t="s">
        <v>128</v>
      </c>
      <c r="C207" t="s">
        <v>128</v>
      </c>
      <c r="D207" t="s">
        <v>128</v>
      </c>
      <c r="AR207">
        <v>0</v>
      </c>
      <c r="AU207" t="str">
        <f t="shared" si="16"/>
        <v/>
      </c>
      <c r="AV207">
        <f t="shared" si="17"/>
        <v>0</v>
      </c>
      <c r="AW207">
        <f t="shared" si="18"/>
        <v>-3</v>
      </c>
      <c r="AX207" t="e">
        <f t="shared" si="19"/>
        <v>#VALUE!</v>
      </c>
      <c r="AY207" t="s">
        <v>128</v>
      </c>
      <c r="AZ207" t="s">
        <v>128</v>
      </c>
      <c r="BA207" t="s">
        <v>128</v>
      </c>
    </row>
    <row r="208" spans="1:53" hidden="1" x14ac:dyDescent="0.25">
      <c r="A208" t="s">
        <v>128</v>
      </c>
      <c r="B208" t="s">
        <v>128</v>
      </c>
      <c r="C208" t="s">
        <v>128</v>
      </c>
      <c r="D208" t="s">
        <v>128</v>
      </c>
      <c r="AR208">
        <v>0</v>
      </c>
      <c r="AU208" t="str">
        <f t="shared" si="16"/>
        <v/>
      </c>
      <c r="AV208">
        <f t="shared" si="17"/>
        <v>0</v>
      </c>
      <c r="AW208">
        <f t="shared" si="18"/>
        <v>-3</v>
      </c>
      <c r="AX208" t="e">
        <f t="shared" si="19"/>
        <v>#VALUE!</v>
      </c>
      <c r="AY208" t="s">
        <v>128</v>
      </c>
      <c r="AZ208" t="s">
        <v>128</v>
      </c>
      <c r="BA208" t="s">
        <v>128</v>
      </c>
    </row>
    <row r="209" spans="1:53" hidden="1" x14ac:dyDescent="0.25">
      <c r="A209" t="s">
        <v>128</v>
      </c>
      <c r="B209" t="s">
        <v>128</v>
      </c>
      <c r="C209" t="s">
        <v>128</v>
      </c>
      <c r="D209" t="s">
        <v>128</v>
      </c>
      <c r="AR209">
        <v>0</v>
      </c>
      <c r="AU209" t="str">
        <f t="shared" si="16"/>
        <v/>
      </c>
      <c r="AV209">
        <f t="shared" si="17"/>
        <v>0</v>
      </c>
      <c r="AW209">
        <f t="shared" si="18"/>
        <v>-3</v>
      </c>
      <c r="AX209" t="e">
        <f t="shared" si="19"/>
        <v>#VALUE!</v>
      </c>
      <c r="AY209" t="s">
        <v>128</v>
      </c>
      <c r="AZ209" t="s">
        <v>128</v>
      </c>
      <c r="BA209" t="s">
        <v>128</v>
      </c>
    </row>
    <row r="210" spans="1:53" hidden="1" x14ac:dyDescent="0.25">
      <c r="A210" t="s">
        <v>128</v>
      </c>
      <c r="B210" t="s">
        <v>128</v>
      </c>
      <c r="C210" t="s">
        <v>128</v>
      </c>
      <c r="D210" t="s">
        <v>128</v>
      </c>
      <c r="AR210">
        <v>0</v>
      </c>
      <c r="AU210" t="str">
        <f t="shared" si="16"/>
        <v/>
      </c>
      <c r="AV210">
        <f t="shared" si="17"/>
        <v>0</v>
      </c>
      <c r="AW210">
        <f t="shared" si="18"/>
        <v>-3</v>
      </c>
      <c r="AX210" t="e">
        <f t="shared" si="19"/>
        <v>#VALUE!</v>
      </c>
      <c r="AY210" t="s">
        <v>128</v>
      </c>
      <c r="AZ210" t="s">
        <v>128</v>
      </c>
      <c r="BA210" t="s">
        <v>128</v>
      </c>
    </row>
    <row r="211" spans="1:53" hidden="1" x14ac:dyDescent="0.25">
      <c r="A211" t="s">
        <v>128</v>
      </c>
      <c r="B211" t="s">
        <v>128</v>
      </c>
      <c r="C211" t="s">
        <v>128</v>
      </c>
      <c r="D211" t="s">
        <v>128</v>
      </c>
      <c r="AR211">
        <v>0</v>
      </c>
      <c r="AU211" t="str">
        <f t="shared" si="16"/>
        <v/>
      </c>
      <c r="AV211">
        <f t="shared" si="17"/>
        <v>0</v>
      </c>
      <c r="AW211">
        <f t="shared" si="18"/>
        <v>-3</v>
      </c>
      <c r="AX211" t="e">
        <f t="shared" si="19"/>
        <v>#VALUE!</v>
      </c>
      <c r="AY211" t="s">
        <v>128</v>
      </c>
      <c r="AZ211" t="s">
        <v>128</v>
      </c>
      <c r="BA211" t="s">
        <v>128</v>
      </c>
    </row>
    <row r="212" spans="1:53" ht="15" hidden="1" customHeight="1" x14ac:dyDescent="0.25">
      <c r="A212" t="s">
        <v>128</v>
      </c>
      <c r="B212" t="s">
        <v>128</v>
      </c>
      <c r="C212" t="s">
        <v>128</v>
      </c>
      <c r="D212" t="s">
        <v>128</v>
      </c>
      <c r="AR212">
        <v>0</v>
      </c>
      <c r="AU212" t="str">
        <f t="shared" si="16"/>
        <v/>
      </c>
      <c r="AV212">
        <f t="shared" si="17"/>
        <v>0</v>
      </c>
      <c r="AW212">
        <f t="shared" si="18"/>
        <v>-3</v>
      </c>
      <c r="AX212" t="e">
        <f t="shared" si="19"/>
        <v>#VALUE!</v>
      </c>
      <c r="AY212" t="s">
        <v>128</v>
      </c>
      <c r="AZ212" t="s">
        <v>128</v>
      </c>
      <c r="BA212" t="s">
        <v>128</v>
      </c>
    </row>
    <row r="213" spans="1:53" hidden="1" x14ac:dyDescent="0.25">
      <c r="A213" t="s">
        <v>128</v>
      </c>
      <c r="B213" t="s">
        <v>128</v>
      </c>
      <c r="C213" t="s">
        <v>128</v>
      </c>
      <c r="D213" t="s">
        <v>128</v>
      </c>
      <c r="AR213" s="28"/>
    </row>
    <row r="214" spans="1:53" hidden="1" x14ac:dyDescent="0.25">
      <c r="A214" t="s">
        <v>128</v>
      </c>
      <c r="B214" t="s">
        <v>128</v>
      </c>
      <c r="C214" t="s">
        <v>128</v>
      </c>
      <c r="D214" t="s">
        <v>128</v>
      </c>
      <c r="AR214" s="25"/>
    </row>
    <row r="215" spans="1:53" hidden="1" x14ac:dyDescent="0.25">
      <c r="A215" t="s">
        <v>128</v>
      </c>
      <c r="B215" t="s">
        <v>128</v>
      </c>
      <c r="C215" t="s">
        <v>128</v>
      </c>
      <c r="D215" t="s">
        <v>128</v>
      </c>
      <c r="AR215" s="25"/>
    </row>
    <row r="216" spans="1:53" hidden="1" x14ac:dyDescent="0.25">
      <c r="AR216" s="25"/>
    </row>
    <row r="217" spans="1:53" hidden="1" x14ac:dyDescent="0.25">
      <c r="AR217" s="25"/>
    </row>
    <row r="218" spans="1:53" hidden="1" x14ac:dyDescent="0.25">
      <c r="AR218" s="25"/>
    </row>
    <row r="219" spans="1:53" hidden="1" x14ac:dyDescent="0.25">
      <c r="AR219" s="31"/>
    </row>
    <row r="220" spans="1:53" hidden="1" x14ac:dyDescent="0.25">
      <c r="AR220" s="28"/>
    </row>
    <row r="221" spans="1:53" hidden="1" x14ac:dyDescent="0.25">
      <c r="AR221" s="25"/>
    </row>
    <row r="222" spans="1:53" hidden="1" x14ac:dyDescent="0.25">
      <c r="AR222" s="25"/>
    </row>
    <row r="223" spans="1:53" hidden="1" x14ac:dyDescent="0.25">
      <c r="AR223" s="25"/>
    </row>
    <row r="224" spans="1:53" hidden="1" x14ac:dyDescent="0.25">
      <c r="AR224" s="25"/>
    </row>
    <row r="225" spans="44:44" hidden="1" x14ac:dyDescent="0.25">
      <c r="AR225" s="25"/>
    </row>
    <row r="226" spans="44:44" hidden="1" x14ac:dyDescent="0.25">
      <c r="AR226" s="31"/>
    </row>
    <row r="227" spans="44:44" hidden="1" x14ac:dyDescent="0.25">
      <c r="AR227" s="28"/>
    </row>
    <row r="228" spans="44:44" hidden="1" x14ac:dyDescent="0.25">
      <c r="AR228" s="25"/>
    </row>
    <row r="229" spans="44:44" hidden="1" x14ac:dyDescent="0.25">
      <c r="AR229" s="25"/>
    </row>
    <row r="230" spans="44:44" hidden="1" x14ac:dyDescent="0.25">
      <c r="AR230" s="25"/>
    </row>
    <row r="231" spans="44:44" hidden="1" x14ac:dyDescent="0.25">
      <c r="AR231" s="25"/>
    </row>
    <row r="232" spans="44:44" hidden="1" x14ac:dyDescent="0.25">
      <c r="AR232" s="25"/>
    </row>
    <row r="233" spans="44:44" hidden="1" x14ac:dyDescent="0.25">
      <c r="AR233" s="31"/>
    </row>
    <row r="234" spans="44:44" hidden="1" x14ac:dyDescent="0.25">
      <c r="AR234" s="28"/>
    </row>
    <row r="235" spans="44:44" hidden="1" x14ac:dyDescent="0.25">
      <c r="AR235" s="25"/>
    </row>
    <row r="236" spans="44:44" hidden="1" x14ac:dyDescent="0.25">
      <c r="AR236" s="25"/>
    </row>
    <row r="237" spans="44:44" hidden="1" x14ac:dyDescent="0.25">
      <c r="AR237" s="25"/>
    </row>
    <row r="238" spans="44:44" hidden="1" x14ac:dyDescent="0.25">
      <c r="AR238" s="25"/>
    </row>
    <row r="239" spans="44:44" hidden="1" x14ac:dyDescent="0.25">
      <c r="AR239" s="25"/>
    </row>
    <row r="240" spans="44:44" hidden="1" x14ac:dyDescent="0.25">
      <c r="AR240" s="31"/>
    </row>
    <row r="241" spans="44:44" hidden="1" x14ac:dyDescent="0.25">
      <c r="AR241" s="28"/>
    </row>
    <row r="242" spans="44:44" hidden="1" x14ac:dyDescent="0.25">
      <c r="AR242" s="25"/>
    </row>
    <row r="243" spans="44:44" hidden="1" x14ac:dyDescent="0.25">
      <c r="AR243" s="25"/>
    </row>
    <row r="244" spans="44:44" hidden="1" x14ac:dyDescent="0.25">
      <c r="AR244" s="25"/>
    </row>
    <row r="245" spans="44:44" hidden="1" x14ac:dyDescent="0.25">
      <c r="AR245" s="25"/>
    </row>
    <row r="246" spans="44:44" hidden="1" x14ac:dyDescent="0.25">
      <c r="AR246" s="25"/>
    </row>
    <row r="247" spans="44:44" hidden="1" x14ac:dyDescent="0.25">
      <c r="AR247" s="31"/>
    </row>
    <row r="248" spans="44:44" hidden="1" x14ac:dyDescent="0.25">
      <c r="AR248" s="28"/>
    </row>
    <row r="249" spans="44:44" hidden="1" x14ac:dyDescent="0.25">
      <c r="AR249" s="25"/>
    </row>
    <row r="250" spans="44:44" hidden="1" x14ac:dyDescent="0.25">
      <c r="AR250" s="25"/>
    </row>
    <row r="251" spans="44:44" hidden="1" x14ac:dyDescent="0.25">
      <c r="AR251" s="25"/>
    </row>
    <row r="252" spans="44:44" hidden="1" x14ac:dyDescent="0.25">
      <c r="AR252" s="25"/>
    </row>
    <row r="253" spans="44:44" hidden="1" x14ac:dyDescent="0.25">
      <c r="AR253" s="25"/>
    </row>
    <row r="254" spans="44:44" hidden="1" x14ac:dyDescent="0.25">
      <c r="AR254" s="31"/>
    </row>
    <row r="255" spans="44:44" hidden="1" x14ac:dyDescent="0.25"/>
    <row r="256" spans="44:44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t="15" hidden="1" customHeight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spans="44:44" hidden="1" x14ac:dyDescent="0.25"/>
    <row r="594" spans="44:44" hidden="1" x14ac:dyDescent="0.25"/>
    <row r="595" spans="44:44" hidden="1" x14ac:dyDescent="0.25"/>
    <row r="596" spans="44:44" hidden="1" x14ac:dyDescent="0.25"/>
    <row r="597" spans="44:44" hidden="1" x14ac:dyDescent="0.25"/>
    <row r="598" spans="44:44" hidden="1" x14ac:dyDescent="0.25"/>
    <row r="599" spans="44:44" hidden="1" x14ac:dyDescent="0.25"/>
    <row r="600" spans="44:44" hidden="1" x14ac:dyDescent="0.25"/>
    <row r="601" spans="44:44" x14ac:dyDescent="0.25">
      <c r="AR601" t="s">
        <v>267</v>
      </c>
    </row>
    <row r="602" spans="44:44" x14ac:dyDescent="0.25">
      <c r="AR602" t="s">
        <v>136</v>
      </c>
    </row>
    <row r="603" spans="44:44" x14ac:dyDescent="0.25">
      <c r="AR603" t="s">
        <v>267</v>
      </c>
    </row>
    <row r="604" spans="44:44" x14ac:dyDescent="0.25">
      <c r="AR604" t="s">
        <v>267</v>
      </c>
    </row>
    <row r="605" spans="44:44" x14ac:dyDescent="0.25">
      <c r="AR605" t="s">
        <v>136</v>
      </c>
    </row>
    <row r="606" spans="44:44" x14ac:dyDescent="0.25">
      <c r="AR606" t="s">
        <v>136</v>
      </c>
    </row>
    <row r="607" spans="44:44" x14ac:dyDescent="0.25">
      <c r="AR607" t="s">
        <v>139</v>
      </c>
    </row>
    <row r="608" spans="44:44" x14ac:dyDescent="0.25">
      <c r="AR608">
        <v>0</v>
      </c>
    </row>
    <row r="609" spans="44:44" x14ac:dyDescent="0.25">
      <c r="AR609">
        <v>0</v>
      </c>
    </row>
    <row r="610" spans="44:44" x14ac:dyDescent="0.25">
      <c r="AR610">
        <v>0</v>
      </c>
    </row>
    <row r="611" spans="44:44" x14ac:dyDescent="0.25">
      <c r="AR611">
        <v>0</v>
      </c>
    </row>
    <row r="612" spans="44:44" x14ac:dyDescent="0.25">
      <c r="AR612">
        <v>0</v>
      </c>
    </row>
    <row r="613" spans="44:44" x14ac:dyDescent="0.25">
      <c r="AR613">
        <v>0</v>
      </c>
    </row>
    <row r="614" spans="44:44" x14ac:dyDescent="0.25">
      <c r="AR614">
        <v>0</v>
      </c>
    </row>
    <row r="615" spans="44:44" x14ac:dyDescent="0.25">
      <c r="AR615" t="s">
        <v>222</v>
      </c>
    </row>
    <row r="616" spans="44:44" x14ac:dyDescent="0.25">
      <c r="AR616" t="s">
        <v>107</v>
      </c>
    </row>
    <row r="617" spans="44:44" x14ac:dyDescent="0.25">
      <c r="AR617" t="s">
        <v>208</v>
      </c>
    </row>
    <row r="618" spans="44:44" x14ac:dyDescent="0.25">
      <c r="AR618" t="s">
        <v>203</v>
      </c>
    </row>
    <row r="619" spans="44:44" x14ac:dyDescent="0.25">
      <c r="AR619" t="s">
        <v>225</v>
      </c>
    </row>
    <row r="620" spans="44:44" x14ac:dyDescent="0.25">
      <c r="AR620" t="s">
        <v>143</v>
      </c>
    </row>
    <row r="621" spans="44:44" x14ac:dyDescent="0.25">
      <c r="AR621" t="s">
        <v>211</v>
      </c>
    </row>
    <row r="622" spans="44:44" x14ac:dyDescent="0.25">
      <c r="AR622">
        <v>0</v>
      </c>
    </row>
    <row r="623" spans="44:44" x14ac:dyDescent="0.25">
      <c r="AR623">
        <v>0</v>
      </c>
    </row>
    <row r="624" spans="44:44" x14ac:dyDescent="0.25">
      <c r="AR624">
        <v>0</v>
      </c>
    </row>
    <row r="625" spans="44:44" x14ac:dyDescent="0.25">
      <c r="AR625">
        <v>0</v>
      </c>
    </row>
    <row r="626" spans="44:44" x14ac:dyDescent="0.25">
      <c r="AR626">
        <v>0</v>
      </c>
    </row>
    <row r="627" spans="44:44" x14ac:dyDescent="0.25">
      <c r="AR627">
        <v>0</v>
      </c>
    </row>
    <row r="628" spans="44:44" x14ac:dyDescent="0.25">
      <c r="AR628">
        <v>0</v>
      </c>
    </row>
    <row r="629" spans="44:44" x14ac:dyDescent="0.25">
      <c r="AR629" t="s">
        <v>166</v>
      </c>
    </row>
    <row r="630" spans="44:44" x14ac:dyDescent="0.25">
      <c r="AR630" t="s">
        <v>229</v>
      </c>
    </row>
    <row r="631" spans="44:44" x14ac:dyDescent="0.25">
      <c r="AR631" t="s">
        <v>166</v>
      </c>
    </row>
    <row r="632" spans="44:44" x14ac:dyDescent="0.25">
      <c r="AR632" t="s">
        <v>220</v>
      </c>
    </row>
    <row r="633" spans="44:44" x14ac:dyDescent="0.25">
      <c r="AR633" t="s">
        <v>239</v>
      </c>
    </row>
    <row r="634" spans="44:44" x14ac:dyDescent="0.25">
      <c r="AR634">
        <v>0</v>
      </c>
    </row>
    <row r="635" spans="44:44" x14ac:dyDescent="0.25">
      <c r="AR635">
        <v>0</v>
      </c>
    </row>
    <row r="636" spans="44:44" x14ac:dyDescent="0.25">
      <c r="AR636">
        <v>0</v>
      </c>
    </row>
    <row r="637" spans="44:44" x14ac:dyDescent="0.25">
      <c r="AR637">
        <v>0</v>
      </c>
    </row>
    <row r="638" spans="44:44" x14ac:dyDescent="0.25">
      <c r="AR638">
        <v>0</v>
      </c>
    </row>
    <row r="639" spans="44:44" x14ac:dyDescent="0.25">
      <c r="AR639">
        <v>0</v>
      </c>
    </row>
    <row r="640" spans="44:44" x14ac:dyDescent="0.25">
      <c r="AR640">
        <v>0</v>
      </c>
    </row>
    <row r="641" spans="44:44" x14ac:dyDescent="0.25">
      <c r="AR641">
        <v>0</v>
      </c>
    </row>
    <row r="642" spans="44:44" x14ac:dyDescent="0.25">
      <c r="AR642">
        <v>0</v>
      </c>
    </row>
    <row r="643" spans="44:44" x14ac:dyDescent="0.25">
      <c r="AR643" t="s">
        <v>99</v>
      </c>
    </row>
    <row r="644" spans="44:44" x14ac:dyDescent="0.25">
      <c r="AR644" t="s">
        <v>137</v>
      </c>
    </row>
    <row r="645" spans="44:44" x14ac:dyDescent="0.25">
      <c r="AR645" t="s">
        <v>99</v>
      </c>
    </row>
    <row r="646" spans="44:44" x14ac:dyDescent="0.25">
      <c r="AR646" t="s">
        <v>99</v>
      </c>
    </row>
    <row r="647" spans="44:44" x14ac:dyDescent="0.25">
      <c r="AR647" t="s">
        <v>137</v>
      </c>
    </row>
    <row r="648" spans="44:44" x14ac:dyDescent="0.25">
      <c r="AR648" t="s">
        <v>137</v>
      </c>
    </row>
    <row r="649" spans="44:44" x14ac:dyDescent="0.25">
      <c r="AR649" t="s">
        <v>140</v>
      </c>
    </row>
    <row r="650" spans="44:44" x14ac:dyDescent="0.25">
      <c r="AR650">
        <v>0</v>
      </c>
    </row>
    <row r="651" spans="44:44" x14ac:dyDescent="0.25">
      <c r="AR651">
        <v>0</v>
      </c>
    </row>
    <row r="652" spans="44:44" x14ac:dyDescent="0.25">
      <c r="AR652">
        <v>0</v>
      </c>
    </row>
    <row r="653" spans="44:44" x14ac:dyDescent="0.25">
      <c r="AR653">
        <v>0</v>
      </c>
    </row>
    <row r="654" spans="44:44" x14ac:dyDescent="0.25">
      <c r="AR654">
        <v>0</v>
      </c>
    </row>
    <row r="655" spans="44:44" x14ac:dyDescent="0.25">
      <c r="AR655">
        <v>0</v>
      </c>
    </row>
    <row r="656" spans="44:44" x14ac:dyDescent="0.25">
      <c r="AR656">
        <v>0</v>
      </c>
    </row>
    <row r="657" spans="44:44" x14ac:dyDescent="0.25">
      <c r="AR657" t="s">
        <v>223</v>
      </c>
    </row>
    <row r="658" spans="44:44" x14ac:dyDescent="0.25">
      <c r="AR658" t="s">
        <v>145</v>
      </c>
    </row>
    <row r="659" spans="44:44" x14ac:dyDescent="0.25">
      <c r="AR659" t="s">
        <v>209</v>
      </c>
    </row>
    <row r="660" spans="44:44" x14ac:dyDescent="0.25">
      <c r="AR660" t="s">
        <v>204</v>
      </c>
    </row>
    <row r="661" spans="44:44" x14ac:dyDescent="0.25">
      <c r="AR661" t="s">
        <v>226</v>
      </c>
    </row>
    <row r="662" spans="44:44" x14ac:dyDescent="0.25">
      <c r="AR662" t="s">
        <v>134</v>
      </c>
    </row>
    <row r="663" spans="44:44" x14ac:dyDescent="0.25">
      <c r="AR663" t="s">
        <v>212</v>
      </c>
    </row>
    <row r="664" spans="44:44" x14ac:dyDescent="0.25">
      <c r="AR664">
        <v>0</v>
      </c>
    </row>
    <row r="665" spans="44:44" x14ac:dyDescent="0.25">
      <c r="AR665">
        <v>0</v>
      </c>
    </row>
    <row r="666" spans="44:44" x14ac:dyDescent="0.25">
      <c r="AR666">
        <v>0</v>
      </c>
    </row>
    <row r="667" spans="44:44" x14ac:dyDescent="0.25">
      <c r="AR667">
        <v>0</v>
      </c>
    </row>
    <row r="668" spans="44:44" x14ac:dyDescent="0.25">
      <c r="AR668">
        <v>0</v>
      </c>
    </row>
    <row r="669" spans="44:44" x14ac:dyDescent="0.25">
      <c r="AR669">
        <v>0</v>
      </c>
    </row>
    <row r="670" spans="44:44" x14ac:dyDescent="0.25">
      <c r="AR670">
        <v>0</v>
      </c>
    </row>
    <row r="671" spans="44:44" x14ac:dyDescent="0.25">
      <c r="AR671" t="s">
        <v>167</v>
      </c>
    </row>
    <row r="672" spans="44:44" x14ac:dyDescent="0.25">
      <c r="AR672" t="s">
        <v>230</v>
      </c>
    </row>
    <row r="673" spans="44:44" x14ac:dyDescent="0.25">
      <c r="AR673" t="s">
        <v>167</v>
      </c>
    </row>
    <row r="674" spans="44:44" x14ac:dyDescent="0.25">
      <c r="AR674" t="s">
        <v>244</v>
      </c>
    </row>
    <row r="675" spans="44:44" x14ac:dyDescent="0.25">
      <c r="AR675" t="s">
        <v>250</v>
      </c>
    </row>
    <row r="676" spans="44:44" x14ac:dyDescent="0.25">
      <c r="AR676">
        <v>0</v>
      </c>
    </row>
    <row r="677" spans="44:44" x14ac:dyDescent="0.25">
      <c r="AR677">
        <v>0</v>
      </c>
    </row>
    <row r="678" spans="44:44" x14ac:dyDescent="0.25">
      <c r="AR678">
        <v>0</v>
      </c>
    </row>
    <row r="679" spans="44:44" x14ac:dyDescent="0.25">
      <c r="AR679">
        <v>0</v>
      </c>
    </row>
    <row r="680" spans="44:44" x14ac:dyDescent="0.25">
      <c r="AR680">
        <v>0</v>
      </c>
    </row>
    <row r="681" spans="44:44" x14ac:dyDescent="0.25">
      <c r="AR681">
        <v>0</v>
      </c>
    </row>
    <row r="682" spans="44:44" x14ac:dyDescent="0.25">
      <c r="AR682">
        <v>0</v>
      </c>
    </row>
    <row r="683" spans="44:44" x14ac:dyDescent="0.25">
      <c r="AR683">
        <v>0</v>
      </c>
    </row>
    <row r="684" spans="44:44" x14ac:dyDescent="0.25">
      <c r="AR684">
        <v>0</v>
      </c>
    </row>
    <row r="685" spans="44:44" x14ac:dyDescent="0.25">
      <c r="AR685">
        <v>0</v>
      </c>
    </row>
    <row r="686" spans="44:44" x14ac:dyDescent="0.25">
      <c r="AR686" t="s">
        <v>102</v>
      </c>
    </row>
    <row r="687" spans="44:44" x14ac:dyDescent="0.25">
      <c r="AR687">
        <v>0</v>
      </c>
    </row>
    <row r="688" spans="44:44" x14ac:dyDescent="0.25">
      <c r="AR688">
        <v>0</v>
      </c>
    </row>
    <row r="689" spans="44:44" x14ac:dyDescent="0.25">
      <c r="AR689" t="s">
        <v>102</v>
      </c>
    </row>
    <row r="690" spans="44:44" x14ac:dyDescent="0.25">
      <c r="AR690" t="s">
        <v>102</v>
      </c>
    </row>
    <row r="691" spans="44:44" x14ac:dyDescent="0.25">
      <c r="AR691" t="s">
        <v>98</v>
      </c>
    </row>
    <row r="692" spans="44:44" x14ac:dyDescent="0.25">
      <c r="AR692">
        <v>0</v>
      </c>
    </row>
    <row r="693" spans="44:44" x14ac:dyDescent="0.25">
      <c r="AR693">
        <v>0</v>
      </c>
    </row>
    <row r="694" spans="44:44" x14ac:dyDescent="0.25">
      <c r="AR694">
        <v>0</v>
      </c>
    </row>
    <row r="695" spans="44:44" x14ac:dyDescent="0.25">
      <c r="AR695">
        <v>0</v>
      </c>
    </row>
    <row r="696" spans="44:44" x14ac:dyDescent="0.25">
      <c r="AR696">
        <v>0</v>
      </c>
    </row>
    <row r="697" spans="44:44" x14ac:dyDescent="0.25">
      <c r="AR697">
        <v>0</v>
      </c>
    </row>
    <row r="698" spans="44:44" x14ac:dyDescent="0.25">
      <c r="AR698">
        <v>0</v>
      </c>
    </row>
    <row r="699" spans="44:44" x14ac:dyDescent="0.25">
      <c r="AR699">
        <v>0</v>
      </c>
    </row>
    <row r="700" spans="44:44" x14ac:dyDescent="0.25">
      <c r="AR700" t="s">
        <v>134</v>
      </c>
    </row>
    <row r="701" spans="44:44" x14ac:dyDescent="0.25">
      <c r="AR701" t="s">
        <v>210</v>
      </c>
    </row>
    <row r="702" spans="44:44" x14ac:dyDescent="0.25">
      <c r="AR702" t="s">
        <v>172</v>
      </c>
    </row>
    <row r="703" spans="44:44" x14ac:dyDescent="0.25">
      <c r="AR703" t="s">
        <v>227</v>
      </c>
    </row>
    <row r="704" spans="44:44" x14ac:dyDescent="0.25">
      <c r="AR704" t="s">
        <v>105</v>
      </c>
    </row>
    <row r="705" spans="44:44" x14ac:dyDescent="0.25">
      <c r="AR705" t="s">
        <v>213</v>
      </c>
    </row>
    <row r="706" spans="44:44" x14ac:dyDescent="0.25">
      <c r="AR706">
        <v>0</v>
      </c>
    </row>
    <row r="707" spans="44:44" x14ac:dyDescent="0.25">
      <c r="AR707">
        <v>0</v>
      </c>
    </row>
    <row r="708" spans="44:44" x14ac:dyDescent="0.25">
      <c r="AR708">
        <v>0</v>
      </c>
    </row>
    <row r="709" spans="44:44" x14ac:dyDescent="0.25">
      <c r="AR709">
        <v>0</v>
      </c>
    </row>
    <row r="710" spans="44:44" x14ac:dyDescent="0.25">
      <c r="AR710">
        <v>0</v>
      </c>
    </row>
    <row r="711" spans="44:44" x14ac:dyDescent="0.25">
      <c r="AR711">
        <v>0</v>
      </c>
    </row>
    <row r="712" spans="44:44" x14ac:dyDescent="0.25">
      <c r="AR712">
        <v>0</v>
      </c>
    </row>
    <row r="713" spans="44:44" x14ac:dyDescent="0.25">
      <c r="AR713">
        <v>0</v>
      </c>
    </row>
    <row r="714" spans="44:44" x14ac:dyDescent="0.25">
      <c r="AR714" t="s">
        <v>231</v>
      </c>
    </row>
    <row r="715" spans="44:44" x14ac:dyDescent="0.25">
      <c r="AR715">
        <v>0</v>
      </c>
    </row>
    <row r="716" spans="44:44" x14ac:dyDescent="0.25">
      <c r="AR716" t="s">
        <v>246</v>
      </c>
    </row>
    <row r="717" spans="44:44" x14ac:dyDescent="0.25">
      <c r="AR717" t="s">
        <v>231</v>
      </c>
    </row>
    <row r="718" spans="44:44" x14ac:dyDescent="0.25">
      <c r="AR718">
        <v>0</v>
      </c>
    </row>
    <row r="719" spans="44:44" x14ac:dyDescent="0.25">
      <c r="AR719">
        <v>0</v>
      </c>
    </row>
    <row r="720" spans="44:44" x14ac:dyDescent="0.25">
      <c r="AR720">
        <v>0</v>
      </c>
    </row>
    <row r="721" spans="44:44" x14ac:dyDescent="0.25">
      <c r="AR721">
        <v>0</v>
      </c>
    </row>
    <row r="722" spans="44:44" x14ac:dyDescent="0.25">
      <c r="AR722">
        <v>0</v>
      </c>
    </row>
    <row r="723" spans="44:44" x14ac:dyDescent="0.25">
      <c r="AR723">
        <v>0</v>
      </c>
    </row>
    <row r="724" spans="44:44" x14ac:dyDescent="0.25">
      <c r="AR724">
        <v>0</v>
      </c>
    </row>
    <row r="725" spans="44:44" x14ac:dyDescent="0.25">
      <c r="AR725">
        <v>0</v>
      </c>
    </row>
    <row r="726" spans="44:44" x14ac:dyDescent="0.25">
      <c r="AR726">
        <v>0</v>
      </c>
    </row>
    <row r="727" spans="44:44" x14ac:dyDescent="0.25">
      <c r="AR727">
        <v>0</v>
      </c>
    </row>
    <row r="728" spans="44:44" x14ac:dyDescent="0.25">
      <c r="AR728">
        <v>0</v>
      </c>
    </row>
    <row r="729" spans="44:44" x14ac:dyDescent="0.25">
      <c r="AR729">
        <v>0</v>
      </c>
    </row>
    <row r="730" spans="44:44" x14ac:dyDescent="0.25">
      <c r="AR730">
        <v>0</v>
      </c>
    </row>
    <row r="731" spans="44:44" x14ac:dyDescent="0.25">
      <c r="AR731">
        <v>0</v>
      </c>
    </row>
    <row r="732" spans="44:44" x14ac:dyDescent="0.25">
      <c r="AR732">
        <v>0</v>
      </c>
    </row>
    <row r="733" spans="44:44" x14ac:dyDescent="0.25">
      <c r="AR733">
        <v>0</v>
      </c>
    </row>
    <row r="734" spans="44:44" x14ac:dyDescent="0.25">
      <c r="AR734">
        <v>0</v>
      </c>
    </row>
    <row r="735" spans="44:44" x14ac:dyDescent="0.25">
      <c r="AR735">
        <v>0</v>
      </c>
    </row>
    <row r="736" spans="44:44" x14ac:dyDescent="0.25">
      <c r="AR736">
        <v>0</v>
      </c>
    </row>
    <row r="737" spans="44:44" x14ac:dyDescent="0.25">
      <c r="AR737">
        <v>0</v>
      </c>
    </row>
    <row r="738" spans="44:44" x14ac:dyDescent="0.25">
      <c r="AR738">
        <v>0</v>
      </c>
    </row>
    <row r="739" spans="44:44" x14ac:dyDescent="0.25">
      <c r="AR739">
        <v>0</v>
      </c>
    </row>
    <row r="740" spans="44:44" x14ac:dyDescent="0.25">
      <c r="AR740">
        <v>0</v>
      </c>
    </row>
    <row r="741" spans="44:44" x14ac:dyDescent="0.25">
      <c r="AR741">
        <v>0</v>
      </c>
    </row>
    <row r="742" spans="44:44" x14ac:dyDescent="0.25">
      <c r="AR742">
        <v>0</v>
      </c>
    </row>
    <row r="743" spans="44:44" x14ac:dyDescent="0.25">
      <c r="AR743">
        <v>0</v>
      </c>
    </row>
    <row r="744" spans="44:44" x14ac:dyDescent="0.25">
      <c r="AR744" t="s">
        <v>205</v>
      </c>
    </row>
    <row r="745" spans="44:44" x14ac:dyDescent="0.25">
      <c r="AR745">
        <v>0</v>
      </c>
    </row>
    <row r="746" spans="44:44" x14ac:dyDescent="0.25">
      <c r="AR746">
        <v>0</v>
      </c>
    </row>
    <row r="747" spans="44:44" x14ac:dyDescent="0.25">
      <c r="AR747">
        <v>0</v>
      </c>
    </row>
    <row r="748" spans="44:44" x14ac:dyDescent="0.25">
      <c r="AR748">
        <v>0</v>
      </c>
    </row>
    <row r="749" spans="44:44" x14ac:dyDescent="0.25">
      <c r="AR749">
        <v>0</v>
      </c>
    </row>
    <row r="750" spans="44:44" x14ac:dyDescent="0.25">
      <c r="AR750">
        <v>0</v>
      </c>
    </row>
    <row r="751" spans="44:44" x14ac:dyDescent="0.25">
      <c r="AR751">
        <v>0</v>
      </c>
    </row>
    <row r="752" spans="44:44" x14ac:dyDescent="0.25">
      <c r="AR752">
        <v>0</v>
      </c>
    </row>
    <row r="753" spans="44:44" x14ac:dyDescent="0.25">
      <c r="AR753">
        <v>0</v>
      </c>
    </row>
    <row r="754" spans="44:44" x14ac:dyDescent="0.25">
      <c r="AR754">
        <v>0</v>
      </c>
    </row>
    <row r="755" spans="44:44" x14ac:dyDescent="0.25">
      <c r="AR755">
        <v>0</v>
      </c>
    </row>
    <row r="756" spans="44:44" x14ac:dyDescent="0.25">
      <c r="AR756" t="s">
        <v>232</v>
      </c>
    </row>
    <row r="757" spans="44:44" x14ac:dyDescent="0.25">
      <c r="AR757">
        <v>0</v>
      </c>
    </row>
    <row r="758" spans="44:44" x14ac:dyDescent="0.25">
      <c r="AR758" t="s">
        <v>245</v>
      </c>
    </row>
    <row r="759" spans="44:44" x14ac:dyDescent="0.25">
      <c r="AR759" t="s">
        <v>248</v>
      </c>
    </row>
    <row r="760" spans="44:44" x14ac:dyDescent="0.25">
      <c r="AR760">
        <v>0</v>
      </c>
    </row>
    <row r="761" spans="44:44" x14ac:dyDescent="0.25">
      <c r="AR761">
        <v>0</v>
      </c>
    </row>
    <row r="762" spans="44:44" x14ac:dyDescent="0.25">
      <c r="AR762">
        <v>0</v>
      </c>
    </row>
    <row r="763" spans="44:44" x14ac:dyDescent="0.25">
      <c r="AR763">
        <v>0</v>
      </c>
    </row>
    <row r="764" spans="44:44" x14ac:dyDescent="0.25">
      <c r="AR764">
        <v>0</v>
      </c>
    </row>
    <row r="765" spans="44:44" x14ac:dyDescent="0.25">
      <c r="AR765">
        <v>0</v>
      </c>
    </row>
    <row r="766" spans="44:44" x14ac:dyDescent="0.25">
      <c r="AR766">
        <v>0</v>
      </c>
    </row>
    <row r="767" spans="44:44" x14ac:dyDescent="0.25">
      <c r="AR767">
        <v>0</v>
      </c>
    </row>
    <row r="768" spans="44:44" x14ac:dyDescent="0.25">
      <c r="AR768">
        <v>0</v>
      </c>
    </row>
  </sheetData>
  <sortState ref="D4:D65">
    <sortCondition descending="1" ref="D4"/>
  </sortState>
  <mergeCells count="8">
    <mergeCell ref="A1:D2"/>
    <mergeCell ref="AP24:AP30"/>
    <mergeCell ref="AP31:AP37"/>
    <mergeCell ref="AP38:AP44"/>
    <mergeCell ref="L1:AP2"/>
    <mergeCell ref="AP3:AP9"/>
    <mergeCell ref="AP10:AP16"/>
    <mergeCell ref="AP17:AP23"/>
  </mergeCells>
  <dataValidations count="1">
    <dataValidation type="list" allowBlank="1" showInputMessage="1" showErrorMessage="1" sqref="C2">
      <formula1>"D1,D2,D3,D4,D5,D6,D7,D8,D9,D10"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li">
                <anchor moveWithCells="1" sizeWithCells="1">
                  <from>
                    <xdr:col>4</xdr:col>
                    <xdr:colOff>9525</xdr:colOff>
                    <xdr:row>3</xdr:row>
                    <xdr:rowOff>19050</xdr:rowOff>
                  </from>
                  <to>
                    <xdr:col>5</xdr:col>
                    <xdr:colOff>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créationlistedecoursesok">
                <anchor moveWithCells="1" sizeWithCells="1">
                  <from>
                    <xdr:col>3</xdr:col>
                    <xdr:colOff>2171700</xdr:colOff>
                    <xdr:row>7</xdr:row>
                    <xdr:rowOff>19050</xdr:rowOff>
                  </from>
                  <to>
                    <xdr:col>4</xdr:col>
                    <xdr:colOff>1362075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Module4.etape3">
                <anchor moveWithCells="1">
                  <from>
                    <xdr:col>4</xdr:col>
                    <xdr:colOff>9525</xdr:colOff>
                    <xdr:row>11</xdr:row>
                    <xdr:rowOff>9525</xdr:rowOff>
                  </from>
                  <to>
                    <xdr:col>4</xdr:col>
                    <xdr:colOff>1371600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etape4">
                <anchor moveWithCells="1" sizeWithCells="1">
                  <from>
                    <xdr:col>4</xdr:col>
                    <xdr:colOff>9525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Button 9">
              <controlPr defaultSize="0" print="0" autoFill="0" autoPict="0" macro="[0]!etape5">
                <anchor moveWithCells="1" sizeWithCells="1">
                  <from>
                    <xdr:col>4</xdr:col>
                    <xdr:colOff>19050</xdr:colOff>
                    <xdr:row>19</xdr:row>
                    <xdr:rowOff>19050</xdr:rowOff>
                  </from>
                  <to>
                    <xdr:col>8</xdr:col>
                    <xdr:colOff>19050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Button 10">
              <controlPr defaultSize="0" print="0" autoFill="0" autoPict="0" macro="[0]!remiseàzéro">
                <anchor moveWithCells="1" sizeWithCells="1">
                  <from>
                    <xdr:col>4</xdr:col>
                    <xdr:colOff>19050</xdr:colOff>
                    <xdr:row>0</xdr:row>
                    <xdr:rowOff>19050</xdr:rowOff>
                  </from>
                  <to>
                    <xdr:col>4</xdr:col>
                    <xdr:colOff>1371600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impression">
                <anchor moveWithCells="1" sizeWithCells="1">
                  <from>
                    <xdr:col>4</xdr:col>
                    <xdr:colOff>9525</xdr:colOff>
                    <xdr:row>22</xdr:row>
                    <xdr:rowOff>180975</xdr:rowOff>
                  </from>
                  <to>
                    <xdr:col>8</xdr:col>
                    <xdr:colOff>9525</xdr:colOff>
                    <xdr:row>24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 de Repas</vt:lpstr>
      <vt:lpstr>Menu pour 15 jours</vt:lpstr>
      <vt:lpstr>Courses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USER</cp:lastModifiedBy>
  <cp:lastPrinted>2018-09-27T18:17:03Z</cp:lastPrinted>
  <dcterms:created xsi:type="dcterms:W3CDTF">2010-08-26T09:22:41Z</dcterms:created>
  <dcterms:modified xsi:type="dcterms:W3CDTF">2018-11-08T07:37:15Z</dcterms:modified>
</cp:coreProperties>
</file>