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15345" windowHeight="4545" activeTab="2"/>
  </bookViews>
  <sheets>
    <sheet name="Rémunération" sheetId="3" r:id="rId1"/>
    <sheet name="Frais de formation" sheetId="2" r:id="rId2"/>
    <sheet name="Aide à la mobilité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 l="1"/>
  <c r="G31" i="1"/>
  <c r="H26" i="1"/>
  <c r="H27" i="1" s="1"/>
  <c r="H28" i="1" s="1"/>
  <c r="H29" i="1" s="1"/>
  <c r="H30" i="1" s="1"/>
  <c r="H25" i="1"/>
  <c r="H24" i="1"/>
  <c r="G26" i="1"/>
  <c r="G27" i="1" s="1"/>
  <c r="G28" i="1" s="1"/>
  <c r="G29" i="1" s="1"/>
  <c r="G30" i="1" s="1"/>
  <c r="G25" i="1"/>
  <c r="G24" i="1"/>
  <c r="C31" i="1"/>
  <c r="D31" i="1"/>
  <c r="E31" i="1"/>
  <c r="F31" i="1"/>
  <c r="F30" i="1"/>
  <c r="F25" i="1"/>
  <c r="F26" i="1"/>
  <c r="F27" i="1"/>
  <c r="F28" i="1"/>
  <c r="F29" i="1"/>
  <c r="F24" i="1"/>
  <c r="E25" i="1"/>
  <c r="E26" i="1"/>
  <c r="E27" i="1"/>
  <c r="E28" i="1"/>
  <c r="E29" i="1"/>
  <c r="E30" i="1"/>
  <c r="E24" i="1"/>
  <c r="G13" i="1"/>
  <c r="K17" i="2"/>
  <c r="E25" i="2"/>
  <c r="E26" i="2"/>
  <c r="E27" i="2"/>
  <c r="E28" i="2"/>
  <c r="E29" i="2"/>
  <c r="E30" i="2"/>
  <c r="E24" i="2"/>
  <c r="F25" i="2"/>
  <c r="F26" i="2"/>
  <c r="F27" i="2"/>
  <c r="F28" i="2"/>
  <c r="F29" i="2"/>
  <c r="F30" i="2"/>
  <c r="F24" i="2"/>
  <c r="K24" i="2" s="1"/>
  <c r="K25" i="2" s="1"/>
  <c r="K26" i="2" s="1"/>
  <c r="K27" i="2" s="1"/>
  <c r="K28" i="2" s="1"/>
  <c r="K29" i="2" s="1"/>
  <c r="K30" i="2" s="1"/>
  <c r="L31" i="3"/>
  <c r="K31" i="3"/>
  <c r="I31" i="3"/>
  <c r="H31" i="3"/>
  <c r="G31" i="3"/>
  <c r="E31" i="3"/>
  <c r="D20" i="3"/>
  <c r="H20" i="3"/>
  <c r="L17" i="3"/>
  <c r="F31" i="2" l="1"/>
  <c r="K31" i="2" s="1"/>
  <c r="I19" i="1"/>
  <c r="D19" i="1"/>
  <c r="I14" i="2"/>
  <c r="D14" i="2"/>
  <c r="I13" i="2"/>
  <c r="D13" i="2"/>
  <c r="J14" i="3"/>
  <c r="D14" i="3"/>
  <c r="I11" i="1"/>
  <c r="D11" i="1"/>
  <c r="I11" i="2"/>
  <c r="D11" i="2"/>
  <c r="I7" i="2"/>
  <c r="H7" i="1"/>
  <c r="H4" i="1"/>
  <c r="I4" i="2"/>
  <c r="G18" i="2" l="1"/>
  <c r="J25" i="3" l="1"/>
  <c r="J26" i="3"/>
  <c r="J27" i="3"/>
  <c r="J28" i="3"/>
  <c r="F31" i="3" l="1"/>
  <c r="D31" i="3"/>
  <c r="C31" i="3"/>
  <c r="J30" i="3"/>
  <c r="J29" i="3"/>
  <c r="J24" i="3"/>
  <c r="K24" i="3" s="1"/>
  <c r="K25" i="3" s="1"/>
  <c r="K26" i="3" s="1"/>
  <c r="K27" i="3" s="1"/>
  <c r="K28" i="3" s="1"/>
  <c r="K29" i="3" s="1"/>
  <c r="K30" i="3" s="1"/>
  <c r="G24" i="3"/>
  <c r="G25" i="3" s="1"/>
  <c r="G26" i="3" s="1"/>
  <c r="G27" i="3" s="1"/>
  <c r="G28" i="3" s="1"/>
  <c r="G29" i="3" s="1"/>
  <c r="G30" i="3" s="1"/>
  <c r="E24" i="3"/>
  <c r="E25" i="3" s="1"/>
  <c r="E26" i="3" s="1"/>
  <c r="E27" i="3" s="1"/>
  <c r="E28" i="3" s="1"/>
  <c r="E29" i="3" s="1"/>
  <c r="E30" i="3" s="1"/>
  <c r="H18" i="3"/>
  <c r="J31" i="3" l="1"/>
</calcChain>
</file>

<file path=xl/sharedStrings.xml><?xml version="1.0" encoding="utf-8"?>
<sst xmlns="http://schemas.openxmlformats.org/spreadsheetml/2006/main" count="83" uniqueCount="54">
  <si>
    <t>COUT PRIS EN CHARGE</t>
  </si>
  <si>
    <t>DETAIL DE PRISE EN CHARGE</t>
  </si>
  <si>
    <t>?</t>
  </si>
  <si>
    <t>VERIF KM</t>
  </si>
  <si>
    <t>PERIODE</t>
  </si>
  <si>
    <t>JOURS THEO REGLE</t>
  </si>
  <si>
    <t>JOURS SP REGLE</t>
  </si>
  <si>
    <t>TOTAL JOURS REGLES</t>
  </si>
  <si>
    <t>MONTANT REGLE</t>
  </si>
  <si>
    <t>JOURS RESTANT</t>
  </si>
  <si>
    <t>ENGAGEMENT RESTANT</t>
  </si>
  <si>
    <t>DATE REGLEMENT</t>
  </si>
  <si>
    <t>TOTAL</t>
  </si>
  <si>
    <t>HEURES EN CENTRE</t>
  </si>
  <si>
    <t>HEURES EN STAGE PRATIQUE</t>
  </si>
  <si>
    <t>N° FACTURE</t>
  </si>
  <si>
    <t>AP/EMARGEMENTS</t>
  </si>
  <si>
    <t>convention de stage entreprise</t>
  </si>
  <si>
    <t>CUMUL</t>
  </si>
  <si>
    <t>Intitulé de la formation :</t>
  </si>
  <si>
    <t xml:space="preserve">Organisme de formation : </t>
  </si>
  <si>
    <t>Date de début PEC :</t>
  </si>
  <si>
    <t>Date de fin PEC :</t>
  </si>
  <si>
    <t>ENGAGEMENT :</t>
  </si>
  <si>
    <t>Heures prises en charge en centre :</t>
  </si>
  <si>
    <t>Montant engagé :</t>
  </si>
  <si>
    <t>Heures prises en charge en stage pratique :</t>
  </si>
  <si>
    <t>Coût horaire :</t>
  </si>
  <si>
    <t>Total des heures prises en charge :</t>
  </si>
  <si>
    <t>Taux de prise en charge :</t>
  </si>
  <si>
    <t>Horaire mensuel :</t>
  </si>
  <si>
    <t>Horaire hebdomadaire :</t>
  </si>
  <si>
    <t>Horaire journalier :</t>
  </si>
  <si>
    <r>
      <t>P</t>
    </r>
    <r>
      <rPr>
        <b/>
        <sz val="10"/>
        <color theme="0"/>
        <rFont val="Calibri"/>
        <family val="2"/>
      </rPr>
      <t>ÉRIODE</t>
    </r>
  </si>
  <si>
    <r>
      <t>HEURES EFFECTU</t>
    </r>
    <r>
      <rPr>
        <b/>
        <sz val="10"/>
        <color theme="0"/>
        <rFont val="Calibri"/>
        <family val="2"/>
      </rPr>
      <t>ÉES</t>
    </r>
  </si>
  <si>
    <r>
      <t>R</t>
    </r>
    <r>
      <rPr>
        <b/>
        <sz val="10"/>
        <color theme="0"/>
        <rFont val="Calibri"/>
        <family val="2"/>
      </rPr>
      <t>ÉMUNÉRATION</t>
    </r>
  </si>
  <si>
    <t>DATE DU VIREMENT</t>
  </si>
  <si>
    <r>
      <t>PR</t>
    </r>
    <r>
      <rPr>
        <b/>
        <sz val="10"/>
        <color theme="0"/>
        <rFont val="Calibri"/>
        <family val="2"/>
      </rPr>
      <t>ÉSENCE EN JOUR</t>
    </r>
  </si>
  <si>
    <t>RESTANT</t>
  </si>
  <si>
    <t>HEURES EN SP</t>
  </si>
  <si>
    <t>BRUT</t>
  </si>
  <si>
    <t>CHARGES PATRONALES</t>
  </si>
  <si>
    <r>
      <t>BRUT CHARG</t>
    </r>
    <r>
      <rPr>
        <b/>
        <sz val="10"/>
        <color theme="0"/>
        <rFont val="Calibri"/>
        <family val="2"/>
      </rPr>
      <t>É</t>
    </r>
  </si>
  <si>
    <r>
      <t xml:space="preserve">NET </t>
    </r>
    <r>
      <rPr>
        <b/>
        <sz val="10"/>
        <color theme="0"/>
        <rFont val="Calibri"/>
        <family val="2"/>
      </rPr>
      <t>À PAYER</t>
    </r>
  </si>
  <si>
    <t>Date de début :</t>
  </si>
  <si>
    <t>Date de fin :</t>
  </si>
  <si>
    <t>Total jours prévus :</t>
  </si>
  <si>
    <t>Calcul de la distance :</t>
  </si>
  <si>
    <t>XXXX</t>
  </si>
  <si>
    <t>17NCDDXXXX</t>
  </si>
  <si>
    <t>fois</t>
  </si>
  <si>
    <t>/jour</t>
  </si>
  <si>
    <t>gavanon</t>
  </si>
  <si>
    <t>starlight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</si>
</sst>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0\ &quot;€&quot;_-;\-* #,##0.000\ &quot;€&quot;_-;_-* &quot;-&quot;??\ &quot;€&quot;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0"/>
      <name val="Calibri"/>
      <family val="2"/>
    </font>
    <font>
      <sz val="11"/>
      <color theme="1"/>
      <name val="Wingdings"/>
      <charset val="2"/>
    </font>
    <font>
      <b/>
      <sz val="1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49998474074526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3">
    <xf numFmtId="0" fontId="0" fillId="0" borderId="0" xfId="0"/>
    <xf numFmtId="0" fontId="13" fillId="8" borderId="17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horizontal="center" vertical="center"/>
    </xf>
    <xf numFmtId="0" fontId="13" fillId="8" borderId="18" xfId="0" applyFont="1" applyFill="1" applyBorder="1" applyAlignment="1">
      <alignment horizontal="center" vertical="center" wrapText="1"/>
    </xf>
    <xf numFmtId="0" fontId="0" fillId="9" borderId="5" xfId="0" applyFill="1" applyBorder="1"/>
    <xf numFmtId="0" fontId="0" fillId="9" borderId="1" xfId="0" applyFill="1" applyBorder="1"/>
    <xf numFmtId="44" fontId="0" fillId="0" borderId="5" xfId="1" applyFont="1" applyBorder="1" applyAlignment="1">
      <alignment vertical="center"/>
    </xf>
    <xf numFmtId="44" fontId="0" fillId="9" borderId="5" xfId="1" applyFont="1" applyFill="1" applyBorder="1" applyAlignment="1">
      <alignment vertical="center"/>
    </xf>
    <xf numFmtId="44" fontId="0" fillId="0" borderId="5" xfId="1" applyFont="1" applyBorder="1"/>
    <xf numFmtId="0" fontId="3" fillId="0" borderId="19" xfId="0" applyFont="1" applyBorder="1" applyAlignment="1">
      <alignment horizontal="right"/>
    </xf>
    <xf numFmtId="0" fontId="0" fillId="0" borderId="17" xfId="0" applyBorder="1" applyProtection="1">
      <protection locked="0"/>
    </xf>
    <xf numFmtId="0" fontId="0" fillId="0" borderId="5" xfId="0" applyBorder="1" applyProtection="1">
      <protection locked="0"/>
    </xf>
    <xf numFmtId="44" fontId="0" fillId="0" borderId="17" xfId="1" applyFont="1" applyBorder="1" applyAlignment="1" applyProtection="1">
      <alignment vertical="center"/>
      <protection locked="0"/>
    </xf>
    <xf numFmtId="44" fontId="0" fillId="0" borderId="5" xfId="1" applyFont="1" applyBorder="1" applyAlignment="1" applyProtection="1">
      <alignment vertical="center"/>
      <protection locked="0"/>
    </xf>
    <xf numFmtId="44" fontId="0" fillId="0" borderId="18" xfId="1" applyFont="1" applyBorder="1" applyAlignment="1" applyProtection="1">
      <alignment vertical="center"/>
      <protection locked="0"/>
    </xf>
    <xf numFmtId="0" fontId="4" fillId="5" borderId="0" xfId="0" applyFont="1" applyFill="1"/>
    <xf numFmtId="0" fontId="0" fillId="5" borderId="0" xfId="0" applyFill="1"/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13" fillId="8" borderId="1" xfId="0" applyFont="1" applyFill="1" applyBorder="1" applyAlignment="1">
      <alignment horizontal="center" vertical="center"/>
    </xf>
    <xf numFmtId="0" fontId="4" fillId="5" borderId="0" xfId="0" applyFont="1" applyFill="1" applyBorder="1"/>
    <xf numFmtId="0" fontId="0" fillId="5" borderId="24" xfId="0" applyFill="1" applyBorder="1"/>
    <xf numFmtId="0" fontId="0" fillId="5" borderId="25" xfId="0" applyFill="1" applyBorder="1"/>
    <xf numFmtId="0" fontId="12" fillId="5" borderId="24" xfId="0" applyFont="1" applyFill="1" applyBorder="1" applyAlignment="1">
      <alignment vertical="center"/>
    </xf>
    <xf numFmtId="0" fontId="12" fillId="5" borderId="0" xfId="0" applyFont="1" applyFill="1" applyBorder="1" applyAlignment="1">
      <alignment vertical="center"/>
    </xf>
    <xf numFmtId="0" fontId="12" fillId="5" borderId="0" xfId="0" applyFont="1" applyFill="1" applyBorder="1"/>
    <xf numFmtId="0" fontId="12" fillId="5" borderId="0" xfId="0" applyFont="1" applyFill="1" applyBorder="1" applyAlignment="1">
      <alignment horizontal="left" vertical="center"/>
    </xf>
    <xf numFmtId="0" fontId="12" fillId="5" borderId="25" xfId="0" applyFont="1" applyFill="1" applyBorder="1"/>
    <xf numFmtId="0" fontId="12" fillId="5" borderId="24" xfId="0" applyFont="1" applyFill="1" applyBorder="1"/>
    <xf numFmtId="0" fontId="9" fillId="0" borderId="24" xfId="0" applyFont="1" applyBorder="1"/>
    <xf numFmtId="17" fontId="0" fillId="0" borderId="26" xfId="0" applyNumberFormat="1" applyBorder="1" applyAlignment="1">
      <alignment horizontal="center" vertical="center"/>
    </xf>
    <xf numFmtId="14" fontId="0" fillId="0" borderId="27" xfId="0" applyNumberFormat="1" applyBorder="1" applyAlignment="1" applyProtection="1">
      <alignment vertical="center"/>
      <protection locked="0"/>
    </xf>
    <xf numFmtId="0" fontId="3" fillId="0" borderId="28" xfId="0" applyFont="1" applyBorder="1"/>
    <xf numFmtId="17" fontId="0" fillId="0" borderId="29" xfId="0" applyNumberFormat="1" applyBorder="1" applyAlignment="1">
      <alignment horizontal="center" vertical="center"/>
    </xf>
    <xf numFmtId="0" fontId="0" fillId="0" borderId="30" xfId="0" applyBorder="1" applyProtection="1">
      <protection locked="0"/>
    </xf>
    <xf numFmtId="0" fontId="0" fillId="0" borderId="4" xfId="0" applyBorder="1" applyProtection="1">
      <protection locked="0"/>
    </xf>
    <xf numFmtId="0" fontId="0" fillId="9" borderId="4" xfId="0" applyFill="1" applyBorder="1"/>
    <xf numFmtId="0" fontId="0" fillId="9" borderId="6" xfId="0" applyFill="1" applyBorder="1"/>
    <xf numFmtId="44" fontId="0" fillId="0" borderId="30" xfId="1" applyFont="1" applyBorder="1" applyAlignment="1" applyProtection="1">
      <alignment vertical="center"/>
      <protection locked="0"/>
    </xf>
    <xf numFmtId="44" fontId="0" fillId="0" borderId="4" xfId="1" applyFont="1" applyBorder="1" applyAlignment="1" applyProtection="1">
      <alignment vertical="center"/>
      <protection locked="0"/>
    </xf>
    <xf numFmtId="44" fontId="0" fillId="0" borderId="4" xfId="1" applyFont="1" applyBorder="1"/>
    <xf numFmtId="44" fontId="0" fillId="9" borderId="4" xfId="1" applyFont="1" applyFill="1" applyBorder="1" applyAlignment="1">
      <alignment vertical="center"/>
    </xf>
    <xf numFmtId="44" fontId="0" fillId="0" borderId="31" xfId="1" applyFont="1" applyBorder="1" applyAlignment="1" applyProtection="1">
      <alignment vertical="center"/>
      <protection locked="0"/>
    </xf>
    <xf numFmtId="0" fontId="3" fillId="0" borderId="32" xfId="0" applyFont="1" applyBorder="1"/>
    <xf numFmtId="0" fontId="3" fillId="0" borderId="33" xfId="0" applyFont="1" applyBorder="1"/>
    <xf numFmtId="166" fontId="3" fillId="0" borderId="32" xfId="0" applyNumberFormat="1" applyFont="1" applyBorder="1"/>
    <xf numFmtId="166" fontId="3" fillId="0" borderId="33" xfId="0" applyNumberFormat="1" applyFont="1" applyBorder="1"/>
    <xf numFmtId="166" fontId="3" fillId="0" borderId="35" xfId="0" applyNumberFormat="1" applyFont="1" applyBorder="1"/>
    <xf numFmtId="0" fontId="12" fillId="0" borderId="27" xfId="0" applyFont="1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protection locked="0"/>
    </xf>
    <xf numFmtId="44" fontId="12" fillId="0" borderId="18" xfId="1" applyFont="1" applyBorder="1" applyAlignment="1" applyProtection="1">
      <protection locked="0"/>
    </xf>
    <xf numFmtId="165" fontId="12" fillId="0" borderId="18" xfId="1" applyNumberFormat="1" applyFont="1" applyBorder="1" applyAlignment="1" applyProtection="1">
      <protection locked="0"/>
    </xf>
    <xf numFmtId="9" fontId="12" fillId="0" borderId="18" xfId="0" applyNumberFormat="1" applyFont="1" applyBorder="1" applyAlignment="1" applyProtection="1">
      <protection locked="0"/>
    </xf>
    <xf numFmtId="2" fontId="0" fillId="0" borderId="5" xfId="0" applyNumberFormat="1" applyFont="1" applyBorder="1" applyAlignment="1" applyProtection="1">
      <protection locked="0"/>
    </xf>
    <xf numFmtId="0" fontId="0" fillId="5" borderId="2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4" fillId="5" borderId="24" xfId="0" applyFont="1" applyFill="1" applyBorder="1" applyAlignment="1" applyProtection="1">
      <alignment vertical="center"/>
      <protection locked="0"/>
    </xf>
    <xf numFmtId="0" fontId="4" fillId="5" borderId="0" xfId="0" applyFont="1" applyFill="1" applyBorder="1" applyAlignment="1" applyProtection="1">
      <alignment vertical="center"/>
      <protection locked="0"/>
    </xf>
    <xf numFmtId="0" fontId="0" fillId="5" borderId="0" xfId="0" applyFill="1" applyProtection="1"/>
    <xf numFmtId="0" fontId="0" fillId="5" borderId="24" xfId="0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0" fontId="0" fillId="5" borderId="25" xfId="0" applyFill="1" applyBorder="1" applyAlignment="1" applyProtection="1">
      <alignment horizontal="center"/>
    </xf>
    <xf numFmtId="0" fontId="4" fillId="5" borderId="24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vertical="center"/>
    </xf>
    <xf numFmtId="0" fontId="4" fillId="5" borderId="0" xfId="0" applyFont="1" applyFill="1" applyBorder="1" applyProtection="1"/>
    <xf numFmtId="49" fontId="4" fillId="5" borderId="0" xfId="0" applyNumberFormat="1" applyFont="1" applyFill="1" applyBorder="1" applyAlignment="1" applyProtection="1">
      <alignment horizontal="center" vertical="center"/>
    </xf>
    <xf numFmtId="49" fontId="4" fillId="5" borderId="25" xfId="0" applyNumberFormat="1" applyFont="1" applyFill="1" applyBorder="1" applyAlignment="1" applyProtection="1">
      <alignment horizontal="center" vertical="center"/>
    </xf>
    <xf numFmtId="0" fontId="0" fillId="5" borderId="24" xfId="0" applyFill="1" applyBorder="1" applyProtection="1"/>
    <xf numFmtId="0" fontId="0" fillId="5" borderId="0" xfId="0" applyFill="1" applyBorder="1" applyProtection="1"/>
    <xf numFmtId="0" fontId="0" fillId="5" borderId="25" xfId="0" applyFill="1" applyBorder="1" applyProtection="1"/>
    <xf numFmtId="0" fontId="12" fillId="5" borderId="24" xfId="0" applyFont="1" applyFill="1" applyBorder="1" applyAlignment="1" applyProtection="1">
      <alignment vertical="center"/>
    </xf>
    <xf numFmtId="0" fontId="12" fillId="5" borderId="0" xfId="0" applyFont="1" applyFill="1" applyBorder="1" applyAlignment="1" applyProtection="1">
      <alignment vertical="center"/>
    </xf>
    <xf numFmtId="0" fontId="12" fillId="5" borderId="0" xfId="0" applyFont="1" applyFill="1" applyBorder="1" applyProtection="1"/>
    <xf numFmtId="0" fontId="12" fillId="5" borderId="0" xfId="0" applyFont="1" applyFill="1" applyBorder="1" applyAlignment="1" applyProtection="1">
      <alignment horizontal="left" vertical="center"/>
    </xf>
    <xf numFmtId="0" fontId="12" fillId="5" borderId="25" xfId="0" applyFont="1" applyFill="1" applyBorder="1" applyProtection="1"/>
    <xf numFmtId="0" fontId="7" fillId="4" borderId="14" xfId="0" applyFont="1" applyFill="1" applyBorder="1" applyAlignment="1" applyProtection="1">
      <alignment horizontal="center" vertical="center"/>
    </xf>
    <xf numFmtId="0" fontId="7" fillId="4" borderId="15" xfId="0" applyFont="1" applyFill="1" applyBorder="1" applyAlignment="1" applyProtection="1">
      <alignment horizontal="center" vertical="center" wrapText="1"/>
    </xf>
    <xf numFmtId="0" fontId="7" fillId="4" borderId="15" xfId="0" applyFont="1" applyFill="1" applyBorder="1" applyAlignment="1" applyProtection="1">
      <alignment horizontal="center" vertical="center"/>
    </xf>
    <xf numFmtId="0" fontId="8" fillId="4" borderId="16" xfId="0" applyFont="1" applyFill="1" applyBorder="1" applyAlignment="1" applyProtection="1">
      <alignment horizontal="center" vertical="center" wrapText="1"/>
    </xf>
    <xf numFmtId="17" fontId="0" fillId="0" borderId="17" xfId="0" applyNumberFormat="1" applyBorder="1" applyAlignment="1" applyProtection="1">
      <alignment horizontal="center" vertical="center"/>
    </xf>
    <xf numFmtId="43" fontId="0" fillId="0" borderId="5" xfId="5" applyFont="1" applyBorder="1" applyAlignment="1" applyProtection="1">
      <alignment vertical="center"/>
    </xf>
    <xf numFmtId="17" fontId="3" fillId="4" borderId="20" xfId="0" applyNumberFormat="1" applyFont="1" applyFill="1" applyBorder="1" applyAlignment="1" applyProtection="1">
      <alignment horizontal="center" vertical="center"/>
    </xf>
    <xf numFmtId="43" fontId="0" fillId="4" borderId="38" xfId="5" applyFont="1" applyFill="1" applyBorder="1" applyAlignment="1" applyProtection="1">
      <alignment vertical="center"/>
    </xf>
    <xf numFmtId="43" fontId="0" fillId="4" borderId="38" xfId="5" applyFont="1" applyFill="1" applyBorder="1" applyProtection="1"/>
    <xf numFmtId="0" fontId="0" fillId="4" borderId="38" xfId="0" applyFill="1" applyBorder="1" applyProtection="1"/>
    <xf numFmtId="0" fontId="0" fillId="4" borderId="39" xfId="0" applyFill="1" applyBorder="1" applyProtection="1"/>
    <xf numFmtId="43" fontId="0" fillId="0" borderId="5" xfId="5" applyFont="1" applyBorder="1" applyAlignment="1" applyProtection="1">
      <alignment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2" fillId="5" borderId="24" xfId="0" applyFont="1" applyFill="1" applyBorder="1" applyProtection="1"/>
    <xf numFmtId="0" fontId="9" fillId="0" borderId="24" xfId="0" applyFont="1" applyBorder="1" applyProtection="1"/>
    <xf numFmtId="0" fontId="8" fillId="7" borderId="5" xfId="0" applyFont="1" applyFill="1" applyBorder="1" applyAlignment="1" applyProtection="1">
      <alignment vertical="center"/>
    </xf>
    <xf numFmtId="2" fontId="0" fillId="0" borderId="5" xfId="0" applyNumberFormat="1" applyFont="1" applyBorder="1" applyAlignment="1" applyProtection="1"/>
    <xf numFmtId="0" fontId="7" fillId="7" borderId="17" xfId="0" applyFont="1" applyFill="1" applyBorder="1" applyAlignment="1" applyProtection="1">
      <alignment horizontal="center" vertical="center"/>
    </xf>
    <xf numFmtId="0" fontId="7" fillId="7" borderId="5" xfId="0" applyFont="1" applyFill="1" applyBorder="1" applyAlignment="1" applyProtection="1">
      <alignment horizontal="center" vertical="center" wrapText="1"/>
    </xf>
    <xf numFmtId="0" fontId="7" fillId="7" borderId="5" xfId="0" applyFont="1" applyFill="1" applyBorder="1" applyAlignment="1" applyProtection="1">
      <alignment horizontal="center" vertical="center"/>
    </xf>
    <xf numFmtId="0" fontId="7" fillId="7" borderId="18" xfId="0" applyFont="1" applyFill="1" applyBorder="1" applyAlignment="1" applyProtection="1">
      <alignment horizontal="center" vertical="center" wrapText="1"/>
    </xf>
    <xf numFmtId="17" fontId="0" fillId="0" borderId="17" xfId="0" applyNumberFormat="1" applyBorder="1" applyAlignment="1" applyProtection="1">
      <alignment horizontal="left" vertical="center" wrapText="1"/>
    </xf>
    <xf numFmtId="164" fontId="0" fillId="0" borderId="5" xfId="5" applyNumberFormat="1" applyFont="1" applyBorder="1" applyAlignment="1" applyProtection="1">
      <alignment horizontal="center" vertical="center"/>
    </xf>
    <xf numFmtId="43" fontId="0" fillId="0" borderId="5" xfId="5" applyFont="1" applyBorder="1" applyAlignment="1" applyProtection="1">
      <alignment horizontal="center" vertical="center"/>
    </xf>
    <xf numFmtId="44" fontId="0" fillId="0" borderId="5" xfId="6" applyFont="1" applyBorder="1" applyAlignment="1" applyProtection="1">
      <alignment vertical="center"/>
    </xf>
    <xf numFmtId="49" fontId="0" fillId="0" borderId="5" xfId="0" applyNumberFormat="1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14" fontId="0" fillId="0" borderId="5" xfId="0" applyNumberFormat="1" applyFont="1" applyBorder="1" applyAlignment="1" applyProtection="1">
      <alignment horizontal="center" vertical="center"/>
    </xf>
    <xf numFmtId="43" fontId="0" fillId="0" borderId="18" xfId="5" applyFont="1" applyBorder="1" applyAlignment="1" applyProtection="1">
      <alignment vertical="center"/>
    </xf>
    <xf numFmtId="0" fontId="3" fillId="7" borderId="20" xfId="0" applyFont="1" applyFill="1" applyBorder="1" applyAlignment="1" applyProtection="1">
      <alignment horizontal="right" vertical="center"/>
    </xf>
    <xf numFmtId="43" fontId="0" fillId="7" borderId="38" xfId="5" applyFont="1" applyFill="1" applyBorder="1" applyAlignment="1" applyProtection="1">
      <alignment vertical="center"/>
    </xf>
    <xf numFmtId="44" fontId="0" fillId="7" borderId="38" xfId="6" applyFont="1" applyFill="1" applyBorder="1" applyAlignment="1" applyProtection="1">
      <alignment vertical="center"/>
    </xf>
    <xf numFmtId="0" fontId="0" fillId="7" borderId="38" xfId="0" applyFont="1" applyFill="1" applyBorder="1" applyAlignment="1" applyProtection="1">
      <alignment vertical="center"/>
    </xf>
    <xf numFmtId="0" fontId="0" fillId="7" borderId="38" xfId="0" applyFont="1" applyFill="1" applyBorder="1" applyAlignment="1" applyProtection="1">
      <alignment horizontal="center" vertical="center"/>
    </xf>
    <xf numFmtId="43" fontId="0" fillId="7" borderId="39" xfId="5" applyFont="1" applyFill="1" applyBorder="1" applyAlignment="1" applyProtection="1">
      <alignment vertical="center"/>
    </xf>
    <xf numFmtId="0" fontId="0" fillId="5" borderId="0" xfId="0" applyFill="1" applyProtection="1">
      <protection locked="0"/>
    </xf>
    <xf numFmtId="2" fontId="3" fillId="0" borderId="34" xfId="0" applyNumberFormat="1" applyFont="1" applyBorder="1"/>
    <xf numFmtId="2" fontId="3" fillId="0" borderId="33" xfId="0" applyNumberFormat="1" applyFont="1" applyBorder="1"/>
    <xf numFmtId="0" fontId="3" fillId="5" borderId="1" xfId="0" applyFont="1" applyFill="1" applyBorder="1" applyAlignment="1" applyProtection="1">
      <protection locked="0"/>
    </xf>
    <xf numFmtId="0" fontId="3" fillId="5" borderId="2" xfId="0" applyFont="1" applyFill="1" applyBorder="1" applyAlignment="1" applyProtection="1">
      <protection locked="0"/>
    </xf>
    <xf numFmtId="166" fontId="3" fillId="5" borderId="2" xfId="0" applyNumberFormat="1" applyFont="1" applyFill="1" applyBorder="1" applyAlignment="1" applyProtection="1">
      <protection locked="0"/>
    </xf>
    <xf numFmtId="0" fontId="3" fillId="5" borderId="3" xfId="0" applyFont="1" applyFill="1" applyBorder="1" applyAlignment="1" applyProtection="1">
      <protection locked="0"/>
    </xf>
    <xf numFmtId="0" fontId="8" fillId="9" borderId="17" xfId="0" applyFont="1" applyFill="1" applyBorder="1" applyAlignment="1">
      <alignment vertical="center"/>
    </xf>
    <xf numFmtId="0" fontId="8" fillId="9" borderId="5" xfId="0" applyFont="1" applyFill="1" applyBorder="1" applyAlignment="1">
      <alignment vertical="center"/>
    </xf>
    <xf numFmtId="14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8" fillId="9" borderId="5" xfId="0" applyFont="1" applyFill="1" applyBorder="1" applyAlignment="1">
      <alignment horizontal="left" vertical="center"/>
    </xf>
    <xf numFmtId="14" fontId="0" fillId="0" borderId="5" xfId="0" applyNumberFormat="1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11" fillId="8" borderId="24" xfId="0" applyFont="1" applyFill="1" applyBorder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11" fillId="8" borderId="25" xfId="0" applyFont="1" applyFill="1" applyBorder="1" applyAlignment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2" fontId="0" fillId="0" borderId="5" xfId="0" applyNumberFormat="1" applyFont="1" applyBorder="1" applyAlignment="1" applyProtection="1">
      <alignment horizontal="center"/>
      <protection locked="0"/>
    </xf>
    <xf numFmtId="44" fontId="12" fillId="0" borderId="5" xfId="1" applyFont="1" applyBorder="1" applyAlignment="1" applyProtection="1">
      <alignment horizontal="center"/>
      <protection locked="0"/>
    </xf>
    <xf numFmtId="44" fontId="12" fillId="0" borderId="18" xfId="1" applyFont="1" applyBorder="1" applyAlignment="1" applyProtection="1">
      <alignment horizontal="center"/>
      <protection locked="0"/>
    </xf>
    <xf numFmtId="165" fontId="12" fillId="0" borderId="5" xfId="1" applyNumberFormat="1" applyFont="1" applyBorder="1" applyAlignment="1" applyProtection="1">
      <alignment horizontal="center"/>
      <protection locked="0"/>
    </xf>
    <xf numFmtId="165" fontId="12" fillId="0" borderId="18" xfId="1" applyNumberFormat="1" applyFont="1" applyBorder="1" applyAlignment="1" applyProtection="1">
      <alignment horizontal="center"/>
      <protection locked="0"/>
    </xf>
    <xf numFmtId="0" fontId="13" fillId="8" borderId="26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horizontal="center" vertical="center"/>
    </xf>
    <xf numFmtId="0" fontId="13" fillId="8" borderId="15" xfId="0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/>
    </xf>
    <xf numFmtId="0" fontId="13" fillId="8" borderId="27" xfId="0" applyFont="1" applyFill="1" applyBorder="1" applyAlignment="1">
      <alignment horizontal="center" vertical="center" wrapText="1"/>
    </xf>
    <xf numFmtId="2" fontId="0" fillId="0" borderId="5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9" fontId="12" fillId="0" borderId="5" xfId="0" applyNumberFormat="1" applyFont="1" applyBorder="1" applyAlignment="1" applyProtection="1">
      <alignment horizontal="right"/>
      <protection locked="0"/>
    </xf>
    <xf numFmtId="0" fontId="12" fillId="0" borderId="18" xfId="0" applyFont="1" applyBorder="1" applyAlignment="1" applyProtection="1">
      <alignment horizontal="right"/>
      <protection locked="0"/>
    </xf>
    <xf numFmtId="0" fontId="8" fillId="9" borderId="17" xfId="0" applyFont="1" applyFill="1" applyBorder="1" applyAlignment="1">
      <alignment horizontal="left" vertical="center"/>
    </xf>
    <xf numFmtId="2" fontId="12" fillId="0" borderId="5" xfId="0" applyNumberFormat="1" applyFont="1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alignment horizontal="center"/>
      <protection locked="0"/>
    </xf>
    <xf numFmtId="0" fontId="12" fillId="0" borderId="18" xfId="0" applyFont="1" applyBorder="1" applyAlignment="1" applyProtection="1">
      <alignment horizontal="center"/>
      <protection locked="0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4" fillId="0" borderId="25" xfId="0" applyNumberFormat="1" applyFont="1" applyBorder="1" applyAlignment="1" applyProtection="1">
      <alignment horizontal="center" vertical="center"/>
      <protection locked="0"/>
    </xf>
    <xf numFmtId="0" fontId="5" fillId="6" borderId="26" xfId="0" applyFont="1" applyFill="1" applyBorder="1" applyAlignment="1" applyProtection="1">
      <alignment horizontal="center"/>
    </xf>
    <xf numFmtId="0" fontId="5" fillId="6" borderId="2" xfId="0" applyFont="1" applyFill="1" applyBorder="1" applyAlignment="1" applyProtection="1">
      <alignment horizontal="center"/>
    </xf>
    <xf numFmtId="0" fontId="5" fillId="6" borderId="27" xfId="0" applyFont="1" applyFill="1" applyBorder="1" applyAlignment="1" applyProtection="1">
      <alignment horizontal="center"/>
    </xf>
    <xf numFmtId="0" fontId="8" fillId="7" borderId="17" xfId="0" applyFont="1" applyFill="1" applyBorder="1" applyAlignment="1" applyProtection="1">
      <alignment horizontal="left" vertical="center"/>
    </xf>
    <xf numFmtId="0" fontId="8" fillId="7" borderId="5" xfId="0" applyFont="1" applyFill="1" applyBorder="1" applyAlignment="1" applyProtection="1">
      <alignment horizontal="left" vertical="center"/>
    </xf>
    <xf numFmtId="0" fontId="16" fillId="6" borderId="24" xfId="0" applyFont="1" applyFill="1" applyBorder="1" applyAlignment="1" applyProtection="1">
      <alignment horizontal="center"/>
    </xf>
    <xf numFmtId="0" fontId="16" fillId="6" borderId="0" xfId="0" applyFont="1" applyFill="1" applyBorder="1" applyAlignment="1" applyProtection="1">
      <alignment horizontal="center"/>
    </xf>
    <xf numFmtId="0" fontId="16" fillId="6" borderId="25" xfId="0" applyFont="1" applyFill="1" applyBorder="1" applyAlignment="1" applyProtection="1">
      <alignment horizontal="center"/>
    </xf>
    <xf numFmtId="0" fontId="8" fillId="7" borderId="26" xfId="0" applyFont="1" applyFill="1" applyBorder="1" applyAlignment="1" applyProtection="1">
      <alignment vertical="center"/>
    </xf>
    <xf numFmtId="0" fontId="8" fillId="7" borderId="3" xfId="0" applyFont="1" applyFill="1" applyBorder="1" applyAlignment="1" applyProtection="1">
      <alignment vertical="center"/>
    </xf>
    <xf numFmtId="0" fontId="8" fillId="7" borderId="1" xfId="0" applyFont="1" applyFill="1" applyBorder="1" applyAlignment="1" applyProtection="1">
      <alignment horizontal="left" vertical="center"/>
    </xf>
    <xf numFmtId="0" fontId="8" fillId="7" borderId="3" xfId="0" applyFont="1" applyFill="1" applyBorder="1" applyAlignment="1" applyProtection="1">
      <alignment horizontal="left" vertical="center"/>
    </xf>
    <xf numFmtId="0" fontId="8" fillId="7" borderId="17" xfId="0" applyFont="1" applyFill="1" applyBorder="1" applyAlignment="1" applyProtection="1">
      <alignment vertical="center"/>
    </xf>
    <xf numFmtId="0" fontId="8" fillId="7" borderId="5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25" xfId="0" applyFont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/>
    </xf>
    <xf numFmtId="0" fontId="4" fillId="0" borderId="25" xfId="0" applyNumberFormat="1" applyFont="1" applyBorder="1" applyAlignment="1" applyProtection="1">
      <alignment horizontal="center" vertical="center"/>
    </xf>
    <xf numFmtId="0" fontId="0" fillId="5" borderId="21" xfId="0" applyFill="1" applyBorder="1" applyAlignment="1" applyProtection="1">
      <alignment horizontal="center"/>
    </xf>
    <xf numFmtId="0" fontId="0" fillId="5" borderId="22" xfId="0" applyFill="1" applyBorder="1" applyAlignment="1" applyProtection="1">
      <alignment horizontal="center"/>
    </xf>
    <xf numFmtId="0" fontId="0" fillId="5" borderId="23" xfId="0" applyFill="1" applyBorder="1" applyAlignment="1" applyProtection="1">
      <alignment horizontal="center"/>
    </xf>
    <xf numFmtId="0" fontId="8" fillId="7" borderId="1" xfId="0" applyFont="1" applyFill="1" applyBorder="1" applyAlignment="1" applyProtection="1">
      <alignment horizontal="center" vertical="center"/>
    </xf>
    <xf numFmtId="0" fontId="8" fillId="7" borderId="3" xfId="0" applyFont="1" applyFill="1" applyBorder="1" applyAlignment="1" applyProtection="1">
      <alignment horizontal="center" vertical="center"/>
    </xf>
    <xf numFmtId="0" fontId="8" fillId="7" borderId="2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27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14" fontId="0" fillId="0" borderId="1" xfId="0" applyNumberFormat="1" applyFont="1" applyBorder="1" applyAlignment="1" applyProtection="1">
      <alignment horizontal="center" vertical="center"/>
    </xf>
    <xf numFmtId="14" fontId="0" fillId="0" borderId="2" xfId="0" applyNumberFormat="1" applyFont="1" applyBorder="1" applyAlignment="1" applyProtection="1">
      <alignment horizontal="center" vertical="center"/>
    </xf>
    <xf numFmtId="14" fontId="0" fillId="0" borderId="3" xfId="0" applyNumberFormat="1" applyFont="1" applyBorder="1" applyAlignment="1" applyProtection="1">
      <alignment horizontal="center" vertical="center"/>
    </xf>
    <xf numFmtId="14" fontId="0" fillId="0" borderId="27" xfId="0" applyNumberFormat="1" applyFont="1" applyBorder="1" applyAlignment="1" applyProtection="1">
      <alignment horizontal="center" vertical="center"/>
    </xf>
    <xf numFmtId="0" fontId="6" fillId="3" borderId="29" xfId="0" applyFont="1" applyFill="1" applyBorder="1" applyAlignment="1" applyProtection="1">
      <alignment horizontal="center"/>
    </xf>
    <xf numFmtId="0" fontId="6" fillId="3" borderId="7" xfId="0" applyFont="1" applyFill="1" applyBorder="1" applyAlignment="1" applyProtection="1">
      <alignment horizontal="center"/>
    </xf>
    <xf numFmtId="0" fontId="6" fillId="3" borderId="36" xfId="0" applyFont="1" applyFill="1" applyBorder="1" applyAlignment="1" applyProtection="1">
      <alignment horizontal="center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36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center" vertical="center" wrapText="1"/>
    </xf>
    <xf numFmtId="0" fontId="3" fillId="4" borderId="41" xfId="0" applyFont="1" applyFill="1" applyBorder="1" applyAlignment="1" applyProtection="1">
      <alignment horizontal="center" vertical="center" wrapText="1"/>
    </xf>
    <xf numFmtId="0" fontId="2" fillId="2" borderId="6" xfId="2" applyBorder="1" applyAlignment="1" applyProtection="1">
      <alignment horizontal="center" vertical="center"/>
    </xf>
    <xf numFmtId="0" fontId="2" fillId="2" borderId="36" xfId="2" applyBorder="1" applyAlignment="1" applyProtection="1">
      <alignment horizontal="center" vertical="center"/>
    </xf>
    <xf numFmtId="0" fontId="2" fillId="2" borderId="9" xfId="2" applyBorder="1" applyAlignment="1" applyProtection="1">
      <alignment horizontal="center" vertical="center"/>
    </xf>
    <xf numFmtId="0" fontId="2" fillId="2" borderId="41" xfId="2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 wrapText="1"/>
    </xf>
    <xf numFmtId="14" fontId="0" fillId="0" borderId="5" xfId="0" applyNumberFormat="1" applyFont="1" applyBorder="1" applyAlignment="1" applyProtection="1">
      <alignment horizontal="center" vertical="center"/>
    </xf>
    <xf numFmtId="0" fontId="8" fillId="4" borderId="17" xfId="0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center" vertical="center"/>
    </xf>
    <xf numFmtId="14" fontId="0" fillId="0" borderId="18" xfId="0" applyNumberFormat="1" applyFont="1" applyBorder="1" applyAlignment="1" applyProtection="1">
      <alignment horizontal="center" vertical="center"/>
      <protection locked="0"/>
    </xf>
    <xf numFmtId="14" fontId="0" fillId="0" borderId="18" xfId="0" applyNumberFormat="1" applyFont="1" applyBorder="1" applyAlignment="1" applyProtection="1">
      <alignment horizontal="center" vertical="center"/>
    </xf>
    <xf numFmtId="44" fontId="3" fillId="0" borderId="9" xfId="0" applyNumberFormat="1" applyFont="1" applyBorder="1" applyAlignment="1" applyProtection="1">
      <alignment horizontal="center" vertical="center"/>
      <protection locked="0"/>
    </xf>
    <xf numFmtId="44" fontId="3" fillId="0" borderId="11" xfId="0" applyNumberFormat="1" applyFont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</xf>
    <xf numFmtId="0" fontId="6" fillId="3" borderId="27" xfId="0" applyFont="1" applyFill="1" applyBorder="1" applyAlignment="1" applyProtection="1">
      <alignment horizontal="center" vertical="center"/>
    </xf>
    <xf numFmtId="0" fontId="12" fillId="5" borderId="26" xfId="0" applyFont="1" applyFill="1" applyBorder="1" applyAlignment="1" applyProtection="1">
      <alignment horizontal="center"/>
    </xf>
    <xf numFmtId="0" fontId="12" fillId="5" borderId="2" xfId="0" applyFont="1" applyFill="1" applyBorder="1" applyAlignment="1" applyProtection="1">
      <alignment horizontal="center"/>
    </xf>
    <xf numFmtId="0" fontId="12" fillId="5" borderId="27" xfId="0" applyFont="1" applyFill="1" applyBorder="1" applyAlignment="1" applyProtection="1">
      <alignment horizontal="center"/>
    </xf>
    <xf numFmtId="0" fontId="11" fillId="10" borderId="24" xfId="0" applyFont="1" applyFill="1" applyBorder="1" applyAlignment="1" applyProtection="1">
      <alignment horizontal="center"/>
    </xf>
    <xf numFmtId="0" fontId="11" fillId="10" borderId="0" xfId="0" applyFont="1" applyFill="1" applyBorder="1" applyAlignment="1" applyProtection="1">
      <alignment horizontal="center"/>
    </xf>
    <xf numFmtId="0" fontId="11" fillId="10" borderId="25" xfId="0" applyFont="1" applyFill="1" applyBorder="1" applyAlignment="1" applyProtection="1">
      <alignment horizontal="center"/>
    </xf>
    <xf numFmtId="0" fontId="7" fillId="4" borderId="26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8" fillId="4" borderId="29" xfId="0" applyFont="1" applyFill="1" applyBorder="1" applyAlignment="1" applyProtection="1">
      <alignment horizontal="center" vertical="center"/>
    </xf>
    <xf numFmtId="0" fontId="8" fillId="4" borderId="8" xfId="0" applyFont="1" applyFill="1" applyBorder="1" applyAlignment="1" applyProtection="1">
      <alignment horizontal="center" vertical="center"/>
    </xf>
    <xf numFmtId="0" fontId="8" fillId="4" borderId="24" xfId="0" applyFont="1" applyFill="1" applyBorder="1" applyAlignment="1" applyProtection="1">
      <alignment horizontal="center" vertical="center"/>
    </xf>
    <xf numFmtId="0" fontId="8" fillId="4" borderId="37" xfId="0" applyFont="1" applyFill="1" applyBorder="1" applyAlignment="1" applyProtection="1">
      <alignment horizontal="center" vertical="center"/>
    </xf>
    <xf numFmtId="0" fontId="8" fillId="4" borderId="40" xfId="0" applyFont="1" applyFill="1" applyBorder="1" applyAlignment="1" applyProtection="1">
      <alignment horizontal="center" vertical="center"/>
    </xf>
    <xf numFmtId="0" fontId="8" fillId="4" borderId="11" xfId="0" applyFont="1" applyFill="1" applyBorder="1" applyAlignment="1" applyProtection="1">
      <alignment horizontal="center" vertical="center"/>
    </xf>
    <xf numFmtId="0" fontId="8" fillId="4" borderId="26" xfId="0" applyFont="1" applyFill="1" applyBorder="1" applyAlignment="1" applyProtection="1">
      <alignment horizontal="center" vertical="center"/>
    </xf>
    <xf numFmtId="0" fontId="8" fillId="4" borderId="3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8" fillId="4" borderId="1" xfId="0" applyFont="1" applyFill="1" applyBorder="1" applyAlignment="1" applyProtection="1">
      <alignment horizontal="center" vertical="center"/>
    </xf>
    <xf numFmtId="0" fontId="0" fillId="0" borderId="27" xfId="0" applyFont="1" applyBorder="1" applyAlignment="1" applyProtection="1">
      <alignment horizontal="center"/>
    </xf>
  </cellXfs>
  <cellStyles count="7">
    <cellStyle name="Milliers 2" xfId="3"/>
    <cellStyle name="Milliers 3" xfId="5"/>
    <cellStyle name="Monétaire" xfId="1" builtinId="4"/>
    <cellStyle name="Monétaire 2" xfId="4"/>
    <cellStyle name="Monétaire 3" xfId="6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1"/>
  <sheetViews>
    <sheetView topLeftCell="A7" workbookViewId="0">
      <selection activeCell="O19" sqref="O19"/>
    </sheetView>
  </sheetViews>
  <sheetFormatPr baseColWidth="10" defaultRowHeight="15" x14ac:dyDescent="0.25"/>
  <cols>
    <col min="1" max="4" width="11.42578125" style="18"/>
    <col min="5" max="5" width="12.7109375" style="18" customWidth="1"/>
    <col min="6" max="9" width="11.42578125" style="18"/>
    <col min="10" max="11" width="11.85546875" style="18" bestFit="1" customWidth="1"/>
    <col min="12" max="16384" width="11.42578125" style="18"/>
  </cols>
  <sheetData>
    <row r="1" spans="2:13" ht="15" customHeight="1" thickBot="1" x14ac:dyDescent="0.3"/>
    <row r="2" spans="2:13" x14ac:dyDescent="0.25">
      <c r="B2" s="155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</row>
    <row r="3" spans="2:13" x14ac:dyDescent="0.25">
      <c r="B3" s="56"/>
      <c r="C3" s="20"/>
      <c r="D3" s="20"/>
      <c r="E3" s="20"/>
      <c r="F3" s="20"/>
      <c r="G3" s="20"/>
      <c r="H3" s="20"/>
      <c r="I3" s="20"/>
      <c r="J3" s="20"/>
      <c r="K3" s="20"/>
      <c r="L3" s="20"/>
      <c r="M3" s="57"/>
    </row>
    <row r="4" spans="2:13" ht="21" x14ac:dyDescent="0.25">
      <c r="B4" s="56"/>
      <c r="C4" s="20"/>
      <c r="D4" s="20"/>
      <c r="E4" s="20"/>
      <c r="F4" s="20"/>
      <c r="G4" s="20"/>
      <c r="H4" s="20"/>
      <c r="I4" s="20"/>
      <c r="J4" s="20"/>
      <c r="K4" s="158" t="s">
        <v>48</v>
      </c>
      <c r="L4" s="158"/>
      <c r="M4" s="159"/>
    </row>
    <row r="5" spans="2:13" x14ac:dyDescent="0.25">
      <c r="B5" s="56"/>
      <c r="C5" s="20"/>
      <c r="D5" s="20"/>
      <c r="E5" s="20"/>
      <c r="F5" s="20"/>
      <c r="G5" s="20"/>
      <c r="H5" s="20"/>
      <c r="I5" s="20"/>
      <c r="J5" s="20"/>
      <c r="K5" s="20"/>
      <c r="L5" s="20"/>
      <c r="M5" s="57"/>
    </row>
    <row r="6" spans="2:13" x14ac:dyDescent="0.25">
      <c r="B6" s="56"/>
      <c r="C6" s="20"/>
      <c r="D6" s="20"/>
      <c r="E6" s="20"/>
      <c r="F6" s="20"/>
      <c r="G6" s="20"/>
      <c r="H6" s="20"/>
      <c r="I6" s="20"/>
      <c r="J6" s="20"/>
      <c r="K6" s="20"/>
      <c r="L6" s="20"/>
      <c r="M6" s="57"/>
    </row>
    <row r="7" spans="2:13" s="17" customFormat="1" ht="21" x14ac:dyDescent="0.35">
      <c r="B7" s="58"/>
      <c r="C7" s="59"/>
      <c r="D7" s="22"/>
      <c r="E7" s="22"/>
      <c r="F7" s="22"/>
      <c r="G7" s="22"/>
      <c r="H7" s="22"/>
      <c r="I7" s="22"/>
      <c r="J7" s="22"/>
      <c r="K7" s="160" t="s">
        <v>49</v>
      </c>
      <c r="L7" s="160"/>
      <c r="M7" s="161"/>
    </row>
    <row r="8" spans="2:13" x14ac:dyDescent="0.25">
      <c r="B8" s="23"/>
      <c r="C8" s="19"/>
      <c r="D8" s="19"/>
      <c r="E8" s="19"/>
      <c r="F8" s="19"/>
      <c r="G8" s="19"/>
      <c r="H8" s="19"/>
      <c r="I8" s="19"/>
      <c r="J8" s="19"/>
      <c r="K8" s="19"/>
      <c r="L8" s="19"/>
      <c r="M8" s="24"/>
    </row>
    <row r="9" spans="2:13" ht="18.75" x14ac:dyDescent="0.3">
      <c r="B9" s="130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2"/>
    </row>
    <row r="10" spans="2:13" x14ac:dyDescent="0.25">
      <c r="B10" s="23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4"/>
    </row>
    <row r="11" spans="2:13" x14ac:dyDescent="0.25">
      <c r="B11" s="121" t="s">
        <v>19</v>
      </c>
      <c r="C11" s="122"/>
      <c r="D11" s="133" t="s">
        <v>52</v>
      </c>
      <c r="E11" s="133"/>
      <c r="F11" s="133"/>
      <c r="G11" s="133"/>
      <c r="H11" s="126" t="s">
        <v>20</v>
      </c>
      <c r="I11" s="126"/>
      <c r="J11" s="133" t="s">
        <v>53</v>
      </c>
      <c r="K11" s="133"/>
      <c r="L11" s="133"/>
      <c r="M11" s="134"/>
    </row>
    <row r="12" spans="2:13" x14ac:dyDescent="0.25">
      <c r="B12" s="25"/>
      <c r="C12" s="26"/>
      <c r="D12" s="27"/>
      <c r="E12" s="27"/>
      <c r="F12" s="27"/>
      <c r="G12" s="27"/>
      <c r="H12" s="28"/>
      <c r="I12" s="28"/>
      <c r="J12" s="27"/>
      <c r="K12" s="27"/>
      <c r="L12" s="27"/>
      <c r="M12" s="29"/>
    </row>
    <row r="13" spans="2:13" x14ac:dyDescent="0.25">
      <c r="B13" s="121" t="s">
        <v>44</v>
      </c>
      <c r="C13" s="122"/>
      <c r="D13" s="123">
        <v>43108</v>
      </c>
      <c r="E13" s="124"/>
      <c r="F13" s="124"/>
      <c r="G13" s="125"/>
      <c r="H13" s="126" t="s">
        <v>45</v>
      </c>
      <c r="I13" s="126"/>
      <c r="J13" s="127">
        <v>42935</v>
      </c>
      <c r="K13" s="128"/>
      <c r="L13" s="128"/>
      <c r="M13" s="129"/>
    </row>
    <row r="14" spans="2:13" x14ac:dyDescent="0.25">
      <c r="B14" s="121" t="s">
        <v>21</v>
      </c>
      <c r="C14" s="122"/>
      <c r="D14" s="123">
        <f>D13</f>
        <v>43108</v>
      </c>
      <c r="E14" s="124"/>
      <c r="F14" s="124"/>
      <c r="G14" s="125"/>
      <c r="H14" s="126" t="s">
        <v>22</v>
      </c>
      <c r="I14" s="126"/>
      <c r="J14" s="127">
        <f>J13</f>
        <v>42935</v>
      </c>
      <c r="K14" s="128"/>
      <c r="L14" s="128"/>
      <c r="M14" s="129"/>
    </row>
    <row r="15" spans="2:13" x14ac:dyDescent="0.25">
      <c r="B15" s="30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9"/>
    </row>
    <row r="16" spans="2:13" ht="15.75" x14ac:dyDescent="0.25">
      <c r="B16" s="31" t="s">
        <v>23</v>
      </c>
      <c r="C16" s="19"/>
      <c r="D16" s="126" t="s">
        <v>24</v>
      </c>
      <c r="E16" s="126"/>
      <c r="F16" s="126"/>
      <c r="G16" s="126"/>
      <c r="H16" s="135">
        <v>20</v>
      </c>
      <c r="I16" s="133"/>
      <c r="J16" s="126" t="s">
        <v>25</v>
      </c>
      <c r="K16" s="126"/>
      <c r="L16" s="136">
        <v>50</v>
      </c>
      <c r="M16" s="137"/>
    </row>
    <row r="17" spans="2:13" x14ac:dyDescent="0.25">
      <c r="B17" s="23"/>
      <c r="C17" s="19"/>
      <c r="D17" s="126" t="s">
        <v>26</v>
      </c>
      <c r="E17" s="126"/>
      <c r="F17" s="126"/>
      <c r="G17" s="126"/>
      <c r="H17" s="135">
        <v>10</v>
      </c>
      <c r="I17" s="135"/>
      <c r="J17" s="126" t="s">
        <v>27</v>
      </c>
      <c r="K17" s="126"/>
      <c r="L17" s="138">
        <f>2000/D20</f>
        <v>13.186813186813188</v>
      </c>
      <c r="M17" s="139"/>
    </row>
    <row r="18" spans="2:13" x14ac:dyDescent="0.25">
      <c r="B18" s="23"/>
      <c r="C18" s="19"/>
      <c r="D18" s="126" t="s">
        <v>28</v>
      </c>
      <c r="E18" s="126"/>
      <c r="F18" s="126"/>
      <c r="G18" s="126"/>
      <c r="H18" s="147">
        <f>H16+H17</f>
        <v>30</v>
      </c>
      <c r="I18" s="148"/>
      <c r="J18" s="126" t="s">
        <v>29</v>
      </c>
      <c r="K18" s="126"/>
      <c r="L18" s="149">
        <v>1</v>
      </c>
      <c r="M18" s="150"/>
    </row>
    <row r="19" spans="2:13" x14ac:dyDescent="0.25">
      <c r="B19" s="23"/>
      <c r="C19" s="19"/>
      <c r="D19" s="27"/>
      <c r="E19" s="27"/>
      <c r="F19" s="27"/>
      <c r="G19" s="27"/>
      <c r="H19" s="27"/>
      <c r="I19" s="27"/>
      <c r="J19" s="27"/>
      <c r="K19" s="27"/>
      <c r="L19" s="27"/>
      <c r="M19" s="29"/>
    </row>
    <row r="20" spans="2:13" x14ac:dyDescent="0.25">
      <c r="B20" s="151" t="s">
        <v>30</v>
      </c>
      <c r="C20" s="126"/>
      <c r="D20" s="152">
        <f>H20*52/12</f>
        <v>151.66666666666666</v>
      </c>
      <c r="E20" s="152"/>
      <c r="F20" s="126" t="s">
        <v>31</v>
      </c>
      <c r="G20" s="126"/>
      <c r="H20" s="153">
        <f>L20*5</f>
        <v>35</v>
      </c>
      <c r="I20" s="153"/>
      <c r="J20" s="126" t="s">
        <v>32</v>
      </c>
      <c r="K20" s="126"/>
      <c r="L20" s="153">
        <v>7</v>
      </c>
      <c r="M20" s="154"/>
    </row>
    <row r="21" spans="2:13" ht="15.75" thickBot="1" x14ac:dyDescent="0.3">
      <c r="B21" s="23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4"/>
    </row>
    <row r="22" spans="2:13" ht="15" customHeight="1" x14ac:dyDescent="0.25">
      <c r="B22" s="140" t="s">
        <v>33</v>
      </c>
      <c r="C22" s="141" t="s">
        <v>34</v>
      </c>
      <c r="D22" s="142"/>
      <c r="E22" s="142"/>
      <c r="F22" s="142"/>
      <c r="G22" s="142"/>
      <c r="H22" s="143" t="s">
        <v>35</v>
      </c>
      <c r="I22" s="144"/>
      <c r="J22" s="144"/>
      <c r="K22" s="144"/>
      <c r="L22" s="145"/>
      <c r="M22" s="146" t="s">
        <v>36</v>
      </c>
    </row>
    <row r="23" spans="2:13" ht="25.5" x14ac:dyDescent="0.25">
      <c r="B23" s="140"/>
      <c r="C23" s="1" t="s">
        <v>37</v>
      </c>
      <c r="D23" s="2" t="s">
        <v>13</v>
      </c>
      <c r="E23" s="3" t="s">
        <v>38</v>
      </c>
      <c r="F23" s="2" t="s">
        <v>39</v>
      </c>
      <c r="G23" s="21" t="s">
        <v>38</v>
      </c>
      <c r="H23" s="4" t="s">
        <v>40</v>
      </c>
      <c r="I23" s="2" t="s">
        <v>41</v>
      </c>
      <c r="J23" s="2" t="s">
        <v>42</v>
      </c>
      <c r="K23" s="2" t="s">
        <v>38</v>
      </c>
      <c r="L23" s="5" t="s">
        <v>43</v>
      </c>
      <c r="M23" s="146"/>
    </row>
    <row r="24" spans="2:13" ht="19.5" customHeight="1" x14ac:dyDescent="0.25">
      <c r="B24" s="32">
        <v>43101</v>
      </c>
      <c r="C24" s="12"/>
      <c r="D24" s="13"/>
      <c r="E24" s="6">
        <f>H16-D24</f>
        <v>20</v>
      </c>
      <c r="F24" s="13"/>
      <c r="G24" s="7">
        <f>H17-F24</f>
        <v>10</v>
      </c>
      <c r="H24" s="14"/>
      <c r="I24" s="15"/>
      <c r="J24" s="8">
        <f>H24+I24</f>
        <v>0</v>
      </c>
      <c r="K24" s="9">
        <f>L16-J24</f>
        <v>50</v>
      </c>
      <c r="L24" s="16"/>
      <c r="M24" s="33"/>
    </row>
    <row r="25" spans="2:13" ht="19.5" customHeight="1" x14ac:dyDescent="0.25">
      <c r="B25" s="32">
        <v>43132</v>
      </c>
      <c r="C25" s="12"/>
      <c r="D25" s="13"/>
      <c r="E25" s="6">
        <f>E24-D25</f>
        <v>20</v>
      </c>
      <c r="F25" s="13"/>
      <c r="G25" s="7">
        <f>G24-F25</f>
        <v>10</v>
      </c>
      <c r="H25" s="14"/>
      <c r="I25" s="15"/>
      <c r="J25" s="8">
        <f t="shared" ref="J25:J28" si="0">H25+I25</f>
        <v>0</v>
      </c>
      <c r="K25" s="9">
        <f>K24-J25</f>
        <v>50</v>
      </c>
      <c r="L25" s="16"/>
      <c r="M25" s="33"/>
    </row>
    <row r="26" spans="2:13" ht="19.5" customHeight="1" x14ac:dyDescent="0.25">
      <c r="B26" s="32">
        <v>43160</v>
      </c>
      <c r="C26" s="12"/>
      <c r="D26" s="13"/>
      <c r="E26" s="6">
        <f t="shared" ref="E26:E30" si="1">E25-D26</f>
        <v>20</v>
      </c>
      <c r="F26" s="13"/>
      <c r="G26" s="7">
        <f t="shared" ref="G26:G30" si="2">G25-F26</f>
        <v>10</v>
      </c>
      <c r="H26" s="14"/>
      <c r="I26" s="15"/>
      <c r="J26" s="8">
        <f t="shared" si="0"/>
        <v>0</v>
      </c>
      <c r="K26" s="9">
        <f t="shared" ref="K26:K30" si="3">K25-J26</f>
        <v>50</v>
      </c>
      <c r="L26" s="16"/>
      <c r="M26" s="33"/>
    </row>
    <row r="27" spans="2:13" ht="19.5" customHeight="1" x14ac:dyDescent="0.25">
      <c r="B27" s="32">
        <v>43191</v>
      </c>
      <c r="C27" s="12"/>
      <c r="D27" s="13"/>
      <c r="E27" s="6">
        <f t="shared" si="1"/>
        <v>20</v>
      </c>
      <c r="F27" s="13"/>
      <c r="G27" s="7">
        <f t="shared" si="2"/>
        <v>10</v>
      </c>
      <c r="H27" s="14"/>
      <c r="I27" s="15"/>
      <c r="J27" s="8">
        <f t="shared" si="0"/>
        <v>0</v>
      </c>
      <c r="K27" s="9">
        <f t="shared" si="3"/>
        <v>50</v>
      </c>
      <c r="L27" s="16"/>
      <c r="M27" s="33"/>
    </row>
    <row r="28" spans="2:13" ht="19.5" customHeight="1" x14ac:dyDescent="0.25">
      <c r="B28" s="32">
        <v>43221</v>
      </c>
      <c r="C28" s="12"/>
      <c r="D28" s="13"/>
      <c r="E28" s="6">
        <f t="shared" si="1"/>
        <v>20</v>
      </c>
      <c r="F28" s="13"/>
      <c r="G28" s="7">
        <f t="shared" si="2"/>
        <v>10</v>
      </c>
      <c r="H28" s="14"/>
      <c r="I28" s="15"/>
      <c r="J28" s="8">
        <f t="shared" si="0"/>
        <v>0</v>
      </c>
      <c r="K28" s="9">
        <f t="shared" si="3"/>
        <v>50</v>
      </c>
      <c r="L28" s="16"/>
      <c r="M28" s="33"/>
    </row>
    <row r="29" spans="2:13" ht="19.5" customHeight="1" x14ac:dyDescent="0.25">
      <c r="B29" s="32">
        <v>43252</v>
      </c>
      <c r="C29" s="12"/>
      <c r="D29" s="13"/>
      <c r="E29" s="6">
        <f t="shared" si="1"/>
        <v>20</v>
      </c>
      <c r="F29" s="13"/>
      <c r="G29" s="7">
        <f t="shared" si="2"/>
        <v>10</v>
      </c>
      <c r="H29" s="14"/>
      <c r="I29" s="15"/>
      <c r="J29" s="10">
        <f t="shared" ref="J29:J30" si="4">H29+I29</f>
        <v>0</v>
      </c>
      <c r="K29" s="9">
        <f t="shared" si="3"/>
        <v>50</v>
      </c>
      <c r="L29" s="16"/>
      <c r="M29" s="33"/>
    </row>
    <row r="30" spans="2:13" ht="15.75" thickBot="1" x14ac:dyDescent="0.3">
      <c r="B30" s="35">
        <v>43282</v>
      </c>
      <c r="C30" s="36"/>
      <c r="D30" s="37"/>
      <c r="E30" s="38">
        <f t="shared" si="1"/>
        <v>20</v>
      </c>
      <c r="F30" s="37"/>
      <c r="G30" s="39">
        <f t="shared" si="2"/>
        <v>10</v>
      </c>
      <c r="H30" s="40"/>
      <c r="I30" s="41"/>
      <c r="J30" s="42">
        <f t="shared" si="4"/>
        <v>0</v>
      </c>
      <c r="K30" s="43">
        <f t="shared" si="3"/>
        <v>50</v>
      </c>
      <c r="L30" s="44"/>
      <c r="M30" s="33"/>
    </row>
    <row r="31" spans="2:13" ht="15.75" thickBot="1" x14ac:dyDescent="0.3">
      <c r="B31" s="11" t="s">
        <v>12</v>
      </c>
      <c r="C31" s="45">
        <f>SUM(C24:C30)</f>
        <v>0</v>
      </c>
      <c r="D31" s="46">
        <f>SUM(D24:D30)</f>
        <v>0</v>
      </c>
      <c r="E31" s="116">
        <f>H16-D31</f>
        <v>20</v>
      </c>
      <c r="F31" s="46">
        <f>SUM(F24:F30)</f>
        <v>0</v>
      </c>
      <c r="G31" s="115">
        <f>H17-F31</f>
        <v>10</v>
      </c>
      <c r="H31" s="47">
        <f>SUM(H24:H30)</f>
        <v>0</v>
      </c>
      <c r="I31" s="48">
        <f>SUM(I24:I30)</f>
        <v>0</v>
      </c>
      <c r="J31" s="48">
        <f>SUM(J24:J30)</f>
        <v>0</v>
      </c>
      <c r="K31" s="48">
        <f>L16-J31</f>
        <v>50</v>
      </c>
      <c r="L31" s="49">
        <f>SUM(L24:L30)</f>
        <v>0</v>
      </c>
      <c r="M31" s="34"/>
    </row>
  </sheetData>
  <mergeCells count="38">
    <mergeCell ref="B2:M2"/>
    <mergeCell ref="K4:M4"/>
    <mergeCell ref="K7:M7"/>
    <mergeCell ref="B13:C13"/>
    <mergeCell ref="D13:G13"/>
    <mergeCell ref="H13:I13"/>
    <mergeCell ref="J13:M13"/>
    <mergeCell ref="B22:B23"/>
    <mergeCell ref="C22:G22"/>
    <mergeCell ref="H22:L22"/>
    <mergeCell ref="M22:M23"/>
    <mergeCell ref="D18:G18"/>
    <mergeCell ref="H18:I18"/>
    <mergeCell ref="J18:K18"/>
    <mergeCell ref="L18:M18"/>
    <mergeCell ref="B20:C20"/>
    <mergeCell ref="D20:E20"/>
    <mergeCell ref="F20:G20"/>
    <mergeCell ref="H20:I20"/>
    <mergeCell ref="J20:K20"/>
    <mergeCell ref="L20:M20"/>
    <mergeCell ref="D16:G16"/>
    <mergeCell ref="H16:I16"/>
    <mergeCell ref="J16:K16"/>
    <mergeCell ref="L16:M16"/>
    <mergeCell ref="D17:G17"/>
    <mergeCell ref="H17:I17"/>
    <mergeCell ref="J17:K17"/>
    <mergeCell ref="L17:M17"/>
    <mergeCell ref="B14:C14"/>
    <mergeCell ref="D14:G14"/>
    <mergeCell ref="H14:I14"/>
    <mergeCell ref="J14:M14"/>
    <mergeCell ref="B9:M9"/>
    <mergeCell ref="B11:C11"/>
    <mergeCell ref="D11:G11"/>
    <mergeCell ref="H11:I11"/>
    <mergeCell ref="J11:M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31"/>
  <sheetViews>
    <sheetView workbookViewId="0">
      <selection activeCell="K18" sqref="K18"/>
    </sheetView>
  </sheetViews>
  <sheetFormatPr baseColWidth="10" defaultRowHeight="15" x14ac:dyDescent="0.25"/>
  <cols>
    <col min="1" max="7" width="11.42578125" style="60"/>
    <col min="8" max="8" width="16.140625" style="60" bestFit="1" customWidth="1"/>
    <col min="9" max="16384" width="11.42578125" style="60"/>
  </cols>
  <sheetData>
    <row r="1" spans="2:11" ht="15" customHeight="1" thickBot="1" x14ac:dyDescent="0.3"/>
    <row r="2" spans="2:11" x14ac:dyDescent="0.25">
      <c r="B2" s="180"/>
      <c r="C2" s="181"/>
      <c r="D2" s="181"/>
      <c r="E2" s="181"/>
      <c r="F2" s="181"/>
      <c r="G2" s="181"/>
      <c r="H2" s="181"/>
      <c r="I2" s="181"/>
      <c r="J2" s="181"/>
      <c r="K2" s="182"/>
    </row>
    <row r="3" spans="2:11" s="70" customFormat="1" x14ac:dyDescent="0.25">
      <c r="B3" s="61"/>
      <c r="C3" s="62"/>
      <c r="D3" s="62"/>
      <c r="E3" s="62"/>
      <c r="F3" s="62"/>
      <c r="G3" s="62"/>
      <c r="H3" s="62"/>
      <c r="I3" s="62"/>
      <c r="J3" s="62"/>
      <c r="K3" s="63"/>
    </row>
    <row r="4" spans="2:11" ht="21" x14ac:dyDescent="0.25">
      <c r="B4" s="61"/>
      <c r="C4" s="62"/>
      <c r="D4" s="62"/>
      <c r="E4" s="62"/>
      <c r="F4" s="62"/>
      <c r="G4" s="62"/>
      <c r="H4" s="62"/>
      <c r="I4" s="176" t="str">
        <f>Rémunération!$K$4</f>
        <v>XXXX</v>
      </c>
      <c r="J4" s="176"/>
      <c r="K4" s="177"/>
    </row>
    <row r="5" spans="2:11" x14ac:dyDescent="0.25">
      <c r="B5" s="61"/>
      <c r="C5" s="62"/>
      <c r="D5" s="62"/>
      <c r="E5" s="62"/>
      <c r="F5" s="62"/>
      <c r="G5" s="62"/>
      <c r="H5" s="62"/>
      <c r="I5" s="62"/>
      <c r="J5" s="62"/>
      <c r="K5" s="63"/>
    </row>
    <row r="6" spans="2:11" ht="15" customHeight="1" x14ac:dyDescent="0.25">
      <c r="B6" s="61"/>
      <c r="C6" s="62"/>
      <c r="D6" s="62"/>
      <c r="E6" s="62"/>
      <c r="F6" s="62"/>
      <c r="G6" s="62"/>
      <c r="H6" s="62"/>
      <c r="I6" s="62"/>
      <c r="J6" s="62"/>
      <c r="K6" s="63"/>
    </row>
    <row r="7" spans="2:11" ht="21" x14ac:dyDescent="0.35">
      <c r="B7" s="64"/>
      <c r="C7" s="65"/>
      <c r="D7" s="66"/>
      <c r="E7" s="66"/>
      <c r="F7" s="66"/>
      <c r="G7" s="66"/>
      <c r="H7" s="66"/>
      <c r="I7" s="178" t="str">
        <f>Rémunération!K7</f>
        <v>17NCDDXXXX</v>
      </c>
      <c r="J7" s="178"/>
      <c r="K7" s="179"/>
    </row>
    <row r="8" spans="2:11" ht="15" customHeight="1" x14ac:dyDescent="0.35">
      <c r="B8" s="64"/>
      <c r="C8" s="65"/>
      <c r="D8" s="66"/>
      <c r="E8" s="66"/>
      <c r="F8" s="66"/>
      <c r="G8" s="66"/>
      <c r="H8" s="66"/>
      <c r="I8" s="67"/>
      <c r="J8" s="67"/>
      <c r="K8" s="68"/>
    </row>
    <row r="9" spans="2:11" ht="18.75" x14ac:dyDescent="0.3">
      <c r="B9" s="167"/>
      <c r="C9" s="168"/>
      <c r="D9" s="168"/>
      <c r="E9" s="168"/>
      <c r="F9" s="168"/>
      <c r="G9" s="168"/>
      <c r="H9" s="168"/>
      <c r="I9" s="168"/>
      <c r="J9" s="168"/>
      <c r="K9" s="169"/>
    </row>
    <row r="10" spans="2:11" ht="15.75" customHeight="1" x14ac:dyDescent="0.25">
      <c r="B10" s="69"/>
      <c r="C10" s="70"/>
      <c r="D10" s="70"/>
      <c r="E10" s="70"/>
      <c r="F10" s="70"/>
      <c r="G10" s="70"/>
      <c r="H10" s="70"/>
      <c r="I10" s="70"/>
      <c r="J10" s="70"/>
      <c r="K10" s="71"/>
    </row>
    <row r="11" spans="2:11" x14ac:dyDescent="0.25">
      <c r="B11" s="170" t="s">
        <v>19</v>
      </c>
      <c r="C11" s="171"/>
      <c r="D11" s="186" t="str">
        <f>Rémunération!D11</f>
        <v>gavanon</v>
      </c>
      <c r="E11" s="187"/>
      <c r="F11" s="189"/>
      <c r="G11" s="172" t="s">
        <v>20</v>
      </c>
      <c r="H11" s="173"/>
      <c r="I11" s="186" t="str">
        <f>Rémunération!J11</f>
        <v>starlight</v>
      </c>
      <c r="J11" s="187"/>
      <c r="K11" s="188"/>
    </row>
    <row r="12" spans="2:11" x14ac:dyDescent="0.25">
      <c r="B12" s="72"/>
      <c r="C12" s="73"/>
      <c r="D12" s="74"/>
      <c r="E12" s="74"/>
      <c r="F12" s="74"/>
      <c r="G12" s="75"/>
      <c r="H12" s="75"/>
      <c r="I12" s="74"/>
      <c r="J12" s="74"/>
      <c r="K12" s="76"/>
    </row>
    <row r="13" spans="2:11" x14ac:dyDescent="0.25">
      <c r="B13" s="174" t="s">
        <v>44</v>
      </c>
      <c r="C13" s="175"/>
      <c r="D13" s="190">
        <f>Rémunération!D13</f>
        <v>43108</v>
      </c>
      <c r="E13" s="191"/>
      <c r="F13" s="192"/>
      <c r="G13" s="166" t="s">
        <v>45</v>
      </c>
      <c r="H13" s="166"/>
      <c r="I13" s="190">
        <f>Rémunération!J13</f>
        <v>42935</v>
      </c>
      <c r="J13" s="191"/>
      <c r="K13" s="193"/>
    </row>
    <row r="14" spans="2:11" x14ac:dyDescent="0.25">
      <c r="B14" s="174" t="s">
        <v>21</v>
      </c>
      <c r="C14" s="175"/>
      <c r="D14" s="190">
        <f>Rémunération!D14</f>
        <v>43108</v>
      </c>
      <c r="E14" s="191"/>
      <c r="F14" s="192"/>
      <c r="G14" s="166" t="s">
        <v>22</v>
      </c>
      <c r="H14" s="166"/>
      <c r="I14" s="190">
        <f>Rémunération!J14</f>
        <v>42935</v>
      </c>
      <c r="J14" s="191"/>
      <c r="K14" s="193"/>
    </row>
    <row r="15" spans="2:11" ht="15.75" customHeight="1" x14ac:dyDescent="0.25">
      <c r="B15" s="91"/>
      <c r="C15" s="74"/>
      <c r="D15" s="74"/>
      <c r="E15" s="74"/>
      <c r="F15" s="74"/>
      <c r="G15" s="74"/>
      <c r="H15" s="74"/>
      <c r="I15" s="74"/>
      <c r="J15" s="74"/>
      <c r="K15" s="76"/>
    </row>
    <row r="16" spans="2:11" ht="15.75" x14ac:dyDescent="0.25">
      <c r="B16" s="92" t="s">
        <v>23</v>
      </c>
      <c r="C16" s="70"/>
      <c r="D16" s="93" t="s">
        <v>24</v>
      </c>
      <c r="E16" s="93"/>
      <c r="F16" s="93"/>
      <c r="G16" s="55">
        <v>50</v>
      </c>
      <c r="H16" s="183" t="s">
        <v>25</v>
      </c>
      <c r="I16" s="185"/>
      <c r="J16" s="184"/>
      <c r="K16" s="52">
        <v>70</v>
      </c>
    </row>
    <row r="17" spans="2:14" x14ac:dyDescent="0.25">
      <c r="B17" s="69"/>
      <c r="C17" s="70"/>
      <c r="D17" s="93" t="s">
        <v>26</v>
      </c>
      <c r="E17" s="93"/>
      <c r="F17" s="93"/>
      <c r="G17" s="55">
        <v>12</v>
      </c>
      <c r="H17" s="183" t="s">
        <v>27</v>
      </c>
      <c r="I17" s="185"/>
      <c r="J17" s="184"/>
      <c r="K17" s="53">
        <f>K16/G18</f>
        <v>1.1290322580645162</v>
      </c>
    </row>
    <row r="18" spans="2:14" x14ac:dyDescent="0.25">
      <c r="B18" s="69"/>
      <c r="C18" s="70"/>
      <c r="D18" s="93" t="s">
        <v>28</v>
      </c>
      <c r="E18" s="93"/>
      <c r="F18" s="93"/>
      <c r="G18" s="94">
        <f>G16+G17</f>
        <v>62</v>
      </c>
      <c r="H18" s="183" t="s">
        <v>29</v>
      </c>
      <c r="I18" s="185"/>
      <c r="J18" s="184"/>
      <c r="K18" s="54">
        <v>1</v>
      </c>
    </row>
    <row r="19" spans="2:14" x14ac:dyDescent="0.25">
      <c r="B19" s="69"/>
      <c r="C19" s="70"/>
      <c r="D19" s="74"/>
      <c r="E19" s="74"/>
      <c r="F19" s="74"/>
      <c r="G19" s="74"/>
      <c r="H19" s="74"/>
      <c r="I19" s="74"/>
      <c r="J19" s="74"/>
      <c r="K19" s="76"/>
    </row>
    <row r="20" spans="2:14" x14ac:dyDescent="0.25">
      <c r="B20" s="165" t="s">
        <v>30</v>
      </c>
      <c r="C20" s="166"/>
      <c r="D20" s="51">
        <v>151.66999999999999</v>
      </c>
      <c r="E20" s="183" t="s">
        <v>31</v>
      </c>
      <c r="F20" s="184"/>
      <c r="G20" s="153">
        <v>35</v>
      </c>
      <c r="H20" s="153"/>
      <c r="I20" s="166" t="s">
        <v>32</v>
      </c>
      <c r="J20" s="166"/>
      <c r="K20" s="50">
        <v>7</v>
      </c>
    </row>
    <row r="21" spans="2:14" x14ac:dyDescent="0.25">
      <c r="B21" s="69"/>
      <c r="C21" s="70"/>
      <c r="D21" s="70"/>
      <c r="E21" s="70"/>
      <c r="F21" s="70"/>
      <c r="G21" s="70"/>
      <c r="H21" s="70"/>
      <c r="I21" s="70"/>
      <c r="J21" s="70"/>
      <c r="K21" s="71"/>
      <c r="N21" s="114"/>
    </row>
    <row r="22" spans="2:14" ht="15.75" x14ac:dyDescent="0.25">
      <c r="B22" s="162"/>
      <c r="C22" s="163"/>
      <c r="D22" s="163"/>
      <c r="E22" s="163"/>
      <c r="F22" s="163"/>
      <c r="G22" s="163"/>
      <c r="H22" s="163"/>
      <c r="I22" s="163"/>
      <c r="J22" s="163"/>
      <c r="K22" s="164"/>
    </row>
    <row r="23" spans="2:14" ht="38.25" x14ac:dyDescent="0.25">
      <c r="B23" s="95" t="s">
        <v>4</v>
      </c>
      <c r="C23" s="96" t="s">
        <v>13</v>
      </c>
      <c r="D23" s="96" t="s">
        <v>14</v>
      </c>
      <c r="E23" s="97" t="s">
        <v>12</v>
      </c>
      <c r="F23" s="96" t="s">
        <v>8</v>
      </c>
      <c r="G23" s="97" t="s">
        <v>15</v>
      </c>
      <c r="H23" s="97" t="s">
        <v>16</v>
      </c>
      <c r="I23" s="96" t="s">
        <v>17</v>
      </c>
      <c r="J23" s="96" t="s">
        <v>11</v>
      </c>
      <c r="K23" s="98" t="s">
        <v>18</v>
      </c>
    </row>
    <row r="24" spans="2:14" ht="18.75" x14ac:dyDescent="0.25">
      <c r="B24" s="99">
        <v>43101</v>
      </c>
      <c r="C24" s="100"/>
      <c r="D24" s="101"/>
      <c r="E24" s="100">
        <f>SUM(C24:D24)</f>
        <v>0</v>
      </c>
      <c r="F24" s="102">
        <f>C24*$K$17</f>
        <v>0</v>
      </c>
      <c r="G24" s="103"/>
      <c r="H24" s="104"/>
      <c r="I24" s="105"/>
      <c r="J24" s="106"/>
      <c r="K24" s="107">
        <f>F24</f>
        <v>0</v>
      </c>
    </row>
    <row r="25" spans="2:14" ht="18.75" x14ac:dyDescent="0.25">
      <c r="B25" s="99">
        <v>43132</v>
      </c>
      <c r="C25" s="100"/>
      <c r="D25" s="101"/>
      <c r="E25" s="100">
        <f t="shared" ref="E25:E30" si="0">SUM(C25:D25)</f>
        <v>0</v>
      </c>
      <c r="F25" s="102">
        <f t="shared" ref="F25:F30" si="1">C25*$K$17</f>
        <v>0</v>
      </c>
      <c r="G25" s="103"/>
      <c r="H25" s="104"/>
      <c r="I25" s="105"/>
      <c r="J25" s="106"/>
      <c r="K25" s="107">
        <f>K24+F25</f>
        <v>0</v>
      </c>
    </row>
    <row r="26" spans="2:14" ht="18.75" x14ac:dyDescent="0.25">
      <c r="B26" s="99">
        <v>43160</v>
      </c>
      <c r="C26" s="100"/>
      <c r="D26" s="101"/>
      <c r="E26" s="100">
        <f t="shared" si="0"/>
        <v>0</v>
      </c>
      <c r="F26" s="102">
        <f t="shared" si="1"/>
        <v>0</v>
      </c>
      <c r="G26" s="103"/>
      <c r="H26" s="104"/>
      <c r="I26" s="105"/>
      <c r="J26" s="106"/>
      <c r="K26" s="107">
        <f t="shared" ref="K26:K30" si="2">K25+F26</f>
        <v>0</v>
      </c>
    </row>
    <row r="27" spans="2:14" ht="18.75" x14ac:dyDescent="0.25">
      <c r="B27" s="99">
        <v>43191</v>
      </c>
      <c r="C27" s="100"/>
      <c r="D27" s="101"/>
      <c r="E27" s="100">
        <f t="shared" si="0"/>
        <v>0</v>
      </c>
      <c r="F27" s="102">
        <f t="shared" si="1"/>
        <v>0</v>
      </c>
      <c r="G27" s="103"/>
      <c r="H27" s="104"/>
      <c r="I27" s="105"/>
      <c r="J27" s="106"/>
      <c r="K27" s="107">
        <f t="shared" si="2"/>
        <v>0</v>
      </c>
    </row>
    <row r="28" spans="2:14" ht="18.75" x14ac:dyDescent="0.25">
      <c r="B28" s="99">
        <v>43221</v>
      </c>
      <c r="C28" s="100"/>
      <c r="D28" s="101"/>
      <c r="E28" s="100">
        <f t="shared" si="0"/>
        <v>0</v>
      </c>
      <c r="F28" s="102">
        <f t="shared" si="1"/>
        <v>0</v>
      </c>
      <c r="G28" s="103"/>
      <c r="H28" s="104"/>
      <c r="I28" s="105"/>
      <c r="J28" s="106"/>
      <c r="K28" s="107">
        <f t="shared" si="2"/>
        <v>0</v>
      </c>
    </row>
    <row r="29" spans="2:14" ht="18.75" x14ac:dyDescent="0.25">
      <c r="B29" s="99">
        <v>43252</v>
      </c>
      <c r="C29" s="100"/>
      <c r="D29" s="101"/>
      <c r="E29" s="100">
        <f t="shared" si="0"/>
        <v>0</v>
      </c>
      <c r="F29" s="102">
        <f t="shared" si="1"/>
        <v>0</v>
      </c>
      <c r="G29" s="103"/>
      <c r="H29" s="104"/>
      <c r="I29" s="105"/>
      <c r="J29" s="106"/>
      <c r="K29" s="107">
        <f t="shared" si="2"/>
        <v>0</v>
      </c>
    </row>
    <row r="30" spans="2:14" ht="18.75" x14ac:dyDescent="0.25">
      <c r="B30" s="99">
        <v>43282</v>
      </c>
      <c r="C30" s="100"/>
      <c r="D30" s="101"/>
      <c r="E30" s="100">
        <f t="shared" si="0"/>
        <v>0</v>
      </c>
      <c r="F30" s="102">
        <f t="shared" si="1"/>
        <v>0</v>
      </c>
      <c r="G30" s="103"/>
      <c r="H30" s="104"/>
      <c r="I30" s="105"/>
      <c r="J30" s="106"/>
      <c r="K30" s="107">
        <f t="shared" si="2"/>
        <v>0</v>
      </c>
    </row>
    <row r="31" spans="2:14" ht="15.75" thickBot="1" x14ac:dyDescent="0.3">
      <c r="B31" s="108" t="s">
        <v>12</v>
      </c>
      <c r="C31" s="109"/>
      <c r="D31" s="109"/>
      <c r="E31" s="109"/>
      <c r="F31" s="110">
        <f>SUM(F24:F30)</f>
        <v>0</v>
      </c>
      <c r="G31" s="111"/>
      <c r="H31" s="112"/>
      <c r="I31" s="112"/>
      <c r="J31" s="112"/>
      <c r="K31" s="113">
        <f>F31</f>
        <v>0</v>
      </c>
    </row>
  </sheetData>
  <mergeCells count="24">
    <mergeCell ref="I4:K4"/>
    <mergeCell ref="I7:K7"/>
    <mergeCell ref="B2:K2"/>
    <mergeCell ref="E20:F20"/>
    <mergeCell ref="H16:J16"/>
    <mergeCell ref="H17:J17"/>
    <mergeCell ref="H18:J18"/>
    <mergeCell ref="I11:K11"/>
    <mergeCell ref="D11:F11"/>
    <mergeCell ref="D13:F13"/>
    <mergeCell ref="D14:F14"/>
    <mergeCell ref="I13:K13"/>
    <mergeCell ref="I14:K14"/>
    <mergeCell ref="G14:H14"/>
    <mergeCell ref="B14:C14"/>
    <mergeCell ref="B22:K22"/>
    <mergeCell ref="B20:C20"/>
    <mergeCell ref="G20:H20"/>
    <mergeCell ref="I20:J20"/>
    <mergeCell ref="B9:K9"/>
    <mergeCell ref="B11:C11"/>
    <mergeCell ref="G11:H11"/>
    <mergeCell ref="B13:C13"/>
    <mergeCell ref="G13:H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31"/>
  <sheetViews>
    <sheetView tabSelected="1" workbookViewId="0">
      <selection activeCell="Q7" sqref="Q7"/>
    </sheetView>
  </sheetViews>
  <sheetFormatPr baseColWidth="10" defaultColWidth="11.42578125" defaultRowHeight="15" x14ac:dyDescent="0.25"/>
  <cols>
    <col min="1" max="6" width="11.42578125" style="60"/>
    <col min="7" max="7" width="13.140625" style="60" bestFit="1" customWidth="1"/>
    <col min="8" max="8" width="19.42578125" style="60" bestFit="1" customWidth="1"/>
    <col min="9" max="16384" width="11.42578125" style="60"/>
  </cols>
  <sheetData>
    <row r="1" spans="2:10" ht="15" customHeight="1" thickBot="1" x14ac:dyDescent="0.3"/>
    <row r="2" spans="2:10" ht="15" customHeight="1" x14ac:dyDescent="0.25">
      <c r="B2" s="180"/>
      <c r="C2" s="181"/>
      <c r="D2" s="181"/>
      <c r="E2" s="181"/>
      <c r="F2" s="181"/>
      <c r="G2" s="181"/>
      <c r="H2" s="181"/>
      <c r="I2" s="181"/>
      <c r="J2" s="182"/>
    </row>
    <row r="3" spans="2:10" ht="15" customHeight="1" x14ac:dyDescent="0.25">
      <c r="B3" s="61"/>
      <c r="C3" s="62"/>
      <c r="D3" s="62"/>
      <c r="E3" s="62"/>
      <c r="F3" s="62"/>
      <c r="G3" s="62"/>
      <c r="H3" s="62"/>
      <c r="I3" s="62"/>
      <c r="J3" s="63"/>
    </row>
    <row r="4" spans="2:10" ht="21" x14ac:dyDescent="0.25">
      <c r="B4" s="61"/>
      <c r="C4" s="62"/>
      <c r="D4" s="62"/>
      <c r="E4" s="62"/>
      <c r="F4" s="62"/>
      <c r="G4" s="62"/>
      <c r="H4" s="176" t="str">
        <f>Rémunération!$K$4</f>
        <v>XXXX</v>
      </c>
      <c r="I4" s="176"/>
      <c r="J4" s="177"/>
    </row>
    <row r="5" spans="2:10" ht="15" customHeight="1" x14ac:dyDescent="0.25">
      <c r="B5" s="61"/>
      <c r="C5" s="62"/>
      <c r="D5" s="62"/>
      <c r="E5" s="62"/>
      <c r="F5" s="62"/>
      <c r="G5" s="62"/>
      <c r="H5" s="62"/>
      <c r="I5" s="62"/>
      <c r="J5" s="63"/>
    </row>
    <row r="6" spans="2:10" ht="15" customHeight="1" x14ac:dyDescent="0.25">
      <c r="B6" s="61"/>
      <c r="C6" s="62"/>
      <c r="D6" s="62"/>
      <c r="E6" s="62"/>
      <c r="F6" s="62"/>
      <c r="G6" s="62"/>
      <c r="H6" s="62"/>
      <c r="I6" s="62"/>
      <c r="J6" s="63"/>
    </row>
    <row r="7" spans="2:10" ht="21" x14ac:dyDescent="0.35">
      <c r="B7" s="64"/>
      <c r="C7" s="65"/>
      <c r="D7" s="66"/>
      <c r="E7" s="66"/>
      <c r="F7" s="66"/>
      <c r="G7" s="66"/>
      <c r="H7" s="178" t="str">
        <f>Rémunération!K7</f>
        <v>17NCDDXXXX</v>
      </c>
      <c r="I7" s="178"/>
      <c r="J7" s="179"/>
    </row>
    <row r="8" spans="2:10" ht="15" customHeight="1" x14ac:dyDescent="0.35">
      <c r="B8" s="64"/>
      <c r="C8" s="65"/>
      <c r="D8" s="66"/>
      <c r="E8" s="66"/>
      <c r="F8" s="66"/>
      <c r="G8" s="66"/>
      <c r="H8" s="66"/>
      <c r="I8" s="67"/>
      <c r="J8" s="68"/>
    </row>
    <row r="9" spans="2:10" ht="18.75" x14ac:dyDescent="0.3">
      <c r="B9" s="224"/>
      <c r="C9" s="225"/>
      <c r="D9" s="225"/>
      <c r="E9" s="225"/>
      <c r="F9" s="225"/>
      <c r="G9" s="225"/>
      <c r="H9" s="225"/>
      <c r="I9" s="225"/>
      <c r="J9" s="226"/>
    </row>
    <row r="10" spans="2:10" ht="15" customHeight="1" x14ac:dyDescent="0.25">
      <c r="B10" s="69"/>
      <c r="C10" s="70"/>
      <c r="D10" s="70"/>
      <c r="E10" s="70"/>
      <c r="F10" s="70"/>
      <c r="G10" s="70"/>
      <c r="H10" s="70"/>
      <c r="I10" s="70"/>
      <c r="J10" s="71"/>
    </row>
    <row r="11" spans="2:10" x14ac:dyDescent="0.25">
      <c r="B11" s="236" t="s">
        <v>19</v>
      </c>
      <c r="C11" s="237"/>
      <c r="D11" s="238" t="str">
        <f>Rémunération!D11</f>
        <v>gavanon</v>
      </c>
      <c r="E11" s="239"/>
      <c r="F11" s="240"/>
      <c r="G11" s="241" t="s">
        <v>20</v>
      </c>
      <c r="H11" s="237"/>
      <c r="I11" s="238" t="str">
        <f>Rémunération!J11</f>
        <v>starlight</v>
      </c>
      <c r="J11" s="242"/>
    </row>
    <row r="12" spans="2:10" ht="15.75" x14ac:dyDescent="0.25">
      <c r="B12" s="194"/>
      <c r="C12" s="195"/>
      <c r="D12" s="195"/>
      <c r="E12" s="195"/>
      <c r="F12" s="195"/>
      <c r="G12" s="195"/>
      <c r="H12" s="195"/>
      <c r="I12" s="195"/>
      <c r="J12" s="196"/>
    </row>
    <row r="13" spans="2:10" ht="34.5" customHeight="1" x14ac:dyDescent="0.25">
      <c r="B13" s="227" t="s">
        <v>0</v>
      </c>
      <c r="C13" s="228"/>
      <c r="D13" s="228"/>
      <c r="E13" s="228"/>
      <c r="F13" s="229"/>
      <c r="G13" s="216">
        <f>30*2</f>
        <v>60</v>
      </c>
      <c r="H13" s="217"/>
      <c r="I13" s="197"/>
      <c r="J13" s="198"/>
    </row>
    <row r="14" spans="2:10" x14ac:dyDescent="0.25">
      <c r="B14" s="230" t="s">
        <v>1</v>
      </c>
      <c r="C14" s="231"/>
      <c r="D14" s="117">
        <v>30</v>
      </c>
      <c r="E14" s="118" t="s">
        <v>50</v>
      </c>
      <c r="F14" s="119">
        <v>2</v>
      </c>
      <c r="G14" s="118" t="s">
        <v>51</v>
      </c>
      <c r="H14" s="120"/>
      <c r="I14" s="199"/>
      <c r="J14" s="200"/>
    </row>
    <row r="15" spans="2:10" ht="15" customHeight="1" x14ac:dyDescent="0.25">
      <c r="B15" s="232"/>
      <c r="C15" s="233"/>
      <c r="D15" s="205"/>
      <c r="E15" s="206"/>
      <c r="F15" s="206"/>
      <c r="G15" s="206"/>
      <c r="H15" s="207"/>
      <c r="I15" s="201" t="s">
        <v>2</v>
      </c>
      <c r="J15" s="202"/>
    </row>
    <row r="16" spans="2:10" ht="15.75" customHeight="1" x14ac:dyDescent="0.25">
      <c r="B16" s="234"/>
      <c r="C16" s="235"/>
      <c r="D16" s="208"/>
      <c r="E16" s="209"/>
      <c r="F16" s="209"/>
      <c r="G16" s="209"/>
      <c r="H16" s="210"/>
      <c r="I16" s="203"/>
      <c r="J16" s="204"/>
    </row>
    <row r="17" spans="2:10" x14ac:dyDescent="0.25">
      <c r="B17" s="72"/>
      <c r="C17" s="73"/>
      <c r="D17" s="74"/>
      <c r="E17" s="74"/>
      <c r="F17" s="74"/>
      <c r="G17" s="75"/>
      <c r="H17" s="75"/>
      <c r="I17" s="74"/>
      <c r="J17" s="76"/>
    </row>
    <row r="18" spans="2:10" ht="15.75" x14ac:dyDescent="0.25">
      <c r="B18" s="218"/>
      <c r="C18" s="219"/>
      <c r="D18" s="219"/>
      <c r="E18" s="219"/>
      <c r="F18" s="219"/>
      <c r="G18" s="219"/>
      <c r="H18" s="219"/>
      <c r="I18" s="219"/>
      <c r="J18" s="220"/>
    </row>
    <row r="19" spans="2:10" x14ac:dyDescent="0.25">
      <c r="B19" s="212" t="s">
        <v>21</v>
      </c>
      <c r="C19" s="213"/>
      <c r="D19" s="211">
        <f>Rémunération!D14</f>
        <v>43108</v>
      </c>
      <c r="E19" s="211"/>
      <c r="F19" s="211"/>
      <c r="G19" s="213" t="s">
        <v>22</v>
      </c>
      <c r="H19" s="213"/>
      <c r="I19" s="211">
        <f>Rémunération!J14</f>
        <v>42935</v>
      </c>
      <c r="J19" s="215"/>
    </row>
    <row r="20" spans="2:10" x14ac:dyDescent="0.25">
      <c r="B20" s="212" t="s">
        <v>46</v>
      </c>
      <c r="C20" s="213"/>
      <c r="D20" s="127"/>
      <c r="E20" s="127"/>
      <c r="F20" s="127"/>
      <c r="G20" s="213" t="s">
        <v>47</v>
      </c>
      <c r="H20" s="213"/>
      <c r="I20" s="127"/>
      <c r="J20" s="214"/>
    </row>
    <row r="21" spans="2:10" x14ac:dyDescent="0.25">
      <c r="B21" s="221"/>
      <c r="C21" s="222"/>
      <c r="D21" s="222"/>
      <c r="E21" s="222"/>
      <c r="F21" s="222"/>
      <c r="G21" s="222"/>
      <c r="H21" s="222"/>
      <c r="I21" s="222"/>
      <c r="J21" s="223"/>
    </row>
    <row r="22" spans="2:10" ht="16.5" thickBot="1" x14ac:dyDescent="0.3">
      <c r="B22" s="194"/>
      <c r="C22" s="195"/>
      <c r="D22" s="195"/>
      <c r="E22" s="195"/>
      <c r="F22" s="195"/>
      <c r="G22" s="195"/>
      <c r="H22" s="195"/>
      <c r="I22" s="195"/>
      <c r="J22" s="196"/>
    </row>
    <row r="23" spans="2:10" ht="25.5" x14ac:dyDescent="0.25">
      <c r="B23" s="77" t="s">
        <v>4</v>
      </c>
      <c r="C23" s="78" t="s">
        <v>5</v>
      </c>
      <c r="D23" s="78" t="s">
        <v>6</v>
      </c>
      <c r="E23" s="78" t="s">
        <v>7</v>
      </c>
      <c r="F23" s="78" t="s">
        <v>8</v>
      </c>
      <c r="G23" s="79" t="s">
        <v>9</v>
      </c>
      <c r="H23" s="79" t="s">
        <v>10</v>
      </c>
      <c r="I23" s="78" t="s">
        <v>11</v>
      </c>
      <c r="J23" s="80" t="s">
        <v>3</v>
      </c>
    </row>
    <row r="24" spans="2:10" x14ac:dyDescent="0.25">
      <c r="B24" s="81">
        <v>43101</v>
      </c>
      <c r="C24" s="88">
        <v>0</v>
      </c>
      <c r="D24" s="88">
        <v>0</v>
      </c>
      <c r="E24" s="82">
        <f>SUM(C24:D24)</f>
        <v>0</v>
      </c>
      <c r="F24" s="82">
        <f>$F$14*E24</f>
        <v>0</v>
      </c>
      <c r="G24" s="82">
        <f>D14-E24</f>
        <v>30</v>
      </c>
      <c r="H24" s="82">
        <f>G13-F24</f>
        <v>60</v>
      </c>
      <c r="I24" s="89"/>
      <c r="J24" s="90"/>
    </row>
    <row r="25" spans="2:10" x14ac:dyDescent="0.25">
      <c r="B25" s="81">
        <v>43132</v>
      </c>
      <c r="C25" s="88"/>
      <c r="D25" s="88"/>
      <c r="E25" s="82">
        <f t="shared" ref="E25:E30" si="0">SUM(C25:D25)</f>
        <v>0</v>
      </c>
      <c r="F25" s="82">
        <f t="shared" ref="F25:F30" si="1">$F$14*E25</f>
        <v>0</v>
      </c>
      <c r="G25" s="82">
        <f>G24-E25</f>
        <v>30</v>
      </c>
      <c r="H25" s="82">
        <f>H24-E25</f>
        <v>60</v>
      </c>
      <c r="I25" s="89"/>
      <c r="J25" s="90"/>
    </row>
    <row r="26" spans="2:10" x14ac:dyDescent="0.25">
      <c r="B26" s="81">
        <v>43160</v>
      </c>
      <c r="C26" s="88"/>
      <c r="D26" s="88"/>
      <c r="E26" s="82">
        <f t="shared" si="0"/>
        <v>0</v>
      </c>
      <c r="F26" s="82">
        <f t="shared" si="1"/>
        <v>0</v>
      </c>
      <c r="G26" s="82">
        <f t="shared" ref="G26:G30" si="2">G25-E26</f>
        <v>30</v>
      </c>
      <c r="H26" s="82">
        <f t="shared" ref="H26:H30" si="3">H25-E26</f>
        <v>60</v>
      </c>
      <c r="I26" s="89"/>
      <c r="J26" s="90"/>
    </row>
    <row r="27" spans="2:10" x14ac:dyDescent="0.25">
      <c r="B27" s="81">
        <v>43191</v>
      </c>
      <c r="C27" s="88"/>
      <c r="D27" s="88"/>
      <c r="E27" s="82">
        <f t="shared" si="0"/>
        <v>0</v>
      </c>
      <c r="F27" s="82">
        <f t="shared" si="1"/>
        <v>0</v>
      </c>
      <c r="G27" s="82">
        <f t="shared" si="2"/>
        <v>30</v>
      </c>
      <c r="H27" s="82">
        <f t="shared" si="3"/>
        <v>60</v>
      </c>
      <c r="I27" s="89"/>
      <c r="J27" s="90"/>
    </row>
    <row r="28" spans="2:10" x14ac:dyDescent="0.25">
      <c r="B28" s="81">
        <v>43221</v>
      </c>
      <c r="C28" s="88"/>
      <c r="D28" s="88"/>
      <c r="E28" s="82">
        <f t="shared" si="0"/>
        <v>0</v>
      </c>
      <c r="F28" s="82">
        <f t="shared" si="1"/>
        <v>0</v>
      </c>
      <c r="G28" s="82">
        <f t="shared" si="2"/>
        <v>30</v>
      </c>
      <c r="H28" s="82">
        <f t="shared" si="3"/>
        <v>60</v>
      </c>
      <c r="I28" s="89"/>
      <c r="J28" s="90"/>
    </row>
    <row r="29" spans="2:10" x14ac:dyDescent="0.25">
      <c r="B29" s="81">
        <v>43252</v>
      </c>
      <c r="C29" s="88"/>
      <c r="D29" s="88"/>
      <c r="E29" s="82">
        <f t="shared" si="0"/>
        <v>0</v>
      </c>
      <c r="F29" s="82">
        <f t="shared" si="1"/>
        <v>0</v>
      </c>
      <c r="G29" s="82">
        <f t="shared" si="2"/>
        <v>30</v>
      </c>
      <c r="H29" s="82">
        <f t="shared" si="3"/>
        <v>60</v>
      </c>
      <c r="I29" s="89"/>
      <c r="J29" s="90"/>
    </row>
    <row r="30" spans="2:10" x14ac:dyDescent="0.25">
      <c r="B30" s="81">
        <v>43282</v>
      </c>
      <c r="C30" s="88"/>
      <c r="D30" s="88"/>
      <c r="E30" s="82">
        <f t="shared" si="0"/>
        <v>0</v>
      </c>
      <c r="F30" s="82">
        <f t="shared" si="1"/>
        <v>0</v>
      </c>
      <c r="G30" s="82">
        <f t="shared" si="2"/>
        <v>30</v>
      </c>
      <c r="H30" s="82">
        <f t="shared" si="3"/>
        <v>60</v>
      </c>
      <c r="I30" s="89"/>
      <c r="J30" s="90"/>
    </row>
    <row r="31" spans="2:10" ht="15.75" thickBot="1" x14ac:dyDescent="0.3">
      <c r="B31" s="83" t="s">
        <v>12</v>
      </c>
      <c r="C31" s="84">
        <f>SUM(C24:C30)</f>
        <v>0</v>
      </c>
      <c r="D31" s="84">
        <f>SUM(D24:D30)</f>
        <v>0</v>
      </c>
      <c r="E31" s="84">
        <f>SUM(E24:E30)</f>
        <v>0</v>
      </c>
      <c r="F31" s="84">
        <f>SUM(F24:F30)</f>
        <v>0</v>
      </c>
      <c r="G31" s="85">
        <f>D14-E31</f>
        <v>30</v>
      </c>
      <c r="H31" s="85">
        <f>G13-F31</f>
        <v>60</v>
      </c>
      <c r="I31" s="86"/>
      <c r="J31" s="87"/>
    </row>
  </sheetData>
  <mergeCells count="26">
    <mergeCell ref="B14:C16"/>
    <mergeCell ref="B11:C11"/>
    <mergeCell ref="D11:F11"/>
    <mergeCell ref="G11:H11"/>
    <mergeCell ref="I11:J11"/>
    <mergeCell ref="H4:J4"/>
    <mergeCell ref="H7:J7"/>
    <mergeCell ref="B12:J12"/>
    <mergeCell ref="B9:J9"/>
    <mergeCell ref="B13:F13"/>
    <mergeCell ref="B2:J2"/>
    <mergeCell ref="B22:J22"/>
    <mergeCell ref="I13:J14"/>
    <mergeCell ref="I15:J16"/>
    <mergeCell ref="D15:H16"/>
    <mergeCell ref="D19:F19"/>
    <mergeCell ref="B20:C20"/>
    <mergeCell ref="G20:H20"/>
    <mergeCell ref="I20:J20"/>
    <mergeCell ref="D20:F20"/>
    <mergeCell ref="B19:C19"/>
    <mergeCell ref="G19:H19"/>
    <mergeCell ref="I19:J19"/>
    <mergeCell ref="G13:H13"/>
    <mergeCell ref="B18:J18"/>
    <mergeCell ref="B21:J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Rémunération</vt:lpstr>
      <vt:lpstr>Frais de formation</vt:lpstr>
      <vt:lpstr>Aide à la mobilité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GUIGUENO</dc:creator>
  <cp:lastModifiedBy>Aurélien GUIGUENO</cp:lastModifiedBy>
  <dcterms:created xsi:type="dcterms:W3CDTF">2017-11-27T16:07:52Z</dcterms:created>
  <dcterms:modified xsi:type="dcterms:W3CDTF">2017-12-05T12:22:26Z</dcterms:modified>
</cp:coreProperties>
</file>