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hann\Desktop\"/>
    </mc:Choice>
  </mc:AlternateContent>
  <bookViews>
    <workbookView xWindow="0" yWindow="0" windowWidth="19200" windowHeight="6360" xr2:uid="{883CE818-444D-4C01-AF03-20C03CD74420}"/>
  </bookViews>
  <sheets>
    <sheet name="Caractéristique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K15" i="1" s="1"/>
  <c r="J14" i="1"/>
  <c r="K14" i="1" s="1"/>
  <c r="J13" i="1"/>
  <c r="K13" i="1" s="1"/>
  <c r="J12" i="1"/>
  <c r="K12" i="1" s="1"/>
  <c r="J11" i="1"/>
  <c r="K11" i="1" s="1"/>
  <c r="K10" i="1"/>
  <c r="K9" i="1"/>
  <c r="K8" i="1"/>
  <c r="K7" i="1"/>
  <c r="K6" i="1"/>
  <c r="K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F4" authorId="0" shapeId="0" xr:uid="{9A9D1928-5364-43E5-9A9C-829F900AEB2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Couts de production liés aux employés (hors sous-traitance et hors frais de déplacement</t>
        </r>
      </text>
    </comment>
  </commentList>
</comments>
</file>

<file path=xl/sharedStrings.xml><?xml version="1.0" encoding="utf-8"?>
<sst xmlns="http://schemas.openxmlformats.org/spreadsheetml/2006/main" count="58" uniqueCount="51">
  <si>
    <t>Si modifications :</t>
  </si>
  <si>
    <t>Liste des projets facturable:</t>
  </si>
  <si>
    <t>Description du projet :</t>
  </si>
  <si>
    <t>Budgets projets (€)</t>
  </si>
  <si>
    <t>Budgets (J/H)</t>
  </si>
  <si>
    <t>Collaborateurs :</t>
  </si>
  <si>
    <t>Catégorie</t>
  </si>
  <si>
    <t>Cout journalier:</t>
  </si>
  <si>
    <t>Table de cout des consultants</t>
  </si>
  <si>
    <t>A</t>
  </si>
  <si>
    <t>Yohann</t>
  </si>
  <si>
    <t>Consultant junior</t>
  </si>
  <si>
    <t>Cout journalier</t>
  </si>
  <si>
    <t>B</t>
  </si>
  <si>
    <t>Eymeric</t>
  </si>
  <si>
    <t>Chef de projets</t>
  </si>
  <si>
    <t>C</t>
  </si>
  <si>
    <t>Jérome</t>
  </si>
  <si>
    <t>Expert</t>
  </si>
  <si>
    <t>Consultant</t>
  </si>
  <si>
    <t>d</t>
  </si>
  <si>
    <t>Flavie</t>
  </si>
  <si>
    <t>Directeur</t>
  </si>
  <si>
    <t>Consultant sénior</t>
  </si>
  <si>
    <t>e</t>
  </si>
  <si>
    <t>Pierre</t>
  </si>
  <si>
    <t>f</t>
  </si>
  <si>
    <t>Abdou</t>
  </si>
  <si>
    <t>g</t>
  </si>
  <si>
    <t>h</t>
  </si>
  <si>
    <t>Consultant 0</t>
  </si>
  <si>
    <t>i</t>
  </si>
  <si>
    <t>Consultant 1</t>
  </si>
  <si>
    <t>j</t>
  </si>
  <si>
    <t>Consultant 2</t>
  </si>
  <si>
    <t>k</t>
  </si>
  <si>
    <t>Consultant 3</t>
  </si>
  <si>
    <t>l</t>
  </si>
  <si>
    <t>m</t>
  </si>
  <si>
    <t>N</t>
  </si>
  <si>
    <t>test 2</t>
  </si>
  <si>
    <t>O</t>
  </si>
  <si>
    <t>NON FACTURABLE :</t>
  </si>
  <si>
    <t>Formation</t>
  </si>
  <si>
    <t>R&amp;D</t>
  </si>
  <si>
    <t>Projet A.1</t>
  </si>
  <si>
    <t>Projet A.2</t>
  </si>
  <si>
    <t>Congé</t>
  </si>
  <si>
    <t>Maladie</t>
  </si>
  <si>
    <t>RTT</t>
  </si>
  <si>
    <t>Support à la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</si>
</sst>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B653D7-7097-411C-992B-97F3322A1A15}" name="Tableau1" displayName="Tableau1" ref="M5:N15" totalsRowShown="0">
  <autoFilter ref="M5:N15" xr:uid="{10D24CED-29DC-41B2-AF60-CB00D45623C8}"/>
  <tableColumns count="2">
    <tableColumn id="1" xr3:uid="{90A0530B-A26A-40E7-AB7F-57716993DD4B}" name="Catégorie"/>
    <tableColumn id="2" xr3:uid="{715A4219-3FFE-42E0-A3FB-5ABC1E3BE946}" name="Cout journalier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2856BB-72A5-483E-B36C-F98697B9CCF7}" name="Tableau2" displayName="Tableau2" ref="I4:K15" totalsRowShown="0">
  <autoFilter ref="I4:K15" xr:uid="{CC1A4630-DE33-46DA-BDD8-7FB20A33DEFF}"/>
  <tableColumns count="3">
    <tableColumn id="1" xr3:uid="{F783C6E6-0956-4B06-BDEF-8746580CB602}" name="Collaborateurs :"/>
    <tableColumn id="2" xr3:uid="{B9A47A59-06DF-4723-A1DD-7FD08ECDAB7A}" name="Catégorie">
      <calculatedColumnFormula>$M$6</calculatedColumnFormula>
    </tableColumn>
    <tableColumn id="3" xr3:uid="{21063E4E-26E7-4D04-ABD0-F613B0C21AA5}" name="Cout journalier:" dataDxfId="0">
      <calculatedColumnFormula>LOOKUP(J5,$M$6:$M$13,$N$6:$N$13)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0F456-4CDC-440E-9BC1-5CDC1D3141ED}">
  <dimension ref="A2:N29"/>
  <sheetViews>
    <sheetView tabSelected="1" zoomScale="80" zoomScaleNormal="80" workbookViewId="0">
      <selection activeCell="D14" sqref="D14"/>
    </sheetView>
  </sheetViews>
  <sheetFormatPr baseColWidth="10" defaultRowHeight="14.5" x14ac:dyDescent="0.35"/>
  <cols>
    <col min="1" max="2" width="18" customWidth="1"/>
    <col min="6" max="6" width="24.6328125" customWidth="1"/>
    <col min="7" max="7" width="13.1796875" customWidth="1"/>
    <col min="9" max="9" width="16.36328125" customWidth="1"/>
    <col min="10" max="10" width="15.1796875" customWidth="1"/>
    <col min="11" max="11" width="16.26953125" customWidth="1"/>
    <col min="13" max="13" width="16.26953125" customWidth="1"/>
    <col min="14" max="14" width="13.36328125" customWidth="1"/>
  </cols>
  <sheetData>
    <row r="2" spans="1:14" x14ac:dyDescent="0.35">
      <c r="A2" t="s">
        <v>0</v>
      </c>
    </row>
    <row r="4" spans="1:14" x14ac:dyDescent="0.35">
      <c r="A4" t="s">
        <v>1</v>
      </c>
      <c r="C4" t="s">
        <v>2</v>
      </c>
      <c r="F4" t="s">
        <v>3</v>
      </c>
      <c r="G4" t="s">
        <v>4</v>
      </c>
      <c r="I4" t="s">
        <v>5</v>
      </c>
      <c r="J4" t="s">
        <v>6</v>
      </c>
      <c r="K4" t="s">
        <v>7</v>
      </c>
      <c r="M4" s="1" t="s">
        <v>8</v>
      </c>
      <c r="N4" s="1"/>
    </row>
    <row r="5" spans="1:14" x14ac:dyDescent="0.35">
      <c r="A5" t="s">
        <v>9</v>
      </c>
      <c r="I5" t="s">
        <v>10</v>
      </c>
      <c r="J5" t="s">
        <v>11</v>
      </c>
      <c r="K5">
        <f t="shared" ref="K5:K15" si="0">LOOKUP(J5,$M$6:$M$13,$N$6:$N$13)</f>
        <v>400</v>
      </c>
      <c r="M5" t="s">
        <v>6</v>
      </c>
      <c r="N5" s="2" t="s">
        <v>12</v>
      </c>
    </row>
    <row r="6" spans="1:14" x14ac:dyDescent="0.35">
      <c r="A6" t="s">
        <v>13</v>
      </c>
      <c r="I6" t="s">
        <v>14</v>
      </c>
      <c r="J6" t="s">
        <v>15</v>
      </c>
      <c r="K6" t="e">
        <f>VLOOKUP(J6,$M$6:$M$13,$N$6:$N$13)</f>
        <v>#N/A</v>
      </c>
      <c r="M6" t="s">
        <v>11</v>
      </c>
      <c r="N6" s="2">
        <v>320</v>
      </c>
    </row>
    <row r="7" spans="1:14" x14ac:dyDescent="0.35">
      <c r="A7" t="s">
        <v>16</v>
      </c>
      <c r="I7" t="s">
        <v>17</v>
      </c>
      <c r="J7" t="s">
        <v>18</v>
      </c>
      <c r="K7">
        <f t="shared" si="0"/>
        <v>550</v>
      </c>
      <c r="M7" t="s">
        <v>19</v>
      </c>
      <c r="N7" s="2">
        <v>400</v>
      </c>
    </row>
    <row r="8" spans="1:14" x14ac:dyDescent="0.35">
      <c r="A8" t="s">
        <v>20</v>
      </c>
      <c r="I8" t="s">
        <v>21</v>
      </c>
      <c r="J8" t="s">
        <v>22</v>
      </c>
      <c r="K8">
        <f t="shared" si="0"/>
        <v>500</v>
      </c>
      <c r="M8" t="s">
        <v>23</v>
      </c>
      <c r="N8" s="2">
        <v>500</v>
      </c>
    </row>
    <row r="9" spans="1:14" x14ac:dyDescent="0.35">
      <c r="A9" t="s">
        <v>24</v>
      </c>
      <c r="I9" t="s">
        <v>25</v>
      </c>
      <c r="J9" t="s">
        <v>19</v>
      </c>
      <c r="K9">
        <f t="shared" si="0"/>
        <v>400</v>
      </c>
      <c r="M9" t="s">
        <v>18</v>
      </c>
      <c r="N9" s="2">
        <v>550</v>
      </c>
    </row>
    <row r="10" spans="1:14" x14ac:dyDescent="0.35">
      <c r="A10" t="s">
        <v>26</v>
      </c>
      <c r="I10" t="s">
        <v>27</v>
      </c>
      <c r="J10" t="s">
        <v>19</v>
      </c>
      <c r="K10">
        <f t="shared" si="0"/>
        <v>400</v>
      </c>
      <c r="N10" s="2">
        <v>500</v>
      </c>
    </row>
    <row r="11" spans="1:14" x14ac:dyDescent="0.35">
      <c r="A11" t="s">
        <v>28</v>
      </c>
      <c r="J11" t="str">
        <f>$M$6</f>
        <v>Consultant junior</v>
      </c>
      <c r="K11">
        <f t="shared" si="0"/>
        <v>400</v>
      </c>
      <c r="M11" t="s">
        <v>22</v>
      </c>
      <c r="N11" s="2">
        <v>600</v>
      </c>
    </row>
    <row r="12" spans="1:14" x14ac:dyDescent="0.35">
      <c r="A12" t="s">
        <v>29</v>
      </c>
      <c r="I12" t="s">
        <v>30</v>
      </c>
      <c r="J12" t="str">
        <f>$M$6</f>
        <v>Consultant junior</v>
      </c>
      <c r="K12">
        <f t="shared" si="0"/>
        <v>400</v>
      </c>
      <c r="M12" t="s">
        <v>15</v>
      </c>
      <c r="N12" s="2">
        <v>700</v>
      </c>
    </row>
    <row r="13" spans="1:14" x14ac:dyDescent="0.35">
      <c r="A13" t="s">
        <v>31</v>
      </c>
      <c r="I13" t="s">
        <v>32</v>
      </c>
      <c r="J13" t="str">
        <f>$M$6</f>
        <v>Consultant junior</v>
      </c>
      <c r="K13">
        <f t="shared" si="0"/>
        <v>400</v>
      </c>
    </row>
    <row r="14" spans="1:14" x14ac:dyDescent="0.35">
      <c r="A14" t="s">
        <v>33</v>
      </c>
      <c r="I14" t="s">
        <v>34</v>
      </c>
      <c r="J14" t="str">
        <f>$M$6</f>
        <v>Consultant junior</v>
      </c>
      <c r="K14">
        <f t="shared" si="0"/>
        <v>400</v>
      </c>
    </row>
    <row r="15" spans="1:14" x14ac:dyDescent="0.35">
      <c r="A15" t="s">
        <v>35</v>
      </c>
      <c r="I15" t="s">
        <v>36</v>
      </c>
      <c r="J15" t="str">
        <f>$M$6</f>
        <v>Consultant junior</v>
      </c>
      <c r="K15">
        <f t="shared" si="0"/>
        <v>400</v>
      </c>
    </row>
    <row r="16" spans="1:14" x14ac:dyDescent="0.35">
      <c r="A16" t="s">
        <v>37</v>
      </c>
    </row>
    <row r="17" spans="1:7" x14ac:dyDescent="0.35">
      <c r="A17" t="s">
        <v>38</v>
      </c>
    </row>
    <row r="18" spans="1:7" x14ac:dyDescent="0.35">
      <c r="A18" t="s">
        <v>39</v>
      </c>
    </row>
    <row r="19" spans="1:7" x14ac:dyDescent="0.35">
      <c r="A19" t="s">
        <v>40</v>
      </c>
      <c r="F19" s="3">
        <v>320000</v>
      </c>
      <c r="G19">
        <v>800</v>
      </c>
    </row>
    <row r="20" spans="1:7" x14ac:dyDescent="0.35">
      <c r="A20" t="s">
        <v>41</v>
      </c>
    </row>
    <row r="21" spans="1:7" x14ac:dyDescent="0.35">
      <c r="A21" t="s">
        <v>42</v>
      </c>
    </row>
    <row r="22" spans="1:7" x14ac:dyDescent="0.35">
      <c r="A22" t="s">
        <v>43</v>
      </c>
    </row>
    <row r="23" spans="1:7" x14ac:dyDescent="0.35">
      <c r="A23" t="s">
        <v>44</v>
      </c>
    </row>
    <row r="24" spans="1:7" x14ac:dyDescent="0.35">
      <c r="A24" t="s">
        <v>45</v>
      </c>
    </row>
    <row r="25" spans="1:7" x14ac:dyDescent="0.35">
      <c r="A25" t="s">
        <v>46</v>
      </c>
    </row>
    <row r="26" spans="1:7" x14ac:dyDescent="0.35">
      <c r="A26" t="s">
        <v>47</v>
      </c>
    </row>
    <row r="27" spans="1:7" x14ac:dyDescent="0.35">
      <c r="A27" t="s">
        <v>48</v>
      </c>
    </row>
    <row r="28" spans="1:7" x14ac:dyDescent="0.35">
      <c r="A28" t="s">
        <v>49</v>
      </c>
    </row>
    <row r="29" spans="1:7" x14ac:dyDescent="0.35">
      <c r="A29" t="s">
        <v>50</v>
      </c>
    </row>
  </sheetData>
  <mergeCells count="1">
    <mergeCell ref="M4:N4"/>
  </mergeCells>
  <dataValidations count="1">
    <dataValidation type="list" allowBlank="1" showInputMessage="1" showErrorMessage="1" sqref="J5:J15" xr:uid="{C15B1D1A-6F35-4970-AFA9-B0C9D697C6AF}">
      <formula1>$M$6:$M$15</formula1>
    </dataValidation>
  </dataValidation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Caractéristiques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Haddad</dc:creator>
  <cp:lastModifiedBy>Yohann Haddad</cp:lastModifiedBy>
  <dcterms:created xsi:type="dcterms:W3CDTF">2017-12-21T09:04:08Z</dcterms:created>
  <dcterms:modified xsi:type="dcterms:W3CDTF">2017-12-21T09:04:49Z</dcterms:modified>
</cp:coreProperties>
</file>