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boumrad\Desktop\"/>
    </mc:Choice>
  </mc:AlternateContent>
  <bookViews>
    <workbookView xWindow="0" yWindow="0" windowWidth="28800" windowHeight="11610" activeTab="1"/>
  </bookViews>
  <sheets>
    <sheet name="2 - P&amp;L" sheetId="1" r:id="rId1"/>
    <sheet name="Source " sheetId="2" r:id="rId2"/>
  </sheets>
  <externalReferences>
    <externalReference r:id="rId3"/>
    <externalReference r:id="rId4"/>
  </externalReferences>
  <definedNames>
    <definedName name="_xlnm._FilterDatabase" localSheetId="1" hidden="1">'Source '!$A$5:$N$680</definedName>
    <definedName name="AFF_CDV" localSheetId="0">#REF!</definedName>
    <definedName name="AFF_CDV">#REF!</definedName>
    <definedName name="An" localSheetId="0">#REF!</definedName>
    <definedName name="An">#REF!</definedName>
    <definedName name="ASC_4" localSheetId="0">#REF!</definedName>
    <definedName name="ASC_4">#REF!</definedName>
    <definedName name="ASC_5" localSheetId="0">#REF!</definedName>
    <definedName name="ASC_5">#REF!</definedName>
    <definedName name="ASC_6" localSheetId="0">#REF!</definedName>
    <definedName name="ASC_6">#REF!</definedName>
    <definedName name="B_SUIV" localSheetId="0">#REF!</definedName>
    <definedName name="B_SUIV">#REF!</definedName>
    <definedName name="base" localSheetId="0">#REF!</definedName>
    <definedName name="base">#REF!</definedName>
    <definedName name="base2" localSheetId="0">#REF!</definedName>
    <definedName name="base2">#REF!</definedName>
    <definedName name="cap_po">[2]CAP!$K$3:$K$15000</definedName>
    <definedName name="CODED" localSheetId="0">#REF!</definedName>
    <definedName name="CODED">#REF!</definedName>
    <definedName name="COMM" localSheetId="0">#REF!</definedName>
    <definedName name="COMM">#REF!</definedName>
    <definedName name="D_CREA" localSheetId="0">#REF!</definedName>
    <definedName name="D_CREA">#REF!</definedName>
    <definedName name="D_MAJ" localSheetId="0">#REF!</definedName>
    <definedName name="D_MAJ">#REF!</definedName>
    <definedName name="DAS" localSheetId="0">#REF!</definedName>
    <definedName name="DAS">#REF!</definedName>
    <definedName name="DBNEG_BIOM" localSheetId="0">#REF!</definedName>
    <definedName name="DBNEG_BIOM">#REF!</definedName>
    <definedName name="DBP1_E" localSheetId="0">#REF!</definedName>
    <definedName name="DBP1_E">#REF!</definedName>
    <definedName name="DBP1_I" localSheetId="0">#REF!</definedName>
    <definedName name="DBP1_I">#REF!</definedName>
    <definedName name="DBP2_A" localSheetId="0">#REF!</definedName>
    <definedName name="DBP2_A">#REF!</definedName>
    <definedName name="DBP2_MO" localSheetId="0">#REF!</definedName>
    <definedName name="DBP2_MO">#REF!</definedName>
    <definedName name="DBP3_A" localSheetId="0">#REF!</definedName>
    <definedName name="DBP3_A">#REF!</definedName>
    <definedName name="DBP3_MO" localSheetId="0">#REF!</definedName>
    <definedName name="DBP3_MO">#REF!</definedName>
    <definedName name="DUREE" localSheetId="0">#REF!</definedName>
    <definedName name="DUREE">#REF!</definedName>
    <definedName name="FR_PERS" localSheetId="0">#REF!</definedName>
    <definedName name="FR_PERS">#REF!</definedName>
    <definedName name="LIB_D" localSheetId="0">#REF!</definedName>
    <definedName name="LIB_D">#REF!</definedName>
    <definedName name="M_EFFET" localSheetId="0">#REF!</definedName>
    <definedName name="M_EFFET">#REF!</definedName>
    <definedName name="N_DOSS" localSheetId="0">#REF!</definedName>
    <definedName name="N_DOSS">#REF!</definedName>
    <definedName name="NB_H" localSheetId="0">#REF!</definedName>
    <definedName name="NB_H">#REF!</definedName>
    <definedName name="NDOS_R" localSheetId="0">#REF!</definedName>
    <definedName name="NDOS_R">#REF!</definedName>
    <definedName name="projet_cnr">[2]CAP!$R$3:$R$15000</definedName>
    <definedName name="projet_po">[2]CAP!$C$3:$C$15000</definedName>
    <definedName name="R_CO2" localSheetId="0">#REF!</definedName>
    <definedName name="R_CO2">#REF!</definedName>
    <definedName name="R_EBITDA" localSheetId="0">#REF!</definedName>
    <definedName name="R_EBITDA">#REF!</definedName>
    <definedName name="SIC" localSheetId="0">#REF!</definedName>
    <definedName name="SIC">#REF!</definedName>
    <definedName name="SIC_AN" localSheetId="0">#REF!</definedName>
    <definedName name="SIC_AN">#REF!</definedName>
    <definedName name="solde_cnr">[2]CAP!$AB$3:$AB$15000</definedName>
    <definedName name="STE" localSheetId="0">#REF!</definedName>
    <definedName name="STE">#REF!</definedName>
    <definedName name="T_MVT" localSheetId="0">#REF!</definedName>
    <definedName name="T_MVT">#REF!</definedName>
    <definedName name="TabFicMaj" localSheetId="0">#REF!</definedName>
    <definedName name="TabFicMaj">#REF!</definedName>
    <definedName name="TableName">"Dummy"</definedName>
    <definedName name="tabmo">#REF!</definedName>
    <definedName name="TabSais" localSheetId="0">#REF!</definedName>
    <definedName name="TabSais">#REF!</definedName>
    <definedName name="TabVisu" localSheetId="0">#REF!</definedName>
    <definedName name="TabVisu">#REF!</definedName>
    <definedName name="V_P3" localSheetId="0">#REF!</definedName>
    <definedName name="V_P3">#REF!</definedName>
    <definedName name="V_THO" localSheetId="0">#REF!</definedName>
    <definedName name="V_THO">#REF!</definedName>
    <definedName name="VAR_EFF" localSheetId="0">#REF!</definedName>
    <definedName name="VAR_EFF">#REF!</definedName>
    <definedName name="VNEG_BIOM" localSheetId="0">#REF!</definedName>
    <definedName name="VNEG_BIOM">#REF!</definedName>
    <definedName name="VP1_EL" localSheetId="0">#REF!</definedName>
    <definedName name="VP1_EL">#REF!</definedName>
    <definedName name="VP1_I" localSheetId="0">#REF!</definedName>
    <definedName name="VP1_I">#REF!</definedName>
    <definedName name="VP1_TH" localSheetId="0">#REF!</definedName>
    <definedName name="VP1_TH">#REF!</definedName>
    <definedName name="VP2_EL" localSheetId="0">#REF!</definedName>
    <definedName name="VP2_EL">#REF!</definedName>
    <definedName name="VP2_RET_IFRS" localSheetId="0">#REF!</definedName>
    <definedName name="VP2_RET_IFRS">#REF!</definedName>
    <definedName name="VP2_TH" localSheetId="0">#REF!</definedName>
    <definedName name="VP2_TH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M680" i="2"/>
  <c r="L680" i="2"/>
  <c r="K680" i="2"/>
  <c r="E680" i="2"/>
  <c r="M679" i="2"/>
  <c r="L679" i="2"/>
  <c r="K679" i="2"/>
  <c r="E679" i="2"/>
  <c r="M678" i="2"/>
  <c r="L678" i="2"/>
  <c r="K678" i="2"/>
  <c r="E678" i="2"/>
  <c r="M677" i="2"/>
  <c r="L677" i="2"/>
  <c r="K677" i="2"/>
  <c r="E677" i="2"/>
  <c r="M676" i="2"/>
  <c r="L676" i="2"/>
  <c r="K676" i="2"/>
  <c r="E676" i="2"/>
  <c r="M675" i="2"/>
  <c r="L675" i="2"/>
  <c r="K675" i="2"/>
  <c r="E675" i="2"/>
  <c r="M674" i="2"/>
  <c r="L674" i="2"/>
  <c r="K674" i="2"/>
  <c r="E674" i="2"/>
  <c r="M673" i="2"/>
  <c r="L673" i="2"/>
  <c r="K673" i="2"/>
  <c r="E673" i="2"/>
  <c r="M672" i="2"/>
  <c r="L672" i="2"/>
  <c r="K672" i="2"/>
  <c r="E672" i="2"/>
  <c r="M671" i="2"/>
  <c r="L671" i="2"/>
  <c r="K671" i="2"/>
  <c r="E671" i="2"/>
  <c r="M670" i="2"/>
  <c r="L670" i="2"/>
  <c r="K670" i="2"/>
  <c r="E670" i="2"/>
  <c r="M669" i="2"/>
  <c r="L669" i="2"/>
  <c r="K669" i="2"/>
  <c r="E669" i="2"/>
  <c r="M668" i="2"/>
  <c r="L668" i="2"/>
  <c r="K668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J566" i="2"/>
  <c r="I566" i="2"/>
  <c r="H566" i="2"/>
  <c r="G566" i="2"/>
  <c r="E566" i="2"/>
  <c r="J565" i="2"/>
  <c r="I565" i="2"/>
  <c r="H565" i="2"/>
  <c r="G565" i="2"/>
  <c r="E565" i="2"/>
  <c r="J564" i="2"/>
  <c r="I564" i="2"/>
  <c r="H564" i="2"/>
  <c r="G564" i="2"/>
  <c r="E564" i="2"/>
  <c r="J563" i="2"/>
  <c r="I563" i="2"/>
  <c r="H563" i="2"/>
  <c r="G563" i="2"/>
  <c r="E563" i="2"/>
  <c r="J562" i="2"/>
  <c r="I562" i="2"/>
  <c r="H562" i="2"/>
  <c r="G562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B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2" i="1"/>
  <c r="D2" i="1"/>
  <c r="C2" i="1"/>
</calcChain>
</file>

<file path=xl/sharedStrings.xml><?xml version="1.0" encoding="utf-8"?>
<sst xmlns="http://schemas.openxmlformats.org/spreadsheetml/2006/main" count="4696" uniqueCount="995">
  <si>
    <t>Interest expense</t>
  </si>
  <si>
    <t>Section Analytique(ANA N)</t>
  </si>
  <si>
    <t>N° Compte Général(ANA N)</t>
  </si>
  <si>
    <t>Aggrégat Compte Géné</t>
  </si>
  <si>
    <t>Montant(ANA N-2)</t>
  </si>
  <si>
    <t>Montant(ANA N-1)</t>
  </si>
  <si>
    <t>Montant(ANA N)</t>
  </si>
  <si>
    <t>Montant(ANA N Semestre 1)</t>
  </si>
  <si>
    <t>64</t>
  </si>
  <si>
    <t>CHARGES</t>
  </si>
  <si>
    <t>MUTUALITE SOCIALE AGRICOLE</t>
  </si>
  <si>
    <t/>
  </si>
  <si>
    <t>MSA INCAPACITE AGRICA</t>
  </si>
  <si>
    <t>01ADMI</t>
  </si>
  <si>
    <t>60</t>
  </si>
  <si>
    <t xml:space="preserve">FOURNITURES </t>
  </si>
  <si>
    <t>-1 105.10</t>
  </si>
  <si>
    <t>FOURNITURES DE BUREAU</t>
  </si>
  <si>
    <t>-4 563.14</t>
  </si>
  <si>
    <t>-1 774.12</t>
  </si>
  <si>
    <t>-1 166.71</t>
  </si>
  <si>
    <t>EAU</t>
  </si>
  <si>
    <t>GAZ</t>
  </si>
  <si>
    <t>-1 864.73</t>
  </si>
  <si>
    <t>ELECTRICITE</t>
  </si>
  <si>
    <t>-1 427.81</t>
  </si>
  <si>
    <t>-4 662.06</t>
  </si>
  <si>
    <t>-4 301.34</t>
  </si>
  <si>
    <t>-1 393.70</t>
  </si>
  <si>
    <t>CARBURANTS CONSOMMES</t>
  </si>
  <si>
    <t>-2 715.73</t>
  </si>
  <si>
    <t>-1 937.28</t>
  </si>
  <si>
    <t>-1 498.11</t>
  </si>
  <si>
    <t xml:space="preserve"> CHAUFFAGE</t>
  </si>
  <si>
    <t>-5 910.91</t>
  </si>
  <si>
    <t>FOURNIT. ENTRETIEN &amp; PT EQUIP.</t>
  </si>
  <si>
    <t>-1 058.20</t>
  </si>
  <si>
    <t>-7 079.42</t>
  </si>
  <si>
    <t>-5 084.14</t>
  </si>
  <si>
    <t>-4 752.17</t>
  </si>
  <si>
    <t>ACHATS DE VINS DE CANON</t>
  </si>
  <si>
    <t>61</t>
  </si>
  <si>
    <t>SOUS TRAITANCE Autre</t>
  </si>
  <si>
    <t>-2 757.00</t>
  </si>
  <si>
    <t>-5 325.41</t>
  </si>
  <si>
    <t>-3 755.21</t>
  </si>
  <si>
    <t>SURVEILLANCE SECURITAS</t>
  </si>
  <si>
    <t>-18 655.33</t>
  </si>
  <si>
    <t>-18 951.90</t>
  </si>
  <si>
    <t>-18 359.30</t>
  </si>
  <si>
    <t>-11 599.58</t>
  </si>
  <si>
    <t>LOCATIONS DE MATERIEL</t>
  </si>
  <si>
    <t>-10 791.65</t>
  </si>
  <si>
    <t>-10 720.16</t>
  </si>
  <si>
    <t>-6 583.05</t>
  </si>
  <si>
    <t>ENTRET.&amp; REPARAT.BIENS IMMOBIL</t>
  </si>
  <si>
    <t>-21 437.00</t>
  </si>
  <si>
    <t>ENTRET. &amp; REPARAT.BIENS MOBIL.</t>
  </si>
  <si>
    <t>-6 748.92</t>
  </si>
  <si>
    <t>-4 164.27</t>
  </si>
  <si>
    <t>ENTRETIEN VEHICULES</t>
  </si>
  <si>
    <t>-5 214.81</t>
  </si>
  <si>
    <t>-4 095.52</t>
  </si>
  <si>
    <t>-2 832.87</t>
  </si>
  <si>
    <t>TELESURVEILLANCE ERYMA</t>
  </si>
  <si>
    <t>MAINTENANCE APAVE</t>
  </si>
  <si>
    <t>MAINTENANCE INFORMATIQUES</t>
  </si>
  <si>
    <t>-1 899.24</t>
  </si>
  <si>
    <t>MAINTENANCE DIVERSES</t>
  </si>
  <si>
    <t>-1 510.08</t>
  </si>
  <si>
    <t>ASSURANCES GENERALES</t>
  </si>
  <si>
    <t>TOUT RISQUES MARSH</t>
  </si>
  <si>
    <t>-18 378.99</t>
  </si>
  <si>
    <t>CHANEL ASSURANCE  OBJETD'ART</t>
  </si>
  <si>
    <t>ASSURANCE RESPONSABIL. CIVILE</t>
  </si>
  <si>
    <t>-18 478.81</t>
  </si>
  <si>
    <t>-41 452.49</t>
  </si>
  <si>
    <t>-73 353.59</t>
  </si>
  <si>
    <t>-25 891.10</t>
  </si>
  <si>
    <t>ASSURANCE TERRORISME</t>
  </si>
  <si>
    <t>-1 244.78</t>
  </si>
  <si>
    <t>ASSURANCES VEHICULES</t>
  </si>
  <si>
    <t>-1 758.87</t>
  </si>
  <si>
    <t>-2 095.09</t>
  </si>
  <si>
    <t xml:space="preserve"> MARINE CARGO AND TRANSIT</t>
  </si>
  <si>
    <t>62</t>
  </si>
  <si>
    <t>COMMISSIONS/COURTAGES S/VTES</t>
  </si>
  <si>
    <t>HONORAIRES DIVERS</t>
  </si>
  <si>
    <t>-1 001.70</t>
  </si>
  <si>
    <t>-8 105.00</t>
  </si>
  <si>
    <t>-24 711.82</t>
  </si>
  <si>
    <t>-20 612.80</t>
  </si>
  <si>
    <t>HONORAIRES 3G AUDIT V CANO</t>
  </si>
  <si>
    <t>-15 145.00</t>
  </si>
  <si>
    <t>-12 650.00</t>
  </si>
  <si>
    <t>-2 650.00</t>
  </si>
  <si>
    <t>HONORAIRES Estelle BOUCLAUD</t>
  </si>
  <si>
    <t>-4 330.00</t>
  </si>
  <si>
    <t>-3 375.00</t>
  </si>
  <si>
    <t>-4 875.00</t>
  </si>
  <si>
    <t>-3 340.00</t>
  </si>
  <si>
    <t>HONORAIRES SALANS</t>
  </si>
  <si>
    <t>-4 399.84</t>
  </si>
  <si>
    <t>-6 877.37</t>
  </si>
  <si>
    <t>HONORAIRES PROTECTION MARQUES</t>
  </si>
  <si>
    <t>-34 781.66</t>
  </si>
  <si>
    <t>-17 199.29</t>
  </si>
  <si>
    <t>FRAIS D'ACTES</t>
  </si>
  <si>
    <t>DIVERS</t>
  </si>
  <si>
    <t>ECHANTILLONS ET CASSE</t>
  </si>
  <si>
    <t>CADEAUX AU PERSONNEL</t>
  </si>
  <si>
    <t>-3 100.00</t>
  </si>
  <si>
    <t>-13 260.35</t>
  </si>
  <si>
    <t>-3 185.00</t>
  </si>
  <si>
    <t>DONS</t>
  </si>
  <si>
    <t>TRANSPORTS SUR ACHATS</t>
  </si>
  <si>
    <t>TRANSPORTS  DIVERS</t>
  </si>
  <si>
    <t>-7 654.50</t>
  </si>
  <si>
    <t>-3 118.50</t>
  </si>
  <si>
    <t>VOYAGES DEPLACEMENTS DIRECTION</t>
  </si>
  <si>
    <t>-2 600.73</t>
  </si>
  <si>
    <t>-1 742.30</t>
  </si>
  <si>
    <t>VOYAGES DEPLACEMENTS DIVERS</t>
  </si>
  <si>
    <t>-4 454.98</t>
  </si>
  <si>
    <t>MISSIONS</t>
  </si>
  <si>
    <t>RECEPTIONS</t>
  </si>
  <si>
    <t>-4 157.59</t>
  </si>
  <si>
    <t>TELEPHONE</t>
  </si>
  <si>
    <t>-7 748.63</t>
  </si>
  <si>
    <t>-8 931.86</t>
  </si>
  <si>
    <t>-6 479.19</t>
  </si>
  <si>
    <t>TELEPHONE ALARME</t>
  </si>
  <si>
    <t>TELEPHONE RESEAU</t>
  </si>
  <si>
    <t>-12 437.88</t>
  </si>
  <si>
    <t>-11 401.39</t>
  </si>
  <si>
    <t>-6 218.94</t>
  </si>
  <si>
    <t xml:space="preserve">FAX </t>
  </si>
  <si>
    <t>AFFRANCHISSEMENTS</t>
  </si>
  <si>
    <t>-1 169.27</t>
  </si>
  <si>
    <t>ABONNEMENTS</t>
  </si>
  <si>
    <t>SERVICES BANCAIRES</t>
  </si>
  <si>
    <t>-5 714.20</t>
  </si>
  <si>
    <t>-3 748.12</t>
  </si>
  <si>
    <t>-4 083.52</t>
  </si>
  <si>
    <t>-2 188.58</t>
  </si>
  <si>
    <t>COTISATIONS</t>
  </si>
  <si>
    <t>63</t>
  </si>
  <si>
    <t>FORMATION PROFESSIONNELLE</t>
  </si>
  <si>
    <t>-11 265.36</t>
  </si>
  <si>
    <t>-1 947.40</t>
  </si>
  <si>
    <t>-1 425.56</t>
  </si>
  <si>
    <t>TAXES FONCIERES / HABITATION</t>
  </si>
  <si>
    <t>-8 728.00</t>
  </si>
  <si>
    <t>-8 403.00</t>
  </si>
  <si>
    <t>TAXE D'HABITATION</t>
  </si>
  <si>
    <t>-1 543.00</t>
  </si>
  <si>
    <t>TAXE SUR VEHICULE</t>
  </si>
  <si>
    <t>-1 708.00</t>
  </si>
  <si>
    <t>TAXES DIVERSES</t>
  </si>
  <si>
    <t>4 274.18</t>
  </si>
  <si>
    <t>-2 437.00</t>
  </si>
  <si>
    <t>-2 741.30</t>
  </si>
  <si>
    <t>-2 474.00</t>
  </si>
  <si>
    <t>AUTRES CONGES PAYES</t>
  </si>
  <si>
    <t>SALAIRES</t>
  </si>
  <si>
    <t>-38 341.65</t>
  </si>
  <si>
    <t>-134 606.45</t>
  </si>
  <si>
    <t>-119 345.45</t>
  </si>
  <si>
    <t>PROV CONGES PAYES</t>
  </si>
  <si>
    <t>-1 550.00</t>
  </si>
  <si>
    <t>-3 585.33</t>
  </si>
  <si>
    <t>13 934.93</t>
  </si>
  <si>
    <t>PRIMES &amp; GRATIFICATIONS</t>
  </si>
  <si>
    <t>-5 861.36</t>
  </si>
  <si>
    <t>-18 254.51</t>
  </si>
  <si>
    <t>-23 992.38</t>
  </si>
  <si>
    <t>IND AVANTAGES DIVERS</t>
  </si>
  <si>
    <t>-1 200.00</t>
  </si>
  <si>
    <t>-4 402.60</t>
  </si>
  <si>
    <t>-2 448.00</t>
  </si>
  <si>
    <t>AUTRES CHARGES DE PERSONNEL</t>
  </si>
  <si>
    <t>-6 262.20</t>
  </si>
  <si>
    <t>-4 195.80</t>
  </si>
  <si>
    <t>-23 992.44</t>
  </si>
  <si>
    <t>-66 621.26</t>
  </si>
  <si>
    <t>-55 225.78</t>
  </si>
  <si>
    <t>MUTUELLE EOVI-Mcd Mutuelle</t>
  </si>
  <si>
    <t>-1 237.65</t>
  </si>
  <si>
    <t>-1 505.06</t>
  </si>
  <si>
    <t>CPCEA</t>
  </si>
  <si>
    <t>-3 914.32</t>
  </si>
  <si>
    <t>-7 149.43</t>
  </si>
  <si>
    <t>-4 177.52</t>
  </si>
  <si>
    <t>CHARGES SOCIALES CONGES PAYES</t>
  </si>
  <si>
    <t>-1 483.94</t>
  </si>
  <si>
    <t>6 332.62</t>
  </si>
  <si>
    <t>REMBOURSEMENT TRANSPORT</t>
  </si>
  <si>
    <t>65</t>
  </si>
  <si>
    <t>REDEVANCES LICENCES</t>
  </si>
  <si>
    <t>-2 034.38</t>
  </si>
  <si>
    <t>CHARGES DIVERSES GESTION COUR.</t>
  </si>
  <si>
    <t>66</t>
  </si>
  <si>
    <t>INT. BANC S/OPERAT FINANCEMENT</t>
  </si>
  <si>
    <t>-1 775.02</t>
  </si>
  <si>
    <t>PERTES DE CHANGE</t>
  </si>
  <si>
    <t>-1 758.05</t>
  </si>
  <si>
    <t>ECART SUR EUROS</t>
  </si>
  <si>
    <t>67</t>
  </si>
  <si>
    <t>AMENDES ET PENALITES NON DEDUCT</t>
  </si>
  <si>
    <t>CHARGES SUR EXERC ANTERIEURS</t>
  </si>
  <si>
    <t>-2 824.35</t>
  </si>
  <si>
    <t>-5 148.30</t>
  </si>
  <si>
    <t>68</t>
  </si>
  <si>
    <t>DOTAT AMORTIS IMMOB CORPORE</t>
  </si>
  <si>
    <t>-93 136.84</t>
  </si>
  <si>
    <t>-151 971.35</t>
  </si>
  <si>
    <t>75</t>
  </si>
  <si>
    <t>PRODUITS DIVERS GEST. COURANTE</t>
  </si>
  <si>
    <t>2 950.41</t>
  </si>
  <si>
    <t>76</t>
  </si>
  <si>
    <t>REVENUS VAL MOB DE PLACEMENT</t>
  </si>
  <si>
    <t>GAINS DE CHANGE</t>
  </si>
  <si>
    <t>77</t>
  </si>
  <si>
    <t>PRODUITS SUR EXER ANTERIEURS</t>
  </si>
  <si>
    <t>27 873.39</t>
  </si>
  <si>
    <t>IMMO CORP HORS TVA</t>
  </si>
  <si>
    <t xml:space="preserve">IMMO CORP TVA </t>
  </si>
  <si>
    <t>1 916.48</t>
  </si>
  <si>
    <t>79</t>
  </si>
  <si>
    <t>TRANSFERT CHARGES EXPLOITATION</t>
  </si>
  <si>
    <t>1 200.00</t>
  </si>
  <si>
    <t>7 632.70</t>
  </si>
  <si>
    <t xml:space="preserve">TRANSFERT DE CHARGES </t>
  </si>
  <si>
    <t>2 448.00</t>
  </si>
  <si>
    <t>Transfert de Charges avec TVA</t>
  </si>
  <si>
    <t>01BURE</t>
  </si>
  <si>
    <t>-4 773.10</t>
  </si>
  <si>
    <t>-1 061.75</t>
  </si>
  <si>
    <t>-1 573.32</t>
  </si>
  <si>
    <t>-1 592.98</t>
  </si>
  <si>
    <t>-4 459.72</t>
  </si>
  <si>
    <t>-9 675.31</t>
  </si>
  <si>
    <t>-1 027.87</t>
  </si>
  <si>
    <t>-1 449.34</t>
  </si>
  <si>
    <t>-1 599.32</t>
  </si>
  <si>
    <t>PERSONNEL EXTERIEUR</t>
  </si>
  <si>
    <t>-3 890.04</t>
  </si>
  <si>
    <t>-3 384.27</t>
  </si>
  <si>
    <t>ne pas utiliser</t>
  </si>
  <si>
    <t>-2 431.45</t>
  </si>
  <si>
    <t>-1 308.21</t>
  </si>
  <si>
    <t>-4 904.38</t>
  </si>
  <si>
    <t>-47 745.42</t>
  </si>
  <si>
    <t>-2 077.28</t>
  </si>
  <si>
    <t>-6 709.62</t>
  </si>
  <si>
    <t>-22 754.51</t>
  </si>
  <si>
    <t>-2 630.46</t>
  </si>
  <si>
    <t>-25 898.42</t>
  </si>
  <si>
    <t>01CHAT</t>
  </si>
  <si>
    <t>ENGRAIS ET AMENDEMENTS</t>
  </si>
  <si>
    <t>PRODUITS DEFENSE VEGETAUX</t>
  </si>
  <si>
    <t>-1 767.61</t>
  </si>
  <si>
    <t>-1 061.78</t>
  </si>
  <si>
    <t>-1 307.46</t>
  </si>
  <si>
    <t>-8 452.32</t>
  </si>
  <si>
    <t>-6 658.17</t>
  </si>
  <si>
    <t>-2 117.40</t>
  </si>
  <si>
    <t>-5 712.90</t>
  </si>
  <si>
    <t>-3 060.29</t>
  </si>
  <si>
    <t>-6 698.11</t>
  </si>
  <si>
    <t>-23 599.04</t>
  </si>
  <si>
    <t>-20 199.79</t>
  </si>
  <si>
    <t>-18 867.84</t>
  </si>
  <si>
    <t>-13 999.31</t>
  </si>
  <si>
    <t>FRAIS SPECIFIQUES VENDANGES</t>
  </si>
  <si>
    <t>ACHAT VINS DIVERS POUR CAVEAU</t>
  </si>
  <si>
    <t>-5 828.40</t>
  </si>
  <si>
    <t>ENTREPOSITAIRE MITJAVILE DVS</t>
  </si>
  <si>
    <t>-2 320.87</t>
  </si>
  <si>
    <t>-3 053.65</t>
  </si>
  <si>
    <t>SOUS TRAITANCE RECEPTIONS</t>
  </si>
  <si>
    <t>-2 865.40</t>
  </si>
  <si>
    <t>-2 060.00</t>
  </si>
  <si>
    <t>-1 020.00</t>
  </si>
  <si>
    <t>-10 129.96</t>
  </si>
  <si>
    <t>-12 052.41</t>
  </si>
  <si>
    <t>-15 697.02</t>
  </si>
  <si>
    <t>-12 576.22</t>
  </si>
  <si>
    <t>TRAVAUX D'ENTRETIEN DU PARC</t>
  </si>
  <si>
    <t>-35 880.81</t>
  </si>
  <si>
    <t>-11 006.14</t>
  </si>
  <si>
    <t>-5 741.95</t>
  </si>
  <si>
    <t>-5 649.98</t>
  </si>
  <si>
    <t>-6 178.20</t>
  </si>
  <si>
    <t>-3 407.44</t>
  </si>
  <si>
    <t>-10 487.04</t>
  </si>
  <si>
    <t>-9 094.54</t>
  </si>
  <si>
    <t>MAINTENANCE  APPAREIL CLIME</t>
  </si>
  <si>
    <t>-4 730.43</t>
  </si>
  <si>
    <t>-4 803.93</t>
  </si>
  <si>
    <t>-2 401.97</t>
  </si>
  <si>
    <t>ASSURANCE DOMMAGE OUVRAGE</t>
  </si>
  <si>
    <t>-1 476.59</t>
  </si>
  <si>
    <t>-5 906.35</t>
  </si>
  <si>
    <t>-51 680.59</t>
  </si>
  <si>
    <t>-2 800.00</t>
  </si>
  <si>
    <t>-8 540.00</t>
  </si>
  <si>
    <t>-11 380.07</t>
  </si>
  <si>
    <t>-1 696.00</t>
  </si>
  <si>
    <t>HONORAIRES ANALYSES</t>
  </si>
  <si>
    <t>-65 664.56</t>
  </si>
  <si>
    <t>-6 651.01</t>
  </si>
  <si>
    <t>TRANSPORTS SUR VENTES</t>
  </si>
  <si>
    <t>-6 128.82</t>
  </si>
  <si>
    <t>-6 396.49</t>
  </si>
  <si>
    <t>-1 035.85</t>
  </si>
  <si>
    <t>-7 767.00</t>
  </si>
  <si>
    <t>-32 479.58</t>
  </si>
  <si>
    <t>-5 618.83</t>
  </si>
  <si>
    <t>-2 010.00</t>
  </si>
  <si>
    <t>FRAIS GARDE MEUBLES</t>
  </si>
  <si>
    <t>-1 518.95</t>
  </si>
  <si>
    <t>-2 300.38</t>
  </si>
  <si>
    <t>-2 759.00</t>
  </si>
  <si>
    <t>-2 825.00</t>
  </si>
  <si>
    <t>DROITS DE CIRCULATION</t>
  </si>
  <si>
    <t>-5 607.00</t>
  </si>
  <si>
    <t>-68 453.20</t>
  </si>
  <si>
    <t>-1 524.00</t>
  </si>
  <si>
    <t>-94 375.85</t>
  </si>
  <si>
    <t>-121 021.02</t>
  </si>
  <si>
    <t>-57 121.58</t>
  </si>
  <si>
    <t>-4 070.93</t>
  </si>
  <si>
    <t>4 808.26</t>
  </si>
  <si>
    <t>-5 766.70</t>
  </si>
  <si>
    <t>-10 011.54</t>
  </si>
  <si>
    <t>-29 470.77</t>
  </si>
  <si>
    <t>-51 200.71</t>
  </si>
  <si>
    <t>-19 951.16</t>
  </si>
  <si>
    <t>-1 059.49</t>
  </si>
  <si>
    <t>-1 334.29</t>
  </si>
  <si>
    <t>-1 109.38</t>
  </si>
  <si>
    <t>-4 009.20</t>
  </si>
  <si>
    <t>-1 535.91</t>
  </si>
  <si>
    <t>1 894.05</t>
  </si>
  <si>
    <t>-3 040.00</t>
  </si>
  <si>
    <t>-17 470.50</t>
  </si>
  <si>
    <t>VALEURS COMPTABLES ELEM. CEDES</t>
  </si>
  <si>
    <t>-5 008.08</t>
  </si>
  <si>
    <t>-214 938.94</t>
  </si>
  <si>
    <t>-781 111.95</t>
  </si>
  <si>
    <t>70</t>
  </si>
  <si>
    <t>PRODUITS</t>
  </si>
  <si>
    <t>PRESTATIONS DE SERVICES AVEC TVA</t>
  </si>
  <si>
    <t>17 185.68</t>
  </si>
  <si>
    <t>1 280.00</t>
  </si>
  <si>
    <t>5 527.76</t>
  </si>
  <si>
    <t>5 694.00</t>
  </si>
  <si>
    <t>7 528.34</t>
  </si>
  <si>
    <t>01CONS</t>
  </si>
  <si>
    <t>FOURNITURES (CHAI/CULTURE)</t>
  </si>
  <si>
    <t>-3 998.24</t>
  </si>
  <si>
    <t>FOURNITURES DE CHAIS</t>
  </si>
  <si>
    <t>-3 960.81</t>
  </si>
  <si>
    <t>BOUCHONS</t>
  </si>
  <si>
    <t>VARIATION STOCKS APPROVISIONN.</t>
  </si>
  <si>
    <t>-1 706.45</t>
  </si>
  <si>
    <t>-15 489.27</t>
  </si>
  <si>
    <t>-13 528.68</t>
  </si>
  <si>
    <t>-13 744.02</t>
  </si>
  <si>
    <t>-8 226.43</t>
  </si>
  <si>
    <t>-1 013.30</t>
  </si>
  <si>
    <t>-1 207.20</t>
  </si>
  <si>
    <t>-1 011.40</t>
  </si>
  <si>
    <t>-3 168.47</t>
  </si>
  <si>
    <t>-1 954.96</t>
  </si>
  <si>
    <t>-3 283.21</t>
  </si>
  <si>
    <t>-1 529.08</t>
  </si>
  <si>
    <t>SOUS-TRAITANCE VINIFICATION</t>
  </si>
  <si>
    <t>-11 232.80</t>
  </si>
  <si>
    <t>-5 647.60</t>
  </si>
  <si>
    <t>-1 279.38</t>
  </si>
  <si>
    <t>-10 487.70</t>
  </si>
  <si>
    <t>-8 046.20</t>
  </si>
  <si>
    <t>-3 481.52</t>
  </si>
  <si>
    <t>-5 920.21</t>
  </si>
  <si>
    <t>-22 753.71</t>
  </si>
  <si>
    <t>-8 837.42</t>
  </si>
  <si>
    <t>-1 001.83</t>
  </si>
  <si>
    <t>MAINTENANCE LAMOUROUX</t>
  </si>
  <si>
    <t>-3 432.04</t>
  </si>
  <si>
    <t>-3 165.14</t>
  </si>
  <si>
    <t>-3 613.08</t>
  </si>
  <si>
    <t>MAINTENANCE RDS</t>
  </si>
  <si>
    <t>-1 746.63</t>
  </si>
  <si>
    <t>-1 454.26</t>
  </si>
  <si>
    <t>-1 457.76</t>
  </si>
  <si>
    <t>-8 250.74</t>
  </si>
  <si>
    <t>-4 040.12</t>
  </si>
  <si>
    <t>-4 650.60</t>
  </si>
  <si>
    <t>-2 872.50</t>
  </si>
  <si>
    <t>-2 734.60</t>
  </si>
  <si>
    <t>-1 085.05</t>
  </si>
  <si>
    <t>-3 122.56</t>
  </si>
  <si>
    <t>-2 995.85</t>
  </si>
  <si>
    <t>-1 384.46</t>
  </si>
  <si>
    <t>-97 286.84</t>
  </si>
  <si>
    <t>-86 537.33</t>
  </si>
  <si>
    <t>-35 815.73</t>
  </si>
  <si>
    <t>-1 118.93</t>
  </si>
  <si>
    <t>7 418.67</t>
  </si>
  <si>
    <t>-10 894.70</t>
  </si>
  <si>
    <t>-9 486.30</t>
  </si>
  <si>
    <t>-5 418.90</t>
  </si>
  <si>
    <t>-3 751.56</t>
  </si>
  <si>
    <t>-1 383.12</t>
  </si>
  <si>
    <t>IND RUPTURE CONTRAT</t>
  </si>
  <si>
    <t>-3 328.57</t>
  </si>
  <si>
    <t>-1 077.76</t>
  </si>
  <si>
    <t>-46 144.26</t>
  </si>
  <si>
    <t>-38 951.32</t>
  </si>
  <si>
    <t>-14 894.46</t>
  </si>
  <si>
    <t>-1 208.44</t>
  </si>
  <si>
    <t>-1 305.96</t>
  </si>
  <si>
    <t>-2 024.95</t>
  </si>
  <si>
    <t>-1 131.23</t>
  </si>
  <si>
    <t>3 267.85</t>
  </si>
  <si>
    <t>-4 031.88</t>
  </si>
  <si>
    <t>-218 468.35</t>
  </si>
  <si>
    <t>-241 388.07</t>
  </si>
  <si>
    <t>IMMOBILISATIONS CORPORELLES</t>
  </si>
  <si>
    <t>3 150.00</t>
  </si>
  <si>
    <t>7 760.00</t>
  </si>
  <si>
    <t>4 625.00</t>
  </si>
  <si>
    <t>11 516.48</t>
  </si>
  <si>
    <t>5 418.90</t>
  </si>
  <si>
    <t>3 751.56</t>
  </si>
  <si>
    <t>1 383.12</t>
  </si>
  <si>
    <t>01CULT</t>
  </si>
  <si>
    <t>-28 962.63</t>
  </si>
  <si>
    <t>-31 025.04</t>
  </si>
  <si>
    <t>-36 622.72</t>
  </si>
  <si>
    <t>-33 955.17</t>
  </si>
  <si>
    <t>-31 185.98</t>
  </si>
  <si>
    <t>CARBURANTS &amp; LUB (tracteurs)</t>
  </si>
  <si>
    <t>-8 919.41</t>
  </si>
  <si>
    <t>-7 333.82</t>
  </si>
  <si>
    <t>-8 453.62</t>
  </si>
  <si>
    <t>-2 305.30</t>
  </si>
  <si>
    <t>-8 173.05</t>
  </si>
  <si>
    <t>2 726.94</t>
  </si>
  <si>
    <t>-2 315.64</t>
  </si>
  <si>
    <t>-1 031.99</t>
  </si>
  <si>
    <t>-1 903.51</t>
  </si>
  <si>
    <t>-3 748.75</t>
  </si>
  <si>
    <t>-2 391.30</t>
  </si>
  <si>
    <t>-1 572.11</t>
  </si>
  <si>
    <t>-1 375.50</t>
  </si>
  <si>
    <t>-1 295.22</t>
  </si>
  <si>
    <t>-1 696.06</t>
  </si>
  <si>
    <t>-2 988.09</t>
  </si>
  <si>
    <t>-14 682.39</t>
  </si>
  <si>
    <t>-8 658.95</t>
  </si>
  <si>
    <t>-11 596.78</t>
  </si>
  <si>
    <t>-7 381.22</t>
  </si>
  <si>
    <t>SOUS-TRAITANCE TRAV.VIGNE</t>
  </si>
  <si>
    <t>-120 381.28</t>
  </si>
  <si>
    <t>-171 843.60</t>
  </si>
  <si>
    <t>-204 268.29</t>
  </si>
  <si>
    <t>-73 601.44</t>
  </si>
  <si>
    <t>ENTRETIEN VIGNOBLE</t>
  </si>
  <si>
    <t>-36 028.82</t>
  </si>
  <si>
    <t>-16 611.50</t>
  </si>
  <si>
    <t>-80 402.12</t>
  </si>
  <si>
    <t>-30 917.59</t>
  </si>
  <si>
    <t>-33 078.80</t>
  </si>
  <si>
    <t>-36 269.16</t>
  </si>
  <si>
    <t>-27 131.41</t>
  </si>
  <si>
    <t>-19 677.20</t>
  </si>
  <si>
    <t>-5 414.27</t>
  </si>
  <si>
    <t>-1 050.00</t>
  </si>
  <si>
    <t>-4 134.28</t>
  </si>
  <si>
    <t>-3 165.96</t>
  </si>
  <si>
    <t>-3 771.15</t>
  </si>
  <si>
    <t>-3 404.00</t>
  </si>
  <si>
    <t>-7 552.00</t>
  </si>
  <si>
    <t>-7 127.00</t>
  </si>
  <si>
    <t>-2 637.00</t>
  </si>
  <si>
    <t>-5 407.35</t>
  </si>
  <si>
    <t>-3 122.58</t>
  </si>
  <si>
    <t>-2 995.84</t>
  </si>
  <si>
    <t>-3 773.34</t>
  </si>
  <si>
    <t>-15 829.00</t>
  </si>
  <si>
    <t>-15 290.00</t>
  </si>
  <si>
    <t>-14 111.00</t>
  </si>
  <si>
    <t>-1 012.32</t>
  </si>
  <si>
    <t>-369 214.70</t>
  </si>
  <si>
    <t>-337 217.46</t>
  </si>
  <si>
    <t>-144 564.20</t>
  </si>
  <si>
    <t>-3 438.17</t>
  </si>
  <si>
    <t>-3 460.27</t>
  </si>
  <si>
    <t>16 817.90</t>
  </si>
  <si>
    <t>-45 439.57</t>
  </si>
  <si>
    <t>-39 795.18</t>
  </si>
  <si>
    <t>-14 930.03</t>
  </si>
  <si>
    <t>-8 678.35</t>
  </si>
  <si>
    <t>-8 813.53</t>
  </si>
  <si>
    <t>-2 742.66</t>
  </si>
  <si>
    <t>-6 657.15</t>
  </si>
  <si>
    <t>-1 980.00</t>
  </si>
  <si>
    <t>-172 563.54</t>
  </si>
  <si>
    <t>-155 758.88</t>
  </si>
  <si>
    <t>-64 212.24</t>
  </si>
  <si>
    <t>-1 403.27</t>
  </si>
  <si>
    <t>-1 356.65</t>
  </si>
  <si>
    <t>-5 094.50</t>
  </si>
  <si>
    <t>-6 154.34</t>
  </si>
  <si>
    <t>-3 565.63</t>
  </si>
  <si>
    <t>-3 433.06</t>
  </si>
  <si>
    <t>-2 027.10</t>
  </si>
  <si>
    <t>-1 478.40</t>
  </si>
  <si>
    <t>-1 367.85</t>
  </si>
  <si>
    <t>7 351.94</t>
  </si>
  <si>
    <t>-12 103.76</t>
  </si>
  <si>
    <t>-15 248.34</t>
  </si>
  <si>
    <t>-1 945.21</t>
  </si>
  <si>
    <t>-126 954.82</t>
  </si>
  <si>
    <t>-139 824.25</t>
  </si>
  <si>
    <t>1 970.57</t>
  </si>
  <si>
    <t>AUTRES PRODUITS EXCEP S/OP GES</t>
  </si>
  <si>
    <t>4 916.65</t>
  </si>
  <si>
    <t>15 000.00</t>
  </si>
  <si>
    <t>12 500.00</t>
  </si>
  <si>
    <t>5 550.38</t>
  </si>
  <si>
    <t>8 678.35</t>
  </si>
  <si>
    <t>9 613.53</t>
  </si>
  <si>
    <t>3 934.96</t>
  </si>
  <si>
    <t>01DIST</t>
  </si>
  <si>
    <t>-4 530.71</t>
  </si>
  <si>
    <t>-1 250.00</t>
  </si>
  <si>
    <t>HONORAIRES DENTONS</t>
  </si>
  <si>
    <t>-10 624.08</t>
  </si>
  <si>
    <t>-18 228.03</t>
  </si>
  <si>
    <t>-2 892.98</t>
  </si>
  <si>
    <t>-11 447.17</t>
  </si>
  <si>
    <t>-8 991.07</t>
  </si>
  <si>
    <t>01EVEN</t>
  </si>
  <si>
    <t>-7 357.93</t>
  </si>
  <si>
    <t>-4 861.30</t>
  </si>
  <si>
    <t>-26 249.69</t>
  </si>
  <si>
    <t>-15 536.46</t>
  </si>
  <si>
    <t>-1 130.00</t>
  </si>
  <si>
    <t>-5 116.03</t>
  </si>
  <si>
    <t>-1 016.67</t>
  </si>
  <si>
    <t>-60 523.44</t>
  </si>
  <si>
    <t>-35 919.88</t>
  </si>
  <si>
    <t>-25 774.57</t>
  </si>
  <si>
    <t>-11 339.96</t>
  </si>
  <si>
    <t>-1 531.35</t>
  </si>
  <si>
    <t>01MISE</t>
  </si>
  <si>
    <t>CAPSULES</t>
  </si>
  <si>
    <t>-23 545.00</t>
  </si>
  <si>
    <t>-14 310.00</t>
  </si>
  <si>
    <t>BOUTEILLES</t>
  </si>
  <si>
    <t>-46 825.36</t>
  </si>
  <si>
    <t>-49 106.53</t>
  </si>
  <si>
    <t>-68 885.86</t>
  </si>
  <si>
    <t>-62 394.29</t>
  </si>
  <si>
    <t>-72 585.12</t>
  </si>
  <si>
    <t>-98 023.97</t>
  </si>
  <si>
    <t>-12 464.11</t>
  </si>
  <si>
    <t>-9 486.62</t>
  </si>
  <si>
    <t>-9 421.71</t>
  </si>
  <si>
    <t>-4 846.59</t>
  </si>
  <si>
    <t>-28 293.01</t>
  </si>
  <si>
    <t>-2 296.22</t>
  </si>
  <si>
    <t>MISE EN BOUTEILLES</t>
  </si>
  <si>
    <t>-33 474.99</t>
  </si>
  <si>
    <t>-51 811.23</t>
  </si>
  <si>
    <t>-1 894.68</t>
  </si>
  <si>
    <t>-1 069.99</t>
  </si>
  <si>
    <t>-5 907.93</t>
  </si>
  <si>
    <t>-3 253.78</t>
  </si>
  <si>
    <t>-2 634.55</t>
  </si>
  <si>
    <t>-7 895.57</t>
  </si>
  <si>
    <t>-8 059.30</t>
  </si>
  <si>
    <t>-4 517.94</t>
  </si>
  <si>
    <t>-3 882.58</t>
  </si>
  <si>
    <t>-3 886.69</t>
  </si>
  <si>
    <t>-1 904.01</t>
  </si>
  <si>
    <t>-27 528.86</t>
  </si>
  <si>
    <t>-25 224.86</t>
  </si>
  <si>
    <t>01PACK</t>
  </si>
  <si>
    <t>CAISSES BOIS</t>
  </si>
  <si>
    <t>-98 123.15</t>
  </si>
  <si>
    <t>-10 965.21</t>
  </si>
  <si>
    <t>CARTONS</t>
  </si>
  <si>
    <t>-2 183.60</t>
  </si>
  <si>
    <t>ETIQUETTES</t>
  </si>
  <si>
    <t>-104 097.45</t>
  </si>
  <si>
    <t>-11 949.50</t>
  </si>
  <si>
    <t>HONORAIRES COMMUNICATIONS</t>
  </si>
  <si>
    <t>01PROM</t>
  </si>
  <si>
    <t>-7 671.70</t>
  </si>
  <si>
    <t>-43 092.47</t>
  </si>
  <si>
    <t>-42 270.77</t>
  </si>
  <si>
    <t>-3 092.17</t>
  </si>
  <si>
    <t>-11 082.50</t>
  </si>
  <si>
    <t>-14 850.00</t>
  </si>
  <si>
    <t>-5 124.20</t>
  </si>
  <si>
    <t>-21 465.91</t>
  </si>
  <si>
    <t>-14 708.77</t>
  </si>
  <si>
    <t>-12 630.81</t>
  </si>
  <si>
    <t>VARIATION STOCK CARAFES/ETAMPES</t>
  </si>
  <si>
    <t>-6 588.25</t>
  </si>
  <si>
    <t>-3 941.05</t>
  </si>
  <si>
    <t>-3 378.09</t>
  </si>
  <si>
    <t>-1 493.00</t>
  </si>
  <si>
    <t>-1 565.31</t>
  </si>
  <si>
    <t>-1 527.50</t>
  </si>
  <si>
    <t>-71 511.10</t>
  </si>
  <si>
    <t>-1 791.66</t>
  </si>
  <si>
    <t>-2 824.29</t>
  </si>
  <si>
    <t>-1 156.66</t>
  </si>
  <si>
    <t>-5 180.00</t>
  </si>
  <si>
    <t>-4 301.74</t>
  </si>
  <si>
    <t>DOCUMENTATION GENERALE</t>
  </si>
  <si>
    <t>-18 338.74</t>
  </si>
  <si>
    <t>-1 291.67</t>
  </si>
  <si>
    <t>-42 556.00</t>
  </si>
  <si>
    <t>-60 859.52</t>
  </si>
  <si>
    <t>-52 977.39</t>
  </si>
  <si>
    <t>-19 483.71</t>
  </si>
  <si>
    <t>ANNONCES &amp; INSERTIONS</t>
  </si>
  <si>
    <t>-27 286.42</t>
  </si>
  <si>
    <t>-21 590.78</t>
  </si>
  <si>
    <t>PUBLICITE</t>
  </si>
  <si>
    <t>-3 357.80</t>
  </si>
  <si>
    <t>-3 339.86</t>
  </si>
  <si>
    <t>FOIRES MANIFESTATIONS</t>
  </si>
  <si>
    <t>-33 003.66</t>
  </si>
  <si>
    <t>-27 592.80</t>
  </si>
  <si>
    <t>-6 164.02</t>
  </si>
  <si>
    <t>Matériel publicitaire</t>
  </si>
  <si>
    <t>-14 847.12</t>
  </si>
  <si>
    <t>-48 925.26</t>
  </si>
  <si>
    <t>-43 166.94</t>
  </si>
  <si>
    <t>-27 578.28</t>
  </si>
  <si>
    <t>CADEAUX DIV CL/FRS</t>
  </si>
  <si>
    <t>-19 473.98</t>
  </si>
  <si>
    <t>-10 704.91</t>
  </si>
  <si>
    <t>-6 327.24</t>
  </si>
  <si>
    <t>-3 694.44</t>
  </si>
  <si>
    <t>-3 159.45</t>
  </si>
  <si>
    <t>-8 574.20</t>
  </si>
  <si>
    <t>-1 551.74</t>
  </si>
  <si>
    <t>-41 826.16</t>
  </si>
  <si>
    <t>-80 839.14</t>
  </si>
  <si>
    <t>-20 127.67</t>
  </si>
  <si>
    <t>-16 246.07</t>
  </si>
  <si>
    <t>-8 238.88</t>
  </si>
  <si>
    <t>-1 315.43</t>
  </si>
  <si>
    <t>-10 334.53</t>
  </si>
  <si>
    <t>-55 915.71</t>
  </si>
  <si>
    <t>-4 337.76</t>
  </si>
  <si>
    <t>-12 562.21</t>
  </si>
  <si>
    <t>-10 089.07</t>
  </si>
  <si>
    <t>1 427.20</t>
  </si>
  <si>
    <t>2 714.20</t>
  </si>
  <si>
    <t>-9 544.88</t>
  </si>
  <si>
    <t>-2 052.20</t>
  </si>
  <si>
    <t>-46 198.27</t>
  </si>
  <si>
    <t>-37 081.10</t>
  </si>
  <si>
    <t>-21 652.15</t>
  </si>
  <si>
    <t>-2 363.46</t>
  </si>
  <si>
    <t>-1 712.84</t>
  </si>
  <si>
    <t>4 076.30</t>
  </si>
  <si>
    <t>-4 994.29</t>
  </si>
  <si>
    <t>-3 018.60</t>
  </si>
  <si>
    <t>-1 527.17</t>
  </si>
  <si>
    <t>-2 487.26</t>
  </si>
  <si>
    <t>-2 599.25</t>
  </si>
  <si>
    <t>-32 851.63</t>
  </si>
  <si>
    <t>-18 522.74</t>
  </si>
  <si>
    <t>-9 961.33</t>
  </si>
  <si>
    <t>-4 611.57</t>
  </si>
  <si>
    <t>-3 227.96</t>
  </si>
  <si>
    <t>-1 379.03</t>
  </si>
  <si>
    <t>-1 238.44</t>
  </si>
  <si>
    <t>2 124.30</t>
  </si>
  <si>
    <t>DONS &amp; MECENATS</t>
  </si>
  <si>
    <t>-1 178.40</t>
  </si>
  <si>
    <t>CHARGES EXCEPT GESTION</t>
  </si>
  <si>
    <t>-16 746.61</t>
  </si>
  <si>
    <t>-54 278.53</t>
  </si>
  <si>
    <t>29 686.42</t>
  </si>
  <si>
    <t>16 228.32</t>
  </si>
  <si>
    <t>5 000.00</t>
  </si>
  <si>
    <t>01RELP</t>
  </si>
  <si>
    <t>-4 272.04</t>
  </si>
  <si>
    <t>-1 648.72</t>
  </si>
  <si>
    <t>-5 402.51</t>
  </si>
  <si>
    <t>-2 100.00</t>
  </si>
  <si>
    <t>-20 370.70</t>
  </si>
  <si>
    <t>-10 082.79</t>
  </si>
  <si>
    <t>-45 303.79</t>
  </si>
  <si>
    <t>-27 068.49</t>
  </si>
  <si>
    <t>-8 117.03</t>
  </si>
  <si>
    <t>-27 801.97</t>
  </si>
  <si>
    <t>-12 142.84</t>
  </si>
  <si>
    <t>-1 624.72</t>
  </si>
  <si>
    <t>-1 707.92</t>
  </si>
  <si>
    <t>01SANS</t>
  </si>
  <si>
    <t>VARIATION STOCKS MARCHANDISES</t>
  </si>
  <si>
    <t>119 571.58</t>
  </si>
  <si>
    <t>-118 587.58</t>
  </si>
  <si>
    <t>-78 024.59</t>
  </si>
  <si>
    <t>-1 186.87</t>
  </si>
  <si>
    <t>-32 750.47</t>
  </si>
  <si>
    <t>-1 836.48</t>
  </si>
  <si>
    <t>RETRAITE NON CADRES</t>
  </si>
  <si>
    <t>-6 164.67</t>
  </si>
  <si>
    <t>-284 590.38</t>
  </si>
  <si>
    <t>-367 155.14</t>
  </si>
  <si>
    <t>-165 421.68</t>
  </si>
  <si>
    <t>-56 666.37</t>
  </si>
  <si>
    <t>-138 395.40</t>
  </si>
  <si>
    <t>DOT PROV REGLEMENTES IMMOB</t>
  </si>
  <si>
    <t>-186 484.81</t>
  </si>
  <si>
    <t>-177 590.61</t>
  </si>
  <si>
    <t>VENTE SUSP.TAXE</t>
  </si>
  <si>
    <t>-547 200.00</t>
  </si>
  <si>
    <t>71</t>
  </si>
  <si>
    <t>VARIAT. AVANC. CULT.</t>
  </si>
  <si>
    <t>30 131.63</t>
  </si>
  <si>
    <t>-3 044.11</t>
  </si>
  <si>
    <t>EN-COURS PRODUCTION BIENS SERV</t>
  </si>
  <si>
    <t>344 005.63</t>
  </si>
  <si>
    <t>155 857.59</t>
  </si>
  <si>
    <t>VARIAT STOCK BLLES</t>
  </si>
  <si>
    <t>-252 582.67</t>
  </si>
  <si>
    <t>218 563.97</t>
  </si>
  <si>
    <t>78</t>
  </si>
  <si>
    <t>REPRISE S/AJUSTEMENT PROV</t>
  </si>
  <si>
    <t>1 116.00</t>
  </si>
  <si>
    <t>REPRISE AMORT DEROGATOIRE</t>
  </si>
  <si>
    <t>67 798.17</t>
  </si>
  <si>
    <t>35 508.70</t>
  </si>
  <si>
    <t>37 954.86</t>
  </si>
  <si>
    <t>TRANSFERT CHARGES EXPL à 20%</t>
  </si>
  <si>
    <t>17 377.72</t>
  </si>
  <si>
    <t>1 186.87</t>
  </si>
  <si>
    <t>01SELL</t>
  </si>
  <si>
    <t>-8 180.50</t>
  </si>
  <si>
    <t>-1 289.92</t>
  </si>
  <si>
    <t>-19 893.98</t>
  </si>
  <si>
    <t>-12 983.82</t>
  </si>
  <si>
    <t>-5 853.89</t>
  </si>
  <si>
    <t>-2 111.50</t>
  </si>
  <si>
    <t>-16 941.34</t>
  </si>
  <si>
    <t>-10 341.79</t>
  </si>
  <si>
    <t>1 487.16</t>
  </si>
  <si>
    <t>2 215.16</t>
  </si>
  <si>
    <t>-57 435.95</t>
  </si>
  <si>
    <t>-69 639.67</t>
  </si>
  <si>
    <t>-6 082.60</t>
  </si>
  <si>
    <t>-2 855.67</t>
  </si>
  <si>
    <t>7 356.55</t>
  </si>
  <si>
    <t>-3 590.19</t>
  </si>
  <si>
    <t>-25 337.52</t>
  </si>
  <si>
    <t>-33 838.04</t>
  </si>
  <si>
    <t>-2 831.41</t>
  </si>
  <si>
    <t>-3 412.12</t>
  </si>
  <si>
    <t>-6 056.05</t>
  </si>
  <si>
    <t>-1 350.08</t>
  </si>
  <si>
    <t>3 725.02</t>
  </si>
  <si>
    <t>-5 160.00</t>
  </si>
  <si>
    <t>3 678 087.07</t>
  </si>
  <si>
    <t>2 743 585.33</t>
  </si>
  <si>
    <t>3 831 335.44</t>
  </si>
  <si>
    <t>860 549.59</t>
  </si>
  <si>
    <t>VENTE EXPORT</t>
  </si>
  <si>
    <t>3 181.75</t>
  </si>
  <si>
    <t>1 581.00</t>
  </si>
  <si>
    <t>VENTE UE TVA</t>
  </si>
  <si>
    <t>5 400.00</t>
  </si>
  <si>
    <t>VENTES FRANCE AVEC TVA</t>
  </si>
  <si>
    <t>612 915.20</t>
  </si>
  <si>
    <t>406 177.60</t>
  </si>
  <si>
    <t>970 651.62</t>
  </si>
  <si>
    <t>510 399.95</t>
  </si>
  <si>
    <t>4 060.00</t>
  </si>
  <si>
    <t>10 569.37</t>
  </si>
  <si>
    <t>PROD. ACCESSOIRE SUSP.</t>
  </si>
  <si>
    <t>10 148.42</t>
  </si>
  <si>
    <t>7 302.19</t>
  </si>
  <si>
    <t>8 385.17</t>
  </si>
  <si>
    <t>8 399.17</t>
  </si>
  <si>
    <t>PROD. ACCESSOIRE FRANCE</t>
  </si>
  <si>
    <t>17 563.13</t>
  </si>
  <si>
    <t>2 343.43</t>
  </si>
  <si>
    <t>REFACTURATION REPAS</t>
  </si>
  <si>
    <t>2 720.00</t>
  </si>
  <si>
    <t>AUTRES PROD. ACTIVITES ANNEXES</t>
  </si>
  <si>
    <t>2 139.45</t>
  </si>
  <si>
    <t>1 964.13</t>
  </si>
  <si>
    <t>1 080.00</t>
  </si>
  <si>
    <t>5 160.00</t>
  </si>
  <si>
    <t>01VINI</t>
  </si>
  <si>
    <t>-4 725.39</t>
  </si>
  <si>
    <t>-5 231.02</t>
  </si>
  <si>
    <t>-7 278.11</t>
  </si>
  <si>
    <t>-4 242.99</t>
  </si>
  <si>
    <t>-5 493.46</t>
  </si>
  <si>
    <t>-2 374.29</t>
  </si>
  <si>
    <t>-13 528.66</t>
  </si>
  <si>
    <t>-5 221.31</t>
  </si>
  <si>
    <t>-6 000.28</t>
  </si>
  <si>
    <t>-3 234.61</t>
  </si>
  <si>
    <t>-6 653.88</t>
  </si>
  <si>
    <t>-9 307.55</t>
  </si>
  <si>
    <t>-9 077.81</t>
  </si>
  <si>
    <t>-3 559.36</t>
  </si>
  <si>
    <t>-7 200.00</t>
  </si>
  <si>
    <t>-2 955.22</t>
  </si>
  <si>
    <t>-1 464.11</t>
  </si>
  <si>
    <t>-1 137.40</t>
  </si>
  <si>
    <t>-4 733.76</t>
  </si>
  <si>
    <t>-15 010.56</t>
  </si>
  <si>
    <t>-8 016.58</t>
  </si>
  <si>
    <t>-2 137.11</t>
  </si>
  <si>
    <t>-1 001.87</t>
  </si>
  <si>
    <t>-3 424.77</t>
  </si>
  <si>
    <t>-4 136.87</t>
  </si>
  <si>
    <t>-4 627.16</t>
  </si>
  <si>
    <t>-4 433.50</t>
  </si>
  <si>
    <t>-1 641.23</t>
  </si>
  <si>
    <t>-2 819.55</t>
  </si>
  <si>
    <t>-1 454.27</t>
  </si>
  <si>
    <t>-1 000.00</t>
  </si>
  <si>
    <t>-5 339.44</t>
  </si>
  <si>
    <t>-5 356.86</t>
  </si>
  <si>
    <t>-2 725.54</t>
  </si>
  <si>
    <t>-2 634.54</t>
  </si>
  <si>
    <t>-1 310.88</t>
  </si>
  <si>
    <t>-106 870.36</t>
  </si>
  <si>
    <t>-99 152.66</t>
  </si>
  <si>
    <t>-34 680.13</t>
  </si>
  <si>
    <t>5 789.50</t>
  </si>
  <si>
    <t>-11 808.01</t>
  </si>
  <si>
    <t>-10 544.18</t>
  </si>
  <si>
    <t>-1 006.97</t>
  </si>
  <si>
    <t>-4 610.90</t>
  </si>
  <si>
    <t>-3 322.57</t>
  </si>
  <si>
    <t>-1 297.75</t>
  </si>
  <si>
    <t>-1 880.70</t>
  </si>
  <si>
    <t>-2 912.40</t>
  </si>
  <si>
    <t>-45 677.51</t>
  </si>
  <si>
    <t>-42 283.12</t>
  </si>
  <si>
    <t>-14 681.35</t>
  </si>
  <si>
    <t>-1 038.53</t>
  </si>
  <si>
    <t>-1 121.28</t>
  </si>
  <si>
    <t>-2 024.93</t>
  </si>
  <si>
    <t>2 553.29</t>
  </si>
  <si>
    <t>-2 805.20</t>
  </si>
  <si>
    <t>-87 240.44</t>
  </si>
  <si>
    <t>-90 151.85</t>
  </si>
  <si>
    <t>8 300.00</t>
  </si>
  <si>
    <t>4 610.90</t>
  </si>
  <si>
    <t>3 322.57</t>
  </si>
  <si>
    <t>02CONS</t>
  </si>
  <si>
    <t>-106 123.29</t>
  </si>
  <si>
    <t>02CULT</t>
  </si>
  <si>
    <t>-15 967.00</t>
  </si>
  <si>
    <t>02MATRAS</t>
  </si>
  <si>
    <t>02PROM</t>
  </si>
  <si>
    <t>-33 140.94</t>
  </si>
  <si>
    <t>02VINI</t>
  </si>
  <si>
    <t>-114 791.41</t>
  </si>
  <si>
    <t>Transfert gestion</t>
  </si>
  <si>
    <t>Tr</t>
  </si>
  <si>
    <t>Fournitures de Bureau</t>
  </si>
  <si>
    <t>Caisses Bois</t>
  </si>
  <si>
    <t>Cartons</t>
  </si>
  <si>
    <t>Capsules</t>
  </si>
  <si>
    <t>Etiquettes</t>
  </si>
  <si>
    <t>Bouteilles</t>
  </si>
  <si>
    <t>Bouchons</t>
  </si>
  <si>
    <t>Eau</t>
  </si>
  <si>
    <t>Gaz</t>
  </si>
  <si>
    <t>Electricité</t>
  </si>
  <si>
    <t>Carburants Consommés</t>
  </si>
  <si>
    <t>Achats Divers</t>
  </si>
  <si>
    <t>Fournt.Entretien &amp; Petit Equip.</t>
  </si>
  <si>
    <t>Frais Spécifique Vendanges</t>
  </si>
  <si>
    <t>Chaptalisation</t>
  </si>
  <si>
    <t>Autres Fournitures - Sécurité</t>
  </si>
  <si>
    <t>Achat VinsS Divers pour Caveau</t>
  </si>
  <si>
    <t>SOUSTRAITANCE TRAV. VIGNE</t>
  </si>
  <si>
    <t>MISE EN BOUTEILLES BERGEON</t>
  </si>
  <si>
    <t>CREDIT BAIL MOBILIER</t>
  </si>
  <si>
    <t>FERMAGE LABOURGADE</t>
  </si>
  <si>
    <t>FERMAGE METREAU</t>
  </si>
  <si>
    <t>LOCATION DE MATERIEL</t>
  </si>
  <si>
    <t xml:space="preserve">ENTRETIEN PRESSING </t>
  </si>
  <si>
    <t>ENTRET. &amp; REPARAT. BIENS MOBIL</t>
  </si>
  <si>
    <t>MAINTENANCE PHOTOCOPIEUR</t>
  </si>
  <si>
    <t>MAINTENANCE INFORMATIQUE</t>
  </si>
  <si>
    <t>CONTRATS D'ENTRETIEN DIVERS</t>
  </si>
  <si>
    <t>TELESURVEILLANCE</t>
  </si>
  <si>
    <t>TOUS RISQUES MARSH</t>
  </si>
  <si>
    <t>RESPONSABILITE CIVILE MARSH</t>
  </si>
  <si>
    <t>RESP CIVILE AGRI DESCUDET</t>
  </si>
  <si>
    <t>Assurance Marsh Liability</t>
  </si>
  <si>
    <t>OBJETS D'ART - AON</t>
  </si>
  <si>
    <t>ASSURANCE DE PERSONNES - AON</t>
  </si>
  <si>
    <t>ASSURANCES VEHICULES 467766</t>
  </si>
  <si>
    <t>Marsch Assurance Transport</t>
  </si>
  <si>
    <t>ASSURANCE DOM.OUVRAGES 450.804</t>
  </si>
  <si>
    <t>DOCUMENTATION TECHNIQUE</t>
  </si>
  <si>
    <t>PRESTATION DE SERVICE</t>
  </si>
  <si>
    <t>Prestations diverses</t>
  </si>
  <si>
    <t>Honoraires Estelle Bouclaud</t>
  </si>
  <si>
    <t>Honoraires DENTONS</t>
  </si>
  <si>
    <t>HONORAIRES TRADEMARK</t>
  </si>
  <si>
    <t>FRAIS POMPES FUNEBRES</t>
  </si>
  <si>
    <t>ANNONCES  &amp; INSERTIONS</t>
  </si>
  <si>
    <t>ECHANTILLONS CASSE</t>
  </si>
  <si>
    <t>PARRAINAGE</t>
  </si>
  <si>
    <t>MATERIEL PUBLICITAIRE</t>
  </si>
  <si>
    <t>CADEAUX A LA CLIENTELE</t>
  </si>
  <si>
    <t>Pourboires , Dons Etc...</t>
  </si>
  <si>
    <t>TRANSPORTS DIVERS</t>
  </si>
  <si>
    <t>FRAIS DEPLACEMENT N AUDEBERT</t>
  </si>
  <si>
    <t>Missions Réceptions</t>
  </si>
  <si>
    <t>Réceptions</t>
  </si>
  <si>
    <t>Réception au Château</t>
  </si>
  <si>
    <t>FAX</t>
  </si>
  <si>
    <t>FRAIS CARTE BANCAIRE</t>
  </si>
  <si>
    <t>AUTRES SERVICES EXT. DIVERS</t>
  </si>
  <si>
    <t>TAXE SUR LES SALAIRES</t>
  </si>
  <si>
    <t>TAXES FONCIERES</t>
  </si>
  <si>
    <t>TAXES SUR VEHICULES SOCIETE</t>
  </si>
  <si>
    <t>TAXE HABITATION</t>
  </si>
  <si>
    <t>PROVISION CONGES PAYES</t>
  </si>
  <si>
    <t>Prov 13 ième Mois</t>
  </si>
  <si>
    <t xml:space="preserve">PROVISION PRIMES </t>
  </si>
  <si>
    <t>AVANTAGES EN NATURE</t>
  </si>
  <si>
    <t xml:space="preserve">Indemnité de Mise à la retraite </t>
  </si>
  <si>
    <t>Indemnités Vins &amp; Logements</t>
  </si>
  <si>
    <t>MSA</t>
  </si>
  <si>
    <t>URSSAF</t>
  </si>
  <si>
    <t>UNI-PREV. ARES CADRE 01491542</t>
  </si>
  <si>
    <t>ARES MUTUELLE CADRE 01491299</t>
  </si>
  <si>
    <t>ARES Mutuelle ARES non Cadre</t>
  </si>
  <si>
    <t>HUMANIS</t>
  </si>
  <si>
    <t>AGEAS FORTIS</t>
  </si>
  <si>
    <t>ASSEDIC</t>
  </si>
  <si>
    <t>AGRR RG</t>
  </si>
  <si>
    <t>AGRR RA</t>
  </si>
  <si>
    <t>CBAS</t>
  </si>
  <si>
    <t>ARES Prévoyance Cadre 17191141</t>
  </si>
  <si>
    <t>Prov Charg. Sociales 13ème Mois</t>
  </si>
  <si>
    <t xml:space="preserve">PROV CHARGES SOC. SUR  PRIMES </t>
  </si>
  <si>
    <t>AUTRES CHARGES - PERSONNEL</t>
  </si>
  <si>
    <t>Participation Transport</t>
  </si>
  <si>
    <t>Redevance Licence Site Internet</t>
  </si>
  <si>
    <t>Droits d'image</t>
  </si>
  <si>
    <t>INTERETS EMP CHANEL LUXEMBOURG</t>
  </si>
  <si>
    <t>INTERETS DEBITEURS CION DECOUV</t>
  </si>
  <si>
    <t>CHARGES EXERCICES ANTERIEURS</t>
  </si>
  <si>
    <t>DOTATION AMORTIS IMMOB INCORP</t>
  </si>
  <si>
    <t>DOT PROV REGL IMMOBILISAT</t>
  </si>
  <si>
    <t>Ventes Susp. taxe</t>
  </si>
  <si>
    <t>Ventes Export</t>
  </si>
  <si>
    <t>Ventes France Avec Tva</t>
  </si>
  <si>
    <t>Lies &amp; Marcs</t>
  </si>
  <si>
    <t>Prod. Access. Susp. Taxe</t>
  </si>
  <si>
    <t>Refact Port France</t>
  </si>
  <si>
    <t>Location Carmentin</t>
  </si>
  <si>
    <t>LOCATION ULYSSE CAZABONNE</t>
  </si>
  <si>
    <t>LOCATION LOGISTIQUE CANON</t>
  </si>
  <si>
    <t>REFACT REPAS SEJOUR CHATEAU</t>
  </si>
  <si>
    <t>EN CRS PRODUCTIONS DE BIENS</t>
  </si>
  <si>
    <t>VARIATION PRODUITS FINIS</t>
  </si>
  <si>
    <t>72</t>
  </si>
  <si>
    <t>PRODUCTION IMMOBIL.</t>
  </si>
  <si>
    <t>Prod. Exercices  Antérieurs</t>
  </si>
  <si>
    <t>Prod cession Immo Corporelles</t>
  </si>
  <si>
    <t>Produits  Exceptionnels  Divers</t>
  </si>
  <si>
    <t>Reprise  Prov  Dépréc. Stocks</t>
  </si>
  <si>
    <t>Reprise prov  RSglement_es</t>
  </si>
  <si>
    <t>Transfert de  charges</t>
  </si>
  <si>
    <t>Transfert charges  avec TVA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</si>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</sst>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">
    <xf numFmtId="0" fontId="0" fillId="0" borderId="0" xfId="0"/>
    <xf numFmtId="3" fontId="0" fillId="0" borderId="0" xfId="0" applyNumberFormat="1" applyBorder="1"/>
    <xf numFmtId="0" fontId="2" fillId="0" borderId="0" xfId="1" applyBorder="1"/>
    <xf numFmtId="3" fontId="0" fillId="0" borderId="0" xfId="0" applyNumberFormat="1" applyFill="1" applyBorder="1"/>
    <xf numFmtId="0" fontId="2" fillId="0" borderId="0" xfId="1"/>
    <xf numFmtId="0" fontId="1" fillId="0" borderId="0" xfId="0" applyFont="1"/>
    <xf numFmtId="0" fontId="1" fillId="0" borderId="0" xfId="0" applyFont="1" applyAlignment="1">
      <alignment horizontal="center"/>
    </xf>
    <xf numFmtId="3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/>
    </xf>
    <xf numFmtId="3" fontId="0" fillId="2" borderId="0" xfId="0" applyNumberFormat="1" applyFill="1" applyBorder="1"/>
  </cellXfs>
  <cellStyles count="3">
    <cellStyle name="Normal" xfId="0" builtinId="0"/>
    <cellStyle name="Normal 2" xfId="2"/>
    <cellStyle name="Normal_USbilancanon 30JUIN200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quette%20Budget%20last%20version/Maquette_Budget%202018_Chateau_Can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%20-%20CDG/GESTION%202016/6-%20Codes%20R&amp;H/09/DN%20Suivi%20des%20R%202016-09%20T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1 - KEY INDICATORS"/>
      <sheetName val="2 - P&amp;L"/>
      <sheetName val="Analytique"/>
      <sheetName val="Calcul transfert charges"/>
      <sheetName val="TCD Analytique Canon"/>
      <sheetName val="Source Analytique Canon"/>
      <sheetName val="Source Gene Canon"/>
      <sheetName val="2 - P&amp;L CANON"/>
      <sheetName val="6 - INVESTMENT PLAN"/>
      <sheetName val="Invest 2018"/>
      <sheetName val="7 - CASH FLOW FORECAST"/>
      <sheetName val="8 - HEADCOUNT"/>
      <sheetName val="9 - PROVISIONS"/>
    </sheetNames>
    <sheetDataSet>
      <sheetData sheetId="0"/>
      <sheetData sheetId="1"/>
      <sheetData sheetId="2"/>
      <sheetData sheetId="3">
        <row r="44">
          <cell r="A44" t="str">
            <v>60</v>
          </cell>
          <cell r="B44" t="str">
            <v>Achats</v>
          </cell>
        </row>
        <row r="45">
          <cell r="A45" t="str">
            <v>61100000</v>
          </cell>
          <cell r="B45" t="str">
            <v>SOUS-TRAITANCE VINIFICATION</v>
          </cell>
        </row>
        <row r="46">
          <cell r="A46" t="str">
            <v>61110000</v>
          </cell>
          <cell r="B46" t="str">
            <v>SOUS-TRAITANCE TRAV.VIGNE</v>
          </cell>
        </row>
        <row r="47">
          <cell r="A47" t="str">
            <v>61111000</v>
          </cell>
          <cell r="B47" t="str">
            <v>ENTREPOSITAIRE MITJAVILE DVS</v>
          </cell>
        </row>
        <row r="48">
          <cell r="A48" t="str">
            <v>61112000</v>
          </cell>
          <cell r="B48" t="str">
            <v>SOUS TRAITANCE Autre</v>
          </cell>
        </row>
        <row r="49">
          <cell r="A49" t="str">
            <v>61114000</v>
          </cell>
          <cell r="B49" t="str">
            <v>SOUS TRAITANCE RECEPTIONS</v>
          </cell>
        </row>
        <row r="50">
          <cell r="A50" t="str">
            <v>61120000</v>
          </cell>
          <cell r="B50" t="str">
            <v>MISE EN BOUTEILLES</v>
          </cell>
        </row>
        <row r="51">
          <cell r="A51" t="str">
            <v>61150000</v>
          </cell>
          <cell r="B51" t="str">
            <v>SURVEILLANCE SECURITAS</v>
          </cell>
        </row>
        <row r="52">
          <cell r="A52" t="str">
            <v>611</v>
          </cell>
          <cell r="B52" t="str">
            <v>Sous - traintance générale</v>
          </cell>
        </row>
        <row r="53">
          <cell r="A53" t="str">
            <v>61220000</v>
          </cell>
          <cell r="B53" t="str">
            <v>CREDIT BAIL MOBILIER</v>
          </cell>
        </row>
        <row r="54">
          <cell r="A54" t="str">
            <v>612</v>
          </cell>
          <cell r="B54" t="str">
            <v>Redevance de crédit bail</v>
          </cell>
        </row>
        <row r="55">
          <cell r="A55" t="str">
            <v>61320000</v>
          </cell>
          <cell r="B55" t="str">
            <v>LOCATIONS DE MATERIEL</v>
          </cell>
        </row>
        <row r="56">
          <cell r="A56" t="str">
            <v>61321000</v>
          </cell>
          <cell r="B56" t="str">
            <v>LOCATION LOGISTIQUE RAUZAN</v>
          </cell>
        </row>
        <row r="57">
          <cell r="A57" t="str">
            <v>613</v>
          </cell>
          <cell r="B57" t="str">
            <v>Locations</v>
          </cell>
        </row>
        <row r="58">
          <cell r="A58" t="str">
            <v>61520000</v>
          </cell>
          <cell r="B58" t="str">
            <v>ENTRET.&amp; REPARAT.BIENS IMMOBIL</v>
          </cell>
        </row>
        <row r="59">
          <cell r="A59" t="str">
            <v>61520001</v>
          </cell>
          <cell r="B59" t="str">
            <v>ENT ET REP MURS ENCEINTE CHAT</v>
          </cell>
        </row>
        <row r="60">
          <cell r="A60" t="str">
            <v>61521000</v>
          </cell>
          <cell r="B60" t="str">
            <v>TRAVAUX D'ENTRETIEN DU PARC</v>
          </cell>
        </row>
        <row r="61">
          <cell r="A61" t="str">
            <v>61522000</v>
          </cell>
          <cell r="B61" t="str">
            <v>ENTRETIEN VIGNOBLE</v>
          </cell>
        </row>
        <row r="62">
          <cell r="A62" t="str">
            <v>61522100</v>
          </cell>
          <cell r="B62" t="str">
            <v>ne pas utiliser</v>
          </cell>
        </row>
        <row r="63">
          <cell r="A63" t="str">
            <v>61523000</v>
          </cell>
          <cell r="B63" t="str">
            <v>ENTRETIEN MATERIEL CHAIS</v>
          </cell>
        </row>
        <row r="64">
          <cell r="A64" t="str">
            <v>61550000</v>
          </cell>
          <cell r="B64" t="str">
            <v>ENTRET. &amp; REPARAT.BIENS MOBIL.</v>
          </cell>
        </row>
        <row r="65">
          <cell r="A65" t="str">
            <v>61551000</v>
          </cell>
          <cell r="B65" t="str">
            <v>ENTRETIEN VEHICULES</v>
          </cell>
        </row>
        <row r="66">
          <cell r="A66" t="str">
            <v>61570000</v>
          </cell>
          <cell r="B66" t="str">
            <v>TELESURVEILLANCE ERYMA</v>
          </cell>
        </row>
        <row r="67">
          <cell r="A67" t="str">
            <v>61571000</v>
          </cell>
          <cell r="B67" t="str">
            <v>MAINTENANCE NEXTIRAONE</v>
          </cell>
        </row>
        <row r="68">
          <cell r="A68" t="str">
            <v>61571100</v>
          </cell>
          <cell r="B68" t="str">
            <v>MAINTENANCE LAMOUROUX</v>
          </cell>
        </row>
        <row r="69">
          <cell r="A69" t="str">
            <v>61571200</v>
          </cell>
          <cell r="B69" t="str">
            <v>MAINTENANCE RDS</v>
          </cell>
        </row>
        <row r="70">
          <cell r="A70" t="str">
            <v>61572000</v>
          </cell>
          <cell r="B70" t="str">
            <v>MAINTENANCE APAVE</v>
          </cell>
        </row>
        <row r="71">
          <cell r="A71" t="str">
            <v>61573000</v>
          </cell>
          <cell r="B71" t="str">
            <v>MAINTENANCE  APPAREIL CLIME</v>
          </cell>
        </row>
        <row r="72">
          <cell r="A72" t="str">
            <v>61574000</v>
          </cell>
          <cell r="B72" t="str">
            <v>MAINTENANCE INFORMATIQUES</v>
          </cell>
        </row>
        <row r="73">
          <cell r="A73" t="str">
            <v>61575000</v>
          </cell>
          <cell r="B73" t="str">
            <v>MAINTENANCE DIVERSES</v>
          </cell>
        </row>
        <row r="74">
          <cell r="A74" t="str">
            <v>615</v>
          </cell>
          <cell r="B74" t="str">
            <v>Entretien et réparations</v>
          </cell>
        </row>
        <row r="75">
          <cell r="A75" t="str">
            <v>61600000</v>
          </cell>
          <cell r="B75" t="str">
            <v>ASSURANCES GENERALES</v>
          </cell>
        </row>
        <row r="76">
          <cell r="A76" t="str">
            <v>61610000</v>
          </cell>
          <cell r="B76" t="str">
            <v>TOUT RISQUES MARSH</v>
          </cell>
        </row>
        <row r="77">
          <cell r="A77" t="str">
            <v>61610100</v>
          </cell>
          <cell r="B77" t="str">
            <v>ASS MATERIEL SAGEM FAX</v>
          </cell>
        </row>
        <row r="78">
          <cell r="A78" t="str">
            <v>61615000</v>
          </cell>
          <cell r="B78" t="str">
            <v>CHANEL ASSURANCE  OBJETD'ART</v>
          </cell>
        </row>
        <row r="79">
          <cell r="A79" t="str">
            <v>61630000</v>
          </cell>
          <cell r="B79" t="str">
            <v>ASSURANCE RESPONSABIL. CIVILE</v>
          </cell>
        </row>
        <row r="80">
          <cell r="A80" t="str">
            <v>61640000</v>
          </cell>
          <cell r="B80" t="str">
            <v>ASSURANCE TERRORISME</v>
          </cell>
        </row>
        <row r="81">
          <cell r="A81" t="str">
            <v>61650000</v>
          </cell>
          <cell r="B81" t="str">
            <v>ASSURANCES VEHICULES</v>
          </cell>
        </row>
        <row r="82">
          <cell r="A82" t="str">
            <v>61670000</v>
          </cell>
          <cell r="B82" t="str">
            <v>ASSURANCE DOMMAGE OUVRAGE</v>
          </cell>
        </row>
        <row r="83">
          <cell r="A83" t="str">
            <v>61680000</v>
          </cell>
          <cell r="B83" t="str">
            <v xml:space="preserve"> MARINE CARGO AND TRANSIT</v>
          </cell>
        </row>
        <row r="84">
          <cell r="A84" t="str">
            <v>61690000</v>
          </cell>
          <cell r="B84" t="str">
            <v>ASSURANCE GRELE</v>
          </cell>
        </row>
        <row r="85">
          <cell r="A85" t="str">
            <v>616</v>
          </cell>
          <cell r="B85" t="str">
            <v>Primes d'assurance</v>
          </cell>
        </row>
        <row r="86">
          <cell r="A86" t="str">
            <v>61810000</v>
          </cell>
          <cell r="B86" t="str">
            <v>DOCUMENTATION GENERALE</v>
          </cell>
        </row>
        <row r="87">
          <cell r="A87" t="str">
            <v>61830000</v>
          </cell>
          <cell r="B87" t="str">
            <v>DOCUMENTATION TECHNIQUE</v>
          </cell>
        </row>
        <row r="88">
          <cell r="A88" t="str">
            <v>618</v>
          </cell>
          <cell r="B88" t="str">
            <v>Divers</v>
          </cell>
        </row>
        <row r="89">
          <cell r="A89" t="str">
            <v>61</v>
          </cell>
          <cell r="B89" t="str">
            <v>Services extérieurs</v>
          </cell>
        </row>
        <row r="90">
          <cell r="A90" t="str">
            <v>62140000</v>
          </cell>
          <cell r="B90" t="str">
            <v>PERSONNEL (JK+ADMINISTRATIF)</v>
          </cell>
        </row>
        <row r="91">
          <cell r="A91" t="str">
            <v>62140100</v>
          </cell>
          <cell r="B91" t="str">
            <v>PERSONNEL EXTERIEUR</v>
          </cell>
        </row>
        <row r="92">
          <cell r="A92" t="str">
            <v>62140110</v>
          </cell>
          <cell r="B92" t="str">
            <v>ne pas utiliser</v>
          </cell>
        </row>
        <row r="93">
          <cell r="A93" t="str">
            <v>621</v>
          </cell>
          <cell r="B93" t="str">
            <v>Personnel extérieur à l'entreprise</v>
          </cell>
        </row>
        <row r="94">
          <cell r="A94" t="str">
            <v>62210000</v>
          </cell>
          <cell r="B94" t="str">
            <v>COURTAGES DIVERS VINS</v>
          </cell>
        </row>
        <row r="95">
          <cell r="A95" t="str">
            <v>62220000</v>
          </cell>
          <cell r="B95" t="str">
            <v>COMMISSIONS/COURTAGES S/VTES</v>
          </cell>
        </row>
        <row r="96">
          <cell r="A96" t="str">
            <v>62260000</v>
          </cell>
          <cell r="B96" t="str">
            <v>HONORAIRES DIVERS</v>
          </cell>
        </row>
        <row r="97">
          <cell r="A97" t="str">
            <v>62260100</v>
          </cell>
          <cell r="B97" t="str">
            <v>HONORAIRES SALANS</v>
          </cell>
        </row>
        <row r="98">
          <cell r="A98" t="str">
            <v>62261000</v>
          </cell>
          <cell r="B98" t="str">
            <v>HONORAIRES 3G AUDIT V CANO</v>
          </cell>
        </row>
        <row r="99">
          <cell r="A99" t="str">
            <v>62261200</v>
          </cell>
          <cell r="B99" t="str">
            <v>HONORAIRES COMMUNICATIONS</v>
          </cell>
        </row>
        <row r="100">
          <cell r="A100" t="str">
            <v>62261500</v>
          </cell>
          <cell r="B100" t="str">
            <v>HONORAIRES Estelle BOUCLAUD</v>
          </cell>
        </row>
        <row r="101">
          <cell r="A101" t="str">
            <v>62262000</v>
          </cell>
          <cell r="B101" t="str">
            <v>HONORAIRES SALANS</v>
          </cell>
        </row>
        <row r="102">
          <cell r="A102" t="str">
            <v>62264000</v>
          </cell>
          <cell r="B102" t="str">
            <v>HONORAIRES ANALYSES</v>
          </cell>
        </row>
        <row r="103">
          <cell r="A103" t="str">
            <v>62265000</v>
          </cell>
          <cell r="B103" t="str">
            <v>HONOR PROTECT MARQUES</v>
          </cell>
        </row>
        <row r="104">
          <cell r="A104" t="str">
            <v>62265001</v>
          </cell>
          <cell r="B104" t="str">
            <v>HONORAIRES PROTECTION MARQUES</v>
          </cell>
        </row>
        <row r="105">
          <cell r="A105" t="str">
            <v>62270000</v>
          </cell>
          <cell r="B105" t="str">
            <v>FRAIS D'ACTES</v>
          </cell>
        </row>
        <row r="106">
          <cell r="A106" t="str">
            <v>62280000</v>
          </cell>
          <cell r="B106" t="str">
            <v>DIVERS</v>
          </cell>
        </row>
        <row r="107">
          <cell r="A107" t="str">
            <v>622</v>
          </cell>
          <cell r="B107" t="str">
            <v>Rémunérat d'interméd et honoraires</v>
          </cell>
        </row>
        <row r="108">
          <cell r="A108" t="str">
            <v>62310000</v>
          </cell>
          <cell r="B108" t="str">
            <v>ANNONCES &amp; INSERTIONS</v>
          </cell>
        </row>
        <row r="109">
          <cell r="A109" t="str">
            <v>62320000</v>
          </cell>
          <cell r="B109" t="str">
            <v>ECHANTILLONS ET CASSE</v>
          </cell>
        </row>
        <row r="110">
          <cell r="A110" t="str">
            <v>62330000</v>
          </cell>
          <cell r="B110" t="str">
            <v>PUBLICITE</v>
          </cell>
        </row>
        <row r="111">
          <cell r="A111" t="str">
            <v>62330100</v>
          </cell>
          <cell r="B111" t="str">
            <v>ne pas utiliser</v>
          </cell>
        </row>
        <row r="112">
          <cell r="A112" t="str">
            <v>62331000</v>
          </cell>
          <cell r="B112" t="str">
            <v>FOIRES MANIFESTATIONS</v>
          </cell>
        </row>
        <row r="113">
          <cell r="A113" t="str">
            <v>62333000</v>
          </cell>
          <cell r="B113" t="str">
            <v>Matériel publicitaire</v>
          </cell>
        </row>
        <row r="114">
          <cell r="A114" t="str">
            <v>62342100</v>
          </cell>
          <cell r="B114" t="str">
            <v>CADEAUX DIV CL/FRS</v>
          </cell>
        </row>
        <row r="115">
          <cell r="A115" t="str">
            <v>62342200</v>
          </cell>
          <cell r="B115" t="str">
            <v>CADEAUX AU PERSONNEL</v>
          </cell>
        </row>
        <row r="116">
          <cell r="A116" t="str">
            <v>62380000</v>
          </cell>
          <cell r="B116" t="str">
            <v>DONS</v>
          </cell>
        </row>
        <row r="117">
          <cell r="A117" t="str">
            <v>623</v>
          </cell>
          <cell r="B117" t="str">
            <v>Publicité,Publications</v>
          </cell>
        </row>
        <row r="118">
          <cell r="A118" t="str">
            <v>62410000</v>
          </cell>
          <cell r="B118" t="str">
            <v>TRANSPORTS SUR ACHATS</v>
          </cell>
        </row>
        <row r="119">
          <cell r="A119" t="str">
            <v>62420000</v>
          </cell>
          <cell r="B119" t="str">
            <v>TRANSPORTS SUR VENTES</v>
          </cell>
        </row>
        <row r="120">
          <cell r="A120" t="str">
            <v>62440000</v>
          </cell>
          <cell r="B120" t="str">
            <v>TRANSPORTS  DIVERS</v>
          </cell>
        </row>
        <row r="121">
          <cell r="A121" t="str">
            <v>624</v>
          </cell>
          <cell r="B121" t="str">
            <v>Transport de biens et coll personne</v>
          </cell>
        </row>
        <row r="122">
          <cell r="A122" t="str">
            <v>62510000</v>
          </cell>
          <cell r="B122" t="str">
            <v>VOYAGES DEPLACEMENTS DIRECTION</v>
          </cell>
        </row>
        <row r="123">
          <cell r="A123" t="str">
            <v>62530000</v>
          </cell>
          <cell r="B123" t="str">
            <v>VOYAGES DEPLACEMENTS DIVERS</v>
          </cell>
        </row>
        <row r="124">
          <cell r="A124" t="str">
            <v>62560000</v>
          </cell>
          <cell r="B124" t="str">
            <v>MISSIONS</v>
          </cell>
        </row>
        <row r="125">
          <cell r="A125" t="str">
            <v>62570000</v>
          </cell>
          <cell r="B125" t="str">
            <v>RECEPTIONS</v>
          </cell>
        </row>
        <row r="126">
          <cell r="A126" t="str">
            <v>625</v>
          </cell>
          <cell r="B126" t="str">
            <v>Déplacements missions réceptions</v>
          </cell>
        </row>
        <row r="127">
          <cell r="A127" t="str">
            <v>62610000</v>
          </cell>
          <cell r="B127" t="str">
            <v>TELEPHONE</v>
          </cell>
        </row>
        <row r="128">
          <cell r="A128" t="str">
            <v>62611000</v>
          </cell>
          <cell r="B128" t="str">
            <v>TELEPHONE ALARME</v>
          </cell>
        </row>
        <row r="129">
          <cell r="A129" t="str">
            <v>62612000</v>
          </cell>
          <cell r="B129" t="str">
            <v>TELEPHONE RESEAU</v>
          </cell>
        </row>
        <row r="130">
          <cell r="A130" t="str">
            <v>62613000</v>
          </cell>
          <cell r="B130" t="str">
            <v>FAX</v>
          </cell>
        </row>
        <row r="131">
          <cell r="A131" t="str">
            <v>62614000</v>
          </cell>
          <cell r="B131" t="str">
            <v>ne pas utiliser</v>
          </cell>
        </row>
        <row r="132">
          <cell r="A132" t="str">
            <v>62630000</v>
          </cell>
          <cell r="B132" t="str">
            <v>AFFRANCHISSEMENTS</v>
          </cell>
        </row>
        <row r="133">
          <cell r="A133" t="str">
            <v>62640000</v>
          </cell>
          <cell r="B133" t="str">
            <v>ABONNEMENTS</v>
          </cell>
        </row>
        <row r="134">
          <cell r="A134" t="str">
            <v>626</v>
          </cell>
          <cell r="B134" t="str">
            <v>Frais postaux et télécommunication</v>
          </cell>
        </row>
        <row r="135">
          <cell r="A135" t="str">
            <v>62780000</v>
          </cell>
          <cell r="B135" t="str">
            <v>SERVICES BANCAIRES</v>
          </cell>
        </row>
        <row r="136">
          <cell r="A136" t="str">
            <v>627</v>
          </cell>
          <cell r="B136" t="str">
            <v>Services bancaires et assimilés</v>
          </cell>
        </row>
        <row r="137">
          <cell r="A137" t="str">
            <v>62810000</v>
          </cell>
          <cell r="B137" t="str">
            <v>COTISATIONS</v>
          </cell>
        </row>
        <row r="138">
          <cell r="A138" t="str">
            <v>62820000</v>
          </cell>
          <cell r="B138" t="str">
            <v>FRAIS GARDE MEUBLES</v>
          </cell>
        </row>
        <row r="139">
          <cell r="A139" t="str">
            <v>628</v>
          </cell>
          <cell r="B139" t="str">
            <v>Divers</v>
          </cell>
        </row>
        <row r="140">
          <cell r="A140" t="str">
            <v>62</v>
          </cell>
          <cell r="B140" t="str">
            <v>Autres Services extérieurs</v>
          </cell>
        </row>
        <row r="141">
          <cell r="A141" t="str">
            <v>63330000</v>
          </cell>
          <cell r="B141" t="str">
            <v>FORMATION PROFESSIONNELLE</v>
          </cell>
        </row>
        <row r="142">
          <cell r="A142" t="str">
            <v>63400000</v>
          </cell>
          <cell r="B142" t="str">
            <v>ACTE RESILIATION BAIL</v>
          </cell>
        </row>
        <row r="143">
          <cell r="A143" t="str">
            <v>63512000</v>
          </cell>
          <cell r="B143" t="str">
            <v>TAXES FONCIERES /HABITATION</v>
          </cell>
        </row>
        <row r="144">
          <cell r="A144" t="str">
            <v>63513000</v>
          </cell>
          <cell r="B144" t="str">
            <v>TAXES HABITATION</v>
          </cell>
        </row>
        <row r="145">
          <cell r="A145" t="str">
            <v>63514000</v>
          </cell>
          <cell r="B145" t="str">
            <v>TAXE SUR VEHICULE</v>
          </cell>
        </row>
        <row r="146">
          <cell r="A146" t="str">
            <v>63515000</v>
          </cell>
          <cell r="B146" t="str">
            <v>DROIT D'ENREGISTREMENT</v>
          </cell>
        </row>
        <row r="147">
          <cell r="A147" t="str">
            <v>63560000</v>
          </cell>
          <cell r="B147" t="str">
            <v>PROV CF S/CP</v>
          </cell>
        </row>
        <row r="148">
          <cell r="A148" t="str">
            <v>63580000</v>
          </cell>
          <cell r="B148" t="str">
            <v>DROITS DE CIRCULATION</v>
          </cell>
        </row>
        <row r="149">
          <cell r="A149" t="str">
            <v>63780000</v>
          </cell>
          <cell r="B149" t="str">
            <v>TAXES DIVERSES</v>
          </cell>
        </row>
        <row r="150">
          <cell r="A150" t="str">
            <v>63890000</v>
          </cell>
          <cell r="B150" t="str">
            <v>AUTRES CONGES PAYES</v>
          </cell>
        </row>
        <row r="151">
          <cell r="A151" t="str">
            <v>63</v>
          </cell>
          <cell r="B151" t="str">
            <v>Impôts et taxes</v>
          </cell>
        </row>
        <row r="152">
          <cell r="A152" t="str">
            <v>64110000</v>
          </cell>
          <cell r="B152" t="str">
            <v>SALAIRES</v>
          </cell>
        </row>
        <row r="153">
          <cell r="A153" t="str">
            <v>64120000</v>
          </cell>
          <cell r="B153" t="str">
            <v>PROV CONGES PAYES</v>
          </cell>
        </row>
        <row r="154">
          <cell r="A154" t="str">
            <v>64121000</v>
          </cell>
          <cell r="B154" t="str">
            <v>PROV 13eme mois</v>
          </cell>
        </row>
        <row r="155">
          <cell r="A155" t="str">
            <v>64130000</v>
          </cell>
          <cell r="B155" t="str">
            <v>PRIMES &amp; GRATIFICATIONS</v>
          </cell>
        </row>
        <row r="156">
          <cell r="A156" t="str">
            <v>64140000</v>
          </cell>
          <cell r="B156" t="str">
            <v>IND AVANTAGES DIVERS</v>
          </cell>
        </row>
        <row r="157">
          <cell r="A157" t="str">
            <v>64149000</v>
          </cell>
          <cell r="B157" t="str">
            <v>IND RUPTURE CONTRAT</v>
          </cell>
        </row>
        <row r="158">
          <cell r="A158" t="str">
            <v>64160000</v>
          </cell>
          <cell r="B158" t="str">
            <v>INDEMNITE LICENCIEMENT</v>
          </cell>
        </row>
        <row r="159">
          <cell r="A159" t="str">
            <v>64170000</v>
          </cell>
          <cell r="B159" t="str">
            <v>AUTRES CHARGES DE PERSONNEL</v>
          </cell>
        </row>
        <row r="160">
          <cell r="A160" t="str">
            <v>64501000</v>
          </cell>
          <cell r="B160" t="str">
            <v>Compte à créer</v>
          </cell>
        </row>
        <row r="161">
          <cell r="A161" t="str">
            <v>64510000</v>
          </cell>
          <cell r="B161" t="str">
            <v>MUTUALITE SOCIALE AGRICOLE</v>
          </cell>
        </row>
        <row r="162">
          <cell r="A162" t="str">
            <v>64511000</v>
          </cell>
          <cell r="B162" t="str">
            <v>MSA DECES AGRICA</v>
          </cell>
        </row>
        <row r="163">
          <cell r="A163" t="str">
            <v>64512000</v>
          </cell>
          <cell r="B163" t="str">
            <v>MSA INCAPACITE AGRICA</v>
          </cell>
        </row>
        <row r="164">
          <cell r="A164" t="str">
            <v>64524000</v>
          </cell>
          <cell r="B164" t="str">
            <v>MUTUELLE MYRIADE</v>
          </cell>
        </row>
        <row r="165">
          <cell r="A165" t="str">
            <v>64535000</v>
          </cell>
          <cell r="B165" t="str">
            <v>CPCEA</v>
          </cell>
        </row>
        <row r="166">
          <cell r="A166" t="str">
            <v>64540000</v>
          </cell>
          <cell r="B166" t="str">
            <v>Compte à créer</v>
          </cell>
        </row>
        <row r="167">
          <cell r="A167" t="str">
            <v>64550000</v>
          </cell>
          <cell r="B167" t="str">
            <v>RETRAITE NON CADRES</v>
          </cell>
        </row>
        <row r="168">
          <cell r="A168" t="str">
            <v>64560000</v>
          </cell>
          <cell r="B168" t="str">
            <v>CHARGES SOCIALES CONGES PAYES</v>
          </cell>
        </row>
        <row r="169">
          <cell r="A169" t="str">
            <v>64570000</v>
          </cell>
          <cell r="B169" t="str">
            <v>CHARGES SOCIALES S/13eme MOIS</v>
          </cell>
        </row>
        <row r="170">
          <cell r="A170" t="str">
            <v>64580000</v>
          </cell>
          <cell r="B170" t="str">
            <v>Charges soc sur Primes</v>
          </cell>
        </row>
        <row r="171">
          <cell r="A171" t="str">
            <v>64810000</v>
          </cell>
          <cell r="B171" t="str">
            <v>REMBOURSEMENT TRANSPORT</v>
          </cell>
        </row>
        <row r="172">
          <cell r="A172" t="str">
            <v>64</v>
          </cell>
          <cell r="B172" t="str">
            <v>Charges de personnel</v>
          </cell>
        </row>
        <row r="173">
          <cell r="A173" t="str">
            <v>65110000</v>
          </cell>
          <cell r="B173" t="str">
            <v>REDEVANCES LICENCES</v>
          </cell>
        </row>
        <row r="174">
          <cell r="A174" t="str">
            <v>65400000</v>
          </cell>
          <cell r="B174" t="str">
            <v>PERTES SUR CREANCES IRREC</v>
          </cell>
        </row>
        <row r="175">
          <cell r="A175" t="str">
            <v>65500000</v>
          </cell>
          <cell r="B175" t="str">
            <v>IND RESILIATION MAGASIN</v>
          </cell>
        </row>
        <row r="176">
          <cell r="A176" t="str">
            <v>65800000</v>
          </cell>
          <cell r="B176" t="str">
            <v>CHARGES DIVERSES GESTION COUR.</v>
          </cell>
        </row>
        <row r="177">
          <cell r="A177" t="str">
            <v>65</v>
          </cell>
          <cell r="B177" t="str">
            <v>Autres charges de gestion</v>
          </cell>
        </row>
        <row r="178">
          <cell r="A178" t="str">
            <v>66116000</v>
          </cell>
          <cell r="B178" t="str">
            <v>ne pas utiliser</v>
          </cell>
        </row>
        <row r="179">
          <cell r="A179" t="str">
            <v>66151000</v>
          </cell>
          <cell r="B179" t="str">
            <v>INTERETS CPTE COURANT</v>
          </cell>
        </row>
        <row r="180">
          <cell r="A180" t="str">
            <v>66151100</v>
          </cell>
          <cell r="B180" t="str">
            <v>Interêt S/Prêt Extension</v>
          </cell>
        </row>
        <row r="181">
          <cell r="A181" t="str">
            <v>66151200</v>
          </cell>
          <cell r="B181" t="str">
            <v>Intéret fincancement Chanel</v>
          </cell>
        </row>
        <row r="182">
          <cell r="A182" t="str">
            <v>66160000</v>
          </cell>
          <cell r="B182" t="str">
            <v>INT. BANC S/OPERAT FINANCEMENT</v>
          </cell>
        </row>
        <row r="183">
          <cell r="A183" t="str">
            <v>66600000</v>
          </cell>
          <cell r="B183" t="str">
            <v>PERTES DE CHANGE</v>
          </cell>
        </row>
        <row r="184">
          <cell r="A184" t="str">
            <v>66800000</v>
          </cell>
          <cell r="B184" t="str">
            <v>ECART SUR EUROS</v>
          </cell>
        </row>
        <row r="185">
          <cell r="A185" t="str">
            <v>66</v>
          </cell>
          <cell r="B185" t="str">
            <v>Charges Financières</v>
          </cell>
        </row>
        <row r="186">
          <cell r="A186" t="str">
            <v>67180000</v>
          </cell>
          <cell r="B186" t="str">
            <v>CHARGES EXCEPT GESTION</v>
          </cell>
        </row>
        <row r="187">
          <cell r="A187" t="str">
            <v>67181000</v>
          </cell>
          <cell r="B187" t="str">
            <v>CHARGES EXCEP DEGATS EAUX</v>
          </cell>
        </row>
        <row r="188">
          <cell r="A188" t="str">
            <v>67190000</v>
          </cell>
          <cell r="B188" t="str">
            <v>AMENDES ET PENALITES NON DEDUCT</v>
          </cell>
        </row>
        <row r="189">
          <cell r="A189" t="str">
            <v>67200000</v>
          </cell>
          <cell r="B189" t="str">
            <v>CHARGES SUR EXERC ANTERIEURS</v>
          </cell>
        </row>
        <row r="190">
          <cell r="A190" t="str">
            <v>67520000</v>
          </cell>
          <cell r="B190" t="str">
            <v>VALEURS COMPTABLES ELEM. CEDES</v>
          </cell>
        </row>
        <row r="191">
          <cell r="A191" t="str">
            <v>67554000</v>
          </cell>
          <cell r="B191" t="str">
            <v>VALEUR NETTE COMPTABLE</v>
          </cell>
        </row>
        <row r="192">
          <cell r="A192" t="str">
            <v>67</v>
          </cell>
          <cell r="B192" t="str">
            <v>Charges exceptionnelles</v>
          </cell>
        </row>
        <row r="193">
          <cell r="A193" t="str">
            <v>68111000</v>
          </cell>
          <cell r="B193" t="str">
            <v>DOTATION AMORTIS IMMOB INCORP</v>
          </cell>
        </row>
        <row r="194">
          <cell r="A194" t="str">
            <v>68112000</v>
          </cell>
          <cell r="B194" t="str">
            <v>DOTAT AMORTIS IMMOB CORPORE</v>
          </cell>
        </row>
        <row r="195">
          <cell r="A195" t="str">
            <v>68150000</v>
          </cell>
          <cell r="B195" t="str">
            <v>PROV CHARGES PRIMEURS</v>
          </cell>
        </row>
        <row r="196">
          <cell r="A196" t="str">
            <v>68170000</v>
          </cell>
          <cell r="B196" t="str">
            <v>Dotation Prov stocks</v>
          </cell>
        </row>
        <row r="197">
          <cell r="A197" t="str">
            <v>68171000</v>
          </cell>
          <cell r="B197" t="str">
            <v>DOT PROV DEPR. IMMO</v>
          </cell>
        </row>
        <row r="198">
          <cell r="A198" t="str">
            <v>68173000</v>
          </cell>
          <cell r="B198" t="str">
            <v>DOT DEPRECIATION S/STOCK</v>
          </cell>
        </row>
        <row r="199">
          <cell r="A199" t="str">
            <v>68174000</v>
          </cell>
          <cell r="B199" t="str">
            <v>DOT CLIENTS DOUTEUX</v>
          </cell>
        </row>
        <row r="200">
          <cell r="A200" t="str">
            <v>68720000</v>
          </cell>
          <cell r="B200" t="str">
            <v>DOT PROV REGLEMENTES IMMOB</v>
          </cell>
        </row>
        <row r="201">
          <cell r="A201" t="str">
            <v>68</v>
          </cell>
          <cell r="B201" t="str">
            <v>Dot amort,dépréciat provisions</v>
          </cell>
        </row>
        <row r="202">
          <cell r="A202" t="str">
            <v>6</v>
          </cell>
          <cell r="B202" t="str">
            <v>Total Charges</v>
          </cell>
        </row>
      </sheetData>
      <sheetData sheetId="4">
        <row r="15">
          <cell r="B15">
            <v>-84116.370000000024</v>
          </cell>
          <cell r="F15">
            <v>-2102.9092500000006</v>
          </cell>
          <cell r="G15">
            <v>-46264.003500000021</v>
          </cell>
          <cell r="J15">
            <v>-12617.455500000004</v>
          </cell>
          <cell r="P15">
            <v>-23132.00175000001</v>
          </cell>
        </row>
        <row r="16">
          <cell r="B16">
            <v>-124804.46400000002</v>
          </cell>
          <cell r="F16">
            <v>-3120.1116000000006</v>
          </cell>
          <cell r="G16">
            <v>-68642.455200000011</v>
          </cell>
          <cell r="J16">
            <v>-18720.669600000001</v>
          </cell>
          <cell r="P16">
            <v>-34321.227600000006</v>
          </cell>
        </row>
        <row r="17">
          <cell r="B17">
            <v>-85268.064000000013</v>
          </cell>
          <cell r="F17">
            <v>-2131.7016000000003</v>
          </cell>
          <cell r="G17">
            <v>-46897.435200000014</v>
          </cell>
          <cell r="J17">
            <v>-12790.209600000002</v>
          </cell>
          <cell r="P17">
            <v>-23448.717600000007</v>
          </cell>
        </row>
        <row r="18">
          <cell r="B18">
            <v>-61676.468000000008</v>
          </cell>
          <cell r="F18">
            <v>-1541.9117000000003</v>
          </cell>
          <cell r="G18">
            <v>-33922.057400000005</v>
          </cell>
          <cell r="J18">
            <v>-9251.4702000000016</v>
          </cell>
          <cell r="P18">
            <v>-16961.028700000003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R DN"/>
      <sheetName val="commentaire"/>
      <sheetName val="CAP"/>
      <sheetName val="Codes R Travaux cloturés"/>
      <sheetName val="Cloturables"/>
      <sheetName val="Clotures DTGP"/>
    </sheetNames>
    <sheetDataSet>
      <sheetData sheetId="0" refreshError="1"/>
      <sheetData sheetId="1" refreshError="1"/>
      <sheetData sheetId="2">
        <row r="3">
          <cell r="C3" t="str">
            <v>RY2PONT</v>
          </cell>
          <cell r="K3">
            <v>-664.56</v>
          </cell>
          <cell r="R3" t="str">
            <v>RN0PW5F</v>
          </cell>
          <cell r="AB3">
            <v>-2726.55</v>
          </cell>
        </row>
        <row r="4">
          <cell r="C4" t="str">
            <v>RY2GQ1P</v>
          </cell>
          <cell r="K4">
            <v>-1614.77</v>
          </cell>
          <cell r="R4" t="str">
            <v>RN0PW5F</v>
          </cell>
          <cell r="AB4">
            <v>-6525</v>
          </cell>
        </row>
        <row r="5">
          <cell r="C5" t="str">
            <v>RY32X3Z</v>
          </cell>
          <cell r="K5">
            <v>-91.25</v>
          </cell>
          <cell r="R5" t="str">
            <v>RN0PW5F</v>
          </cell>
          <cell r="AB5">
            <v>-1650</v>
          </cell>
        </row>
        <row r="6">
          <cell r="C6" t="str">
            <v>RY32X3Z</v>
          </cell>
          <cell r="K6">
            <v>-47.94</v>
          </cell>
          <cell r="R6" t="str">
            <v>RN0PW5F</v>
          </cell>
          <cell r="AB6">
            <v>-950</v>
          </cell>
        </row>
        <row r="7">
          <cell r="C7" t="str">
            <v>RY32X3Z</v>
          </cell>
          <cell r="K7">
            <v>-329.81</v>
          </cell>
          <cell r="R7" t="str">
            <v>RN0U84L</v>
          </cell>
          <cell r="AB7">
            <v>-179.8</v>
          </cell>
        </row>
        <row r="8">
          <cell r="C8" t="str">
            <v>RY32X3Z</v>
          </cell>
          <cell r="K8">
            <v>-80.36</v>
          </cell>
          <cell r="R8" t="str">
            <v>RY32X3Z</v>
          </cell>
          <cell r="AB8">
            <v>-355.14</v>
          </cell>
        </row>
        <row r="9">
          <cell r="C9" t="str">
            <v>RY32X3Z</v>
          </cell>
          <cell r="K9">
            <v>-238.89</v>
          </cell>
          <cell r="R9" t="str">
            <v>RY2NIQE</v>
          </cell>
          <cell r="AB9">
            <v>-33</v>
          </cell>
        </row>
        <row r="10">
          <cell r="C10" t="str">
            <v>RY32X3Z</v>
          </cell>
          <cell r="K10">
            <v>-41.12</v>
          </cell>
          <cell r="R10" t="str">
            <v>RY38WGE</v>
          </cell>
          <cell r="AB10">
            <v>-1459</v>
          </cell>
        </row>
        <row r="11">
          <cell r="C11" t="str">
            <v>RY32X3Z</v>
          </cell>
          <cell r="K11">
            <v>-46.02</v>
          </cell>
          <cell r="R11" t="str">
            <v>RY32X3Z</v>
          </cell>
          <cell r="AB11">
            <v>-99.94</v>
          </cell>
        </row>
        <row r="12">
          <cell r="C12" t="str">
            <v>RY2NIQE</v>
          </cell>
          <cell r="K12">
            <v>-196.34</v>
          </cell>
          <cell r="R12" t="str">
            <v>RY32X3Z</v>
          </cell>
          <cell r="AB12">
            <v>-78.84</v>
          </cell>
        </row>
        <row r="13">
          <cell r="C13" t="str">
            <v>RY32RUW</v>
          </cell>
          <cell r="K13">
            <v>-54.79</v>
          </cell>
          <cell r="R13" t="str">
            <v>RY32X3Z</v>
          </cell>
          <cell r="AB13">
            <v>-68.239999999999995</v>
          </cell>
        </row>
        <row r="14">
          <cell r="C14" t="str">
            <v>RY32BAT</v>
          </cell>
          <cell r="K14">
            <v>-90.31</v>
          </cell>
          <cell r="R14" t="str">
            <v>RY33ZBE</v>
          </cell>
          <cell r="AB14">
            <v>-160.56</v>
          </cell>
        </row>
        <row r="15">
          <cell r="C15" t="str">
            <v>RY32X3Z</v>
          </cell>
          <cell r="K15">
            <v>-196.5</v>
          </cell>
          <cell r="R15" t="str">
            <v>RY33Z6K</v>
          </cell>
          <cell r="AB15">
            <v>-142.04</v>
          </cell>
        </row>
        <row r="16">
          <cell r="C16" t="str">
            <v>RY339MX</v>
          </cell>
          <cell r="K16">
            <v>-7857.14</v>
          </cell>
          <cell r="R16" t="str">
            <v>RY3376Y</v>
          </cell>
          <cell r="AB16">
            <v>-160.56</v>
          </cell>
        </row>
        <row r="17">
          <cell r="C17" t="str">
            <v>RY31HMW</v>
          </cell>
          <cell r="K17">
            <v>-280</v>
          </cell>
          <cell r="R17" t="str">
            <v>RY356BS</v>
          </cell>
          <cell r="AB17">
            <v>-142.04</v>
          </cell>
        </row>
        <row r="18">
          <cell r="C18" t="str">
            <v>RY32X3Z</v>
          </cell>
          <cell r="K18">
            <v>-306.48</v>
          </cell>
          <cell r="R18" t="str">
            <v>RY369SL</v>
          </cell>
          <cell r="AB18">
            <v>-142.04</v>
          </cell>
        </row>
        <row r="19">
          <cell r="C19" t="str">
            <v>RY32X3Z</v>
          </cell>
          <cell r="K19">
            <v>-101.5</v>
          </cell>
          <cell r="R19" t="str">
            <v>RY31GFJ</v>
          </cell>
          <cell r="AB19">
            <v>-160.56</v>
          </cell>
        </row>
        <row r="20">
          <cell r="C20" t="str">
            <v>RY2PXMS</v>
          </cell>
          <cell r="K20">
            <v>-30</v>
          </cell>
          <cell r="R20" t="str">
            <v>RY3AIFS</v>
          </cell>
          <cell r="AB20">
            <v>-169.31</v>
          </cell>
        </row>
        <row r="21">
          <cell r="C21" t="str">
            <v>RY2QRVW</v>
          </cell>
          <cell r="K21">
            <v>-1670</v>
          </cell>
          <cell r="R21" t="str">
            <v>RY3AIHW</v>
          </cell>
          <cell r="AB21">
            <v>-169.31</v>
          </cell>
        </row>
        <row r="22">
          <cell r="C22" t="str">
            <v>RY2ZULH</v>
          </cell>
          <cell r="K22">
            <v>-2500</v>
          </cell>
          <cell r="R22" t="str">
            <v>RY38RIE</v>
          </cell>
          <cell r="AB22">
            <v>-164.37</v>
          </cell>
        </row>
        <row r="23">
          <cell r="C23" t="str">
            <v>RY1WXDN</v>
          </cell>
          <cell r="K23">
            <v>-115</v>
          </cell>
          <cell r="R23" t="str">
            <v>RY3AIKL</v>
          </cell>
          <cell r="AB23">
            <v>-164.37</v>
          </cell>
        </row>
        <row r="24">
          <cell r="C24" t="str">
            <v>RY32KWZ</v>
          </cell>
          <cell r="K24">
            <v>-110.62</v>
          </cell>
          <cell r="R24" t="str">
            <v>RY33Z9P</v>
          </cell>
          <cell r="AB24">
            <v>-164.37</v>
          </cell>
        </row>
        <row r="25">
          <cell r="C25" t="str">
            <v>RY2QRLT</v>
          </cell>
          <cell r="K25">
            <v>-73.08</v>
          </cell>
          <cell r="R25" t="str">
            <v>RY2XXRE</v>
          </cell>
          <cell r="AB25">
            <v>-537.88</v>
          </cell>
        </row>
        <row r="26">
          <cell r="C26" t="str">
            <v>RY308RH</v>
          </cell>
          <cell r="K26">
            <v>-60.47</v>
          </cell>
          <cell r="R26" t="str">
            <v>RY2TVUF</v>
          </cell>
          <cell r="AB26">
            <v>-6322</v>
          </cell>
        </row>
        <row r="27">
          <cell r="C27" t="str">
            <v>RY2X0CE</v>
          </cell>
          <cell r="K27">
            <v>-10.5</v>
          </cell>
          <cell r="R27" t="str">
            <v>RY2X1XY</v>
          </cell>
          <cell r="AB27">
            <v>-930</v>
          </cell>
        </row>
        <row r="28">
          <cell r="C28" t="str">
            <v>RY2YDPW</v>
          </cell>
          <cell r="K28">
            <v>-357.17</v>
          </cell>
          <cell r="R28" t="str">
            <v>RY2YEZJ</v>
          </cell>
          <cell r="AB28">
            <v>-3661.08</v>
          </cell>
        </row>
        <row r="29">
          <cell r="C29" t="str">
            <v>RY2YEZJ</v>
          </cell>
          <cell r="K29">
            <v>-420</v>
          </cell>
          <cell r="R29" t="str">
            <v>RY34FMN</v>
          </cell>
          <cell r="AB29">
            <v>-1068.79</v>
          </cell>
        </row>
        <row r="30">
          <cell r="C30" t="str">
            <v>RY3522P</v>
          </cell>
          <cell r="K30">
            <v>-336.71</v>
          </cell>
          <cell r="R30" t="str">
            <v>RY2TVUF</v>
          </cell>
          <cell r="AB30">
            <v>-625</v>
          </cell>
        </row>
        <row r="31">
          <cell r="C31" t="str">
            <v>RY24KKS</v>
          </cell>
          <cell r="K31">
            <v>-128.4</v>
          </cell>
          <cell r="R31" t="str">
            <v>RY3522P</v>
          </cell>
          <cell r="AB31">
            <v>-321.69</v>
          </cell>
        </row>
        <row r="32">
          <cell r="C32" t="str">
            <v>RY2FDRD</v>
          </cell>
          <cell r="K32">
            <v>-25</v>
          </cell>
          <cell r="R32" t="str">
            <v>RY34UXB</v>
          </cell>
          <cell r="AB32">
            <v>-2512.58</v>
          </cell>
        </row>
        <row r="33">
          <cell r="C33" t="str">
            <v>RY2MVJS</v>
          </cell>
          <cell r="K33">
            <v>-1024.5</v>
          </cell>
          <cell r="R33" t="str">
            <v>RY304MK</v>
          </cell>
          <cell r="AB33">
            <v>-20035</v>
          </cell>
        </row>
        <row r="34">
          <cell r="C34" t="str">
            <v>RY2SS4L</v>
          </cell>
          <cell r="K34">
            <v>-25</v>
          </cell>
          <cell r="R34" t="str">
            <v>RY34FNP</v>
          </cell>
          <cell r="AB34">
            <v>-652</v>
          </cell>
        </row>
        <row r="35">
          <cell r="C35" t="str">
            <v>RY1P14K</v>
          </cell>
          <cell r="K35">
            <v>-49.02</v>
          </cell>
          <cell r="R35" t="str">
            <v>RY2YEZJ</v>
          </cell>
          <cell r="AB35">
            <v>-8627</v>
          </cell>
        </row>
        <row r="36">
          <cell r="C36" t="str">
            <v>RY1P14K</v>
          </cell>
          <cell r="K36">
            <v>-85.31</v>
          </cell>
          <cell r="R36" t="str">
            <v>RY2TVUF</v>
          </cell>
          <cell r="AB36">
            <v>-1898</v>
          </cell>
        </row>
        <row r="37">
          <cell r="C37" t="str">
            <v>RY2FDLH</v>
          </cell>
          <cell r="K37">
            <v>-81.27</v>
          </cell>
          <cell r="R37" t="str">
            <v>RY2YEZJ</v>
          </cell>
          <cell r="AB37">
            <v>-1188.5</v>
          </cell>
        </row>
        <row r="38">
          <cell r="C38" t="str">
            <v>RY2E2YE</v>
          </cell>
          <cell r="K38">
            <v>-115</v>
          </cell>
          <cell r="R38" t="str">
            <v>RY2E2YE</v>
          </cell>
          <cell r="AB38">
            <v>-164</v>
          </cell>
        </row>
        <row r="39">
          <cell r="C39" t="str">
            <v>RY2WPKP</v>
          </cell>
          <cell r="K39">
            <v>-80.989999999999995</v>
          </cell>
          <cell r="R39" t="str">
            <v>RY36UCK</v>
          </cell>
          <cell r="AB39">
            <v>-1104.6200000000001</v>
          </cell>
        </row>
        <row r="40">
          <cell r="C40" t="str">
            <v>RY2YEZJ</v>
          </cell>
          <cell r="K40">
            <v>-917.51</v>
          </cell>
          <cell r="R40" t="str">
            <v>RY39YXL</v>
          </cell>
          <cell r="AB40">
            <v>-130.92000000000002</v>
          </cell>
        </row>
        <row r="41">
          <cell r="C41" t="str">
            <v>RY31BHX</v>
          </cell>
          <cell r="K41">
            <v>-65.98</v>
          </cell>
          <cell r="R41" t="str">
            <v>RY3A1ND</v>
          </cell>
          <cell r="AB41">
            <v>-10.3</v>
          </cell>
        </row>
        <row r="42">
          <cell r="C42" t="str">
            <v>RY2TVUF</v>
          </cell>
          <cell r="K42">
            <v>-9211.2000000000007</v>
          </cell>
          <cell r="R42" t="str">
            <v>RY3A1ND</v>
          </cell>
          <cell r="AB42">
            <v>-325.83</v>
          </cell>
        </row>
        <row r="43">
          <cell r="C43" t="str">
            <v>RY24KGZ</v>
          </cell>
          <cell r="K43">
            <v>-10.5</v>
          </cell>
          <cell r="R43" t="str">
            <v>RY39ZYB</v>
          </cell>
          <cell r="AB43">
            <v>-535.28</v>
          </cell>
        </row>
        <row r="44">
          <cell r="C44" t="str">
            <v>RY2HLLH</v>
          </cell>
          <cell r="K44">
            <v>-10.5</v>
          </cell>
          <cell r="R44" t="str">
            <v>RY2YEZJ</v>
          </cell>
          <cell r="AB44">
            <v>-725</v>
          </cell>
        </row>
        <row r="45">
          <cell r="C45" t="str">
            <v>RY2B7NZ</v>
          </cell>
          <cell r="K45">
            <v>-10.5</v>
          </cell>
          <cell r="R45" t="str">
            <v>RY1X4XX</v>
          </cell>
          <cell r="AB45">
            <v>-1070.81</v>
          </cell>
        </row>
        <row r="46">
          <cell r="C46" t="str">
            <v>RY2TVUF</v>
          </cell>
          <cell r="K46">
            <v>-1412</v>
          </cell>
          <cell r="R46" t="str">
            <v>RY2D4QB</v>
          </cell>
          <cell r="AB46">
            <v>-3284.16</v>
          </cell>
        </row>
        <row r="47">
          <cell r="C47" t="str">
            <v>RY2YEZJ</v>
          </cell>
          <cell r="K47">
            <v>-250</v>
          </cell>
          <cell r="R47" t="str">
            <v>RY2T6MJ</v>
          </cell>
          <cell r="AB47">
            <v>-1033.75</v>
          </cell>
        </row>
        <row r="48">
          <cell r="C48" t="str">
            <v>RY2YEZJ</v>
          </cell>
          <cell r="K48">
            <v>-470</v>
          </cell>
          <cell r="R48" t="str">
            <v>RY2UMCN</v>
          </cell>
          <cell r="AB48">
            <v>-184.64000000000001</v>
          </cell>
        </row>
        <row r="49">
          <cell r="C49" t="str">
            <v>RY2YEZJ</v>
          </cell>
          <cell r="K49">
            <v>-1412</v>
          </cell>
          <cell r="R49" t="str">
            <v>RY2UMCN</v>
          </cell>
          <cell r="AB49">
            <v>-153.92000000000002</v>
          </cell>
        </row>
        <row r="50">
          <cell r="C50" t="str">
            <v>RY2YEZJ</v>
          </cell>
          <cell r="K50">
            <v>-470</v>
          </cell>
          <cell r="R50" t="str">
            <v>RY33WAP</v>
          </cell>
          <cell r="AB50">
            <v>-1220</v>
          </cell>
        </row>
        <row r="51">
          <cell r="C51" t="str">
            <v>RY351QJ</v>
          </cell>
          <cell r="K51">
            <v>-2700.5</v>
          </cell>
          <cell r="R51" t="str">
            <v>RY2UMCN</v>
          </cell>
          <cell r="AB51">
            <v>-184.64000000000001</v>
          </cell>
        </row>
        <row r="52">
          <cell r="C52" t="str">
            <v>RY1X4XX</v>
          </cell>
          <cell r="K52">
            <v>-536.47</v>
          </cell>
          <cell r="R52" t="str">
            <v>RY2SWKL</v>
          </cell>
          <cell r="AB52">
            <v>-632.63</v>
          </cell>
        </row>
        <row r="53">
          <cell r="C53" t="str">
            <v>RY2UMCN</v>
          </cell>
          <cell r="K53">
            <v>-4152.25</v>
          </cell>
          <cell r="R53" t="str">
            <v>RY34HGT</v>
          </cell>
          <cell r="AB53">
            <v>-1276.43</v>
          </cell>
        </row>
        <row r="54">
          <cell r="C54" t="str">
            <v>RY2UMCN</v>
          </cell>
          <cell r="K54">
            <v>-80</v>
          </cell>
          <cell r="R54" t="str">
            <v>RY2TWWY</v>
          </cell>
          <cell r="AB54">
            <v>-9656</v>
          </cell>
        </row>
        <row r="55">
          <cell r="C55" t="str">
            <v>RY2UMCN</v>
          </cell>
          <cell r="K55">
            <v>-369</v>
          </cell>
          <cell r="R55" t="str">
            <v>RY2TWWY</v>
          </cell>
          <cell r="AB55">
            <v>-8295</v>
          </cell>
        </row>
        <row r="56">
          <cell r="C56" t="str">
            <v>RY22MWJ</v>
          </cell>
          <cell r="K56">
            <v>-2292</v>
          </cell>
          <cell r="R56" t="str">
            <v>RY392JP</v>
          </cell>
          <cell r="AB56">
            <v>-208.77</v>
          </cell>
        </row>
        <row r="57">
          <cell r="C57" t="str">
            <v>RY2TWWY</v>
          </cell>
          <cell r="K57">
            <v>-63.27</v>
          </cell>
          <cell r="R57" t="str">
            <v>RY3B7RH</v>
          </cell>
          <cell r="AB57">
            <v>-50.75</v>
          </cell>
        </row>
        <row r="58">
          <cell r="C58" t="str">
            <v>RY353AB</v>
          </cell>
          <cell r="K58">
            <v>-301.55</v>
          </cell>
          <cell r="R58" t="str">
            <v>RY2TWWY</v>
          </cell>
          <cell r="AB58">
            <v>-9762</v>
          </cell>
        </row>
        <row r="59">
          <cell r="C59" t="str">
            <v>RY2F6UJ</v>
          </cell>
          <cell r="K59">
            <v>-14</v>
          </cell>
          <cell r="R59" t="str">
            <v>RN0QEYD</v>
          </cell>
          <cell r="AB59">
            <v>-2196</v>
          </cell>
        </row>
        <row r="60">
          <cell r="C60" t="str">
            <v>RY36G9X</v>
          </cell>
          <cell r="K60">
            <v>-117.43</v>
          </cell>
          <cell r="R60" t="str">
            <v>RN0QEYD</v>
          </cell>
          <cell r="AB60">
            <v>-2781.54</v>
          </cell>
        </row>
        <row r="61">
          <cell r="C61" t="str">
            <v>RY2I4IP</v>
          </cell>
          <cell r="K61">
            <v>-530</v>
          </cell>
          <cell r="R61" t="str">
            <v>RN0QEYD</v>
          </cell>
          <cell r="AB61">
            <v>-2628</v>
          </cell>
        </row>
        <row r="62">
          <cell r="C62" t="str">
            <v>RY2R1YJ</v>
          </cell>
          <cell r="K62">
            <v>-1439.15</v>
          </cell>
          <cell r="R62" t="str">
            <v>RY2R1XH</v>
          </cell>
          <cell r="AB62">
            <v>-4201.5</v>
          </cell>
        </row>
        <row r="63">
          <cell r="C63" t="str">
            <v>RY2R1ZK</v>
          </cell>
          <cell r="K63">
            <v>-26</v>
          </cell>
          <cell r="R63" t="str">
            <v>RN0QEYD</v>
          </cell>
          <cell r="AB63">
            <v>-5714.9800000000005</v>
          </cell>
        </row>
        <row r="64">
          <cell r="C64" t="str">
            <v>RY2R1YJ</v>
          </cell>
          <cell r="K64">
            <v>-2500</v>
          </cell>
          <cell r="R64" t="str">
            <v>RY2R1ZK</v>
          </cell>
          <cell r="AB64">
            <v>-31881.16</v>
          </cell>
        </row>
        <row r="65">
          <cell r="C65" t="str">
            <v>RY32FMA</v>
          </cell>
          <cell r="K65">
            <v>-4486.5</v>
          </cell>
          <cell r="R65" t="str">
            <v>RY2R1XH</v>
          </cell>
          <cell r="AB65">
            <v>-6684.4000000000005</v>
          </cell>
        </row>
        <row r="66">
          <cell r="C66" t="str">
            <v>RY24QMZ</v>
          </cell>
          <cell r="K66">
            <v>-2308.75</v>
          </cell>
          <cell r="R66" t="str">
            <v>RY2R1YJ</v>
          </cell>
          <cell r="AB66">
            <v>-6800</v>
          </cell>
        </row>
        <row r="67">
          <cell r="C67" t="str">
            <v>RY362RT</v>
          </cell>
          <cell r="K67">
            <v>-998.88</v>
          </cell>
          <cell r="R67" t="str">
            <v>RY2R1YJ</v>
          </cell>
          <cell r="AB67">
            <v>-47155</v>
          </cell>
        </row>
        <row r="68">
          <cell r="C68" t="str">
            <v>RY2HHGD</v>
          </cell>
          <cell r="K68">
            <v>-300</v>
          </cell>
          <cell r="R68" t="str">
            <v>RY2R1XH</v>
          </cell>
          <cell r="AB68">
            <v>-234500</v>
          </cell>
        </row>
        <row r="69">
          <cell r="C69" t="str">
            <v>RY2F13T</v>
          </cell>
          <cell r="K69">
            <v>-260</v>
          </cell>
          <cell r="R69" t="str">
            <v>RY2R1YJ</v>
          </cell>
          <cell r="AB69">
            <v>-259000</v>
          </cell>
        </row>
        <row r="70">
          <cell r="C70" t="str">
            <v>RY31KLP</v>
          </cell>
          <cell r="K70">
            <v>-300</v>
          </cell>
          <cell r="R70" t="str">
            <v>RN0QEYD</v>
          </cell>
          <cell r="AB70">
            <v>-5419.87</v>
          </cell>
        </row>
        <row r="71">
          <cell r="C71" t="str">
            <v>RY1KM8Y</v>
          </cell>
          <cell r="K71">
            <v>-465</v>
          </cell>
          <cell r="R71" t="str">
            <v>RY2R1XH</v>
          </cell>
          <cell r="AB71">
            <v>-45800</v>
          </cell>
        </row>
        <row r="72">
          <cell r="C72" t="str">
            <v>RY1KM8Y</v>
          </cell>
          <cell r="K72">
            <v>-6960</v>
          </cell>
          <cell r="R72" t="str">
            <v>RY2R1ZK</v>
          </cell>
          <cell r="AB72">
            <v>-6674</v>
          </cell>
        </row>
        <row r="73">
          <cell r="C73" t="str">
            <v>RY3000C</v>
          </cell>
          <cell r="K73">
            <v>-727.28</v>
          </cell>
          <cell r="R73" t="str">
            <v>RY2R1XH</v>
          </cell>
          <cell r="AB73">
            <v>-5582.81</v>
          </cell>
        </row>
        <row r="74">
          <cell r="C74" t="str">
            <v>RY1KM8Y</v>
          </cell>
          <cell r="K74">
            <v>-25</v>
          </cell>
          <cell r="R74" t="str">
            <v>RY2R1YJ</v>
          </cell>
          <cell r="AB74">
            <v>-390</v>
          </cell>
        </row>
        <row r="75">
          <cell r="C75" t="str">
            <v>RY2TUDW</v>
          </cell>
          <cell r="K75">
            <v>-250</v>
          </cell>
          <cell r="R75" t="str">
            <v>RY2R1XH</v>
          </cell>
          <cell r="AB75">
            <v>-16220</v>
          </cell>
        </row>
        <row r="76">
          <cell r="C76" t="str">
            <v>RY29DUC</v>
          </cell>
          <cell r="K76">
            <v>-2148</v>
          </cell>
          <cell r="R76" t="str">
            <v>RY2R1XH</v>
          </cell>
          <cell r="AB76">
            <v>-115.48</v>
          </cell>
        </row>
        <row r="77">
          <cell r="C77" t="str">
            <v>RY2ZR3T</v>
          </cell>
          <cell r="K77">
            <v>-2296</v>
          </cell>
          <cell r="R77" t="str">
            <v>RY2R1YJ</v>
          </cell>
          <cell r="AB77">
            <v>-545</v>
          </cell>
        </row>
        <row r="78">
          <cell r="C78" t="str">
            <v>RY1IQMF</v>
          </cell>
          <cell r="K78">
            <v>-14365.2</v>
          </cell>
          <cell r="R78" t="str">
            <v>RY2R1YJ</v>
          </cell>
          <cell r="AB78">
            <v>-115</v>
          </cell>
        </row>
        <row r="79">
          <cell r="C79" t="str">
            <v>RY1KM8Y</v>
          </cell>
          <cell r="K79">
            <v>-342.06</v>
          </cell>
          <cell r="R79" t="str">
            <v>RY2R1XH</v>
          </cell>
          <cell r="AB79">
            <v>-6189.55</v>
          </cell>
        </row>
        <row r="80">
          <cell r="C80" t="str">
            <v>RY2GJHF</v>
          </cell>
          <cell r="K80">
            <v>-162.01</v>
          </cell>
          <cell r="R80" t="str">
            <v>RN0QEYD</v>
          </cell>
          <cell r="AB80">
            <v>-115</v>
          </cell>
        </row>
        <row r="81">
          <cell r="C81" t="str">
            <v>RY35I6T</v>
          </cell>
          <cell r="K81">
            <v>-784</v>
          </cell>
          <cell r="R81" t="str">
            <v>RY2R1ZK</v>
          </cell>
          <cell r="AB81">
            <v>-8655</v>
          </cell>
        </row>
        <row r="82">
          <cell r="C82" t="str">
            <v>RY365DN</v>
          </cell>
          <cell r="K82">
            <v>-424.8</v>
          </cell>
          <cell r="R82" t="str">
            <v>RY2R1ZK</v>
          </cell>
          <cell r="AB82">
            <v>-2615</v>
          </cell>
        </row>
        <row r="83">
          <cell r="C83" t="str">
            <v>RY36G1K</v>
          </cell>
          <cell r="K83">
            <v>-594.89</v>
          </cell>
          <cell r="R83" t="str">
            <v>RY2R1ZK</v>
          </cell>
          <cell r="AB83">
            <v>-1560</v>
          </cell>
        </row>
        <row r="84">
          <cell r="C84" t="str">
            <v>RY323EL</v>
          </cell>
          <cell r="K84">
            <v>-926.51</v>
          </cell>
          <cell r="R84" t="str">
            <v>RY2R1YJ</v>
          </cell>
          <cell r="AB84">
            <v>-14999</v>
          </cell>
        </row>
        <row r="85">
          <cell r="C85" t="str">
            <v>RY2TFPN</v>
          </cell>
          <cell r="K85">
            <v>-222.92</v>
          </cell>
          <cell r="R85" t="str">
            <v>RY2R1YJ</v>
          </cell>
          <cell r="AB85">
            <v>-5762.25</v>
          </cell>
        </row>
        <row r="86">
          <cell r="C86" t="str">
            <v>RY1P6AY</v>
          </cell>
          <cell r="K86">
            <v>-139.68</v>
          </cell>
          <cell r="R86" t="str">
            <v>RN0QEYD</v>
          </cell>
          <cell r="AB86">
            <v>-1589.49</v>
          </cell>
        </row>
        <row r="87">
          <cell r="C87" t="str">
            <v>RY35GRC</v>
          </cell>
          <cell r="K87">
            <v>-2802.4</v>
          </cell>
          <cell r="R87" t="str">
            <v>RY2R1YJ</v>
          </cell>
          <cell r="AB87">
            <v>-433.67</v>
          </cell>
        </row>
        <row r="88">
          <cell r="C88" t="str">
            <v>RY349DC</v>
          </cell>
          <cell r="K88">
            <v>-525</v>
          </cell>
          <cell r="R88" t="str">
            <v>RY2R1XH</v>
          </cell>
          <cell r="AB88">
            <v>-7281.4000000000005</v>
          </cell>
        </row>
        <row r="89">
          <cell r="C89" t="str">
            <v>RY2TFPN</v>
          </cell>
          <cell r="K89">
            <v>-560</v>
          </cell>
          <cell r="R89" t="str">
            <v>RY2R1YJ</v>
          </cell>
          <cell r="AB89">
            <v>-2250</v>
          </cell>
        </row>
        <row r="90">
          <cell r="C90" t="str">
            <v>RY2NQ9L</v>
          </cell>
          <cell r="K90">
            <v>-304.01</v>
          </cell>
          <cell r="R90" t="str">
            <v>RY2R1YJ</v>
          </cell>
          <cell r="AB90">
            <v>-685</v>
          </cell>
        </row>
        <row r="91">
          <cell r="C91" t="str">
            <v>RY2NQ9L</v>
          </cell>
          <cell r="K91">
            <v>-35.42</v>
          </cell>
          <cell r="R91" t="str">
            <v>RY2R1XH</v>
          </cell>
          <cell r="AB91">
            <v>-5982.42</v>
          </cell>
        </row>
        <row r="92">
          <cell r="C92" t="str">
            <v>RY354TR</v>
          </cell>
          <cell r="K92">
            <v>-558.38</v>
          </cell>
          <cell r="R92" t="str">
            <v>RY2R1XH</v>
          </cell>
          <cell r="AB92">
            <v>-9154.07</v>
          </cell>
        </row>
        <row r="93">
          <cell r="C93" t="str">
            <v>RY2VQ3Y</v>
          </cell>
          <cell r="K93">
            <v>-384.06</v>
          </cell>
          <cell r="R93" t="str">
            <v>RY2R1ZK</v>
          </cell>
          <cell r="AB93">
            <v>-9549.42</v>
          </cell>
        </row>
        <row r="94">
          <cell r="C94" t="str">
            <v>RY339UW</v>
          </cell>
          <cell r="K94">
            <v>-62</v>
          </cell>
          <cell r="R94" t="str">
            <v>RY2R1ZK</v>
          </cell>
          <cell r="AB94">
            <v>-6037.07</v>
          </cell>
        </row>
        <row r="95">
          <cell r="C95" t="str">
            <v>RY3A3AA</v>
          </cell>
          <cell r="K95">
            <v>-159.79</v>
          </cell>
          <cell r="R95" t="str">
            <v>RY2R1YJ</v>
          </cell>
          <cell r="AB95">
            <v>-5550</v>
          </cell>
        </row>
        <row r="96">
          <cell r="C96" t="str">
            <v>RY2B7IS</v>
          </cell>
          <cell r="K96">
            <v>-1220</v>
          </cell>
          <cell r="R96" t="str">
            <v>RY2R1YJ</v>
          </cell>
          <cell r="AB96">
            <v>-2248</v>
          </cell>
        </row>
        <row r="97">
          <cell r="C97" t="str">
            <v>RY350YW</v>
          </cell>
          <cell r="K97">
            <v>-265</v>
          </cell>
          <cell r="R97" t="str">
            <v>RN0QEYD</v>
          </cell>
          <cell r="AB97">
            <v>-794</v>
          </cell>
        </row>
        <row r="98">
          <cell r="C98" t="str">
            <v>RY2NXLC</v>
          </cell>
          <cell r="K98">
            <v>-2890</v>
          </cell>
          <cell r="R98" t="str">
            <v>RY2R1YJ</v>
          </cell>
          <cell r="AB98">
            <v>-1850</v>
          </cell>
        </row>
        <row r="99">
          <cell r="C99" t="str">
            <v>RY2NXLC</v>
          </cell>
          <cell r="K99">
            <v>-720</v>
          </cell>
          <cell r="R99" t="str">
            <v>RY2R1YJ</v>
          </cell>
          <cell r="AB99">
            <v>-372.32</v>
          </cell>
        </row>
        <row r="100">
          <cell r="C100" t="str">
            <v>RY2NXLC</v>
          </cell>
          <cell r="K100">
            <v>-1560</v>
          </cell>
          <cell r="R100" t="str">
            <v>RY2R1YJ</v>
          </cell>
          <cell r="AB100">
            <v>-56269</v>
          </cell>
        </row>
        <row r="101">
          <cell r="C101" t="str">
            <v>RY37X7L</v>
          </cell>
          <cell r="K101">
            <v>-825.55</v>
          </cell>
          <cell r="R101" t="str">
            <v>RY2R1XH</v>
          </cell>
          <cell r="AB101">
            <v>-2000</v>
          </cell>
        </row>
        <row r="102">
          <cell r="C102" t="str">
            <v>RY34LTX</v>
          </cell>
          <cell r="K102">
            <v>-2271</v>
          </cell>
          <cell r="R102" t="str">
            <v>RY2R1YJ</v>
          </cell>
          <cell r="AB102">
            <v>-2200</v>
          </cell>
        </row>
        <row r="103">
          <cell r="C103" t="str">
            <v>RY34LRT</v>
          </cell>
          <cell r="K103">
            <v>-236.7</v>
          </cell>
          <cell r="R103" t="str">
            <v>RY2R1YJ</v>
          </cell>
          <cell r="AB103">
            <v>-5682</v>
          </cell>
        </row>
        <row r="104">
          <cell r="C104" t="str">
            <v>RY32YIH</v>
          </cell>
          <cell r="K104">
            <v>-1100.76</v>
          </cell>
          <cell r="R104" t="str">
            <v>RY2R1XH</v>
          </cell>
          <cell r="AB104">
            <v>-1425.96</v>
          </cell>
        </row>
        <row r="105">
          <cell r="C105" t="str">
            <v>RY32YIH</v>
          </cell>
          <cell r="K105">
            <v>-1559.4</v>
          </cell>
          <cell r="R105" t="str">
            <v>RN0QEYD</v>
          </cell>
          <cell r="AB105">
            <v>-241.20000000000002</v>
          </cell>
        </row>
        <row r="106">
          <cell r="C106" t="str">
            <v>RY32YIH</v>
          </cell>
          <cell r="K106">
            <v>-4585.32</v>
          </cell>
          <cell r="R106" t="str">
            <v>RY2R1YJ</v>
          </cell>
          <cell r="AB106">
            <v>-1033.45</v>
          </cell>
        </row>
        <row r="107">
          <cell r="C107" t="str">
            <v>RY32YIH</v>
          </cell>
          <cell r="K107">
            <v>-403.74</v>
          </cell>
          <cell r="R107" t="str">
            <v>RY2R1ZK</v>
          </cell>
          <cell r="AB107">
            <v>-1412.01</v>
          </cell>
        </row>
        <row r="108">
          <cell r="C108" t="str">
            <v>RY32YIH</v>
          </cell>
          <cell r="K108">
            <v>-94.4</v>
          </cell>
          <cell r="R108" t="str">
            <v>RY2R1XH</v>
          </cell>
          <cell r="AB108">
            <v>-7998.78</v>
          </cell>
        </row>
        <row r="109">
          <cell r="C109" t="str">
            <v>RY2XJQA</v>
          </cell>
          <cell r="K109">
            <v>-146.47</v>
          </cell>
          <cell r="R109" t="str">
            <v>RY2R1YJ</v>
          </cell>
          <cell r="AB109">
            <v>-7998.78</v>
          </cell>
        </row>
        <row r="110">
          <cell r="C110" t="str">
            <v>RY2XVNK</v>
          </cell>
          <cell r="K110">
            <v>-4715.7</v>
          </cell>
          <cell r="R110" t="str">
            <v>RY2R1ZK</v>
          </cell>
          <cell r="AB110">
            <v>-3500</v>
          </cell>
        </row>
        <row r="111">
          <cell r="C111" t="str">
            <v>RY2OBXK</v>
          </cell>
          <cell r="K111">
            <v>-29</v>
          </cell>
          <cell r="R111" t="str">
            <v>RY2R1YJ</v>
          </cell>
          <cell r="AB111">
            <v>-934.4</v>
          </cell>
        </row>
        <row r="112">
          <cell r="C112" t="str">
            <v>RY383GD</v>
          </cell>
          <cell r="K112">
            <v>-13.18</v>
          </cell>
          <cell r="R112" t="str">
            <v>RY2R1ZK</v>
          </cell>
          <cell r="AB112">
            <v>-2127</v>
          </cell>
        </row>
        <row r="113">
          <cell r="C113" t="str">
            <v>RY326KY</v>
          </cell>
          <cell r="K113">
            <v>-816.28</v>
          </cell>
          <cell r="R113" t="str">
            <v>RN0QEYD</v>
          </cell>
          <cell r="AB113">
            <v>-1899</v>
          </cell>
        </row>
        <row r="114">
          <cell r="C114" t="str">
            <v>RY2XVNK</v>
          </cell>
          <cell r="K114">
            <v>-647.80999999999995</v>
          </cell>
          <cell r="R114" t="str">
            <v>RN0VHTS</v>
          </cell>
          <cell r="AB114">
            <v>-1495</v>
          </cell>
        </row>
        <row r="115">
          <cell r="C115" t="str">
            <v>RY2VQCY</v>
          </cell>
          <cell r="K115">
            <v>-1440</v>
          </cell>
          <cell r="R115" t="str">
            <v>RN0VHTS</v>
          </cell>
          <cell r="AB115">
            <v>-3063.6</v>
          </cell>
        </row>
        <row r="116">
          <cell r="C116" t="str">
            <v>RY35F4W</v>
          </cell>
          <cell r="K116">
            <v>-1221</v>
          </cell>
          <cell r="R116" t="str">
            <v>RN0QBRR</v>
          </cell>
          <cell r="AB116">
            <v>-11617.76</v>
          </cell>
        </row>
        <row r="117">
          <cell r="C117" t="str">
            <v>RY2HDGB</v>
          </cell>
          <cell r="K117">
            <v>-580</v>
          </cell>
          <cell r="R117" t="str">
            <v>RN0VHTS</v>
          </cell>
          <cell r="AB117">
            <v>-16999.439999999999</v>
          </cell>
        </row>
        <row r="118">
          <cell r="C118" t="str">
            <v>RY2XJOY</v>
          </cell>
          <cell r="K118">
            <v>-779.01</v>
          </cell>
          <cell r="R118" t="str">
            <v>RN0VHTS</v>
          </cell>
          <cell r="AB118">
            <v>-34375.64</v>
          </cell>
        </row>
        <row r="119">
          <cell r="C119" t="str">
            <v>RY347SY</v>
          </cell>
          <cell r="K119">
            <v>-449</v>
          </cell>
          <cell r="R119" t="str">
            <v>RN0VHTS</v>
          </cell>
          <cell r="AB119">
            <v>-320.70999999999998</v>
          </cell>
        </row>
        <row r="120">
          <cell r="C120" t="str">
            <v>RY39DVW</v>
          </cell>
          <cell r="K120">
            <v>-315</v>
          </cell>
          <cell r="R120" t="str">
            <v>RN0VHTS</v>
          </cell>
          <cell r="AB120">
            <v>-4682.2</v>
          </cell>
        </row>
        <row r="121">
          <cell r="C121" t="str">
            <v>RY2XVLH</v>
          </cell>
          <cell r="K121">
            <v>-1856</v>
          </cell>
          <cell r="R121" t="str">
            <v>RN0VHTS</v>
          </cell>
          <cell r="AB121">
            <v>-8420.2800000000007</v>
          </cell>
        </row>
        <row r="122">
          <cell r="C122" t="str">
            <v>RY33ICB</v>
          </cell>
          <cell r="K122">
            <v>-1585</v>
          </cell>
          <cell r="R122" t="str">
            <v>RN0VHTS</v>
          </cell>
          <cell r="AB122">
            <v>-590.46500000000003</v>
          </cell>
        </row>
        <row r="123">
          <cell r="C123" t="str">
            <v>RY2ZYIF</v>
          </cell>
          <cell r="K123">
            <v>-817.75</v>
          </cell>
          <cell r="R123" t="str">
            <v>RN0VHTS</v>
          </cell>
          <cell r="AB123">
            <v>-1295400</v>
          </cell>
        </row>
        <row r="124">
          <cell r="C124" t="str">
            <v>RY2ZYIF</v>
          </cell>
          <cell r="K124">
            <v>-817.75</v>
          </cell>
          <cell r="R124" t="str">
            <v>RN0VDMR</v>
          </cell>
          <cell r="AB124">
            <v>-8856.6</v>
          </cell>
        </row>
        <row r="125">
          <cell r="C125" t="str">
            <v>RY3038C</v>
          </cell>
          <cell r="K125">
            <v>-6984</v>
          </cell>
          <cell r="R125" t="str">
            <v>RN0VHTS</v>
          </cell>
          <cell r="AB125">
            <v>-1156995.40307715</v>
          </cell>
        </row>
        <row r="126">
          <cell r="C126" t="str">
            <v>RY2TDBE</v>
          </cell>
          <cell r="K126">
            <v>-244</v>
          </cell>
          <cell r="R126" t="str">
            <v>RN0VHTS</v>
          </cell>
          <cell r="AB126">
            <v>-1048834.57</v>
          </cell>
        </row>
        <row r="127">
          <cell r="C127" t="str">
            <v>RN0UV1T</v>
          </cell>
          <cell r="K127">
            <v>-25</v>
          </cell>
          <cell r="R127" t="str">
            <v>RN0VHTS</v>
          </cell>
          <cell r="AB127">
            <v>-56455.536</v>
          </cell>
        </row>
        <row r="128">
          <cell r="C128" t="str">
            <v>RN0UV1T</v>
          </cell>
          <cell r="K128">
            <v>-25</v>
          </cell>
          <cell r="R128" t="str">
            <v>RN0VHTS</v>
          </cell>
          <cell r="AB128">
            <v>-629.70000000000005</v>
          </cell>
        </row>
        <row r="129">
          <cell r="C129" t="str">
            <v>RY3BNIF</v>
          </cell>
          <cell r="K129">
            <v>-1358.64</v>
          </cell>
          <cell r="R129" t="str">
            <v>RN0VHTS</v>
          </cell>
          <cell r="AB129">
            <v>-153216</v>
          </cell>
        </row>
        <row r="130">
          <cell r="C130" t="str">
            <v>RN0UV1T</v>
          </cell>
          <cell r="K130">
            <v>-1008</v>
          </cell>
          <cell r="R130" t="str">
            <v>RN0VHTS</v>
          </cell>
          <cell r="AB130">
            <v>-86000</v>
          </cell>
        </row>
        <row r="131">
          <cell r="C131" t="str">
            <v>RY38EUA</v>
          </cell>
          <cell r="K131">
            <v>-25</v>
          </cell>
          <cell r="R131" t="str">
            <v>RN0VHTS</v>
          </cell>
          <cell r="AB131">
            <v>-17381.86</v>
          </cell>
        </row>
        <row r="132">
          <cell r="C132" t="str">
            <v>RY2DFWZ</v>
          </cell>
          <cell r="K132">
            <v>-3200</v>
          </cell>
          <cell r="R132" t="str">
            <v>RN0VHTS</v>
          </cell>
          <cell r="AB132">
            <v>-55360.800000000003</v>
          </cell>
        </row>
        <row r="133">
          <cell r="C133" t="str">
            <v>RY2I3EH</v>
          </cell>
          <cell r="K133">
            <v>-574</v>
          </cell>
          <cell r="R133" t="str">
            <v>RY344KJ</v>
          </cell>
          <cell r="AB133">
            <v>-106.60000000000001</v>
          </cell>
        </row>
        <row r="134">
          <cell r="C134" t="str">
            <v>RY2M96P</v>
          </cell>
          <cell r="K134">
            <v>-350</v>
          </cell>
          <cell r="R134" t="str">
            <v>RN0VHTS</v>
          </cell>
          <cell r="AB134">
            <v>-1840.92</v>
          </cell>
        </row>
        <row r="135">
          <cell r="C135" t="str">
            <v>RY367TL</v>
          </cell>
          <cell r="K135">
            <v>-632</v>
          </cell>
          <cell r="R135" t="str">
            <v>RN0VHTS</v>
          </cell>
          <cell r="AB135">
            <v>-24590</v>
          </cell>
        </row>
        <row r="136">
          <cell r="C136" t="str">
            <v>RY38F4P</v>
          </cell>
          <cell r="K136">
            <v>-2250</v>
          </cell>
          <cell r="R136" t="str">
            <v>RN0VHTS</v>
          </cell>
          <cell r="AB136">
            <v>-211995</v>
          </cell>
        </row>
        <row r="137">
          <cell r="C137" t="str">
            <v>RY2ZYJH</v>
          </cell>
          <cell r="K137">
            <v>-7055</v>
          </cell>
          <cell r="R137" t="str">
            <v>RN0VHTS</v>
          </cell>
          <cell r="AB137">
            <v>-4265.875</v>
          </cell>
        </row>
        <row r="138">
          <cell r="C138" t="str">
            <v>RY38JLY</v>
          </cell>
          <cell r="K138">
            <v>-105.8</v>
          </cell>
          <cell r="R138" t="str">
            <v>RN0VHTS</v>
          </cell>
          <cell r="AB138">
            <v>-1160.175</v>
          </cell>
        </row>
        <row r="139">
          <cell r="C139" t="str">
            <v>RY341CX</v>
          </cell>
          <cell r="K139">
            <v>-185.64</v>
          </cell>
          <cell r="R139" t="str">
            <v>RN0VHTS</v>
          </cell>
          <cell r="AB139">
            <v>-2631</v>
          </cell>
        </row>
        <row r="140">
          <cell r="C140" t="str">
            <v>RY3AM4S</v>
          </cell>
          <cell r="K140">
            <v>-62.88</v>
          </cell>
          <cell r="R140" t="str">
            <v>RN0VHTS</v>
          </cell>
          <cell r="AB140">
            <v>-980860</v>
          </cell>
        </row>
        <row r="141">
          <cell r="C141" t="str">
            <v>RY38XGT</v>
          </cell>
          <cell r="K141">
            <v>-96.44</v>
          </cell>
          <cell r="R141" t="str">
            <v>RN0VHTS</v>
          </cell>
          <cell r="AB141">
            <v>-618</v>
          </cell>
        </row>
        <row r="142">
          <cell r="C142" t="str">
            <v>RY284ST</v>
          </cell>
          <cell r="K142">
            <v>-81.319999999999993</v>
          </cell>
          <cell r="R142" t="str">
            <v>RN0VDMR</v>
          </cell>
          <cell r="AB142">
            <v>-2100</v>
          </cell>
        </row>
        <row r="143">
          <cell r="C143" t="str">
            <v>RY2N0PD</v>
          </cell>
          <cell r="K143">
            <v>-148.68</v>
          </cell>
          <cell r="R143" t="str">
            <v>RN0VHTS</v>
          </cell>
          <cell r="AB143">
            <v>-79493.34</v>
          </cell>
        </row>
        <row r="144">
          <cell r="C144" t="str">
            <v>RY262RC</v>
          </cell>
          <cell r="K144">
            <v>-18.22</v>
          </cell>
          <cell r="R144" t="str">
            <v>RY2ODPN</v>
          </cell>
          <cell r="AB144">
            <v>-4460</v>
          </cell>
        </row>
        <row r="145">
          <cell r="C145" t="str">
            <v>RY386XS</v>
          </cell>
          <cell r="K145">
            <v>-674.11</v>
          </cell>
          <cell r="R145" t="str">
            <v>RY2MM7A</v>
          </cell>
          <cell r="AB145">
            <v>-62000</v>
          </cell>
        </row>
        <row r="146">
          <cell r="C146" t="str">
            <v>RY2UPTB</v>
          </cell>
          <cell r="K146">
            <v>-38.159999999999997</v>
          </cell>
          <cell r="R146" t="str">
            <v>RY2MM7A</v>
          </cell>
          <cell r="AB146">
            <v>-6072.8850000000002</v>
          </cell>
        </row>
        <row r="147">
          <cell r="C147" t="str">
            <v>RY33SFT</v>
          </cell>
          <cell r="K147">
            <v>-255.02</v>
          </cell>
          <cell r="R147" t="str">
            <v>RY2MM7A</v>
          </cell>
          <cell r="AB147">
            <v>-3481</v>
          </cell>
        </row>
        <row r="148">
          <cell r="C148" t="str">
            <v>RY29BLB</v>
          </cell>
          <cell r="K148">
            <v>-20</v>
          </cell>
          <cell r="R148" t="str">
            <v>RN0SNNK</v>
          </cell>
          <cell r="AB148">
            <v>-4784</v>
          </cell>
        </row>
        <row r="149">
          <cell r="C149" t="str">
            <v>RY33GEX</v>
          </cell>
          <cell r="K149">
            <v>-58.5</v>
          </cell>
          <cell r="R149" t="str">
            <v>RN0SNLH</v>
          </cell>
          <cell r="AB149">
            <v>-3904</v>
          </cell>
        </row>
        <row r="150">
          <cell r="C150" t="str">
            <v>RY321MJ</v>
          </cell>
          <cell r="K150">
            <v>-238.79</v>
          </cell>
          <cell r="R150" t="str">
            <v>RY1D2CC</v>
          </cell>
          <cell r="AB150">
            <v>-3936</v>
          </cell>
        </row>
        <row r="151">
          <cell r="C151" t="str">
            <v>RY39R4S</v>
          </cell>
          <cell r="K151">
            <v>-351.05</v>
          </cell>
          <cell r="R151" t="str">
            <v>RY2WVGF</v>
          </cell>
          <cell r="AB151">
            <v>-1979.25</v>
          </cell>
        </row>
        <row r="152">
          <cell r="C152" t="str">
            <v>RY2YV9Y</v>
          </cell>
          <cell r="K152">
            <v>-180</v>
          </cell>
          <cell r="R152" t="str">
            <v>RY2MM7A</v>
          </cell>
          <cell r="AB152">
            <v>-7959.89</v>
          </cell>
        </row>
        <row r="153">
          <cell r="C153" t="str">
            <v>RY2VCHN</v>
          </cell>
          <cell r="K153">
            <v>-462.36</v>
          </cell>
          <cell r="R153" t="str">
            <v>RY2MM7A</v>
          </cell>
          <cell r="AB153">
            <v>-9300</v>
          </cell>
        </row>
        <row r="154">
          <cell r="C154" t="str">
            <v>RY39R4S</v>
          </cell>
          <cell r="K154">
            <v>-37.94</v>
          </cell>
          <cell r="R154" t="str">
            <v>RN0SNNK</v>
          </cell>
          <cell r="AB154">
            <v>-101618.38000125</v>
          </cell>
        </row>
        <row r="155">
          <cell r="C155" t="str">
            <v>RY386RJ</v>
          </cell>
          <cell r="K155">
            <v>-267</v>
          </cell>
          <cell r="R155" t="str">
            <v>RY2ZPZS</v>
          </cell>
          <cell r="AB155">
            <v>-7756.89</v>
          </cell>
        </row>
        <row r="156">
          <cell r="C156" t="str">
            <v>RY386SK</v>
          </cell>
          <cell r="K156">
            <v>-777.5</v>
          </cell>
          <cell r="R156" t="str">
            <v>RY2ZPXP</v>
          </cell>
          <cell r="AB156">
            <v>-12173</v>
          </cell>
        </row>
        <row r="157">
          <cell r="C157" t="str">
            <v>RY2ZY6P</v>
          </cell>
          <cell r="K157">
            <v>-178.5</v>
          </cell>
          <cell r="R157" t="str">
            <v>RY2ZPUK</v>
          </cell>
          <cell r="AB157">
            <v>-11586</v>
          </cell>
        </row>
        <row r="158">
          <cell r="C158" t="str">
            <v>RY30JXZ</v>
          </cell>
          <cell r="K158">
            <v>-10618.06</v>
          </cell>
          <cell r="R158" t="str">
            <v>RY2ZPUK</v>
          </cell>
          <cell r="AB158">
            <v>-10481</v>
          </cell>
        </row>
        <row r="159">
          <cell r="C159" t="str">
            <v>RY2UPTB</v>
          </cell>
          <cell r="K159">
            <v>-350.19</v>
          </cell>
          <cell r="R159" t="str">
            <v>RY2MM7A</v>
          </cell>
          <cell r="AB159">
            <v>-27500</v>
          </cell>
        </row>
        <row r="160">
          <cell r="C160" t="str">
            <v>RY29BHH</v>
          </cell>
          <cell r="K160">
            <v>-502</v>
          </cell>
          <cell r="R160" t="str">
            <v>RY2ZPXP</v>
          </cell>
          <cell r="AB160">
            <v>-45238</v>
          </cell>
        </row>
        <row r="161">
          <cell r="C161" t="str">
            <v>RY2SBOC</v>
          </cell>
          <cell r="K161">
            <v>-4478.43</v>
          </cell>
          <cell r="R161" t="str">
            <v>RY21O1Z</v>
          </cell>
          <cell r="AB161">
            <v>-5577</v>
          </cell>
        </row>
        <row r="162">
          <cell r="C162" t="str">
            <v>RY2SBOC</v>
          </cell>
          <cell r="K162">
            <v>-4278.7299999999996</v>
          </cell>
          <cell r="R162" t="str">
            <v>RY1D2CC</v>
          </cell>
          <cell r="AB162">
            <v>-5641.66</v>
          </cell>
        </row>
        <row r="163">
          <cell r="C163" t="str">
            <v>RY2ZIZA</v>
          </cell>
          <cell r="K163">
            <v>-135</v>
          </cell>
          <cell r="R163" t="str">
            <v>RN0SNNK</v>
          </cell>
          <cell r="AB163">
            <v>-6775.9800000000005</v>
          </cell>
        </row>
        <row r="164">
          <cell r="C164" t="str">
            <v>RY2ZIZA</v>
          </cell>
          <cell r="K164">
            <v>-1400</v>
          </cell>
          <cell r="R164" t="str">
            <v>RN0SNNK</v>
          </cell>
          <cell r="AB164">
            <v>-11989.28</v>
          </cell>
        </row>
        <row r="165">
          <cell r="C165" t="str">
            <v>RY2ZIZA</v>
          </cell>
          <cell r="K165">
            <v>-1238</v>
          </cell>
          <cell r="R165" t="str">
            <v>RN0SNLH</v>
          </cell>
          <cell r="AB165">
            <v>-6775.9800000000005</v>
          </cell>
        </row>
        <row r="166">
          <cell r="C166" t="str">
            <v>RY2ZIYZ</v>
          </cell>
          <cell r="K166">
            <v>-1422.16</v>
          </cell>
          <cell r="R166" t="str">
            <v>RY2WVGF</v>
          </cell>
          <cell r="AB166">
            <v>-2323.34</v>
          </cell>
        </row>
        <row r="167">
          <cell r="C167" t="str">
            <v>RY2GPFH</v>
          </cell>
          <cell r="K167">
            <v>-10.5</v>
          </cell>
          <cell r="R167" t="str">
            <v>RY2WVGF</v>
          </cell>
          <cell r="AB167">
            <v>-710.49</v>
          </cell>
        </row>
        <row r="168">
          <cell r="C168" t="str">
            <v>RY2OBHN</v>
          </cell>
          <cell r="K168">
            <v>-66.959999999999994</v>
          </cell>
          <cell r="R168" t="str">
            <v>RY2WVGF</v>
          </cell>
          <cell r="AB168">
            <v>-5300</v>
          </cell>
        </row>
        <row r="169">
          <cell r="C169" t="str">
            <v>RY31RUN</v>
          </cell>
          <cell r="K169">
            <v>-10.5</v>
          </cell>
          <cell r="R169" t="str">
            <v>RY2WVGF</v>
          </cell>
          <cell r="AB169">
            <v>-5800</v>
          </cell>
        </row>
        <row r="170">
          <cell r="C170" t="str">
            <v>RY377YA</v>
          </cell>
          <cell r="K170">
            <v>-481.41</v>
          </cell>
          <cell r="R170" t="str">
            <v>RY2WVGF</v>
          </cell>
          <cell r="AB170">
            <v>-128.33000000000001</v>
          </cell>
        </row>
        <row r="171">
          <cell r="C171" t="str">
            <v>RY1HFRC</v>
          </cell>
          <cell r="K171">
            <v>-10.5</v>
          </cell>
          <cell r="R171" t="str">
            <v>RY1D2CC</v>
          </cell>
          <cell r="AB171">
            <v>-1567.17</v>
          </cell>
        </row>
        <row r="172">
          <cell r="C172" t="str">
            <v>RY21FYF</v>
          </cell>
          <cell r="K172">
            <v>-1232.19</v>
          </cell>
          <cell r="R172" t="str">
            <v>RY2WVGF</v>
          </cell>
          <cell r="AB172">
            <v>-165000</v>
          </cell>
        </row>
        <row r="173">
          <cell r="C173" t="str">
            <v>RY36KGC</v>
          </cell>
          <cell r="K173">
            <v>-104.67</v>
          </cell>
          <cell r="R173" t="str">
            <v>RY36APP</v>
          </cell>
          <cell r="AB173">
            <v>-3700</v>
          </cell>
        </row>
        <row r="174">
          <cell r="C174" t="str">
            <v>RY36KIT</v>
          </cell>
          <cell r="K174">
            <v>-44.31</v>
          </cell>
          <cell r="R174" t="str">
            <v>RN0SNNK</v>
          </cell>
          <cell r="AB174">
            <v>-2900</v>
          </cell>
        </row>
        <row r="175">
          <cell r="C175" t="str">
            <v>RY21GDR</v>
          </cell>
          <cell r="K175">
            <v>-10.5</v>
          </cell>
          <cell r="R175" t="str">
            <v>RN0SNNK</v>
          </cell>
          <cell r="AB175">
            <v>-309.07</v>
          </cell>
        </row>
        <row r="176">
          <cell r="C176" t="str">
            <v>RY2ZYHS</v>
          </cell>
          <cell r="K176">
            <v>-104.55</v>
          </cell>
          <cell r="R176" t="str">
            <v>RN0SNNK</v>
          </cell>
          <cell r="AB176">
            <v>-85.55</v>
          </cell>
        </row>
        <row r="177">
          <cell r="C177" t="str">
            <v>RY2ZYGR</v>
          </cell>
          <cell r="K177">
            <v>-84.7</v>
          </cell>
          <cell r="R177" t="str">
            <v>RY2ZPUK</v>
          </cell>
          <cell r="AB177">
            <v>-84.820000000000007</v>
          </cell>
        </row>
        <row r="178">
          <cell r="C178" t="str">
            <v>RY32DKX</v>
          </cell>
          <cell r="K178">
            <v>-350.19</v>
          </cell>
          <cell r="R178" t="str">
            <v>RY24QMZ</v>
          </cell>
          <cell r="AB178">
            <v>-3521.4371759999999</v>
          </cell>
        </row>
        <row r="179">
          <cell r="C179" t="str">
            <v>RY26ETW</v>
          </cell>
          <cell r="K179">
            <v>-10.5</v>
          </cell>
          <cell r="R179" t="str">
            <v>RY2ZTVX</v>
          </cell>
          <cell r="AB179">
            <v>-747.7</v>
          </cell>
        </row>
        <row r="180">
          <cell r="C180" t="str">
            <v>RY22KVF</v>
          </cell>
          <cell r="K180">
            <v>-71.81</v>
          </cell>
          <cell r="R180" t="str">
            <v>RY362RT</v>
          </cell>
          <cell r="AB180">
            <v>-1386</v>
          </cell>
        </row>
        <row r="181">
          <cell r="C181" t="str">
            <v>RY2K19A</v>
          </cell>
          <cell r="K181">
            <v>-98.41</v>
          </cell>
          <cell r="R181" t="str">
            <v>RY3BDPC</v>
          </cell>
          <cell r="AB181">
            <v>-484.90000000000003</v>
          </cell>
        </row>
        <row r="182">
          <cell r="C182" t="str">
            <v>RY2K1CS</v>
          </cell>
          <cell r="K182">
            <v>-10.5</v>
          </cell>
          <cell r="R182" t="str">
            <v>RN0SWQC</v>
          </cell>
          <cell r="AB182">
            <v>-3691.52</v>
          </cell>
        </row>
        <row r="183">
          <cell r="C183" t="str">
            <v>RY2K1CS</v>
          </cell>
          <cell r="K183">
            <v>-10.5</v>
          </cell>
          <cell r="R183" t="str">
            <v>RY29P0N</v>
          </cell>
          <cell r="AB183">
            <v>-719.45</v>
          </cell>
        </row>
        <row r="184">
          <cell r="C184" t="str">
            <v>RY2ZYDL</v>
          </cell>
          <cell r="K184">
            <v>-10.5</v>
          </cell>
          <cell r="R184" t="str">
            <v>RY29RIX</v>
          </cell>
          <cell r="AB184">
            <v>-1037.3499999999999</v>
          </cell>
        </row>
        <row r="185">
          <cell r="C185" t="str">
            <v>RY34Q3N</v>
          </cell>
          <cell r="K185">
            <v>-54.05</v>
          </cell>
          <cell r="R185" t="str">
            <v>RY29P2R</v>
          </cell>
          <cell r="AB185">
            <v>-719.45</v>
          </cell>
        </row>
        <row r="186">
          <cell r="C186" t="str">
            <v>RY34Q3N</v>
          </cell>
          <cell r="K186">
            <v>-52.12</v>
          </cell>
          <cell r="R186" t="str">
            <v>RY2HSVH</v>
          </cell>
          <cell r="AB186">
            <v>-12248.960000000001</v>
          </cell>
        </row>
        <row r="187">
          <cell r="C187" t="str">
            <v>RY2Y5NE</v>
          </cell>
          <cell r="K187">
            <v>-104.97</v>
          </cell>
          <cell r="R187" t="str">
            <v>RY2Q4AT</v>
          </cell>
          <cell r="AB187">
            <v>-2014.13</v>
          </cell>
        </row>
        <row r="188">
          <cell r="C188" t="str">
            <v>RY1XSTB</v>
          </cell>
          <cell r="K188">
            <v>-473.9</v>
          </cell>
          <cell r="R188" t="str">
            <v>RY2I5YL</v>
          </cell>
          <cell r="AB188">
            <v>-16197.6</v>
          </cell>
        </row>
        <row r="189">
          <cell r="C189" t="str">
            <v>RY3A1ED</v>
          </cell>
          <cell r="K189">
            <v>-287.38</v>
          </cell>
          <cell r="R189" t="str">
            <v>RY2Q5NL</v>
          </cell>
          <cell r="AB189">
            <v>-1250.6100000000001</v>
          </cell>
        </row>
        <row r="190">
          <cell r="C190" t="str">
            <v>RY2223E</v>
          </cell>
          <cell r="K190">
            <v>-10.5</v>
          </cell>
          <cell r="R190" t="str">
            <v>RY2Y1NC</v>
          </cell>
          <cell r="AB190">
            <v>-9397.41</v>
          </cell>
        </row>
        <row r="191">
          <cell r="C191" t="str">
            <v>RY35F3T</v>
          </cell>
          <cell r="K191">
            <v>-1817.5</v>
          </cell>
          <cell r="R191" t="str">
            <v>RY2Q5NL</v>
          </cell>
          <cell r="AB191">
            <v>-2000.0034000000001</v>
          </cell>
        </row>
        <row r="192">
          <cell r="C192" t="str">
            <v>RY35F3T</v>
          </cell>
          <cell r="K192">
            <v>-360.16</v>
          </cell>
          <cell r="R192" t="str">
            <v>RY2Q5NL</v>
          </cell>
          <cell r="AB192">
            <v>-20000</v>
          </cell>
        </row>
        <row r="193">
          <cell r="C193" t="str">
            <v>RY21LHT</v>
          </cell>
          <cell r="K193">
            <v>-872</v>
          </cell>
          <cell r="R193" t="str">
            <v>RY300BE</v>
          </cell>
          <cell r="AB193">
            <v>-1760.83</v>
          </cell>
        </row>
        <row r="194">
          <cell r="C194" t="str">
            <v>RY2YV7W</v>
          </cell>
          <cell r="K194">
            <v>-543.91999999999996</v>
          </cell>
          <cell r="R194" t="str">
            <v>RY31N9L</v>
          </cell>
          <cell r="AB194">
            <v>-1548.6200000000001</v>
          </cell>
        </row>
        <row r="195">
          <cell r="C195" t="str">
            <v>RY33EUS</v>
          </cell>
          <cell r="K195">
            <v>-203.38</v>
          </cell>
          <cell r="R195" t="str">
            <v>RY32AWK</v>
          </cell>
          <cell r="AB195">
            <v>-2583.1</v>
          </cell>
        </row>
        <row r="196">
          <cell r="C196" t="str">
            <v>RY33K6F</v>
          </cell>
          <cell r="K196">
            <v>-590.4</v>
          </cell>
          <cell r="R196" t="str">
            <v>RY36GKL</v>
          </cell>
          <cell r="AB196">
            <v>-1496</v>
          </cell>
        </row>
        <row r="197">
          <cell r="C197" t="str">
            <v>RY2AFUB</v>
          </cell>
          <cell r="K197">
            <v>-10.5</v>
          </cell>
          <cell r="R197" t="str">
            <v>RY1KM8Y</v>
          </cell>
          <cell r="AB197">
            <v>-5200</v>
          </cell>
        </row>
        <row r="198">
          <cell r="C198" t="str">
            <v>RY2ZYBJ</v>
          </cell>
          <cell r="K198">
            <v>-10.5</v>
          </cell>
          <cell r="R198" t="str">
            <v>RY2FNOA</v>
          </cell>
          <cell r="AB198">
            <v>-6966</v>
          </cell>
        </row>
        <row r="199">
          <cell r="C199" t="str">
            <v>RY2MWWK</v>
          </cell>
          <cell r="K199">
            <v>-46</v>
          </cell>
          <cell r="R199" t="str">
            <v>RY2R1SB</v>
          </cell>
          <cell r="AB199">
            <v>-2132.73</v>
          </cell>
        </row>
        <row r="200">
          <cell r="C200" t="str">
            <v>RY2SC1J</v>
          </cell>
          <cell r="K200">
            <v>-95</v>
          </cell>
          <cell r="R200" t="str">
            <v>RY37AWT</v>
          </cell>
          <cell r="AB200">
            <v>-546</v>
          </cell>
        </row>
        <row r="201">
          <cell r="C201" t="str">
            <v>RY2SC1J</v>
          </cell>
          <cell r="K201">
            <v>-12</v>
          </cell>
          <cell r="R201" t="str">
            <v>RY35UAB</v>
          </cell>
          <cell r="AB201">
            <v>-1200</v>
          </cell>
        </row>
        <row r="202">
          <cell r="C202" t="str">
            <v>RY248JW</v>
          </cell>
          <cell r="K202">
            <v>-72</v>
          </cell>
          <cell r="R202" t="str">
            <v>RY35U4E</v>
          </cell>
          <cell r="AB202">
            <v>-38223.42</v>
          </cell>
        </row>
        <row r="203">
          <cell r="C203" t="str">
            <v>RY2TDLF</v>
          </cell>
          <cell r="K203">
            <v>-370.3</v>
          </cell>
          <cell r="R203" t="str">
            <v>RY35UNF</v>
          </cell>
          <cell r="AB203">
            <v>-43878.29</v>
          </cell>
        </row>
        <row r="204">
          <cell r="C204" t="str">
            <v>RY2YGRA</v>
          </cell>
          <cell r="K204">
            <v>-7204.85</v>
          </cell>
          <cell r="R204" t="str">
            <v>RY34QCN</v>
          </cell>
          <cell r="AB204">
            <v>-603.51</v>
          </cell>
        </row>
        <row r="205">
          <cell r="C205" t="str">
            <v>RY2MWWK</v>
          </cell>
          <cell r="K205">
            <v>-48.6</v>
          </cell>
          <cell r="R205" t="str">
            <v>RY3AOLS</v>
          </cell>
          <cell r="AB205">
            <v>-410</v>
          </cell>
        </row>
        <row r="206">
          <cell r="C206" t="str">
            <v>RY2YJAY</v>
          </cell>
          <cell r="K206">
            <v>-1960</v>
          </cell>
          <cell r="R206" t="str">
            <v>RY35QFZ</v>
          </cell>
          <cell r="AB206">
            <v>-264.89999999999998</v>
          </cell>
        </row>
        <row r="207">
          <cell r="C207" t="str">
            <v>RY2YJAY</v>
          </cell>
          <cell r="K207">
            <v>-547.24</v>
          </cell>
          <cell r="R207" t="str">
            <v>RY24NPN</v>
          </cell>
          <cell r="AB207">
            <v>-3361.52</v>
          </cell>
        </row>
        <row r="208">
          <cell r="C208" t="str">
            <v>RY2YJAY</v>
          </cell>
          <cell r="K208">
            <v>-241.11</v>
          </cell>
          <cell r="R208" t="str">
            <v>RY1P6AY</v>
          </cell>
          <cell r="AB208">
            <v>-3720</v>
          </cell>
        </row>
        <row r="209">
          <cell r="C209" t="str">
            <v>RY2YJAY</v>
          </cell>
          <cell r="K209">
            <v>-1210.25</v>
          </cell>
          <cell r="R209" t="str">
            <v>RY34A7B</v>
          </cell>
          <cell r="AB209">
            <v>-1265.79</v>
          </cell>
        </row>
        <row r="210">
          <cell r="C210" t="str">
            <v>RY2YJAY</v>
          </cell>
          <cell r="K210">
            <v>-3800</v>
          </cell>
          <cell r="R210" t="str">
            <v>RY3A35E</v>
          </cell>
          <cell r="AB210">
            <v>-6150</v>
          </cell>
        </row>
        <row r="211">
          <cell r="C211" t="str">
            <v>RY2YJAY</v>
          </cell>
          <cell r="K211">
            <v>-3350</v>
          </cell>
          <cell r="R211" t="str">
            <v>RY3BFDA</v>
          </cell>
          <cell r="AB211">
            <v>-200.24</v>
          </cell>
        </row>
        <row r="212">
          <cell r="C212" t="str">
            <v>RY2ZOFB</v>
          </cell>
          <cell r="K212">
            <v>-2480</v>
          </cell>
          <cell r="R212" t="str">
            <v>RY3BFDA</v>
          </cell>
          <cell r="AB212">
            <v>-47.86</v>
          </cell>
        </row>
        <row r="213">
          <cell r="C213" t="str">
            <v>RY30S2T</v>
          </cell>
          <cell r="K213">
            <v>-300.10000000000002</v>
          </cell>
          <cell r="R213" t="str">
            <v>RY3BFEB</v>
          </cell>
          <cell r="AB213">
            <v>-165.57</v>
          </cell>
        </row>
        <row r="214">
          <cell r="C214" t="str">
            <v>RY2B3CT</v>
          </cell>
          <cell r="K214">
            <v>-321.56</v>
          </cell>
          <cell r="R214" t="str">
            <v>RY2VF0S</v>
          </cell>
          <cell r="AB214">
            <v>-7017.0600002678502</v>
          </cell>
        </row>
        <row r="215">
          <cell r="C215" t="str">
            <v>RY219CR</v>
          </cell>
          <cell r="K215">
            <v>-10.5</v>
          </cell>
          <cell r="R215" t="str">
            <v>RY2JZ8J</v>
          </cell>
          <cell r="AB215">
            <v>-4082</v>
          </cell>
        </row>
        <row r="216">
          <cell r="C216" t="str">
            <v>RY23OAL</v>
          </cell>
          <cell r="K216">
            <v>-58.23</v>
          </cell>
          <cell r="R216" t="str">
            <v>RY34YIX</v>
          </cell>
          <cell r="AB216">
            <v>-10611</v>
          </cell>
        </row>
        <row r="217">
          <cell r="C217" t="str">
            <v>RY2CWED</v>
          </cell>
          <cell r="K217">
            <v>-10.5</v>
          </cell>
          <cell r="R217" t="str">
            <v>RY2UX1L</v>
          </cell>
          <cell r="AB217">
            <v>-8945</v>
          </cell>
        </row>
        <row r="218">
          <cell r="C218" t="str">
            <v>RY23OAL</v>
          </cell>
          <cell r="K218">
            <v>-113.99</v>
          </cell>
          <cell r="R218" t="str">
            <v>RY363LK</v>
          </cell>
          <cell r="AB218">
            <v>-1358.19</v>
          </cell>
        </row>
        <row r="219">
          <cell r="C219" t="str">
            <v>RY33A4R</v>
          </cell>
          <cell r="K219">
            <v>-980</v>
          </cell>
          <cell r="R219" t="str">
            <v>RY2JYOT</v>
          </cell>
          <cell r="AB219">
            <v>-1036.99</v>
          </cell>
        </row>
        <row r="220">
          <cell r="C220" t="str">
            <v>RY23OAL</v>
          </cell>
          <cell r="K220">
            <v>-244.86</v>
          </cell>
          <cell r="R220" t="str">
            <v>RY2GUBA</v>
          </cell>
          <cell r="AB220">
            <v>-9857.14</v>
          </cell>
        </row>
        <row r="221">
          <cell r="C221" t="str">
            <v>RY38Q1L</v>
          </cell>
          <cell r="K221">
            <v>-100.27</v>
          </cell>
          <cell r="R221" t="str">
            <v>RY2WS1J</v>
          </cell>
          <cell r="AB221">
            <v>-118.72</v>
          </cell>
        </row>
        <row r="222">
          <cell r="C222" t="str">
            <v>RY2L6BN</v>
          </cell>
          <cell r="K222">
            <v>-85.26</v>
          </cell>
          <cell r="R222" t="str">
            <v>RY2JYTN</v>
          </cell>
          <cell r="AB222">
            <v>-693.49</v>
          </cell>
        </row>
        <row r="223">
          <cell r="C223" t="str">
            <v>RY36J1F</v>
          </cell>
          <cell r="K223">
            <v>-1409.24</v>
          </cell>
          <cell r="R223" t="str">
            <v>RY363LK</v>
          </cell>
          <cell r="AB223">
            <v>-1614</v>
          </cell>
        </row>
        <row r="224">
          <cell r="C224" t="str">
            <v>RY36J1F</v>
          </cell>
          <cell r="K224">
            <v>-15046.12</v>
          </cell>
          <cell r="R224" t="str">
            <v>RY2UX1L</v>
          </cell>
          <cell r="AB224">
            <v>-2352.85</v>
          </cell>
        </row>
        <row r="225">
          <cell r="C225" t="str">
            <v>RY32LVK</v>
          </cell>
          <cell r="K225">
            <v>-1080</v>
          </cell>
          <cell r="R225" t="str">
            <v>RY3A43R</v>
          </cell>
          <cell r="AB225">
            <v>-769.80000000000007</v>
          </cell>
        </row>
        <row r="226">
          <cell r="C226" t="str">
            <v>RY32Q4B</v>
          </cell>
          <cell r="K226">
            <v>-14260</v>
          </cell>
          <cell r="R226" t="str">
            <v>RY3B4QD</v>
          </cell>
          <cell r="AB226">
            <v>-340.40000000000003</v>
          </cell>
        </row>
        <row r="227">
          <cell r="C227" t="str">
            <v>RY32Q0X</v>
          </cell>
          <cell r="K227">
            <v>-13609.77</v>
          </cell>
          <cell r="R227" t="str">
            <v>RY3B4QD</v>
          </cell>
          <cell r="AB227">
            <v>-695</v>
          </cell>
        </row>
        <row r="228">
          <cell r="C228" t="str">
            <v>RY2HNSF</v>
          </cell>
          <cell r="K228">
            <v>-1061.51</v>
          </cell>
          <cell r="R228" t="str">
            <v>RY3B4QD</v>
          </cell>
          <cell r="AB228">
            <v>-1170</v>
          </cell>
        </row>
        <row r="229">
          <cell r="C229" t="str">
            <v>RY23NJZ</v>
          </cell>
          <cell r="K229">
            <v>-217.09</v>
          </cell>
          <cell r="R229" t="str">
            <v>RY3BJ8P</v>
          </cell>
          <cell r="AB229">
            <v>-4700.71</v>
          </cell>
        </row>
        <row r="230">
          <cell r="C230" t="str">
            <v>RY3975K</v>
          </cell>
          <cell r="K230">
            <v>-126.8</v>
          </cell>
          <cell r="R230" t="str">
            <v>RY2NPPX</v>
          </cell>
          <cell r="AB230">
            <v>-340</v>
          </cell>
        </row>
        <row r="231">
          <cell r="C231" t="str">
            <v>RY20VWX</v>
          </cell>
          <cell r="K231">
            <v>-415</v>
          </cell>
          <cell r="R231" t="str">
            <v>RY2NPPX</v>
          </cell>
          <cell r="AB231">
            <v>-546</v>
          </cell>
        </row>
        <row r="232">
          <cell r="C232" t="str">
            <v>RY36IZC</v>
          </cell>
          <cell r="K232">
            <v>-75.84</v>
          </cell>
          <cell r="R232" t="str">
            <v>RY31F2R</v>
          </cell>
          <cell r="AB232">
            <v>-900</v>
          </cell>
        </row>
        <row r="233">
          <cell r="C233" t="str">
            <v>RY20MUT</v>
          </cell>
          <cell r="K233">
            <v>-850</v>
          </cell>
          <cell r="R233" t="str">
            <v>RY33WJP</v>
          </cell>
          <cell r="AB233">
            <v>-24000</v>
          </cell>
        </row>
        <row r="234">
          <cell r="C234" t="str">
            <v>RY2C56E</v>
          </cell>
          <cell r="K234">
            <v>-750</v>
          </cell>
          <cell r="R234" t="str">
            <v>RY383XC</v>
          </cell>
          <cell r="AB234">
            <v>-341.81</v>
          </cell>
        </row>
        <row r="235">
          <cell r="C235" t="str">
            <v>RY2Z4EZ</v>
          </cell>
          <cell r="K235">
            <v>-716.34</v>
          </cell>
          <cell r="R235" t="str">
            <v>RY38UBY</v>
          </cell>
          <cell r="AB235">
            <v>-1199.05</v>
          </cell>
        </row>
        <row r="236">
          <cell r="C236" t="str">
            <v>RY2Z4KW</v>
          </cell>
          <cell r="K236">
            <v>-1422.69</v>
          </cell>
          <cell r="R236" t="str">
            <v>RY383VA</v>
          </cell>
          <cell r="AB236">
            <v>-954</v>
          </cell>
        </row>
        <row r="237">
          <cell r="C237" t="str">
            <v>RY2Z4XA</v>
          </cell>
          <cell r="K237">
            <v>-1001.24</v>
          </cell>
          <cell r="R237" t="str">
            <v>RY38T4L</v>
          </cell>
          <cell r="AB237">
            <v>-232</v>
          </cell>
        </row>
        <row r="238">
          <cell r="C238" t="str">
            <v>RY1Q13R</v>
          </cell>
          <cell r="K238">
            <v>-693</v>
          </cell>
          <cell r="R238" t="str">
            <v>RY2NPPX</v>
          </cell>
          <cell r="AB238">
            <v>-7871</v>
          </cell>
        </row>
        <row r="239">
          <cell r="C239" t="str">
            <v>RY38SWA</v>
          </cell>
          <cell r="K239">
            <v>-12.55</v>
          </cell>
          <cell r="R239" t="str">
            <v>RY3AAIY</v>
          </cell>
          <cell r="AB239">
            <v>-649.1</v>
          </cell>
        </row>
        <row r="240">
          <cell r="C240" t="str">
            <v>RY1EJ6A</v>
          </cell>
          <cell r="K240">
            <v>-10.5</v>
          </cell>
          <cell r="R240" t="str">
            <v>RY3AAIY</v>
          </cell>
          <cell r="AB240">
            <v>-67.010000000000005</v>
          </cell>
        </row>
        <row r="241">
          <cell r="C241" t="str">
            <v>RY20M7Z</v>
          </cell>
          <cell r="K241">
            <v>-345</v>
          </cell>
          <cell r="R241" t="str">
            <v>RY2NPPX</v>
          </cell>
          <cell r="AB241">
            <v>-114.86</v>
          </cell>
        </row>
        <row r="242">
          <cell r="C242" t="str">
            <v>RY34LWA</v>
          </cell>
          <cell r="K242">
            <v>-1486.8</v>
          </cell>
          <cell r="R242" t="str">
            <v>RY2C4RJ</v>
          </cell>
          <cell r="AB242">
            <v>-520</v>
          </cell>
        </row>
        <row r="243">
          <cell r="C243" t="str">
            <v>RY38UZE</v>
          </cell>
          <cell r="K243">
            <v>-101.37</v>
          </cell>
          <cell r="R243" t="str">
            <v>RY3AVFW</v>
          </cell>
          <cell r="AB243">
            <v>-7614.28</v>
          </cell>
        </row>
        <row r="244">
          <cell r="C244" t="str">
            <v>RY31DTP</v>
          </cell>
          <cell r="K244">
            <v>-3072.18</v>
          </cell>
          <cell r="R244" t="str">
            <v>RY2NPPX</v>
          </cell>
          <cell r="AB244">
            <v>-6800</v>
          </cell>
        </row>
        <row r="245">
          <cell r="C245" t="str">
            <v>RY37Q7N</v>
          </cell>
          <cell r="K245">
            <v>-962.28</v>
          </cell>
          <cell r="R245" t="str">
            <v>RY3AVGX</v>
          </cell>
          <cell r="AB245">
            <v>-3175</v>
          </cell>
        </row>
        <row r="246">
          <cell r="C246" t="str">
            <v>RY25UQW</v>
          </cell>
          <cell r="K246">
            <v>-10270.969999999999</v>
          </cell>
          <cell r="R246" t="str">
            <v>RY2NPPX</v>
          </cell>
          <cell r="AB246">
            <v>-85</v>
          </cell>
        </row>
        <row r="247">
          <cell r="C247" t="str">
            <v>RY39MCT</v>
          </cell>
          <cell r="K247">
            <v>-399.64</v>
          </cell>
          <cell r="R247" t="str">
            <v>RY2NPPX</v>
          </cell>
          <cell r="AB247">
            <v>-439.74</v>
          </cell>
        </row>
        <row r="248">
          <cell r="C248" t="str">
            <v>RY2VSOJ</v>
          </cell>
          <cell r="K248">
            <v>-604.66</v>
          </cell>
          <cell r="R248" t="str">
            <v>RY2NPPX</v>
          </cell>
          <cell r="AB248">
            <v>-118.77</v>
          </cell>
        </row>
        <row r="249">
          <cell r="C249" t="str">
            <v>RY2VSOJ</v>
          </cell>
          <cell r="K249">
            <v>-604.66</v>
          </cell>
          <cell r="R249" t="str">
            <v>RY35Z7A</v>
          </cell>
          <cell r="AB249">
            <v>-1028.98</v>
          </cell>
        </row>
        <row r="250">
          <cell r="C250" t="str">
            <v>RY2DP1F</v>
          </cell>
          <cell r="K250">
            <v>-19680</v>
          </cell>
          <cell r="R250" t="str">
            <v>RY34DCK</v>
          </cell>
          <cell r="AB250">
            <v>-1630.46</v>
          </cell>
        </row>
        <row r="251">
          <cell r="C251" t="str">
            <v>RY37YNY</v>
          </cell>
          <cell r="K251">
            <v>-3517</v>
          </cell>
          <cell r="R251" t="str">
            <v>RY32YIH</v>
          </cell>
          <cell r="AB251">
            <v>-290.55</v>
          </cell>
        </row>
        <row r="252">
          <cell r="C252" t="str">
            <v>RY34LWA</v>
          </cell>
          <cell r="K252">
            <v>-2950.08</v>
          </cell>
          <cell r="R252" t="str">
            <v>RY33X0B</v>
          </cell>
          <cell r="AB252">
            <v>-680</v>
          </cell>
        </row>
        <row r="253">
          <cell r="C253" t="str">
            <v>RY35ZEY</v>
          </cell>
          <cell r="K253">
            <v>-175.05</v>
          </cell>
          <cell r="R253" t="str">
            <v>RY33X0B</v>
          </cell>
          <cell r="AB253">
            <v>-1588.48</v>
          </cell>
        </row>
        <row r="254">
          <cell r="C254" t="str">
            <v>RY34MEN</v>
          </cell>
          <cell r="K254">
            <v>-3137</v>
          </cell>
          <cell r="R254" t="str">
            <v>RY33X0B</v>
          </cell>
          <cell r="AB254">
            <v>-3163.5</v>
          </cell>
        </row>
        <row r="255">
          <cell r="C255" t="str">
            <v>RY34HFS</v>
          </cell>
          <cell r="K255">
            <v>-830</v>
          </cell>
          <cell r="R255" t="str">
            <v>RY33X0B</v>
          </cell>
          <cell r="AB255">
            <v>-561.58000000000004</v>
          </cell>
        </row>
        <row r="256">
          <cell r="C256" t="str">
            <v>RY368PF</v>
          </cell>
          <cell r="K256">
            <v>-493.65</v>
          </cell>
          <cell r="R256" t="str">
            <v>RY33X0B</v>
          </cell>
          <cell r="AB256">
            <v>-271.7</v>
          </cell>
        </row>
        <row r="257">
          <cell r="C257" t="str">
            <v>RY2VUXK</v>
          </cell>
          <cell r="K257">
            <v>-2545.1999999999998</v>
          </cell>
          <cell r="R257" t="str">
            <v>RY33X0B</v>
          </cell>
          <cell r="AB257">
            <v>-609.72</v>
          </cell>
        </row>
        <row r="258">
          <cell r="C258" t="str">
            <v>RY304RE</v>
          </cell>
          <cell r="K258">
            <v>-1258.8699999999999</v>
          </cell>
          <cell r="R258" t="str">
            <v>RY33X0B</v>
          </cell>
          <cell r="AB258">
            <v>-313.5</v>
          </cell>
        </row>
        <row r="259">
          <cell r="C259" t="str">
            <v>RY304RE</v>
          </cell>
          <cell r="K259">
            <v>-307.52999999999997</v>
          </cell>
          <cell r="R259" t="str">
            <v>RY33X0B</v>
          </cell>
          <cell r="AB259">
            <v>-229</v>
          </cell>
        </row>
        <row r="260">
          <cell r="C260" t="str">
            <v>RY304RE</v>
          </cell>
          <cell r="K260">
            <v>-1078.92</v>
          </cell>
          <cell r="R260" t="str">
            <v>RY33X0B</v>
          </cell>
          <cell r="AB260">
            <v>-570</v>
          </cell>
        </row>
        <row r="261">
          <cell r="C261" t="str">
            <v>RY304RE</v>
          </cell>
          <cell r="K261">
            <v>-663.9</v>
          </cell>
          <cell r="R261" t="str">
            <v>RY33X0B</v>
          </cell>
          <cell r="AB261">
            <v>-7495</v>
          </cell>
        </row>
        <row r="262">
          <cell r="C262" t="str">
            <v>RY304RE</v>
          </cell>
          <cell r="K262">
            <v>-550.32000000000005</v>
          </cell>
          <cell r="R262" t="str">
            <v>RY38IFN</v>
          </cell>
          <cell r="AB262">
            <v>-3670</v>
          </cell>
        </row>
        <row r="263">
          <cell r="C263" t="str">
            <v>RY304RE</v>
          </cell>
          <cell r="K263">
            <v>-85</v>
          </cell>
          <cell r="R263" t="str">
            <v>RY39NYL</v>
          </cell>
          <cell r="AB263">
            <v>-654.19000000000005</v>
          </cell>
        </row>
        <row r="264">
          <cell r="C264" t="str">
            <v>RY304RE</v>
          </cell>
          <cell r="K264">
            <v>-166.32</v>
          </cell>
          <cell r="R264" t="str">
            <v>RY39NXK</v>
          </cell>
          <cell r="AB264">
            <v>-1418.45</v>
          </cell>
        </row>
        <row r="265">
          <cell r="C265" t="str">
            <v>RY304RE</v>
          </cell>
          <cell r="K265">
            <v>-519.58000000000004</v>
          </cell>
          <cell r="R265" t="str">
            <v>RY3B1AE</v>
          </cell>
          <cell r="AB265">
            <v>-1103.23</v>
          </cell>
        </row>
        <row r="266">
          <cell r="C266" t="str">
            <v>RY304RE</v>
          </cell>
          <cell r="K266">
            <v>-152.84</v>
          </cell>
          <cell r="R266" t="str">
            <v>RY3A6LS</v>
          </cell>
          <cell r="AB266">
            <v>-1100.94</v>
          </cell>
        </row>
        <row r="267">
          <cell r="C267" t="str">
            <v>RY304RE</v>
          </cell>
          <cell r="K267">
            <v>-499.18</v>
          </cell>
          <cell r="R267" t="str">
            <v>RY3BNIF</v>
          </cell>
          <cell r="AB267">
            <v>-486.65000000000003</v>
          </cell>
        </row>
        <row r="268">
          <cell r="C268" t="str">
            <v>RY304RE</v>
          </cell>
          <cell r="K268">
            <v>-767.19</v>
          </cell>
          <cell r="R268" t="str">
            <v>RY2M8QD</v>
          </cell>
          <cell r="AB268">
            <v>-250</v>
          </cell>
        </row>
        <row r="269">
          <cell r="C269" t="str">
            <v>RY304RE</v>
          </cell>
          <cell r="K269">
            <v>-727.14</v>
          </cell>
          <cell r="R269" t="str">
            <v>RY2M8RT</v>
          </cell>
          <cell r="AB269">
            <v>-250</v>
          </cell>
        </row>
        <row r="270">
          <cell r="C270" t="str">
            <v>RY304RE</v>
          </cell>
          <cell r="K270">
            <v>-67.84</v>
          </cell>
          <cell r="R270" t="str">
            <v>RY2XVPN</v>
          </cell>
          <cell r="AB270">
            <v>-532</v>
          </cell>
        </row>
        <row r="271">
          <cell r="C271" t="str">
            <v>RY304RE</v>
          </cell>
          <cell r="K271">
            <v>-74.040000000000006</v>
          </cell>
          <cell r="R271" t="str">
            <v>RY311QH</v>
          </cell>
          <cell r="AB271">
            <v>-1775</v>
          </cell>
        </row>
        <row r="272">
          <cell r="C272" t="str">
            <v>RY304RE</v>
          </cell>
          <cell r="K272">
            <v>-44.26</v>
          </cell>
          <cell r="R272" t="str">
            <v>RY31S0Y</v>
          </cell>
          <cell r="AB272">
            <v>-1086</v>
          </cell>
        </row>
        <row r="273">
          <cell r="C273" t="str">
            <v>RY304RE</v>
          </cell>
          <cell r="K273">
            <v>-74.040000000000006</v>
          </cell>
          <cell r="R273" t="str">
            <v>RY31S0Y</v>
          </cell>
          <cell r="AB273">
            <v>-5352.31</v>
          </cell>
        </row>
        <row r="274">
          <cell r="C274" t="str">
            <v>RY304RE</v>
          </cell>
          <cell r="K274">
            <v>-44.26</v>
          </cell>
          <cell r="R274" t="str">
            <v>RY33CLR</v>
          </cell>
          <cell r="AB274">
            <v>-1284.8500000000001</v>
          </cell>
        </row>
        <row r="275">
          <cell r="C275" t="str">
            <v>RY304RE</v>
          </cell>
          <cell r="K275">
            <v>-74.040000000000006</v>
          </cell>
          <cell r="R275" t="str">
            <v>RY33C6W</v>
          </cell>
          <cell r="AB275">
            <v>-9000</v>
          </cell>
        </row>
        <row r="276">
          <cell r="C276" t="str">
            <v>RY304RE</v>
          </cell>
          <cell r="K276">
            <v>-44.26</v>
          </cell>
          <cell r="R276" t="str">
            <v>RY340TF</v>
          </cell>
          <cell r="AB276">
            <v>-375</v>
          </cell>
        </row>
        <row r="277">
          <cell r="C277" t="str">
            <v>RY304RE</v>
          </cell>
          <cell r="K277">
            <v>-74.040000000000006</v>
          </cell>
          <cell r="R277" t="str">
            <v>RY342GP</v>
          </cell>
          <cell r="AB277">
            <v>-1064</v>
          </cell>
        </row>
        <row r="278">
          <cell r="C278" t="str">
            <v>RY304RE</v>
          </cell>
          <cell r="K278">
            <v>-44.26</v>
          </cell>
          <cell r="R278" t="str">
            <v>RY3438D</v>
          </cell>
          <cell r="AB278">
            <v>-1429</v>
          </cell>
        </row>
        <row r="279">
          <cell r="C279" t="str">
            <v>RY304RE</v>
          </cell>
          <cell r="K279">
            <v>-74.040000000000006</v>
          </cell>
          <cell r="R279" t="str">
            <v>RY33GEX</v>
          </cell>
          <cell r="AB279">
            <v>-10730</v>
          </cell>
        </row>
        <row r="280">
          <cell r="C280" t="str">
            <v>RY304RE</v>
          </cell>
          <cell r="K280">
            <v>-502.44</v>
          </cell>
          <cell r="R280" t="str">
            <v>RY33GEX</v>
          </cell>
          <cell r="AB280">
            <v>-2990</v>
          </cell>
        </row>
        <row r="281">
          <cell r="C281" t="str">
            <v>RY304RE</v>
          </cell>
          <cell r="K281">
            <v>-124.54</v>
          </cell>
          <cell r="R281" t="str">
            <v>RY33GEX</v>
          </cell>
          <cell r="AB281">
            <v>-154</v>
          </cell>
        </row>
        <row r="282">
          <cell r="C282" t="str">
            <v>RY304RE</v>
          </cell>
          <cell r="K282">
            <v>-610.59</v>
          </cell>
          <cell r="R282" t="str">
            <v>RY342GP</v>
          </cell>
          <cell r="AB282">
            <v>-102</v>
          </cell>
        </row>
        <row r="283">
          <cell r="C283" t="str">
            <v>RY304RE</v>
          </cell>
          <cell r="K283">
            <v>-1166.43</v>
          </cell>
          <cell r="R283" t="str">
            <v>RY399DK</v>
          </cell>
          <cell r="AB283">
            <v>-203.52</v>
          </cell>
        </row>
        <row r="284">
          <cell r="C284" t="str">
            <v>RY304RE</v>
          </cell>
          <cell r="K284">
            <v>-1166.43</v>
          </cell>
          <cell r="R284" t="str">
            <v>RY3A1CB</v>
          </cell>
          <cell r="AB284">
            <v>-155.96</v>
          </cell>
        </row>
        <row r="285">
          <cell r="C285" t="str">
            <v>RY304RE</v>
          </cell>
          <cell r="K285">
            <v>-1166.43</v>
          </cell>
          <cell r="R285" t="str">
            <v>RY3A1CB</v>
          </cell>
          <cell r="AB285">
            <v>-250</v>
          </cell>
        </row>
        <row r="286">
          <cell r="C286" t="str">
            <v>RY304RE</v>
          </cell>
          <cell r="K286">
            <v>-448</v>
          </cell>
          <cell r="R286" t="str">
            <v>RY3AHIP</v>
          </cell>
          <cell r="AB286">
            <v>-907.30000000000007</v>
          </cell>
        </row>
        <row r="287">
          <cell r="C287" t="str">
            <v>RY304RE</v>
          </cell>
          <cell r="K287">
            <v>-156.65</v>
          </cell>
          <cell r="R287" t="str">
            <v>RY3954H</v>
          </cell>
          <cell r="AB287">
            <v>-4820</v>
          </cell>
        </row>
        <row r="288">
          <cell r="C288" t="str">
            <v>RY304RE</v>
          </cell>
          <cell r="K288">
            <v>-65.8</v>
          </cell>
          <cell r="R288" t="str">
            <v>RY38JWA</v>
          </cell>
          <cell r="AB288">
            <v>-537.36</v>
          </cell>
        </row>
        <row r="289">
          <cell r="C289" t="str">
            <v>RY2FTKE</v>
          </cell>
          <cell r="K289">
            <v>-10.5</v>
          </cell>
          <cell r="R289" t="str">
            <v>RY31U7H</v>
          </cell>
          <cell r="AB289">
            <v>-46000</v>
          </cell>
        </row>
        <row r="290">
          <cell r="C290" t="str">
            <v>RY32RPA</v>
          </cell>
          <cell r="K290">
            <v>-25</v>
          </cell>
          <cell r="R290" t="str">
            <v>RY35F3T</v>
          </cell>
          <cell r="AB290">
            <v>-20105.98</v>
          </cell>
        </row>
        <row r="291">
          <cell r="C291" t="str">
            <v>RY37R8J</v>
          </cell>
          <cell r="K291">
            <v>-91.19</v>
          </cell>
          <cell r="R291" t="str">
            <v>RY3A1JZ</v>
          </cell>
          <cell r="AB291">
            <v>-127.24000000000001</v>
          </cell>
        </row>
        <row r="292">
          <cell r="C292" t="str">
            <v>RY2Q5TH</v>
          </cell>
          <cell r="K292">
            <v>-204</v>
          </cell>
          <cell r="R292" t="str">
            <v>RY3A1GF</v>
          </cell>
          <cell r="AB292">
            <v>-64.56</v>
          </cell>
        </row>
        <row r="293">
          <cell r="C293" t="str">
            <v>RN0UTZC</v>
          </cell>
          <cell r="K293">
            <v>-77.569999999999993</v>
          </cell>
          <cell r="R293" t="str">
            <v>RY3A4IL</v>
          </cell>
          <cell r="AB293">
            <v>-680.43000000000006</v>
          </cell>
        </row>
        <row r="294">
          <cell r="C294" t="str">
            <v>RY374NH</v>
          </cell>
          <cell r="K294">
            <v>-85.52</v>
          </cell>
          <cell r="R294" t="str">
            <v>RY3A1GF</v>
          </cell>
          <cell r="AB294">
            <v>-46.04</v>
          </cell>
        </row>
        <row r="295">
          <cell r="C295" t="str">
            <v>RY39MVW</v>
          </cell>
          <cell r="K295">
            <v>-590.4</v>
          </cell>
          <cell r="R295" t="str">
            <v>RY3AM6W</v>
          </cell>
          <cell r="AB295">
            <v>-1067.1300000000001</v>
          </cell>
        </row>
        <row r="296">
          <cell r="C296" t="str">
            <v>RY39MQA</v>
          </cell>
          <cell r="K296">
            <v>-391.4</v>
          </cell>
          <cell r="R296" t="str">
            <v>RN0VD3P</v>
          </cell>
          <cell r="AB296">
            <v>-960</v>
          </cell>
        </row>
        <row r="297">
          <cell r="C297" t="str">
            <v>RY2PEIZ</v>
          </cell>
          <cell r="K297">
            <v>-1740</v>
          </cell>
          <cell r="R297" t="str">
            <v>RY2L66T</v>
          </cell>
          <cell r="AB297">
            <v>-7100</v>
          </cell>
        </row>
        <row r="298">
          <cell r="C298" t="str">
            <v>RY36REZ</v>
          </cell>
          <cell r="K298">
            <v>-150.44999999999999</v>
          </cell>
          <cell r="R298" t="str">
            <v>RY2L6BN</v>
          </cell>
          <cell r="AB298">
            <v>-1823</v>
          </cell>
        </row>
        <row r="299">
          <cell r="C299" t="str">
            <v>RY36RDY</v>
          </cell>
          <cell r="K299">
            <v>-85.8</v>
          </cell>
          <cell r="R299" t="str">
            <v>RY2L69Y</v>
          </cell>
          <cell r="AB299">
            <v>-2605.6</v>
          </cell>
        </row>
        <row r="300">
          <cell r="C300" t="str">
            <v>RY2SZMD</v>
          </cell>
          <cell r="K300">
            <v>-24.99</v>
          </cell>
          <cell r="R300" t="str">
            <v>RY2QR6Y</v>
          </cell>
          <cell r="AB300">
            <v>-1050</v>
          </cell>
        </row>
        <row r="301">
          <cell r="C301" t="str">
            <v>RY2PSYE</v>
          </cell>
          <cell r="K301">
            <v>-10.5</v>
          </cell>
          <cell r="R301" t="str">
            <v>RY33BSA</v>
          </cell>
          <cell r="AB301">
            <v>-459.69</v>
          </cell>
        </row>
        <row r="302">
          <cell r="C302" t="str">
            <v>RY2ZGPR</v>
          </cell>
          <cell r="K302">
            <v>-438.1</v>
          </cell>
          <cell r="R302" t="str">
            <v>RY2QR6Y</v>
          </cell>
          <cell r="AB302">
            <v>-866.4</v>
          </cell>
        </row>
        <row r="303">
          <cell r="C303" t="str">
            <v>RY2ZGJH</v>
          </cell>
          <cell r="K303">
            <v>-319.44</v>
          </cell>
          <cell r="R303" t="str">
            <v>RY34MCK</v>
          </cell>
          <cell r="AB303">
            <v>-5609</v>
          </cell>
        </row>
        <row r="304">
          <cell r="C304" t="str">
            <v>RY2ZGDL</v>
          </cell>
          <cell r="K304">
            <v>-211.35</v>
          </cell>
          <cell r="R304" t="str">
            <v>RY36VWB</v>
          </cell>
          <cell r="AB304">
            <v>-1460</v>
          </cell>
        </row>
        <row r="305">
          <cell r="C305" t="str">
            <v>RY2ZGPR</v>
          </cell>
          <cell r="K305">
            <v>-350</v>
          </cell>
          <cell r="R305" t="str">
            <v>RY36J1F</v>
          </cell>
          <cell r="AB305">
            <v>-4656</v>
          </cell>
        </row>
        <row r="306">
          <cell r="C306" t="str">
            <v>RY2V2HA</v>
          </cell>
          <cell r="K306">
            <v>-112.48</v>
          </cell>
          <cell r="R306" t="str">
            <v>RY36J1F</v>
          </cell>
          <cell r="AB306">
            <v>-2460</v>
          </cell>
        </row>
        <row r="307">
          <cell r="C307" t="str">
            <v>RY2V2FY</v>
          </cell>
          <cell r="K307">
            <v>-348</v>
          </cell>
          <cell r="R307" t="str">
            <v>RY354SP</v>
          </cell>
          <cell r="AB307">
            <v>-1381.43</v>
          </cell>
        </row>
        <row r="308">
          <cell r="C308" t="str">
            <v>RY30HKK</v>
          </cell>
          <cell r="K308">
            <v>-10.5</v>
          </cell>
          <cell r="R308" t="str">
            <v>RY36J1F</v>
          </cell>
          <cell r="AB308">
            <v>-3985</v>
          </cell>
        </row>
        <row r="309">
          <cell r="C309" t="str">
            <v>RY2K5RR</v>
          </cell>
          <cell r="K309">
            <v>-494.54</v>
          </cell>
          <cell r="R309" t="str">
            <v>RY3631H</v>
          </cell>
          <cell r="AB309">
            <v>-1859.5</v>
          </cell>
        </row>
        <row r="310">
          <cell r="C310" t="str">
            <v>RY2K5RR</v>
          </cell>
          <cell r="K310">
            <v>-60.83</v>
          </cell>
          <cell r="R310" t="str">
            <v>RY38Q1L</v>
          </cell>
          <cell r="AB310">
            <v>-2466.5</v>
          </cell>
        </row>
        <row r="311">
          <cell r="C311" t="str">
            <v>RY39DRP</v>
          </cell>
          <cell r="K311">
            <v>-107.23</v>
          </cell>
          <cell r="R311" t="str">
            <v>RY3955J</v>
          </cell>
          <cell r="AB311">
            <v>-2863.2000000000003</v>
          </cell>
        </row>
        <row r="312">
          <cell r="C312" t="str">
            <v>RY22TRB</v>
          </cell>
          <cell r="K312">
            <v>-10.5</v>
          </cell>
          <cell r="R312" t="str">
            <v>RY394AR</v>
          </cell>
          <cell r="AB312">
            <v>-2089.1</v>
          </cell>
        </row>
        <row r="313">
          <cell r="C313" t="str">
            <v>RY304RE</v>
          </cell>
          <cell r="K313">
            <v>-943.18</v>
          </cell>
          <cell r="R313" t="str">
            <v>RY39IKP</v>
          </cell>
          <cell r="AB313">
            <v>-273.76</v>
          </cell>
        </row>
        <row r="314">
          <cell r="C314" t="str">
            <v>RY304RE</v>
          </cell>
          <cell r="K314">
            <v>-988.64</v>
          </cell>
          <cell r="R314" t="str">
            <v>RY36IZC</v>
          </cell>
          <cell r="AB314">
            <v>-3340.26</v>
          </cell>
        </row>
        <row r="315">
          <cell r="C315" t="str">
            <v>RY304RE</v>
          </cell>
          <cell r="K315">
            <v>-988.64</v>
          </cell>
          <cell r="R315" t="str">
            <v>RY36IZC</v>
          </cell>
          <cell r="AB315">
            <v>-185.02</v>
          </cell>
        </row>
        <row r="316">
          <cell r="C316" t="str">
            <v>RY304RE</v>
          </cell>
          <cell r="K316">
            <v>-1170.46</v>
          </cell>
          <cell r="R316" t="str">
            <v>RY36IZC</v>
          </cell>
          <cell r="AB316">
            <v>-690</v>
          </cell>
        </row>
        <row r="317">
          <cell r="C317" t="str">
            <v>RY2BP5Z</v>
          </cell>
          <cell r="K317">
            <v>-27</v>
          </cell>
          <cell r="R317" t="str">
            <v>RY3BO8E</v>
          </cell>
          <cell r="AB317">
            <v>-186.83</v>
          </cell>
        </row>
        <row r="318">
          <cell r="C318" t="str">
            <v>RY2RX1S</v>
          </cell>
          <cell r="K318">
            <v>-101.98</v>
          </cell>
          <cell r="R318" t="str">
            <v>RY39IAN</v>
          </cell>
          <cell r="AB318">
            <v>-390</v>
          </cell>
        </row>
        <row r="319">
          <cell r="C319" t="str">
            <v>RY2OMZP</v>
          </cell>
          <cell r="K319">
            <v>-119</v>
          </cell>
          <cell r="R319" t="str">
            <v>RY2MURC</v>
          </cell>
          <cell r="AB319">
            <v>-250.3</v>
          </cell>
        </row>
        <row r="320">
          <cell r="C320" t="str">
            <v>RY2ON1T</v>
          </cell>
          <cell r="K320">
            <v>-119</v>
          </cell>
          <cell r="R320" t="str">
            <v>RY34LWA</v>
          </cell>
          <cell r="AB320">
            <v>-2164.0500000000002</v>
          </cell>
        </row>
        <row r="321">
          <cell r="C321" t="str">
            <v>RY2ON3X</v>
          </cell>
          <cell r="K321">
            <v>-297.5</v>
          </cell>
          <cell r="R321" t="str">
            <v>RY37TTC</v>
          </cell>
          <cell r="AB321">
            <v>-1172</v>
          </cell>
        </row>
        <row r="322">
          <cell r="C322" t="str">
            <v>RY2KZ8R</v>
          </cell>
          <cell r="K322">
            <v>-150</v>
          </cell>
          <cell r="R322" t="str">
            <v>RY36LTJ</v>
          </cell>
          <cell r="AB322">
            <v>-3297.2200000000003</v>
          </cell>
        </row>
        <row r="323">
          <cell r="C323" t="str">
            <v>RY2GOUR</v>
          </cell>
          <cell r="K323">
            <v>-370</v>
          </cell>
          <cell r="R323" t="str">
            <v>RY38ZIK</v>
          </cell>
          <cell r="AB323">
            <v>-3184.32</v>
          </cell>
        </row>
        <row r="324">
          <cell r="C324" t="str">
            <v>RY2PEIZ</v>
          </cell>
          <cell r="K324">
            <v>-4000</v>
          </cell>
          <cell r="R324" t="str">
            <v>RY38ZIK</v>
          </cell>
          <cell r="AB324">
            <v>-9520</v>
          </cell>
        </row>
        <row r="325">
          <cell r="C325" t="str">
            <v>RY36RDY</v>
          </cell>
          <cell r="K325">
            <v>-480</v>
          </cell>
          <cell r="R325" t="str">
            <v>RY38ZIK</v>
          </cell>
          <cell r="AB325">
            <v>-394.98</v>
          </cell>
        </row>
        <row r="326">
          <cell r="C326" t="str">
            <v>RY2ON9D</v>
          </cell>
          <cell r="K326">
            <v>-1855.85</v>
          </cell>
          <cell r="R326" t="str">
            <v>RY38ZIK</v>
          </cell>
          <cell r="AB326">
            <v>-286.17</v>
          </cell>
        </row>
        <row r="327">
          <cell r="C327" t="str">
            <v>RY2WAMN</v>
          </cell>
          <cell r="K327">
            <v>-510</v>
          </cell>
          <cell r="R327" t="str">
            <v>RY38ZIK</v>
          </cell>
          <cell r="AB327">
            <v>-595</v>
          </cell>
        </row>
        <row r="328">
          <cell r="C328" t="str">
            <v>RY3542R</v>
          </cell>
          <cell r="K328">
            <v>-236.56</v>
          </cell>
          <cell r="R328" t="str">
            <v>RY38ZIK</v>
          </cell>
          <cell r="AB328">
            <v>-25280.73</v>
          </cell>
        </row>
        <row r="329">
          <cell r="C329" t="str">
            <v>RY2CVPT</v>
          </cell>
          <cell r="K329">
            <v>-100</v>
          </cell>
          <cell r="R329" t="str">
            <v>RY37TTC</v>
          </cell>
          <cell r="AB329">
            <v>-2300</v>
          </cell>
        </row>
        <row r="330">
          <cell r="C330" t="str">
            <v>RY2PT2L</v>
          </cell>
          <cell r="K330">
            <v>-2450.4</v>
          </cell>
          <cell r="R330" t="str">
            <v>RN0Q5HD</v>
          </cell>
          <cell r="AB330">
            <v>-795</v>
          </cell>
        </row>
        <row r="331">
          <cell r="C331" t="str">
            <v>RY2FAZA</v>
          </cell>
          <cell r="K331">
            <v>-125</v>
          </cell>
          <cell r="R331" t="str">
            <v>RY2WUMP</v>
          </cell>
          <cell r="AB331">
            <v>-1200.42</v>
          </cell>
        </row>
        <row r="332">
          <cell r="C332" t="str">
            <v>RY32RPA</v>
          </cell>
          <cell r="K332">
            <v>-444</v>
          </cell>
          <cell r="R332" t="str">
            <v>RY2QIEX</v>
          </cell>
          <cell r="AB332">
            <v>-640</v>
          </cell>
        </row>
        <row r="333">
          <cell r="C333" t="str">
            <v>RY35KTP</v>
          </cell>
          <cell r="K333">
            <v>-329.75</v>
          </cell>
          <cell r="R333" t="str">
            <v>RY35RUP</v>
          </cell>
          <cell r="AB333">
            <v>-1760</v>
          </cell>
        </row>
        <row r="334">
          <cell r="C334" t="str">
            <v>RY32RPA</v>
          </cell>
          <cell r="K334">
            <v>-181.45</v>
          </cell>
          <cell r="R334" t="str">
            <v>RY35AMD</v>
          </cell>
          <cell r="AB334">
            <v>-209.84</v>
          </cell>
        </row>
        <row r="335">
          <cell r="C335" t="str">
            <v>RY2WARH</v>
          </cell>
          <cell r="K335">
            <v>-287.14</v>
          </cell>
          <cell r="R335" t="str">
            <v>RY38DCL</v>
          </cell>
          <cell r="AB335">
            <v>-1760.2</v>
          </cell>
        </row>
        <row r="336">
          <cell r="C336" t="str">
            <v>RY2XOON</v>
          </cell>
          <cell r="K336">
            <v>-778</v>
          </cell>
          <cell r="R336" t="str">
            <v>RY38JYC</v>
          </cell>
          <cell r="AB336">
            <v>-50.63</v>
          </cell>
        </row>
        <row r="337">
          <cell r="C337" t="str">
            <v>RY3B1NK</v>
          </cell>
          <cell r="K337">
            <v>-102.47</v>
          </cell>
          <cell r="R337" t="str">
            <v>RY38JYC</v>
          </cell>
          <cell r="AB337">
            <v>-115.42</v>
          </cell>
        </row>
        <row r="338">
          <cell r="C338" t="str">
            <v>RY231QE</v>
          </cell>
          <cell r="K338">
            <v>-40.46</v>
          </cell>
          <cell r="R338" t="str">
            <v>RY38DCL</v>
          </cell>
          <cell r="AB338">
            <v>-161.70000000000002</v>
          </cell>
        </row>
        <row r="339">
          <cell r="C339" t="str">
            <v>RY2X3OZ</v>
          </cell>
          <cell r="K339">
            <v>-97.26</v>
          </cell>
          <cell r="R339" t="str">
            <v>RY38DCL</v>
          </cell>
          <cell r="AB339">
            <v>-322.02</v>
          </cell>
        </row>
        <row r="340">
          <cell r="C340" t="str">
            <v>RY36U7R</v>
          </cell>
          <cell r="K340">
            <v>-48.87</v>
          </cell>
          <cell r="R340" t="str">
            <v>RY39T6X</v>
          </cell>
          <cell r="AB340">
            <v>-118.01</v>
          </cell>
        </row>
        <row r="341">
          <cell r="C341" t="str">
            <v>RY27P7J</v>
          </cell>
          <cell r="K341">
            <v>-234</v>
          </cell>
          <cell r="R341" t="str">
            <v>RY38DCL</v>
          </cell>
          <cell r="AB341">
            <v>-133.07</v>
          </cell>
        </row>
        <row r="342">
          <cell r="C342" t="str">
            <v>RY366OD</v>
          </cell>
          <cell r="K342">
            <v>-272.42</v>
          </cell>
          <cell r="R342" t="str">
            <v>RY3BVTX</v>
          </cell>
          <cell r="AB342">
            <v>-581.25</v>
          </cell>
        </row>
        <row r="343">
          <cell r="C343" t="str">
            <v>RY1RZ0B</v>
          </cell>
          <cell r="K343">
            <v>-25</v>
          </cell>
          <cell r="R343" t="str">
            <v>RY32EAH</v>
          </cell>
          <cell r="AB343">
            <v>-574.26</v>
          </cell>
        </row>
        <row r="344">
          <cell r="C344" t="str">
            <v>RY22AZZ</v>
          </cell>
          <cell r="K344">
            <v>-774.7</v>
          </cell>
          <cell r="R344" t="str">
            <v>RY32EBJ</v>
          </cell>
          <cell r="AB344">
            <v>-1148.52</v>
          </cell>
        </row>
        <row r="345">
          <cell r="C345" t="str">
            <v>RY2JWZW</v>
          </cell>
          <cell r="K345">
            <v>-408.6</v>
          </cell>
          <cell r="R345" t="str">
            <v>RY372BC</v>
          </cell>
          <cell r="AB345">
            <v>-320</v>
          </cell>
        </row>
        <row r="346">
          <cell r="C346" t="str">
            <v>RY2NXMD</v>
          </cell>
          <cell r="K346">
            <v>-280</v>
          </cell>
          <cell r="R346" t="str">
            <v>RY304RE</v>
          </cell>
          <cell r="AB346">
            <v>-1582</v>
          </cell>
        </row>
        <row r="347">
          <cell r="C347" t="str">
            <v>RY2NXMD</v>
          </cell>
          <cell r="K347">
            <v>-415.24</v>
          </cell>
          <cell r="R347" t="str">
            <v>RY304RE</v>
          </cell>
          <cell r="AB347">
            <v>-4528.8</v>
          </cell>
        </row>
        <row r="348">
          <cell r="C348" t="str">
            <v>RY2265K</v>
          </cell>
          <cell r="K348">
            <v>-15.1</v>
          </cell>
          <cell r="R348" t="str">
            <v>RY304RE</v>
          </cell>
          <cell r="AB348">
            <v>-3086</v>
          </cell>
        </row>
        <row r="349">
          <cell r="C349" t="str">
            <v>RY30UZC</v>
          </cell>
          <cell r="K349">
            <v>-355.74</v>
          </cell>
          <cell r="R349" t="str">
            <v>RY304RE</v>
          </cell>
          <cell r="AB349">
            <v>-2868</v>
          </cell>
        </row>
        <row r="350">
          <cell r="C350" t="str">
            <v>RY370OF</v>
          </cell>
          <cell r="K350">
            <v>-215</v>
          </cell>
          <cell r="R350" t="str">
            <v>RY304RE</v>
          </cell>
          <cell r="AB350">
            <v>-2167</v>
          </cell>
        </row>
        <row r="351">
          <cell r="C351" t="str">
            <v>RY2XOON</v>
          </cell>
          <cell r="K351">
            <v>-10989.34</v>
          </cell>
          <cell r="R351" t="str">
            <v>RY304RE</v>
          </cell>
          <cell r="AB351">
            <v>-1563.4384</v>
          </cell>
        </row>
        <row r="352">
          <cell r="C352" t="str">
            <v>RY366OD</v>
          </cell>
          <cell r="K352">
            <v>-235.49</v>
          </cell>
          <cell r="R352" t="str">
            <v>RY39MUT</v>
          </cell>
          <cell r="AB352">
            <v>-385.8</v>
          </cell>
        </row>
        <row r="353">
          <cell r="C353" t="str">
            <v>RY38CFC</v>
          </cell>
          <cell r="K353">
            <v>-296.27</v>
          </cell>
          <cell r="R353" t="str">
            <v>RY33H6K</v>
          </cell>
          <cell r="AB353">
            <v>-145.9</v>
          </cell>
        </row>
        <row r="354">
          <cell r="C354" t="str">
            <v>RY2SHKB</v>
          </cell>
          <cell r="K354">
            <v>-10.5</v>
          </cell>
          <cell r="R354" t="str">
            <v>RY2WAZT</v>
          </cell>
          <cell r="AB354">
            <v>-14198</v>
          </cell>
        </row>
        <row r="355">
          <cell r="C355" t="str">
            <v>RY24QQD</v>
          </cell>
          <cell r="K355">
            <v>-77.760000000000005</v>
          </cell>
          <cell r="R355" t="str">
            <v>RY2XOON</v>
          </cell>
          <cell r="AB355">
            <v>-2000</v>
          </cell>
        </row>
        <row r="356">
          <cell r="C356" t="str">
            <v>RY28UQP</v>
          </cell>
          <cell r="K356">
            <v>-115</v>
          </cell>
          <cell r="R356" t="str">
            <v>RY34SZC</v>
          </cell>
          <cell r="AB356">
            <v>-662.54</v>
          </cell>
        </row>
        <row r="357">
          <cell r="C357" t="str">
            <v>RY28UQP</v>
          </cell>
          <cell r="K357">
            <v>-1060.5</v>
          </cell>
          <cell r="R357" t="str">
            <v>RY34J4Y</v>
          </cell>
          <cell r="AB357">
            <v>-923.86</v>
          </cell>
        </row>
        <row r="358">
          <cell r="C358" t="str">
            <v>RY26X0E</v>
          </cell>
          <cell r="K358">
            <v>-250</v>
          </cell>
          <cell r="R358" t="str">
            <v>RY34J6A</v>
          </cell>
          <cell r="AB358">
            <v>-8134.3200000000006</v>
          </cell>
        </row>
        <row r="359">
          <cell r="C359" t="str">
            <v>RY2CJ3Z</v>
          </cell>
          <cell r="K359">
            <v>-107.53</v>
          </cell>
          <cell r="R359" t="str">
            <v>RY394UT</v>
          </cell>
          <cell r="AB359">
            <v>-96.36</v>
          </cell>
        </row>
        <row r="360">
          <cell r="C360" t="str">
            <v>RY2Q04W</v>
          </cell>
          <cell r="K360">
            <v>-45.62</v>
          </cell>
          <cell r="R360" t="str">
            <v>RY35UPJ</v>
          </cell>
          <cell r="AB360">
            <v>-3364.53</v>
          </cell>
        </row>
        <row r="361">
          <cell r="C361" t="str">
            <v>RY2B13S</v>
          </cell>
          <cell r="K361">
            <v>-93.9</v>
          </cell>
          <cell r="R361" t="str">
            <v>RY35UPJ</v>
          </cell>
          <cell r="AB361">
            <v>-2083</v>
          </cell>
        </row>
        <row r="362">
          <cell r="C362" t="str">
            <v>RY349GF</v>
          </cell>
          <cell r="K362">
            <v>-1651.04</v>
          </cell>
          <cell r="R362" t="str">
            <v>RY2OV6L</v>
          </cell>
          <cell r="AB362">
            <v>-6000</v>
          </cell>
        </row>
        <row r="363">
          <cell r="C363" t="str">
            <v>RY2MVFZ</v>
          </cell>
          <cell r="K363">
            <v>-3532.5</v>
          </cell>
          <cell r="R363" t="str">
            <v>RY2XOON</v>
          </cell>
          <cell r="AB363">
            <v>-13526.51</v>
          </cell>
        </row>
        <row r="364">
          <cell r="C364" t="str">
            <v>RY2MVGA</v>
          </cell>
          <cell r="K364">
            <v>-4400</v>
          </cell>
          <cell r="R364" t="str">
            <v>RY35UPJ</v>
          </cell>
          <cell r="AB364">
            <v>-90.86</v>
          </cell>
        </row>
        <row r="365">
          <cell r="C365" t="str">
            <v>RY316JP</v>
          </cell>
          <cell r="K365">
            <v>-25</v>
          </cell>
          <cell r="R365" t="str">
            <v>RY35UPJ</v>
          </cell>
          <cell r="AB365">
            <v>-2086.4</v>
          </cell>
        </row>
        <row r="366">
          <cell r="C366" t="str">
            <v>RY206FZ</v>
          </cell>
          <cell r="K366">
            <v>-1199.06</v>
          </cell>
          <cell r="R366" t="str">
            <v>RY35UPJ</v>
          </cell>
          <cell r="AB366">
            <v>-2679.12</v>
          </cell>
        </row>
        <row r="367">
          <cell r="C367" t="str">
            <v>RY388KN</v>
          </cell>
          <cell r="K367">
            <v>-217.06</v>
          </cell>
          <cell r="R367" t="str">
            <v>RY35UPJ</v>
          </cell>
          <cell r="AB367">
            <v>-363</v>
          </cell>
        </row>
        <row r="368">
          <cell r="C368" t="str">
            <v>RY2ODLH</v>
          </cell>
          <cell r="K368">
            <v>-25</v>
          </cell>
          <cell r="R368" t="str">
            <v>RY3B1MJ</v>
          </cell>
          <cell r="AB368">
            <v>-237.42000000000002</v>
          </cell>
        </row>
        <row r="369">
          <cell r="C369" t="str">
            <v>RY30WJW</v>
          </cell>
          <cell r="K369">
            <v>-1446</v>
          </cell>
          <cell r="R369" t="str">
            <v>RY35O9B</v>
          </cell>
          <cell r="AB369">
            <v>-7.72</v>
          </cell>
        </row>
        <row r="370">
          <cell r="C370" t="str">
            <v>RY32U3J</v>
          </cell>
          <cell r="K370">
            <v>-298.18</v>
          </cell>
          <cell r="R370" t="str">
            <v>RY1WHYT</v>
          </cell>
          <cell r="AB370">
            <v>-364.2</v>
          </cell>
        </row>
        <row r="371">
          <cell r="C371" t="str">
            <v>RY2C9BC</v>
          </cell>
          <cell r="K371">
            <v>-294.82</v>
          </cell>
          <cell r="R371" t="str">
            <v>RY1WHMP</v>
          </cell>
          <cell r="AB371">
            <v>-10.5</v>
          </cell>
        </row>
        <row r="372">
          <cell r="C372" t="str">
            <v>RY2Y9VF</v>
          </cell>
          <cell r="K372">
            <v>-2508</v>
          </cell>
          <cell r="R372" t="str">
            <v>RY2VSMF</v>
          </cell>
          <cell r="AB372">
            <v>-1792.82</v>
          </cell>
        </row>
        <row r="373">
          <cell r="C373" t="str">
            <v>RY31YZL</v>
          </cell>
          <cell r="K373">
            <v>-52.55</v>
          </cell>
          <cell r="R373" t="str">
            <v>RY2YVFT</v>
          </cell>
          <cell r="AB373">
            <v>-131.6</v>
          </cell>
        </row>
        <row r="374">
          <cell r="C374" t="str">
            <v>RY2X4FL</v>
          </cell>
          <cell r="K374">
            <v>-1016.5</v>
          </cell>
          <cell r="R374" t="str">
            <v>RY377HB</v>
          </cell>
          <cell r="AB374">
            <v>-155</v>
          </cell>
        </row>
        <row r="375">
          <cell r="C375" t="str">
            <v>RY30CBW</v>
          </cell>
          <cell r="K375">
            <v>-58.48</v>
          </cell>
          <cell r="R375" t="str">
            <v>RY3891A</v>
          </cell>
          <cell r="AB375">
            <v>-1786.8400000000001</v>
          </cell>
        </row>
        <row r="376">
          <cell r="C376" t="str">
            <v>RY30CBW</v>
          </cell>
          <cell r="K376">
            <v>-2018.13</v>
          </cell>
          <cell r="R376" t="str">
            <v>RY38NVB</v>
          </cell>
          <cell r="AB376">
            <v>-426.54</v>
          </cell>
        </row>
        <row r="377">
          <cell r="C377" t="str">
            <v>RY30CBW</v>
          </cell>
          <cell r="K377">
            <v>-13128.71</v>
          </cell>
          <cell r="R377" t="str">
            <v>RY38NXD</v>
          </cell>
          <cell r="AB377">
            <v>-871.73</v>
          </cell>
        </row>
        <row r="378">
          <cell r="C378" t="str">
            <v>RY30CBW</v>
          </cell>
          <cell r="K378">
            <v>-5402.1</v>
          </cell>
          <cell r="R378" t="str">
            <v>RY3BDBX</v>
          </cell>
          <cell r="AB378">
            <v>-352.55</v>
          </cell>
        </row>
        <row r="379">
          <cell r="C379" t="str">
            <v>RY30CBW</v>
          </cell>
          <cell r="K379">
            <v>-7640.17</v>
          </cell>
          <cell r="R379" t="str">
            <v>RY2Z6IT</v>
          </cell>
          <cell r="AB379">
            <v>-460</v>
          </cell>
        </row>
        <row r="380">
          <cell r="C380" t="str">
            <v>RY2H6EA</v>
          </cell>
          <cell r="K380">
            <v>-657.87</v>
          </cell>
          <cell r="R380" t="str">
            <v>RY2JJUK</v>
          </cell>
          <cell r="AB380">
            <v>-1081.5999999999999</v>
          </cell>
        </row>
        <row r="381">
          <cell r="C381" t="str">
            <v>RY1WXFR</v>
          </cell>
          <cell r="K381">
            <v>-60</v>
          </cell>
          <cell r="R381" t="str">
            <v>RY2WUCN</v>
          </cell>
          <cell r="AB381">
            <v>-4800</v>
          </cell>
        </row>
        <row r="382">
          <cell r="C382" t="str">
            <v>RY2UNDC</v>
          </cell>
          <cell r="K382">
            <v>-122.66</v>
          </cell>
          <cell r="R382" t="str">
            <v>RY34TKH</v>
          </cell>
          <cell r="AB382">
            <v>-6754</v>
          </cell>
        </row>
        <row r="383">
          <cell r="C383" t="str">
            <v>RY2TG6A</v>
          </cell>
          <cell r="K383">
            <v>-255.9</v>
          </cell>
          <cell r="R383" t="str">
            <v>RY38D3L</v>
          </cell>
          <cell r="AB383">
            <v>-1637.03</v>
          </cell>
        </row>
        <row r="384">
          <cell r="C384" t="str">
            <v>RY2IUGK</v>
          </cell>
          <cell r="K384">
            <v>-18.149999999999999</v>
          </cell>
          <cell r="R384" t="str">
            <v>RY36I6A</v>
          </cell>
          <cell r="AB384">
            <v>-2565.69</v>
          </cell>
        </row>
        <row r="385">
          <cell r="C385" t="str">
            <v>RY2O10P</v>
          </cell>
          <cell r="K385">
            <v>-38</v>
          </cell>
          <cell r="R385" t="str">
            <v>RY38CFC</v>
          </cell>
          <cell r="AB385">
            <v>-218</v>
          </cell>
        </row>
        <row r="386">
          <cell r="C386" t="str">
            <v>RY20FMX</v>
          </cell>
          <cell r="K386">
            <v>-694.13</v>
          </cell>
          <cell r="R386" t="str">
            <v>RY3B0SS</v>
          </cell>
          <cell r="AB386">
            <v>-407.5</v>
          </cell>
        </row>
        <row r="387">
          <cell r="C387" t="str">
            <v>RN0V6JN</v>
          </cell>
          <cell r="K387">
            <v>-10.5</v>
          </cell>
          <cell r="R387" t="str">
            <v>RY1KP0B</v>
          </cell>
          <cell r="AB387">
            <v>-387</v>
          </cell>
        </row>
        <row r="388">
          <cell r="C388" t="str">
            <v>RN0V6JN</v>
          </cell>
          <cell r="K388">
            <v>-71.58</v>
          </cell>
          <cell r="R388" t="str">
            <v>RN0VGWH</v>
          </cell>
          <cell r="AB388">
            <v>-8985</v>
          </cell>
        </row>
        <row r="389">
          <cell r="C389" t="str">
            <v>RY1UYUL</v>
          </cell>
          <cell r="K389">
            <v>-86.36</v>
          </cell>
          <cell r="R389" t="str">
            <v>RY24D0R</v>
          </cell>
          <cell r="AB389">
            <v>-3597.85</v>
          </cell>
        </row>
        <row r="390">
          <cell r="C390" t="str">
            <v>RN0VHTS</v>
          </cell>
          <cell r="K390">
            <v>-590.47</v>
          </cell>
          <cell r="R390" t="str">
            <v>RY2PJYE</v>
          </cell>
          <cell r="AB390">
            <v>-12000</v>
          </cell>
        </row>
        <row r="391">
          <cell r="C391" t="str">
            <v>RN0QBRR</v>
          </cell>
          <cell r="K391">
            <v>-2040</v>
          </cell>
          <cell r="R391" t="str">
            <v>RY30SEY</v>
          </cell>
          <cell r="AB391">
            <v>-4931.6965729132808</v>
          </cell>
        </row>
        <row r="392">
          <cell r="C392" t="str">
            <v>RN0QBRR</v>
          </cell>
          <cell r="K392">
            <v>-185.5</v>
          </cell>
          <cell r="R392" t="str">
            <v>RY319RC</v>
          </cell>
          <cell r="AB392">
            <v>-142160</v>
          </cell>
        </row>
        <row r="393">
          <cell r="C393" t="str">
            <v>RN0VDMR</v>
          </cell>
          <cell r="K393">
            <v>-4273.45</v>
          </cell>
          <cell r="R393" t="str">
            <v>RY2Q04W</v>
          </cell>
          <cell r="AB393">
            <v>-1671</v>
          </cell>
        </row>
        <row r="394">
          <cell r="C394" t="str">
            <v>RN0VDMR</v>
          </cell>
          <cell r="K394">
            <v>-35.9</v>
          </cell>
          <cell r="R394" t="str">
            <v>RY356IP</v>
          </cell>
          <cell r="AB394">
            <v>-1671</v>
          </cell>
        </row>
        <row r="395">
          <cell r="C395" t="str">
            <v>RN0VHTS</v>
          </cell>
          <cell r="K395">
            <v>-890</v>
          </cell>
          <cell r="R395" t="str">
            <v>RY24BGZ</v>
          </cell>
          <cell r="AB395">
            <v>-1671</v>
          </cell>
        </row>
        <row r="396">
          <cell r="C396" t="str">
            <v>RN0VHTS</v>
          </cell>
          <cell r="K396">
            <v>-1125</v>
          </cell>
          <cell r="R396" t="str">
            <v>RY319RC</v>
          </cell>
          <cell r="AB396">
            <v>-964.80000000000007</v>
          </cell>
        </row>
        <row r="397">
          <cell r="C397" t="str">
            <v>RN0VHTS</v>
          </cell>
          <cell r="K397">
            <v>-80</v>
          </cell>
          <cell r="R397" t="str">
            <v>RY319RC</v>
          </cell>
          <cell r="AB397">
            <v>-4246</v>
          </cell>
        </row>
        <row r="398">
          <cell r="C398" t="str">
            <v>RN0VHTS</v>
          </cell>
          <cell r="K398">
            <v>-66.400000000000006</v>
          </cell>
          <cell r="R398" t="str">
            <v>RY37V3E</v>
          </cell>
          <cell r="AB398">
            <v>-389.22</v>
          </cell>
        </row>
        <row r="399">
          <cell r="C399" t="str">
            <v>RN0SNLH</v>
          </cell>
          <cell r="K399">
            <v>-2188.9</v>
          </cell>
          <cell r="R399" t="str">
            <v>RY3BEYR</v>
          </cell>
          <cell r="AB399">
            <v>-254.48000000000002</v>
          </cell>
        </row>
        <row r="400">
          <cell r="C400" t="str">
            <v>RY1YHAZ</v>
          </cell>
          <cell r="K400">
            <v>-18.32</v>
          </cell>
          <cell r="R400" t="str">
            <v>RY319RC</v>
          </cell>
          <cell r="AB400">
            <v>-4955.32</v>
          </cell>
        </row>
        <row r="401">
          <cell r="C401" t="str">
            <v>RY2MM7A</v>
          </cell>
          <cell r="K401">
            <v>-93000</v>
          </cell>
          <cell r="R401" t="str">
            <v>RY319RC</v>
          </cell>
          <cell r="AB401">
            <v>-2400</v>
          </cell>
        </row>
        <row r="402">
          <cell r="C402" t="str">
            <v>RY21O1Z</v>
          </cell>
          <cell r="K402">
            <v>-747.67</v>
          </cell>
          <cell r="R402" t="str">
            <v>RY3BJZP</v>
          </cell>
          <cell r="AB402">
            <v>-718.2</v>
          </cell>
        </row>
        <row r="403">
          <cell r="C403" t="str">
            <v>RY2WVGF</v>
          </cell>
          <cell r="K403">
            <v>-344.04</v>
          </cell>
          <cell r="R403" t="str">
            <v>RN0RN8K</v>
          </cell>
          <cell r="AB403">
            <v>-838.34000000499998</v>
          </cell>
        </row>
        <row r="404">
          <cell r="C404" t="str">
            <v>RN0SNLH</v>
          </cell>
          <cell r="K404">
            <v>-5598.94</v>
          </cell>
          <cell r="R404" t="str">
            <v>RY32PDN</v>
          </cell>
          <cell r="AB404">
            <v>-971.43000000000006</v>
          </cell>
        </row>
        <row r="405">
          <cell r="C405" t="str">
            <v>RN0SNNK</v>
          </cell>
          <cell r="K405">
            <v>-5598.94</v>
          </cell>
          <cell r="R405" t="str">
            <v>RY2Y9VF</v>
          </cell>
          <cell r="AB405">
            <v>-1897</v>
          </cell>
        </row>
        <row r="406">
          <cell r="C406" t="str">
            <v>RY1D2CC</v>
          </cell>
          <cell r="K406">
            <v>-23036</v>
          </cell>
          <cell r="R406" t="str">
            <v>RY32PBK</v>
          </cell>
          <cell r="AB406">
            <v>-11500</v>
          </cell>
        </row>
        <row r="407">
          <cell r="C407" t="str">
            <v>RY1YHAZ</v>
          </cell>
          <cell r="K407">
            <v>-2850</v>
          </cell>
          <cell r="R407" t="str">
            <v>RY2JL9W</v>
          </cell>
          <cell r="AB407">
            <v>-322</v>
          </cell>
        </row>
        <row r="408">
          <cell r="C408" t="str">
            <v>RY1YHAZ</v>
          </cell>
          <cell r="K408">
            <v>-2450</v>
          </cell>
          <cell r="R408" t="str">
            <v>RY31KYW</v>
          </cell>
          <cell r="AB408">
            <v>-1380.92</v>
          </cell>
        </row>
        <row r="409">
          <cell r="C409" t="str">
            <v>RY2MM7A</v>
          </cell>
          <cell r="K409">
            <v>-2028</v>
          </cell>
          <cell r="R409" t="str">
            <v>RY38G7F</v>
          </cell>
          <cell r="AB409">
            <v>-595.95000000000005</v>
          </cell>
        </row>
        <row r="410">
          <cell r="C410" t="str">
            <v>RY2XKYL</v>
          </cell>
          <cell r="K410">
            <v>-12521.25</v>
          </cell>
          <cell r="R410" t="str">
            <v>RY3647D</v>
          </cell>
          <cell r="AB410">
            <v>-123.49000000000001</v>
          </cell>
        </row>
        <row r="411">
          <cell r="C411" t="str">
            <v>RY2MM7A</v>
          </cell>
          <cell r="K411">
            <v>-1055</v>
          </cell>
          <cell r="R411" t="str">
            <v>RY31KYW</v>
          </cell>
          <cell r="AB411">
            <v>-47.38</v>
          </cell>
        </row>
        <row r="412">
          <cell r="C412" t="str">
            <v>RY2MM7A</v>
          </cell>
          <cell r="K412">
            <v>-2922</v>
          </cell>
          <cell r="R412" t="str">
            <v>RY31KYW</v>
          </cell>
          <cell r="AB412">
            <v>-380.83</v>
          </cell>
        </row>
        <row r="413">
          <cell r="C413" t="str">
            <v>RY2WVGF</v>
          </cell>
          <cell r="K413">
            <v>-5300</v>
          </cell>
          <cell r="R413" t="str">
            <v>RY3AP0B</v>
          </cell>
          <cell r="AB413">
            <v>-58.800000000000004</v>
          </cell>
        </row>
        <row r="414">
          <cell r="C414" t="str">
            <v>RY2ZPUK</v>
          </cell>
          <cell r="K414">
            <v>-632</v>
          </cell>
          <cell r="R414" t="str">
            <v>RY3AP1C</v>
          </cell>
          <cell r="AB414">
            <v>-462.14</v>
          </cell>
        </row>
        <row r="415">
          <cell r="C415" t="str">
            <v>RY2UX1L</v>
          </cell>
          <cell r="K415">
            <v>-1389.24</v>
          </cell>
          <cell r="R415" t="str">
            <v>RY3AP0B</v>
          </cell>
          <cell r="AB415">
            <v>-207</v>
          </cell>
        </row>
        <row r="416">
          <cell r="C416" t="str">
            <v>RY2UWXE</v>
          </cell>
          <cell r="K416">
            <v>-3172.52</v>
          </cell>
          <cell r="R416" t="str">
            <v>RY2UYJA</v>
          </cell>
          <cell r="AB416">
            <v>-366</v>
          </cell>
        </row>
        <row r="417">
          <cell r="C417" t="str">
            <v>RY2UWXE</v>
          </cell>
          <cell r="K417">
            <v>-33.22</v>
          </cell>
          <cell r="R417" t="str">
            <v>RY33DEF</v>
          </cell>
          <cell r="AB417">
            <v>-657.28</v>
          </cell>
        </row>
        <row r="418">
          <cell r="C418" t="str">
            <v>RY2UX1L</v>
          </cell>
          <cell r="K418">
            <v>-1381.55</v>
          </cell>
          <cell r="R418" t="str">
            <v>RY33DDE</v>
          </cell>
          <cell r="AB418">
            <v>-803.57</v>
          </cell>
        </row>
        <row r="419">
          <cell r="C419" t="str">
            <v>RY2UWYF</v>
          </cell>
          <cell r="K419">
            <v>-2500.39</v>
          </cell>
          <cell r="R419" t="str">
            <v>RY30D3J</v>
          </cell>
          <cell r="AB419">
            <v>-1385.8</v>
          </cell>
        </row>
        <row r="420">
          <cell r="C420" t="str">
            <v>RY2JYOT</v>
          </cell>
          <cell r="K420">
            <v>-208</v>
          </cell>
          <cell r="R420" t="str">
            <v>RY36NOR</v>
          </cell>
          <cell r="AB420">
            <v>-1197.2</v>
          </cell>
        </row>
        <row r="421">
          <cell r="C421" t="str">
            <v>RY2JYOT</v>
          </cell>
          <cell r="K421">
            <v>-1040.8800000000001</v>
          </cell>
          <cell r="R421" t="str">
            <v>RY33X3E</v>
          </cell>
          <cell r="AB421">
            <v>-537.18000000000006</v>
          </cell>
        </row>
        <row r="422">
          <cell r="C422" t="str">
            <v>RY2JYTN</v>
          </cell>
          <cell r="K422">
            <v>-785.1</v>
          </cell>
          <cell r="R422" t="str">
            <v>RY37E9B</v>
          </cell>
          <cell r="AB422">
            <v>-417.23</v>
          </cell>
        </row>
        <row r="423">
          <cell r="C423" t="str">
            <v>RY2K25H</v>
          </cell>
          <cell r="K423">
            <v>-126.09</v>
          </cell>
          <cell r="R423" t="str">
            <v>RY37HNK</v>
          </cell>
          <cell r="AB423">
            <v>-397</v>
          </cell>
        </row>
        <row r="424">
          <cell r="C424" t="str">
            <v>RY363LK</v>
          </cell>
          <cell r="K424">
            <v>-195</v>
          </cell>
          <cell r="R424" t="str">
            <v>RY37EDW</v>
          </cell>
          <cell r="AB424">
            <v>-752.94</v>
          </cell>
        </row>
        <row r="425">
          <cell r="C425" t="str">
            <v>RY2SE2L</v>
          </cell>
          <cell r="K425">
            <v>-23.21</v>
          </cell>
          <cell r="R425" t="str">
            <v>RY384FR</v>
          </cell>
          <cell r="AB425">
            <v>-3090.41</v>
          </cell>
        </row>
        <row r="426">
          <cell r="C426" t="str">
            <v>RY2YUYF</v>
          </cell>
          <cell r="K426">
            <v>-315.43</v>
          </cell>
          <cell r="R426" t="str">
            <v>RY384LL</v>
          </cell>
          <cell r="AB426">
            <v>-1686.58</v>
          </cell>
        </row>
        <row r="427">
          <cell r="C427" t="str">
            <v>RY2TY2W</v>
          </cell>
          <cell r="K427">
            <v>-591.41999999999996</v>
          </cell>
          <cell r="R427" t="str">
            <v>RY384IH</v>
          </cell>
          <cell r="AB427">
            <v>-4974</v>
          </cell>
        </row>
        <row r="428">
          <cell r="C428" t="str">
            <v>RY2VF0S</v>
          </cell>
          <cell r="K428">
            <v>-35.96</v>
          </cell>
          <cell r="R428" t="str">
            <v>RY36K2X</v>
          </cell>
          <cell r="AB428">
            <v>-573.09</v>
          </cell>
        </row>
        <row r="429">
          <cell r="C429" t="str">
            <v>RY2UWXE</v>
          </cell>
          <cell r="K429">
            <v>-1237</v>
          </cell>
          <cell r="R429" t="str">
            <v>RY3909Z</v>
          </cell>
          <cell r="AB429">
            <v>-217.63</v>
          </cell>
        </row>
        <row r="430">
          <cell r="C430" t="str">
            <v>RY2UWYF</v>
          </cell>
          <cell r="K430">
            <v>-1480</v>
          </cell>
          <cell r="R430" t="str">
            <v>RY35P6K</v>
          </cell>
          <cell r="AB430">
            <v>-2960.5</v>
          </cell>
        </row>
        <row r="431">
          <cell r="C431" t="str">
            <v>RY2GJ3A</v>
          </cell>
          <cell r="K431">
            <v>-660.69</v>
          </cell>
          <cell r="R431" t="str">
            <v>RY39RKP</v>
          </cell>
          <cell r="AB431">
            <v>-246</v>
          </cell>
        </row>
        <row r="432">
          <cell r="C432" t="str">
            <v>RY33A1L</v>
          </cell>
          <cell r="K432">
            <v>-2193.75</v>
          </cell>
          <cell r="R432" t="str">
            <v>RY37MKD</v>
          </cell>
          <cell r="AB432">
            <v>-441.7</v>
          </cell>
        </row>
        <row r="433">
          <cell r="C433" t="str">
            <v>RY2TY4Y</v>
          </cell>
          <cell r="K433">
            <v>-1540</v>
          </cell>
          <cell r="R433" t="str">
            <v>RY3ABXT</v>
          </cell>
          <cell r="AB433">
            <v>-51.59</v>
          </cell>
        </row>
        <row r="434">
          <cell r="C434" t="str">
            <v>RY1V3SN</v>
          </cell>
          <cell r="K434">
            <v>-15</v>
          </cell>
          <cell r="R434" t="str">
            <v>RY3ABXT</v>
          </cell>
          <cell r="AB434">
            <v>-275.14</v>
          </cell>
        </row>
        <row r="435">
          <cell r="C435" t="str">
            <v>RY22LWX</v>
          </cell>
          <cell r="K435">
            <v>-6989.1</v>
          </cell>
          <cell r="R435" t="str">
            <v>RY3ABWS</v>
          </cell>
          <cell r="AB435">
            <v>-197.43</v>
          </cell>
        </row>
        <row r="436">
          <cell r="C436" t="str">
            <v>RY22LWX</v>
          </cell>
          <cell r="K436">
            <v>-186.25</v>
          </cell>
          <cell r="R436" t="str">
            <v>RY35Y9P</v>
          </cell>
          <cell r="AB436">
            <v>-788.2</v>
          </cell>
        </row>
        <row r="437">
          <cell r="C437" t="str">
            <v>RY2NPPX</v>
          </cell>
          <cell r="K437">
            <v>-939.74</v>
          </cell>
          <cell r="R437" t="str">
            <v>RY30CBW</v>
          </cell>
          <cell r="AB437">
            <v>-182561.558751084</v>
          </cell>
        </row>
        <row r="438">
          <cell r="C438" t="str">
            <v>RY2NPPX</v>
          </cell>
          <cell r="K438">
            <v>-819.51</v>
          </cell>
          <cell r="R438" t="str">
            <v>RY30CBW</v>
          </cell>
          <cell r="AB438">
            <v>-7597.89</v>
          </cell>
        </row>
        <row r="439">
          <cell r="C439" t="str">
            <v>RY2C4RJ</v>
          </cell>
          <cell r="K439">
            <v>-1314.2</v>
          </cell>
          <cell r="R439" t="str">
            <v>RY30CBW</v>
          </cell>
          <cell r="AB439">
            <v>-13482.68</v>
          </cell>
        </row>
        <row r="440">
          <cell r="C440" t="str">
            <v>RY2P0NP</v>
          </cell>
          <cell r="K440">
            <v>-345</v>
          </cell>
          <cell r="R440" t="str">
            <v>RY30CBW</v>
          </cell>
          <cell r="AB440">
            <v>-8250</v>
          </cell>
        </row>
        <row r="441">
          <cell r="C441" t="str">
            <v>RY376XK</v>
          </cell>
          <cell r="K441">
            <v>-80</v>
          </cell>
          <cell r="R441" t="str">
            <v>RY30CBW</v>
          </cell>
          <cell r="AB441">
            <v>-12450.68</v>
          </cell>
        </row>
        <row r="442">
          <cell r="C442" t="str">
            <v>RY3AAIY</v>
          </cell>
          <cell r="K442">
            <v>-981</v>
          </cell>
          <cell r="R442" t="str">
            <v>RY30CBW</v>
          </cell>
          <cell r="AB442">
            <v>-9282</v>
          </cell>
        </row>
        <row r="443">
          <cell r="C443" t="str">
            <v>RY36P4P</v>
          </cell>
          <cell r="K443">
            <v>-287.16000000000003</v>
          </cell>
          <cell r="R443" t="str">
            <v>RY30CBW</v>
          </cell>
          <cell r="AB443">
            <v>-8231</v>
          </cell>
        </row>
        <row r="444">
          <cell r="C444" t="str">
            <v>RY38U6C</v>
          </cell>
          <cell r="K444">
            <v>-182.36</v>
          </cell>
          <cell r="R444" t="str">
            <v>RY30CBW</v>
          </cell>
          <cell r="AB444">
            <v>-14656</v>
          </cell>
        </row>
        <row r="445">
          <cell r="C445" t="str">
            <v>RY22LXY</v>
          </cell>
          <cell r="K445">
            <v>-117.28</v>
          </cell>
          <cell r="R445" t="str">
            <v>RY30CBW</v>
          </cell>
          <cell r="AB445">
            <v>-7918.5</v>
          </cell>
        </row>
        <row r="446">
          <cell r="C446" t="str">
            <v>RY2C4RJ</v>
          </cell>
          <cell r="K446">
            <v>-10.5</v>
          </cell>
          <cell r="R446" t="str">
            <v>RY30CBW</v>
          </cell>
          <cell r="AB446">
            <v>-10200</v>
          </cell>
        </row>
        <row r="447">
          <cell r="C447" t="str">
            <v>RY2NPPX</v>
          </cell>
          <cell r="K447">
            <v>-112.25</v>
          </cell>
          <cell r="R447" t="str">
            <v>RY35YGL</v>
          </cell>
          <cell r="AB447">
            <v>-3767.6</v>
          </cell>
        </row>
        <row r="448">
          <cell r="C448" t="str">
            <v>RY2NPPX</v>
          </cell>
          <cell r="K448">
            <v>-33.29</v>
          </cell>
          <cell r="R448" t="str">
            <v>RY30CBW</v>
          </cell>
          <cell r="AB448">
            <v>-450</v>
          </cell>
        </row>
        <row r="449">
          <cell r="C449" t="str">
            <v>RY2NPPX</v>
          </cell>
          <cell r="K449">
            <v>-272</v>
          </cell>
          <cell r="R449" t="str">
            <v>RY38HUP</v>
          </cell>
          <cell r="AB449">
            <v>-9780</v>
          </cell>
        </row>
        <row r="450">
          <cell r="C450" t="str">
            <v>RY2NPPX</v>
          </cell>
          <cell r="K450">
            <v>-1080</v>
          </cell>
          <cell r="R450" t="str">
            <v>RY3B98W</v>
          </cell>
          <cell r="AB450">
            <v>-2424.34</v>
          </cell>
        </row>
        <row r="451">
          <cell r="C451" t="str">
            <v>RY2NPPX</v>
          </cell>
          <cell r="K451">
            <v>-284.10000000000002</v>
          </cell>
          <cell r="R451" t="str">
            <v>RY3BKZC</v>
          </cell>
          <cell r="AB451">
            <v>-5388.27</v>
          </cell>
        </row>
        <row r="452">
          <cell r="C452" t="str">
            <v>RY2NPPX</v>
          </cell>
          <cell r="K452">
            <v>-578.37</v>
          </cell>
        </row>
        <row r="453">
          <cell r="C453" t="str">
            <v>RY2NPPX</v>
          </cell>
          <cell r="K453">
            <v>-43.8</v>
          </cell>
        </row>
        <row r="454">
          <cell r="C454" t="str">
            <v>RY25SZT</v>
          </cell>
          <cell r="K454">
            <v>-164.7</v>
          </cell>
        </row>
        <row r="455">
          <cell r="C455" t="str">
            <v>RY2JUDN</v>
          </cell>
          <cell r="K455">
            <v>-10.5</v>
          </cell>
        </row>
        <row r="456">
          <cell r="C456" t="str">
            <v>RY2NO3C</v>
          </cell>
          <cell r="K456">
            <v>-544.26</v>
          </cell>
        </row>
        <row r="457">
          <cell r="C457" t="str">
            <v>RY2NO3C</v>
          </cell>
          <cell r="K457">
            <v>-10.5</v>
          </cell>
        </row>
        <row r="458">
          <cell r="C458" t="str">
            <v>RY32W8S</v>
          </cell>
          <cell r="K458">
            <v>-431.71</v>
          </cell>
        </row>
        <row r="459">
          <cell r="C459" t="str">
            <v>RY2P0LL</v>
          </cell>
          <cell r="K459">
            <v>-2833</v>
          </cell>
        </row>
        <row r="460">
          <cell r="C460" t="str">
            <v>RY2SYRK</v>
          </cell>
          <cell r="K460">
            <v>-181.71</v>
          </cell>
        </row>
        <row r="461">
          <cell r="C461" t="str">
            <v>RY2NPPX</v>
          </cell>
          <cell r="K461">
            <v>-1460</v>
          </cell>
        </row>
        <row r="462">
          <cell r="C462" t="str">
            <v>RY2NPPX</v>
          </cell>
          <cell r="K462">
            <v>-14475</v>
          </cell>
        </row>
        <row r="463">
          <cell r="C463" t="str">
            <v>RY2C4RJ</v>
          </cell>
          <cell r="K463">
            <v>-2109</v>
          </cell>
        </row>
        <row r="464">
          <cell r="C464" t="str">
            <v>RY2C4RJ</v>
          </cell>
          <cell r="K464">
            <v>-2456</v>
          </cell>
        </row>
        <row r="465">
          <cell r="C465" t="str">
            <v>RY2NPPX</v>
          </cell>
          <cell r="K465">
            <v>-7291.63</v>
          </cell>
        </row>
        <row r="466">
          <cell r="C466" t="str">
            <v>RY2P0LL</v>
          </cell>
          <cell r="K466">
            <v>-1936</v>
          </cell>
        </row>
        <row r="467">
          <cell r="C467" t="str">
            <v>RY2KEAS</v>
          </cell>
          <cell r="K467">
            <v>-3176</v>
          </cell>
        </row>
        <row r="468">
          <cell r="C468" t="str">
            <v>RY31VSN</v>
          </cell>
          <cell r="K468">
            <v>-783</v>
          </cell>
        </row>
        <row r="469">
          <cell r="C469" t="str">
            <v>RY2NPPX</v>
          </cell>
          <cell r="K469">
            <v>-999.94</v>
          </cell>
        </row>
        <row r="470">
          <cell r="C470" t="str">
            <v>RY2P0LL</v>
          </cell>
          <cell r="K470">
            <v>-1940</v>
          </cell>
        </row>
        <row r="471">
          <cell r="C471" t="str">
            <v>RY31VSN</v>
          </cell>
          <cell r="K471">
            <v>-980</v>
          </cell>
        </row>
        <row r="472">
          <cell r="C472" t="str">
            <v>RY2MD7A</v>
          </cell>
          <cell r="K472">
            <v>-115</v>
          </cell>
        </row>
        <row r="473">
          <cell r="C473" t="str">
            <v>RY2EFZJ</v>
          </cell>
          <cell r="K473">
            <v>-10.5</v>
          </cell>
        </row>
        <row r="474">
          <cell r="C474" t="str">
            <v>RY355FJ</v>
          </cell>
          <cell r="K474">
            <v>-219</v>
          </cell>
        </row>
        <row r="475">
          <cell r="C475" t="str">
            <v>RY1OF0P</v>
          </cell>
          <cell r="K475">
            <v>-21.39</v>
          </cell>
        </row>
        <row r="476">
          <cell r="C476" t="str">
            <v>RY2MKMW</v>
          </cell>
          <cell r="K476">
            <v>-22.7</v>
          </cell>
        </row>
        <row r="477">
          <cell r="C477" t="str">
            <v>RY2T0RA</v>
          </cell>
          <cell r="K477">
            <v>-25</v>
          </cell>
        </row>
        <row r="478">
          <cell r="C478" t="str">
            <v>RY2F79E</v>
          </cell>
          <cell r="K478">
            <v>-645</v>
          </cell>
        </row>
        <row r="479">
          <cell r="C479" t="str">
            <v>RY323JF</v>
          </cell>
          <cell r="K479">
            <v>-350</v>
          </cell>
        </row>
        <row r="480">
          <cell r="C480" t="str">
            <v>RY1TAQH</v>
          </cell>
          <cell r="K480">
            <v>-693.66</v>
          </cell>
        </row>
        <row r="481">
          <cell r="C481" t="str">
            <v>RY2UZ8Y</v>
          </cell>
          <cell r="K481">
            <v>-200</v>
          </cell>
        </row>
        <row r="482">
          <cell r="C482" t="str">
            <v>RY2UZ8Y</v>
          </cell>
          <cell r="K482">
            <v>-757.67</v>
          </cell>
        </row>
        <row r="483">
          <cell r="C483" t="str">
            <v>RY29PBR</v>
          </cell>
          <cell r="K483">
            <v>-638.70000000000005</v>
          </cell>
        </row>
        <row r="484">
          <cell r="C484" t="str">
            <v>RY24HXB</v>
          </cell>
          <cell r="K484">
            <v>-1926.96</v>
          </cell>
        </row>
        <row r="485">
          <cell r="C485" t="str">
            <v>RY24I0N</v>
          </cell>
          <cell r="K485">
            <v>-1001.27</v>
          </cell>
        </row>
        <row r="486">
          <cell r="C486" t="str">
            <v>RY24I1P</v>
          </cell>
          <cell r="K486">
            <v>-5111.3999999999996</v>
          </cell>
        </row>
        <row r="487">
          <cell r="C487" t="str">
            <v>RN0Q5HD</v>
          </cell>
          <cell r="K487">
            <v>-171.89</v>
          </cell>
        </row>
        <row r="488">
          <cell r="C488" t="str">
            <v>RY2B5RR</v>
          </cell>
          <cell r="K488">
            <v>-71.849999999999994</v>
          </cell>
        </row>
        <row r="489">
          <cell r="C489" t="str">
            <v>RY2B5RR</v>
          </cell>
          <cell r="K489">
            <v>-402.4</v>
          </cell>
        </row>
        <row r="490">
          <cell r="C490" t="str">
            <v>RY2JCXR</v>
          </cell>
          <cell r="K490">
            <v>-10.5</v>
          </cell>
        </row>
        <row r="491">
          <cell r="C491" t="str">
            <v>RY27A6D</v>
          </cell>
          <cell r="K491">
            <v>-10.5</v>
          </cell>
        </row>
        <row r="492">
          <cell r="C492" t="str">
            <v>RY2LREN</v>
          </cell>
          <cell r="K492">
            <v>-10.5</v>
          </cell>
        </row>
        <row r="493">
          <cell r="C493" t="str">
            <v>RY2JJKJ</v>
          </cell>
          <cell r="K493">
            <v>-340.47</v>
          </cell>
        </row>
        <row r="494">
          <cell r="C494" t="str">
            <v>RY2OUEY</v>
          </cell>
          <cell r="K494">
            <v>-10.5</v>
          </cell>
        </row>
        <row r="495">
          <cell r="C495" t="str">
            <v>RY2X90W</v>
          </cell>
          <cell r="K495">
            <v>-535.20000000000005</v>
          </cell>
        </row>
        <row r="496">
          <cell r="C496" t="str">
            <v>RY2FB9P</v>
          </cell>
          <cell r="K496">
            <v>-10.5</v>
          </cell>
        </row>
        <row r="497">
          <cell r="C497" t="str">
            <v>RY3AB6T</v>
          </cell>
          <cell r="K497">
            <v>-198.55</v>
          </cell>
        </row>
        <row r="498">
          <cell r="C498" t="str">
            <v>RY2PTPT</v>
          </cell>
          <cell r="K498">
            <v>-60</v>
          </cell>
        </row>
        <row r="499">
          <cell r="C499" t="str">
            <v>RY3961S</v>
          </cell>
          <cell r="K499">
            <v>-1429</v>
          </cell>
        </row>
        <row r="500">
          <cell r="C500" t="str">
            <v>RY2VELH</v>
          </cell>
          <cell r="K500">
            <v>-81.38</v>
          </cell>
        </row>
        <row r="501">
          <cell r="C501" t="str">
            <v>RY34TLJ</v>
          </cell>
          <cell r="K501">
            <v>-635.85</v>
          </cell>
        </row>
        <row r="502">
          <cell r="C502" t="str">
            <v>RY348WR</v>
          </cell>
          <cell r="K502">
            <v>-46.76</v>
          </cell>
        </row>
        <row r="503">
          <cell r="C503" t="str">
            <v>RY34TLJ</v>
          </cell>
          <cell r="K503">
            <v>-427.81</v>
          </cell>
        </row>
        <row r="504">
          <cell r="C504" t="str">
            <v>RY34TLJ</v>
          </cell>
          <cell r="K504">
            <v>-129.34</v>
          </cell>
        </row>
        <row r="505">
          <cell r="C505" t="str">
            <v>RY32RNY</v>
          </cell>
          <cell r="K505">
            <v>-1800</v>
          </cell>
        </row>
        <row r="506">
          <cell r="C506" t="str">
            <v>RY30QPS</v>
          </cell>
          <cell r="K506">
            <v>-187</v>
          </cell>
        </row>
        <row r="507">
          <cell r="C507" t="str">
            <v>RY1ZK9L</v>
          </cell>
          <cell r="K507">
            <v>-277.5</v>
          </cell>
        </row>
        <row r="508">
          <cell r="C508" t="str">
            <v>RY2U1CZ</v>
          </cell>
          <cell r="K508">
            <v>-20</v>
          </cell>
        </row>
        <row r="509">
          <cell r="C509" t="str">
            <v>RY2UZLR</v>
          </cell>
          <cell r="K509">
            <v>-79.95</v>
          </cell>
        </row>
        <row r="510">
          <cell r="C510" t="str">
            <v>RY3967A</v>
          </cell>
          <cell r="K510">
            <v>-344.04</v>
          </cell>
        </row>
        <row r="511">
          <cell r="C511" t="str">
            <v>RY3B03W</v>
          </cell>
          <cell r="K511">
            <v>-312.39999999999998</v>
          </cell>
        </row>
        <row r="512">
          <cell r="C512" t="str">
            <v>RY3A8OY</v>
          </cell>
          <cell r="K512">
            <v>-114.09</v>
          </cell>
        </row>
        <row r="513">
          <cell r="C513" t="str">
            <v>RY3A85X</v>
          </cell>
          <cell r="K513">
            <v>-153.6</v>
          </cell>
        </row>
        <row r="514">
          <cell r="C514" t="str">
            <v>RY2A1FP</v>
          </cell>
          <cell r="K514">
            <v>-308</v>
          </cell>
        </row>
        <row r="515">
          <cell r="C515" t="str">
            <v>RY3969C</v>
          </cell>
          <cell r="K515">
            <v>-174</v>
          </cell>
        </row>
        <row r="516">
          <cell r="C516" t="str">
            <v>RY371LR</v>
          </cell>
          <cell r="K516">
            <v>-4707.57</v>
          </cell>
        </row>
        <row r="517">
          <cell r="C517" t="str">
            <v>RY371LR</v>
          </cell>
          <cell r="K517">
            <v>-280.06</v>
          </cell>
        </row>
        <row r="518">
          <cell r="C518" t="str">
            <v>RY1EZVP</v>
          </cell>
          <cell r="K518">
            <v>-119.79</v>
          </cell>
        </row>
        <row r="519">
          <cell r="C519" t="str">
            <v>RN0UPVA</v>
          </cell>
          <cell r="K519">
            <v>-96.66</v>
          </cell>
        </row>
        <row r="520">
          <cell r="C520" t="str">
            <v>RY2GZNW</v>
          </cell>
          <cell r="K520">
            <v>-147.71</v>
          </cell>
        </row>
        <row r="521">
          <cell r="C521" t="str">
            <v>RY2GZNW</v>
          </cell>
          <cell r="K521">
            <v>-148.22</v>
          </cell>
        </row>
        <row r="522">
          <cell r="C522" t="str">
            <v>RY2GZNW</v>
          </cell>
          <cell r="K522">
            <v>-51.43</v>
          </cell>
        </row>
        <row r="523">
          <cell r="C523" t="str">
            <v>RY2GZNW</v>
          </cell>
          <cell r="K523">
            <v>-79.58</v>
          </cell>
        </row>
        <row r="524">
          <cell r="C524" t="str">
            <v>RY37NPZ</v>
          </cell>
          <cell r="K524">
            <v>-1331.19</v>
          </cell>
        </row>
        <row r="525">
          <cell r="C525" t="str">
            <v>RY36K5A</v>
          </cell>
          <cell r="K525">
            <v>-39.25</v>
          </cell>
        </row>
        <row r="526">
          <cell r="C526" t="str">
            <v>RY1G81Z</v>
          </cell>
          <cell r="K526">
            <v>-201.16</v>
          </cell>
        </row>
        <row r="527">
          <cell r="C527" t="str">
            <v>RY2DDSS</v>
          </cell>
          <cell r="K527">
            <v>-808.3</v>
          </cell>
        </row>
        <row r="528">
          <cell r="C528" t="str">
            <v>RY288WB</v>
          </cell>
          <cell r="K528">
            <v>-1095.99</v>
          </cell>
        </row>
        <row r="529">
          <cell r="C529" t="str">
            <v>RY2CDZW</v>
          </cell>
          <cell r="K529">
            <v>-10.77</v>
          </cell>
        </row>
        <row r="530">
          <cell r="C530" t="str">
            <v>RY2HYIF</v>
          </cell>
          <cell r="K530">
            <v>-450</v>
          </cell>
        </row>
        <row r="531">
          <cell r="C531" t="str">
            <v>RY2V07Y</v>
          </cell>
          <cell r="K531">
            <v>-708.04</v>
          </cell>
        </row>
        <row r="532">
          <cell r="C532" t="str">
            <v>RY36NIH</v>
          </cell>
          <cell r="K532">
            <v>-718</v>
          </cell>
        </row>
        <row r="533">
          <cell r="C533" t="str">
            <v>RY301QB</v>
          </cell>
          <cell r="K533">
            <v>-2488</v>
          </cell>
        </row>
        <row r="534">
          <cell r="C534" t="str">
            <v>RY2V02R</v>
          </cell>
          <cell r="K534">
            <v>-954.73</v>
          </cell>
        </row>
        <row r="535">
          <cell r="C535" t="str">
            <v>RY3233J</v>
          </cell>
          <cell r="K535">
            <v>-4039.05</v>
          </cell>
        </row>
        <row r="536">
          <cell r="C536" t="str">
            <v>RY2WY9Z</v>
          </cell>
          <cell r="K536">
            <v>-249</v>
          </cell>
        </row>
        <row r="537">
          <cell r="C537" t="str">
            <v>RY26QKJ</v>
          </cell>
          <cell r="K537">
            <v>-250</v>
          </cell>
        </row>
        <row r="538">
          <cell r="C538" t="str">
            <v>RY2APXT</v>
          </cell>
          <cell r="K538">
            <v>-80.05</v>
          </cell>
        </row>
        <row r="539">
          <cell r="C539" t="str">
            <v>RY2XI0B</v>
          </cell>
          <cell r="K539">
            <v>-733.59</v>
          </cell>
        </row>
        <row r="540">
          <cell r="C540" t="str">
            <v>RY2JQNE</v>
          </cell>
          <cell r="K540">
            <v>-15</v>
          </cell>
        </row>
        <row r="541">
          <cell r="C541" t="str">
            <v>RY38JPC</v>
          </cell>
          <cell r="K541">
            <v>-52.8</v>
          </cell>
        </row>
        <row r="542">
          <cell r="C542" t="str">
            <v>RY38JQD</v>
          </cell>
          <cell r="K542">
            <v>-271.75</v>
          </cell>
        </row>
        <row r="543">
          <cell r="C543" t="str">
            <v>RY3B96S</v>
          </cell>
          <cell r="K543">
            <v>-41.76</v>
          </cell>
        </row>
        <row r="544">
          <cell r="C544" t="str">
            <v>RY2K8GP</v>
          </cell>
          <cell r="K544">
            <v>-241.56</v>
          </cell>
        </row>
        <row r="545">
          <cell r="C545" t="str">
            <v>RY2TE3W</v>
          </cell>
          <cell r="K545">
            <v>-680.8</v>
          </cell>
        </row>
        <row r="546">
          <cell r="C546" t="str">
            <v>RY317TD</v>
          </cell>
          <cell r="K546">
            <v>-755</v>
          </cell>
        </row>
        <row r="547">
          <cell r="C547" t="str">
            <v>RY333UR</v>
          </cell>
          <cell r="K547">
            <v>-451.9</v>
          </cell>
        </row>
        <row r="548">
          <cell r="C548" t="str">
            <v>RY2URZS</v>
          </cell>
          <cell r="K548">
            <v>-1890.8</v>
          </cell>
        </row>
        <row r="549">
          <cell r="C549" t="str">
            <v>RY2VGON</v>
          </cell>
          <cell r="K549">
            <v>-573</v>
          </cell>
        </row>
        <row r="550">
          <cell r="C550" t="str">
            <v>RY36TXB</v>
          </cell>
          <cell r="K550">
            <v>-201.88</v>
          </cell>
        </row>
        <row r="551">
          <cell r="C551" t="str">
            <v>RY37D6J</v>
          </cell>
          <cell r="K551">
            <v>-300</v>
          </cell>
        </row>
        <row r="552">
          <cell r="C552" t="str">
            <v>RY36ZTA</v>
          </cell>
          <cell r="K552">
            <v>-603.08000000000004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2:F3"/>
  <sheetViews>
    <sheetView workbookViewId="0">
      <selection activeCell="D8" sqref="D8"/>
    </sheetView>
  </sheetViews>
  <sheetFormatPr baseColWidth="10" defaultRowHeight="15" x14ac:dyDescent="0.25"/>
  <cols>
    <col min="1" max="1" width="49.85546875" style="4" customWidth="1"/>
    <col min="2" max="6" width="15.140625" style="1" customWidth="1"/>
  </cols>
  <sheetData>
    <row r="2" spans="1:5" x14ac:dyDescent="0.25">
      <c r="A2" s="2" t="s">
        <v>0</v>
      </c>
      <c r="B2" s="14">
        <f>SUMPRODUCT(('Source '!$A$6:$A$566="01SANS")*('Source '!$C$6:$C$566="66")*N('Source '!K$6:K$566))</f>
        <v>-499.4</v>
      </c>
      <c r="C2" s="3">
        <f>SUMPRODUCT(('Source '!$A$6:$A$566="01SANS")*('Source '!$C$6:$C$566="66")*N('Source '!L$6:L$566))</f>
        <v>0</v>
      </c>
      <c r="D2" s="3">
        <f>SUMPRODUCT(('Source '!$A$6:$A$566="01SANS")*('Source '!$C$6:$C$566="66")*N('Source '!M$6:M$566))</f>
        <v>0</v>
      </c>
      <c r="E2" s="3">
        <f>SUMPRODUCT(('Source '!$A$6:$A$566="01SANS")*('Source '!$C$6:$C$566="66")*N('Source '!N$6:N$566))</f>
        <v>0</v>
      </c>
    </row>
    <row r="3" spans="1:5" x14ac:dyDescent="0.25">
      <c r="A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3:N680"/>
  <sheetViews>
    <sheetView tabSelected="1" workbookViewId="0">
      <selection activeCell="B698" sqref="B698"/>
    </sheetView>
  </sheetViews>
  <sheetFormatPr baseColWidth="10" defaultRowHeight="15" outlineLevelCol="1" x14ac:dyDescent="0.25"/>
  <cols>
    <col min="3" max="3" width="11.42578125" style="10"/>
    <col min="5" max="5" width="29.28515625" customWidth="1"/>
    <col min="6" max="6" width="33.28515625" customWidth="1"/>
    <col min="7" max="10" width="18.85546875" hidden="1" customWidth="1" outlineLevel="1"/>
    <col min="11" max="11" width="11.42578125" style="11" collapsed="1"/>
    <col min="12" max="14" width="11.42578125" style="11"/>
  </cols>
  <sheetData>
    <row r="3" spans="1:14" s="5" customFormat="1" x14ac:dyDescent="0.25">
      <c r="C3" s="6"/>
      <c r="K3" s="7"/>
      <c r="L3" s="7"/>
      <c r="M3" s="7"/>
      <c r="N3" s="7"/>
    </row>
    <row r="5" spans="1:14" s="8" customFormat="1" ht="45" x14ac:dyDescent="0.25">
      <c r="A5" s="8" t="s">
        <v>1</v>
      </c>
      <c r="B5" s="8" t="s">
        <v>2</v>
      </c>
      <c r="C5" s="8" t="s">
        <v>3</v>
      </c>
      <c r="G5" s="8" t="s">
        <v>4</v>
      </c>
      <c r="H5" s="8" t="s">
        <v>5</v>
      </c>
      <c r="I5" s="8" t="s">
        <v>6</v>
      </c>
      <c r="J5" s="8" t="s">
        <v>7</v>
      </c>
      <c r="K5" s="9" t="s">
        <v>994</v>
      </c>
      <c r="L5" s="9"/>
      <c r="M5" s="9"/>
      <c r="N5" s="9"/>
    </row>
    <row r="6" spans="1:14" hidden="1" x14ac:dyDescent="0.25">
      <c r="A6">
        <v>0</v>
      </c>
      <c r="B6">
        <v>64510000</v>
      </c>
      <c r="C6" s="10" t="s">
        <v>8</v>
      </c>
      <c r="D6" t="s">
        <v>9</v>
      </c>
      <c r="E6" t="str">
        <f>VLOOKUP(C6,[1]Analytique!$A$44:$B$202,2,FALSE)</f>
        <v>Charges de personnel</v>
      </c>
      <c r="F6" t="s">
        <v>10</v>
      </c>
      <c r="G6">
        <v>-124.85</v>
      </c>
      <c r="K6" s="11">
        <v>-124.85</v>
      </c>
      <c r="L6" s="11" t="s">
        <v>11</v>
      </c>
      <c r="M6" s="11" t="s">
        <v>11</v>
      </c>
      <c r="N6" s="11" t="s">
        <v>11</v>
      </c>
    </row>
    <row r="7" spans="1:14" hidden="1" x14ac:dyDescent="0.25">
      <c r="A7">
        <v>0</v>
      </c>
      <c r="B7">
        <v>64512000</v>
      </c>
      <c r="C7" s="10" t="s">
        <v>8</v>
      </c>
      <c r="D7" t="s">
        <v>9</v>
      </c>
      <c r="E7" t="str">
        <f>VLOOKUP(C7,[1]Analytique!$A$44:$B$202,2,FALSE)</f>
        <v>Charges de personnel</v>
      </c>
      <c r="F7" t="s">
        <v>12</v>
      </c>
      <c r="G7">
        <v>-1.22</v>
      </c>
      <c r="K7" s="11">
        <v>-1.22</v>
      </c>
      <c r="L7" s="11" t="s">
        <v>11</v>
      </c>
      <c r="M7" s="11" t="s">
        <v>11</v>
      </c>
      <c r="N7" s="11" t="s">
        <v>11</v>
      </c>
    </row>
    <row r="8" spans="1:14" hidden="1" x14ac:dyDescent="0.25">
      <c r="A8" t="s">
        <v>13</v>
      </c>
      <c r="B8">
        <v>60230000</v>
      </c>
      <c r="C8" s="10" t="s">
        <v>14</v>
      </c>
      <c r="D8" t="s">
        <v>9</v>
      </c>
      <c r="E8" t="str">
        <f>VLOOKUP(C8,[1]Analytique!$A$44:$B$202,2,FALSE)</f>
        <v>Achats</v>
      </c>
      <c r="F8" t="s">
        <v>15</v>
      </c>
      <c r="I8" t="s">
        <v>16</v>
      </c>
      <c r="K8" s="11" t="s">
        <v>11</v>
      </c>
      <c r="L8" s="11" t="s">
        <v>11</v>
      </c>
      <c r="M8" s="11">
        <v>-1105.0999999999999</v>
      </c>
      <c r="N8" s="11" t="s">
        <v>11</v>
      </c>
    </row>
    <row r="9" spans="1:14" hidden="1" x14ac:dyDescent="0.25">
      <c r="A9" t="s">
        <v>13</v>
      </c>
      <c r="B9">
        <v>60240000</v>
      </c>
      <c r="C9" s="10" t="s">
        <v>14</v>
      </c>
      <c r="D9" t="s">
        <v>9</v>
      </c>
      <c r="E9" t="str">
        <f>VLOOKUP(C9,[1]Analytique!$A$44:$B$202,2,FALSE)</f>
        <v>Achats</v>
      </c>
      <c r="F9" t="s">
        <v>17</v>
      </c>
      <c r="H9" t="s">
        <v>18</v>
      </c>
      <c r="I9" t="s">
        <v>19</v>
      </c>
      <c r="J9" t="s">
        <v>20</v>
      </c>
      <c r="K9" s="11" t="s">
        <v>11</v>
      </c>
      <c r="L9" s="11">
        <v>-4563.1400000000003</v>
      </c>
      <c r="M9" s="11">
        <v>-1774.12</v>
      </c>
      <c r="N9" s="11">
        <v>-1166.71</v>
      </c>
    </row>
    <row r="10" spans="1:14" hidden="1" x14ac:dyDescent="0.25">
      <c r="A10" t="s">
        <v>13</v>
      </c>
      <c r="B10">
        <v>60610000</v>
      </c>
      <c r="C10" s="10" t="s">
        <v>14</v>
      </c>
      <c r="D10" t="s">
        <v>9</v>
      </c>
      <c r="E10" t="str">
        <f>VLOOKUP(C10,[1]Analytique!$A$44:$B$202,2,FALSE)</f>
        <v>Achats</v>
      </c>
      <c r="F10" t="s">
        <v>21</v>
      </c>
      <c r="H10">
        <v>-556.66999999999996</v>
      </c>
      <c r="I10">
        <v>-158.91999999999999</v>
      </c>
      <c r="J10">
        <v>-158.91999999999999</v>
      </c>
      <c r="K10" s="11" t="s">
        <v>11</v>
      </c>
      <c r="L10" s="11">
        <v>-556.66999999999996</v>
      </c>
      <c r="M10" s="11">
        <v>-158.91999999999999</v>
      </c>
      <c r="N10" s="11">
        <v>-158.91999999999999</v>
      </c>
    </row>
    <row r="11" spans="1:14" hidden="1" x14ac:dyDescent="0.25">
      <c r="A11" t="s">
        <v>13</v>
      </c>
      <c r="B11">
        <v>60620000</v>
      </c>
      <c r="C11" s="10" t="s">
        <v>14</v>
      </c>
      <c r="D11" t="s">
        <v>9</v>
      </c>
      <c r="E11" t="str">
        <f>VLOOKUP(C11,[1]Analytique!$A$44:$B$202,2,FALSE)</f>
        <v>Achats</v>
      </c>
      <c r="F11" t="s">
        <v>22</v>
      </c>
      <c r="I11" t="s">
        <v>23</v>
      </c>
      <c r="J11" t="s">
        <v>23</v>
      </c>
      <c r="K11" s="11" t="s">
        <v>11</v>
      </c>
      <c r="L11" s="11" t="s">
        <v>11</v>
      </c>
      <c r="M11" s="11">
        <v>-1864.73</v>
      </c>
      <c r="N11" s="11">
        <v>-1864.73</v>
      </c>
    </row>
    <row r="12" spans="1:14" hidden="1" x14ac:dyDescent="0.25">
      <c r="A12" t="s">
        <v>13</v>
      </c>
      <c r="B12">
        <v>60630000</v>
      </c>
      <c r="C12" s="10" t="s">
        <v>14</v>
      </c>
      <c r="D12" t="s">
        <v>9</v>
      </c>
      <c r="E12" t="str">
        <f>VLOOKUP(C12,[1]Analytique!$A$44:$B$202,2,FALSE)</f>
        <v>Achats</v>
      </c>
      <c r="F12" t="s">
        <v>24</v>
      </c>
      <c r="G12" t="s">
        <v>25</v>
      </c>
      <c r="H12" t="s">
        <v>26</v>
      </c>
      <c r="I12" t="s">
        <v>27</v>
      </c>
      <c r="J12" t="s">
        <v>28</v>
      </c>
      <c r="K12" s="11">
        <v>-1427.81</v>
      </c>
      <c r="L12" s="11">
        <v>-4662.0600000000004</v>
      </c>
      <c r="M12" s="11">
        <v>-4301.34</v>
      </c>
      <c r="N12" s="11">
        <v>-1393.7</v>
      </c>
    </row>
    <row r="13" spans="1:14" hidden="1" x14ac:dyDescent="0.25">
      <c r="A13" t="s">
        <v>13</v>
      </c>
      <c r="B13">
        <v>60640000</v>
      </c>
      <c r="C13" s="10" t="s">
        <v>14</v>
      </c>
      <c r="D13" t="s">
        <v>9</v>
      </c>
      <c r="E13" t="str">
        <f>VLOOKUP(C13,[1]Analytique!$A$44:$B$202,2,FALSE)</f>
        <v>Achats</v>
      </c>
      <c r="F13" t="s">
        <v>29</v>
      </c>
      <c r="G13">
        <v>-112.79</v>
      </c>
      <c r="H13" t="s">
        <v>30</v>
      </c>
      <c r="I13" t="s">
        <v>31</v>
      </c>
      <c r="J13" t="s">
        <v>32</v>
      </c>
      <c r="K13" s="11">
        <v>-112.79</v>
      </c>
      <c r="L13" s="11">
        <v>-2715.73</v>
      </c>
      <c r="M13" s="11">
        <v>-1937.28</v>
      </c>
      <c r="N13" s="11">
        <v>-1498.11</v>
      </c>
    </row>
    <row r="14" spans="1:14" hidden="1" x14ac:dyDescent="0.25">
      <c r="A14" t="s">
        <v>13</v>
      </c>
      <c r="B14">
        <v>60650000</v>
      </c>
      <c r="C14" s="10" t="s">
        <v>14</v>
      </c>
      <c r="D14" t="s">
        <v>9</v>
      </c>
      <c r="E14" t="str">
        <f>VLOOKUP(C14,[1]Analytique!$A$44:$B$202,2,FALSE)</f>
        <v>Achats</v>
      </c>
      <c r="F14" t="s">
        <v>33</v>
      </c>
      <c r="H14" t="s">
        <v>34</v>
      </c>
      <c r="I14">
        <v>-902.2</v>
      </c>
      <c r="K14" s="11" t="s">
        <v>11</v>
      </c>
      <c r="L14" s="11">
        <v>-5910.91</v>
      </c>
      <c r="M14" s="11">
        <v>-902.2</v>
      </c>
      <c r="N14" s="11" t="s">
        <v>11</v>
      </c>
    </row>
    <row r="15" spans="1:14" hidden="1" x14ac:dyDescent="0.25">
      <c r="A15" t="s">
        <v>13</v>
      </c>
      <c r="B15">
        <v>60660000</v>
      </c>
      <c r="C15" s="10" t="s">
        <v>14</v>
      </c>
      <c r="D15" t="s">
        <v>9</v>
      </c>
      <c r="E15" t="str">
        <f>VLOOKUP(C15,[1]Analytique!$A$44:$B$202,2,FALSE)</f>
        <v>Achats</v>
      </c>
      <c r="F15" t="s">
        <v>35</v>
      </c>
      <c r="G15" t="s">
        <v>36</v>
      </c>
      <c r="H15" t="s">
        <v>37</v>
      </c>
      <c r="I15" t="s">
        <v>38</v>
      </c>
      <c r="J15" t="s">
        <v>39</v>
      </c>
      <c r="K15" s="11">
        <v>-1058.2</v>
      </c>
      <c r="L15" s="11">
        <v>-7079.42</v>
      </c>
      <c r="M15" s="11">
        <v>-5084.1400000000003</v>
      </c>
      <c r="N15" s="11">
        <v>-4752.17</v>
      </c>
    </row>
    <row r="16" spans="1:14" hidden="1" x14ac:dyDescent="0.25">
      <c r="A16" t="s">
        <v>13</v>
      </c>
      <c r="B16">
        <v>60710000</v>
      </c>
      <c r="C16" s="10" t="s">
        <v>14</v>
      </c>
      <c r="D16" t="s">
        <v>9</v>
      </c>
      <c r="E16" t="str">
        <f>VLOOKUP(C16,[1]Analytique!$A$44:$B$202,2,FALSE)</f>
        <v>Achats</v>
      </c>
      <c r="F16" t="s">
        <v>40</v>
      </c>
      <c r="I16">
        <v>-300</v>
      </c>
      <c r="J16">
        <v>-300</v>
      </c>
      <c r="K16" s="11" t="s">
        <v>11</v>
      </c>
      <c r="L16" s="11" t="s">
        <v>11</v>
      </c>
      <c r="M16" s="11">
        <v>-300</v>
      </c>
      <c r="N16" s="11">
        <v>-300</v>
      </c>
    </row>
    <row r="17" spans="1:14" hidden="1" x14ac:dyDescent="0.25">
      <c r="A17" t="s">
        <v>13</v>
      </c>
      <c r="B17">
        <v>61112000</v>
      </c>
      <c r="C17" s="10" t="s">
        <v>41</v>
      </c>
      <c r="D17" t="s">
        <v>9</v>
      </c>
      <c r="E17" t="str">
        <f>VLOOKUP(C17,[1]Analytique!$A$44:$B$202,2,FALSE)</f>
        <v>Services extérieurs</v>
      </c>
      <c r="F17" t="s">
        <v>42</v>
      </c>
      <c r="H17" t="s">
        <v>43</v>
      </c>
      <c r="I17" t="s">
        <v>44</v>
      </c>
      <c r="J17" t="s">
        <v>45</v>
      </c>
      <c r="K17" s="11" t="s">
        <v>11</v>
      </c>
      <c r="L17" s="11">
        <v>-2757</v>
      </c>
      <c r="M17" s="11">
        <v>-5325.41</v>
      </c>
      <c r="N17" s="11">
        <v>-3755.21</v>
      </c>
    </row>
    <row r="18" spans="1:14" hidden="1" x14ac:dyDescent="0.25">
      <c r="A18" t="s">
        <v>13</v>
      </c>
      <c r="B18">
        <v>61150000</v>
      </c>
      <c r="C18" s="10" t="s">
        <v>41</v>
      </c>
      <c r="D18" t="s">
        <v>9</v>
      </c>
      <c r="E18" t="str">
        <f>VLOOKUP(C18,[1]Analytique!$A$44:$B$202,2,FALSE)</f>
        <v>Services extérieurs</v>
      </c>
      <c r="F18" t="s">
        <v>46</v>
      </c>
      <c r="G18" t="s">
        <v>47</v>
      </c>
      <c r="H18" t="s">
        <v>48</v>
      </c>
      <c r="I18" t="s">
        <v>49</v>
      </c>
      <c r="J18" t="s">
        <v>50</v>
      </c>
      <c r="K18" s="11">
        <v>-18655.330000000002</v>
      </c>
      <c r="L18" s="11">
        <v>-18951.900000000001</v>
      </c>
      <c r="M18" s="11">
        <v>-18359.3</v>
      </c>
      <c r="N18" s="11">
        <v>-11599.58</v>
      </c>
    </row>
    <row r="19" spans="1:14" hidden="1" x14ac:dyDescent="0.25">
      <c r="A19" t="s">
        <v>13</v>
      </c>
      <c r="B19">
        <v>61320000</v>
      </c>
      <c r="C19" s="10" t="s">
        <v>41</v>
      </c>
      <c r="D19" t="s">
        <v>9</v>
      </c>
      <c r="E19" t="str">
        <f>VLOOKUP(C19,[1]Analytique!$A$44:$B$202,2,FALSE)</f>
        <v>Services extérieurs</v>
      </c>
      <c r="F19" t="s">
        <v>51</v>
      </c>
      <c r="G19">
        <v>-291.73</v>
      </c>
      <c r="H19" t="s">
        <v>52</v>
      </c>
      <c r="I19" t="s">
        <v>53</v>
      </c>
      <c r="J19" t="s">
        <v>54</v>
      </c>
      <c r="K19" s="11">
        <v>-291.73</v>
      </c>
      <c r="L19" s="11">
        <v>-10791.65</v>
      </c>
      <c r="M19" s="11">
        <v>-10720.16</v>
      </c>
      <c r="N19" s="11">
        <v>-6583.05</v>
      </c>
    </row>
    <row r="20" spans="1:14" hidden="1" x14ac:dyDescent="0.25">
      <c r="A20" t="s">
        <v>13</v>
      </c>
      <c r="B20">
        <v>61520000</v>
      </c>
      <c r="C20" s="10" t="s">
        <v>41</v>
      </c>
      <c r="D20" t="s">
        <v>9</v>
      </c>
      <c r="E20" t="str">
        <f>VLOOKUP(C20,[1]Analytique!$A$44:$B$202,2,FALSE)</f>
        <v>Services extérieurs</v>
      </c>
      <c r="F20" t="s">
        <v>55</v>
      </c>
      <c r="H20" t="s">
        <v>56</v>
      </c>
      <c r="I20">
        <v>-379.5</v>
      </c>
      <c r="J20">
        <v>-379.5</v>
      </c>
      <c r="K20" s="11" t="s">
        <v>11</v>
      </c>
      <c r="L20" s="11">
        <v>-21437</v>
      </c>
      <c r="M20" s="11">
        <v>-379.5</v>
      </c>
      <c r="N20" s="11">
        <v>-379.5</v>
      </c>
    </row>
    <row r="21" spans="1:14" hidden="1" x14ac:dyDescent="0.25">
      <c r="A21" t="s">
        <v>13</v>
      </c>
      <c r="B21">
        <v>61550000</v>
      </c>
      <c r="C21" s="10" t="s">
        <v>41</v>
      </c>
      <c r="D21" t="s">
        <v>9</v>
      </c>
      <c r="E21" t="str">
        <f>VLOOKUP(C21,[1]Analytique!$A$44:$B$202,2,FALSE)</f>
        <v>Services extérieurs</v>
      </c>
      <c r="F21" t="s">
        <v>57</v>
      </c>
      <c r="G21">
        <v>-71</v>
      </c>
      <c r="H21" t="s">
        <v>58</v>
      </c>
      <c r="I21" t="s">
        <v>59</v>
      </c>
      <c r="J21" t="s">
        <v>59</v>
      </c>
      <c r="K21" s="11">
        <v>-71</v>
      </c>
      <c r="L21" s="11">
        <v>-6748.92</v>
      </c>
      <c r="M21" s="11">
        <v>-4164.2700000000004</v>
      </c>
      <c r="N21" s="11">
        <v>-4164.2700000000004</v>
      </c>
    </row>
    <row r="22" spans="1:14" hidden="1" x14ac:dyDescent="0.25">
      <c r="A22" t="s">
        <v>13</v>
      </c>
      <c r="B22">
        <v>61551000</v>
      </c>
      <c r="C22" s="10" t="s">
        <v>41</v>
      </c>
      <c r="D22" t="s">
        <v>9</v>
      </c>
      <c r="E22" t="str">
        <f>VLOOKUP(C22,[1]Analytique!$A$44:$B$202,2,FALSE)</f>
        <v>Services extérieurs</v>
      </c>
      <c r="F22" t="s">
        <v>60</v>
      </c>
      <c r="H22" t="s">
        <v>61</v>
      </c>
      <c r="I22" t="s">
        <v>62</v>
      </c>
      <c r="J22" t="s">
        <v>63</v>
      </c>
      <c r="K22" s="11" t="s">
        <v>11</v>
      </c>
      <c r="L22" s="11">
        <v>-5214.8100000000004</v>
      </c>
      <c r="M22" s="11">
        <v>-4095.52</v>
      </c>
      <c r="N22" s="11">
        <v>-2832.87</v>
      </c>
    </row>
    <row r="23" spans="1:14" hidden="1" x14ac:dyDescent="0.25">
      <c r="A23" t="s">
        <v>13</v>
      </c>
      <c r="B23">
        <v>61570000</v>
      </c>
      <c r="C23" s="10" t="s">
        <v>41</v>
      </c>
      <c r="D23" t="s">
        <v>9</v>
      </c>
      <c r="E23" t="str">
        <f>VLOOKUP(C23,[1]Analytique!$A$44:$B$202,2,FALSE)</f>
        <v>Services extérieurs</v>
      </c>
      <c r="F23" t="s">
        <v>64</v>
      </c>
      <c r="H23">
        <v>-624.1</v>
      </c>
      <c r="I23">
        <v>-955.93</v>
      </c>
      <c r="J23">
        <v>-955.93</v>
      </c>
      <c r="K23" s="11" t="s">
        <v>11</v>
      </c>
      <c r="L23" s="11">
        <v>-624.1</v>
      </c>
      <c r="M23" s="11">
        <v>-955.93</v>
      </c>
      <c r="N23" s="11">
        <v>-955.93</v>
      </c>
    </row>
    <row r="24" spans="1:14" hidden="1" x14ac:dyDescent="0.25">
      <c r="A24" t="s">
        <v>13</v>
      </c>
      <c r="B24">
        <v>61572000</v>
      </c>
      <c r="C24" s="10" t="s">
        <v>41</v>
      </c>
      <c r="D24" t="s">
        <v>9</v>
      </c>
      <c r="E24" t="str">
        <f>VLOOKUP(C24,[1]Analytique!$A$44:$B$202,2,FALSE)</f>
        <v>Services extérieurs</v>
      </c>
      <c r="F24" t="s">
        <v>65</v>
      </c>
      <c r="H24">
        <v>-199.14</v>
      </c>
      <c r="I24">
        <v>-202.42</v>
      </c>
      <c r="J24">
        <v>-202.42</v>
      </c>
      <c r="K24" s="11" t="s">
        <v>11</v>
      </c>
      <c r="L24" s="11">
        <v>-199.14</v>
      </c>
      <c r="M24" s="11">
        <v>-202.42</v>
      </c>
      <c r="N24" s="11">
        <v>-202.42</v>
      </c>
    </row>
    <row r="25" spans="1:14" hidden="1" x14ac:dyDescent="0.25">
      <c r="A25" t="s">
        <v>13</v>
      </c>
      <c r="B25">
        <v>61574000</v>
      </c>
      <c r="C25" s="10" t="s">
        <v>41</v>
      </c>
      <c r="D25" t="s">
        <v>9</v>
      </c>
      <c r="E25" t="str">
        <f>VLOOKUP(C25,[1]Analytique!$A$44:$B$202,2,FALSE)</f>
        <v>Services extérieurs</v>
      </c>
      <c r="F25" t="s">
        <v>66</v>
      </c>
      <c r="H25" t="s">
        <v>67</v>
      </c>
      <c r="I25">
        <v>-633.38</v>
      </c>
      <c r="J25">
        <v>-633.38</v>
      </c>
      <c r="K25" s="11" t="s">
        <v>11</v>
      </c>
      <c r="L25" s="11">
        <v>-1899.24</v>
      </c>
      <c r="M25" s="11">
        <v>-633.38</v>
      </c>
      <c r="N25" s="11">
        <v>-633.38</v>
      </c>
    </row>
    <row r="26" spans="1:14" hidden="1" x14ac:dyDescent="0.25">
      <c r="A26" t="s">
        <v>13</v>
      </c>
      <c r="B26">
        <v>61575000</v>
      </c>
      <c r="C26" s="10" t="s">
        <v>41</v>
      </c>
      <c r="D26" t="s">
        <v>9</v>
      </c>
      <c r="E26" t="str">
        <f>VLOOKUP(C26,[1]Analytique!$A$44:$B$202,2,FALSE)</f>
        <v>Services extérieurs</v>
      </c>
      <c r="F26" t="s">
        <v>68</v>
      </c>
      <c r="H26" t="s">
        <v>69</v>
      </c>
      <c r="I26">
        <v>-237</v>
      </c>
      <c r="J26">
        <v>-237</v>
      </c>
      <c r="K26" s="11" t="s">
        <v>11</v>
      </c>
      <c r="L26" s="11">
        <v>-1510.08</v>
      </c>
      <c r="M26" s="11">
        <v>-237</v>
      </c>
      <c r="N26" s="11">
        <v>-237</v>
      </c>
    </row>
    <row r="27" spans="1:14" hidden="1" x14ac:dyDescent="0.25">
      <c r="A27" t="s">
        <v>13</v>
      </c>
      <c r="B27">
        <v>61600000</v>
      </c>
      <c r="C27" s="10" t="s">
        <v>41</v>
      </c>
      <c r="D27" t="s">
        <v>9</v>
      </c>
      <c r="E27" t="str">
        <f>VLOOKUP(C27,[1]Analytique!$A$44:$B$202,2,FALSE)</f>
        <v>Services extérieurs</v>
      </c>
      <c r="F27" t="s">
        <v>70</v>
      </c>
      <c r="G27">
        <v>-475.93</v>
      </c>
      <c r="K27" s="11">
        <v>-475.93</v>
      </c>
      <c r="L27" s="11" t="s">
        <v>11</v>
      </c>
      <c r="M27" s="11" t="s">
        <v>11</v>
      </c>
      <c r="N27" s="11" t="s">
        <v>11</v>
      </c>
    </row>
    <row r="28" spans="1:14" hidden="1" x14ac:dyDescent="0.25">
      <c r="A28" t="s">
        <v>13</v>
      </c>
      <c r="B28">
        <v>61610000</v>
      </c>
      <c r="C28" s="10" t="s">
        <v>41</v>
      </c>
      <c r="D28" t="s">
        <v>9</v>
      </c>
      <c r="E28" t="str">
        <f>VLOOKUP(C28,[1]Analytique!$A$44:$B$202,2,FALSE)</f>
        <v>Services extérieurs</v>
      </c>
      <c r="F28" t="s">
        <v>71</v>
      </c>
      <c r="G28" t="s">
        <v>72</v>
      </c>
      <c r="K28" s="11">
        <v>-18378.990000000002</v>
      </c>
      <c r="L28" s="11" t="s">
        <v>11</v>
      </c>
      <c r="M28" s="11" t="s">
        <v>11</v>
      </c>
      <c r="N28" s="11" t="s">
        <v>11</v>
      </c>
    </row>
    <row r="29" spans="1:14" hidden="1" x14ac:dyDescent="0.25">
      <c r="A29" t="s">
        <v>13</v>
      </c>
      <c r="B29">
        <v>61615000</v>
      </c>
      <c r="C29" s="10" t="s">
        <v>41</v>
      </c>
      <c r="D29" t="s">
        <v>9</v>
      </c>
      <c r="E29" t="str">
        <f>VLOOKUP(C29,[1]Analytique!$A$44:$B$202,2,FALSE)</f>
        <v>Services extérieurs</v>
      </c>
      <c r="F29" t="s">
        <v>73</v>
      </c>
      <c r="G29">
        <v>-103.82</v>
      </c>
      <c r="K29" s="11">
        <v>-103.82</v>
      </c>
      <c r="L29" s="11" t="s">
        <v>11</v>
      </c>
      <c r="M29" s="11" t="s">
        <v>11</v>
      </c>
      <c r="N29" s="11" t="s">
        <v>11</v>
      </c>
    </row>
    <row r="30" spans="1:14" hidden="1" x14ac:dyDescent="0.25">
      <c r="A30" t="s">
        <v>13</v>
      </c>
      <c r="B30">
        <v>61630000</v>
      </c>
      <c r="C30" s="10" t="s">
        <v>41</v>
      </c>
      <c r="D30" t="s">
        <v>9</v>
      </c>
      <c r="E30" t="str">
        <f>VLOOKUP(C30,[1]Analytique!$A$44:$B$202,2,FALSE)</f>
        <v>Services extérieurs</v>
      </c>
      <c r="F30" t="s">
        <v>74</v>
      </c>
      <c r="G30" t="s">
        <v>75</v>
      </c>
      <c r="H30" t="s">
        <v>76</v>
      </c>
      <c r="I30" t="s">
        <v>77</v>
      </c>
      <c r="J30" t="s">
        <v>78</v>
      </c>
      <c r="K30" s="11">
        <v>-18478.810000000001</v>
      </c>
      <c r="L30" s="11">
        <v>-41452.49</v>
      </c>
      <c r="M30" s="11">
        <v>-73353.59</v>
      </c>
      <c r="N30" s="11">
        <v>-25891.1</v>
      </c>
    </row>
    <row r="31" spans="1:14" hidden="1" x14ac:dyDescent="0.25">
      <c r="A31" t="s">
        <v>13</v>
      </c>
      <c r="B31">
        <v>61640000</v>
      </c>
      <c r="C31" s="10" t="s">
        <v>41</v>
      </c>
      <c r="D31" t="s">
        <v>9</v>
      </c>
      <c r="E31" t="str">
        <f>VLOOKUP(C31,[1]Analytique!$A$44:$B$202,2,FALSE)</f>
        <v>Services extérieurs</v>
      </c>
      <c r="F31" t="s">
        <v>79</v>
      </c>
      <c r="H31">
        <v>-769.18</v>
      </c>
      <c r="I31" t="s">
        <v>80</v>
      </c>
      <c r="J31" t="s">
        <v>80</v>
      </c>
      <c r="K31" s="11" t="s">
        <v>11</v>
      </c>
      <c r="L31" s="11">
        <v>-769.18</v>
      </c>
      <c r="M31" s="11">
        <v>-1244.78</v>
      </c>
      <c r="N31" s="11">
        <v>-1244.78</v>
      </c>
    </row>
    <row r="32" spans="1:14" hidden="1" x14ac:dyDescent="0.25">
      <c r="A32" t="s">
        <v>13</v>
      </c>
      <c r="B32">
        <v>61650000</v>
      </c>
      <c r="C32" s="10" t="s">
        <v>41</v>
      </c>
      <c r="D32" t="s">
        <v>9</v>
      </c>
      <c r="E32" t="str">
        <f>VLOOKUP(C32,[1]Analytique!$A$44:$B$202,2,FALSE)</f>
        <v>Services extérieurs</v>
      </c>
      <c r="F32" t="s">
        <v>81</v>
      </c>
      <c r="H32" t="s">
        <v>82</v>
      </c>
      <c r="I32" t="s">
        <v>83</v>
      </c>
      <c r="J32" t="s">
        <v>83</v>
      </c>
      <c r="K32" s="11" t="s">
        <v>11</v>
      </c>
      <c r="L32" s="11">
        <v>-1758.87</v>
      </c>
      <c r="M32" s="11">
        <v>-2095.09</v>
      </c>
      <c r="N32" s="11">
        <v>-2095.09</v>
      </c>
    </row>
    <row r="33" spans="1:14" hidden="1" x14ac:dyDescent="0.25">
      <c r="A33" t="s">
        <v>13</v>
      </c>
      <c r="B33" s="12" t="e">
        <f>SUMPRODUCT('Source '!A83:A659*'Source '!B83:B659)</f>
        <v>#VALUE!</v>
      </c>
      <c r="C33" s="13">
        <v>61</v>
      </c>
      <c r="D33" t="s">
        <v>9</v>
      </c>
      <c r="E33" t="e">
        <f>VLOOKUP(C33,[1]Analytique!$A$44:$B$202,2,FALSE)</f>
        <v>#N/A</v>
      </c>
      <c r="F33" t="s">
        <v>84</v>
      </c>
      <c r="H33">
        <v>-499.08</v>
      </c>
      <c r="I33">
        <v>-274.38</v>
      </c>
      <c r="J33">
        <v>-274.38</v>
      </c>
      <c r="K33" s="11" t="s">
        <v>11</v>
      </c>
      <c r="L33" s="11">
        <v>-499.08</v>
      </c>
      <c r="M33" s="11">
        <v>-274.38</v>
      </c>
      <c r="N33" s="11">
        <v>-274.38</v>
      </c>
    </row>
    <row r="34" spans="1:14" hidden="1" x14ac:dyDescent="0.25">
      <c r="A34" t="s">
        <v>13</v>
      </c>
      <c r="B34">
        <v>62220000</v>
      </c>
      <c r="C34" s="10" t="s">
        <v>85</v>
      </c>
      <c r="D34" t="s">
        <v>9</v>
      </c>
      <c r="E34" t="str">
        <f>VLOOKUP(C34,[1]Analytique!$A$44:$B$202,2,FALSE)</f>
        <v>Autres Services extérieurs</v>
      </c>
      <c r="F34" t="s">
        <v>86</v>
      </c>
      <c r="G34">
        <v>-50</v>
      </c>
      <c r="K34" s="11">
        <v>-50</v>
      </c>
      <c r="L34" s="11" t="s">
        <v>11</v>
      </c>
      <c r="M34" s="11" t="s">
        <v>11</v>
      </c>
      <c r="N34" s="11" t="s">
        <v>11</v>
      </c>
    </row>
    <row r="35" spans="1:14" hidden="1" x14ac:dyDescent="0.25">
      <c r="A35" t="s">
        <v>13</v>
      </c>
      <c r="B35">
        <v>62260000</v>
      </c>
      <c r="C35" s="10" t="s">
        <v>85</v>
      </c>
      <c r="D35" t="s">
        <v>9</v>
      </c>
      <c r="E35" t="str">
        <f>VLOOKUP(C35,[1]Analytique!$A$44:$B$202,2,FALSE)</f>
        <v>Autres Services extérieurs</v>
      </c>
      <c r="F35" t="s">
        <v>87</v>
      </c>
      <c r="G35" t="s">
        <v>88</v>
      </c>
      <c r="H35" t="s">
        <v>89</v>
      </c>
      <c r="I35" t="s">
        <v>90</v>
      </c>
      <c r="J35" t="s">
        <v>91</v>
      </c>
      <c r="K35" s="11">
        <v>-1001.7</v>
      </c>
      <c r="L35" s="11">
        <v>-8105</v>
      </c>
      <c r="M35" s="11">
        <v>-24711.82</v>
      </c>
      <c r="N35" s="11">
        <v>-20612.8</v>
      </c>
    </row>
    <row r="36" spans="1:14" hidden="1" x14ac:dyDescent="0.25">
      <c r="A36" t="s">
        <v>13</v>
      </c>
      <c r="B36">
        <v>62261000</v>
      </c>
      <c r="C36" s="10" t="s">
        <v>85</v>
      </c>
      <c r="D36" t="s">
        <v>9</v>
      </c>
      <c r="E36" t="str">
        <f>VLOOKUP(C36,[1]Analytique!$A$44:$B$202,2,FALSE)</f>
        <v>Autres Services extérieurs</v>
      </c>
      <c r="F36" t="s">
        <v>92</v>
      </c>
      <c r="G36" t="s">
        <v>93</v>
      </c>
      <c r="H36" t="s">
        <v>94</v>
      </c>
      <c r="I36" t="s">
        <v>95</v>
      </c>
      <c r="J36" t="s">
        <v>95</v>
      </c>
      <c r="K36" s="11">
        <v>-15145</v>
      </c>
      <c r="L36" s="11">
        <v>-12650</v>
      </c>
      <c r="M36" s="11">
        <v>-2650</v>
      </c>
      <c r="N36" s="11">
        <v>-2650</v>
      </c>
    </row>
    <row r="37" spans="1:14" hidden="1" x14ac:dyDescent="0.25">
      <c r="A37" t="s">
        <v>13</v>
      </c>
      <c r="B37">
        <v>62261500</v>
      </c>
      <c r="C37" s="10" t="s">
        <v>85</v>
      </c>
      <c r="D37" t="s">
        <v>9</v>
      </c>
      <c r="E37" t="str">
        <f>VLOOKUP(C37,[1]Analytique!$A$44:$B$202,2,FALSE)</f>
        <v>Autres Services extérieurs</v>
      </c>
      <c r="F37" t="s">
        <v>96</v>
      </c>
      <c r="G37" t="s">
        <v>97</v>
      </c>
      <c r="H37" t="s">
        <v>98</v>
      </c>
      <c r="I37" t="s">
        <v>99</v>
      </c>
      <c r="J37" t="s">
        <v>100</v>
      </c>
      <c r="K37" s="11">
        <v>-4330</v>
      </c>
      <c r="L37" s="11">
        <v>-3375</v>
      </c>
      <c r="M37" s="11">
        <v>-4875</v>
      </c>
      <c r="N37" s="11">
        <v>-3340</v>
      </c>
    </row>
    <row r="38" spans="1:14" hidden="1" x14ac:dyDescent="0.25">
      <c r="A38" t="s">
        <v>13</v>
      </c>
      <c r="B38">
        <v>62262000</v>
      </c>
      <c r="C38" s="10" t="s">
        <v>85</v>
      </c>
      <c r="D38" t="s">
        <v>9</v>
      </c>
      <c r="E38" t="str">
        <f>VLOOKUP(C38,[1]Analytique!$A$44:$B$202,2,FALSE)</f>
        <v>Autres Services extérieurs</v>
      </c>
      <c r="F38" t="s">
        <v>101</v>
      </c>
      <c r="G38" t="s">
        <v>102</v>
      </c>
      <c r="H38" t="s">
        <v>103</v>
      </c>
      <c r="K38" s="11">
        <v>-4399.84</v>
      </c>
      <c r="L38" s="11">
        <v>-6877.37</v>
      </c>
      <c r="M38" s="11" t="s">
        <v>11</v>
      </c>
      <c r="N38" s="11" t="s">
        <v>11</v>
      </c>
    </row>
    <row r="39" spans="1:14" hidden="1" x14ac:dyDescent="0.25">
      <c r="A39" t="s">
        <v>13</v>
      </c>
      <c r="B39">
        <v>62265001</v>
      </c>
      <c r="C39" s="10" t="s">
        <v>85</v>
      </c>
      <c r="D39" t="s">
        <v>9</v>
      </c>
      <c r="E39" t="str">
        <f>VLOOKUP(C39,[1]Analytique!$A$44:$B$202,2,FALSE)</f>
        <v>Autres Services extérieurs</v>
      </c>
      <c r="F39" t="s">
        <v>104</v>
      </c>
      <c r="G39">
        <v>-70</v>
      </c>
      <c r="I39" t="s">
        <v>105</v>
      </c>
      <c r="J39" t="s">
        <v>106</v>
      </c>
      <c r="K39" s="11">
        <v>-70</v>
      </c>
      <c r="L39" s="11" t="s">
        <v>11</v>
      </c>
      <c r="M39" s="11">
        <v>-34781.660000000003</v>
      </c>
      <c r="N39" s="11">
        <v>-17199.29</v>
      </c>
    </row>
    <row r="40" spans="1:14" hidden="1" x14ac:dyDescent="0.25">
      <c r="A40" t="s">
        <v>13</v>
      </c>
      <c r="B40">
        <v>62270000</v>
      </c>
      <c r="C40" s="10" t="s">
        <v>85</v>
      </c>
      <c r="D40" t="s">
        <v>9</v>
      </c>
      <c r="E40" t="str">
        <f>VLOOKUP(C40,[1]Analytique!$A$44:$B$202,2,FALSE)</f>
        <v>Autres Services extérieurs</v>
      </c>
      <c r="F40" t="s">
        <v>107</v>
      </c>
      <c r="G40">
        <v>-3.99</v>
      </c>
      <c r="K40" s="11">
        <v>-3.99</v>
      </c>
      <c r="L40" s="11" t="s">
        <v>11</v>
      </c>
      <c r="M40" s="11" t="s">
        <v>11</v>
      </c>
      <c r="N40" s="11" t="s">
        <v>11</v>
      </c>
    </row>
    <row r="41" spans="1:14" hidden="1" x14ac:dyDescent="0.25">
      <c r="A41" t="s">
        <v>13</v>
      </c>
      <c r="B41">
        <v>62280000</v>
      </c>
      <c r="C41" s="10" t="s">
        <v>85</v>
      </c>
      <c r="D41" t="s">
        <v>9</v>
      </c>
      <c r="E41" t="str">
        <f>VLOOKUP(C41,[1]Analytique!$A$44:$B$202,2,FALSE)</f>
        <v>Autres Services extérieurs</v>
      </c>
      <c r="F41" t="s">
        <v>108</v>
      </c>
      <c r="I41">
        <v>-67.33</v>
      </c>
      <c r="J41">
        <v>-46.25</v>
      </c>
      <c r="K41" s="11" t="s">
        <v>11</v>
      </c>
      <c r="L41" s="11" t="s">
        <v>11</v>
      </c>
      <c r="M41" s="11">
        <v>-67.33</v>
      </c>
      <c r="N41" s="11">
        <v>-46.25</v>
      </c>
    </row>
    <row r="42" spans="1:14" hidden="1" x14ac:dyDescent="0.25">
      <c r="A42" t="s">
        <v>13</v>
      </c>
      <c r="B42">
        <v>62320000</v>
      </c>
      <c r="C42" s="10" t="s">
        <v>85</v>
      </c>
      <c r="D42" t="s">
        <v>9</v>
      </c>
      <c r="E42" t="str">
        <f>VLOOKUP(C42,[1]Analytique!$A$44:$B$202,2,FALSE)</f>
        <v>Autres Services extérieurs</v>
      </c>
      <c r="F42" t="s">
        <v>109</v>
      </c>
      <c r="H42">
        <v>-136.72999999999999</v>
      </c>
      <c r="K42" s="11" t="s">
        <v>11</v>
      </c>
      <c r="L42" s="11">
        <v>-136.72999999999999</v>
      </c>
      <c r="M42" s="11" t="s">
        <v>11</v>
      </c>
      <c r="N42" s="11" t="s">
        <v>11</v>
      </c>
    </row>
    <row r="43" spans="1:14" hidden="1" x14ac:dyDescent="0.25">
      <c r="A43" t="s">
        <v>13</v>
      </c>
      <c r="B43">
        <v>62342200</v>
      </c>
      <c r="C43" s="10" t="s">
        <v>85</v>
      </c>
      <c r="D43" t="s">
        <v>9</v>
      </c>
      <c r="E43" t="str">
        <f>VLOOKUP(C43,[1]Analytique!$A$44:$B$202,2,FALSE)</f>
        <v>Autres Services extérieurs</v>
      </c>
      <c r="F43" t="s">
        <v>110</v>
      </c>
      <c r="G43" t="s">
        <v>111</v>
      </c>
      <c r="H43" t="s">
        <v>112</v>
      </c>
      <c r="I43" t="s">
        <v>113</v>
      </c>
      <c r="J43" t="s">
        <v>113</v>
      </c>
      <c r="K43" s="11">
        <v>-3100</v>
      </c>
      <c r="L43" s="11">
        <v>-13260.35</v>
      </c>
      <c r="M43" s="11">
        <v>-3185</v>
      </c>
      <c r="N43" s="11">
        <v>-3185</v>
      </c>
    </row>
    <row r="44" spans="1:14" hidden="1" x14ac:dyDescent="0.25">
      <c r="A44" t="s">
        <v>13</v>
      </c>
      <c r="B44">
        <v>62380000</v>
      </c>
      <c r="C44" s="10" t="s">
        <v>85</v>
      </c>
      <c r="D44" t="s">
        <v>9</v>
      </c>
      <c r="E44" t="str">
        <f>VLOOKUP(C44,[1]Analytique!$A$44:$B$202,2,FALSE)</f>
        <v>Autres Services extérieurs</v>
      </c>
      <c r="F44" t="s">
        <v>114</v>
      </c>
      <c r="H44">
        <v>-150</v>
      </c>
      <c r="K44" s="11" t="s">
        <v>11</v>
      </c>
      <c r="L44" s="11">
        <v>-150</v>
      </c>
      <c r="M44" s="11" t="s">
        <v>11</v>
      </c>
      <c r="N44" s="11" t="s">
        <v>11</v>
      </c>
    </row>
    <row r="45" spans="1:14" hidden="1" x14ac:dyDescent="0.25">
      <c r="A45" t="s">
        <v>13</v>
      </c>
      <c r="B45">
        <v>62410000</v>
      </c>
      <c r="C45" s="10" t="s">
        <v>85</v>
      </c>
      <c r="D45" t="s">
        <v>9</v>
      </c>
      <c r="E45" t="str">
        <f>VLOOKUP(C45,[1]Analytique!$A$44:$B$202,2,FALSE)</f>
        <v>Autres Services extérieurs</v>
      </c>
      <c r="F45" t="s">
        <v>115</v>
      </c>
      <c r="G45">
        <v>-10</v>
      </c>
      <c r="H45">
        <v>-600.05999999999995</v>
      </c>
      <c r="K45" s="11">
        <v>-10</v>
      </c>
      <c r="L45" s="11">
        <v>-600.05999999999995</v>
      </c>
      <c r="M45" s="11" t="s">
        <v>11</v>
      </c>
      <c r="N45" s="11" t="s">
        <v>11</v>
      </c>
    </row>
    <row r="46" spans="1:14" hidden="1" x14ac:dyDescent="0.25">
      <c r="A46" t="s">
        <v>13</v>
      </c>
      <c r="B46">
        <v>62440000</v>
      </c>
      <c r="C46" s="10" t="s">
        <v>85</v>
      </c>
      <c r="D46" t="s">
        <v>9</v>
      </c>
      <c r="E46" t="str">
        <f>VLOOKUP(C46,[1]Analytique!$A$44:$B$202,2,FALSE)</f>
        <v>Autres Services extérieurs</v>
      </c>
      <c r="F46" t="s">
        <v>116</v>
      </c>
      <c r="I46" t="s">
        <v>117</v>
      </c>
      <c r="J46" t="s">
        <v>118</v>
      </c>
      <c r="K46" s="11" t="s">
        <v>11</v>
      </c>
      <c r="L46" s="11" t="s">
        <v>11</v>
      </c>
      <c r="M46" s="11">
        <v>-7654.5</v>
      </c>
      <c r="N46" s="11">
        <v>-3118.5</v>
      </c>
    </row>
    <row r="47" spans="1:14" hidden="1" x14ac:dyDescent="0.25">
      <c r="A47" t="s">
        <v>13</v>
      </c>
      <c r="B47">
        <v>62510000</v>
      </c>
      <c r="C47" s="10" t="s">
        <v>85</v>
      </c>
      <c r="D47" t="s">
        <v>9</v>
      </c>
      <c r="E47" t="str">
        <f>VLOOKUP(C47,[1]Analytique!$A$44:$B$202,2,FALSE)</f>
        <v>Autres Services extérieurs</v>
      </c>
      <c r="F47" t="s">
        <v>119</v>
      </c>
      <c r="I47" t="s">
        <v>120</v>
      </c>
      <c r="J47" t="s">
        <v>121</v>
      </c>
      <c r="K47" s="11" t="s">
        <v>11</v>
      </c>
      <c r="L47" s="11" t="s">
        <v>11</v>
      </c>
      <c r="M47" s="11">
        <v>-2600.73</v>
      </c>
      <c r="N47" s="11">
        <v>-1742.3</v>
      </c>
    </row>
    <row r="48" spans="1:14" hidden="1" x14ac:dyDescent="0.25">
      <c r="A48" t="s">
        <v>13</v>
      </c>
      <c r="B48">
        <v>62530000</v>
      </c>
      <c r="C48" s="10" t="s">
        <v>85</v>
      </c>
      <c r="D48" t="s">
        <v>9</v>
      </c>
      <c r="E48" t="str">
        <f>VLOOKUP(C48,[1]Analytique!$A$44:$B$202,2,FALSE)</f>
        <v>Autres Services extérieurs</v>
      </c>
      <c r="F48" t="s">
        <v>122</v>
      </c>
      <c r="G48">
        <v>-25.33</v>
      </c>
      <c r="H48">
        <v>-91.99</v>
      </c>
      <c r="I48" t="s">
        <v>123</v>
      </c>
      <c r="J48">
        <v>-19.600000000000001</v>
      </c>
      <c r="K48" s="11">
        <v>-25.33</v>
      </c>
      <c r="L48" s="11">
        <v>-91.99</v>
      </c>
      <c r="M48" s="11">
        <v>-4454.9799999999996</v>
      </c>
      <c r="N48" s="11">
        <v>-19.600000000000001</v>
      </c>
    </row>
    <row r="49" spans="1:14" hidden="1" x14ac:dyDescent="0.25">
      <c r="A49" t="s">
        <v>13</v>
      </c>
      <c r="B49">
        <v>62560000</v>
      </c>
      <c r="C49" s="10" t="s">
        <v>85</v>
      </c>
      <c r="D49" t="s">
        <v>9</v>
      </c>
      <c r="E49" t="str">
        <f>VLOOKUP(C49,[1]Analytique!$A$44:$B$202,2,FALSE)</f>
        <v>Autres Services extérieurs</v>
      </c>
      <c r="F49" t="s">
        <v>124</v>
      </c>
      <c r="H49">
        <v>-163.63999999999999</v>
      </c>
      <c r="K49" s="11" t="s">
        <v>11</v>
      </c>
      <c r="L49" s="11">
        <v>-163.63999999999999</v>
      </c>
      <c r="M49" s="11" t="s">
        <v>11</v>
      </c>
      <c r="N49" s="11" t="s">
        <v>11</v>
      </c>
    </row>
    <row r="50" spans="1:14" hidden="1" x14ac:dyDescent="0.25">
      <c r="A50" t="s">
        <v>13</v>
      </c>
      <c r="B50">
        <v>62570000</v>
      </c>
      <c r="C50" s="10" t="s">
        <v>85</v>
      </c>
      <c r="D50" t="s">
        <v>9</v>
      </c>
      <c r="E50" t="str">
        <f>VLOOKUP(C50,[1]Analytique!$A$44:$B$202,2,FALSE)</f>
        <v>Autres Services extérieurs</v>
      </c>
      <c r="F50" t="s">
        <v>125</v>
      </c>
      <c r="H50">
        <v>-427.94</v>
      </c>
      <c r="I50" t="s">
        <v>126</v>
      </c>
      <c r="J50">
        <v>-80.709999999999994</v>
      </c>
      <c r="K50" s="11" t="s">
        <v>11</v>
      </c>
      <c r="L50" s="11">
        <v>-427.94</v>
      </c>
      <c r="M50" s="11">
        <v>-4157.59</v>
      </c>
      <c r="N50" s="11">
        <v>-80.709999999999994</v>
      </c>
    </row>
    <row r="51" spans="1:14" hidden="1" x14ac:dyDescent="0.25">
      <c r="A51" t="s">
        <v>13</v>
      </c>
      <c r="B51">
        <v>62610000</v>
      </c>
      <c r="C51" s="10" t="s">
        <v>85</v>
      </c>
      <c r="D51" t="s">
        <v>9</v>
      </c>
      <c r="E51" t="str">
        <f>VLOOKUP(C51,[1]Analytique!$A$44:$B$202,2,FALSE)</f>
        <v>Autres Services extérieurs</v>
      </c>
      <c r="F51" t="s">
        <v>127</v>
      </c>
      <c r="H51" t="s">
        <v>128</v>
      </c>
      <c r="I51" t="s">
        <v>129</v>
      </c>
      <c r="J51" t="s">
        <v>130</v>
      </c>
      <c r="K51" s="11" t="s">
        <v>11</v>
      </c>
      <c r="L51" s="11">
        <v>-7748.63</v>
      </c>
      <c r="M51" s="11">
        <v>-8931.86</v>
      </c>
      <c r="N51" s="11">
        <v>-6479.19</v>
      </c>
    </row>
    <row r="52" spans="1:14" hidden="1" x14ac:dyDescent="0.25">
      <c r="A52" t="s">
        <v>13</v>
      </c>
      <c r="B52">
        <v>62611000</v>
      </c>
      <c r="C52" s="10" t="s">
        <v>85</v>
      </c>
      <c r="D52" t="s">
        <v>9</v>
      </c>
      <c r="E52" t="str">
        <f>VLOOKUP(C52,[1]Analytique!$A$44:$B$202,2,FALSE)</f>
        <v>Autres Services extérieurs</v>
      </c>
      <c r="F52" t="s">
        <v>131</v>
      </c>
      <c r="H52">
        <v>-379.08</v>
      </c>
      <c r="I52">
        <v>-376.1</v>
      </c>
      <c r="J52">
        <v>-159.66</v>
      </c>
      <c r="K52" s="11" t="s">
        <v>11</v>
      </c>
      <c r="L52" s="11">
        <v>-379.08</v>
      </c>
      <c r="M52" s="11">
        <v>-376.1</v>
      </c>
      <c r="N52" s="11">
        <v>-159.66</v>
      </c>
    </row>
    <row r="53" spans="1:14" hidden="1" x14ac:dyDescent="0.25">
      <c r="A53" t="s">
        <v>13</v>
      </c>
      <c r="B53">
        <v>62612000</v>
      </c>
      <c r="C53" s="10" t="s">
        <v>85</v>
      </c>
      <c r="D53" t="s">
        <v>9</v>
      </c>
      <c r="E53" t="str">
        <f>VLOOKUP(C53,[1]Analytique!$A$44:$B$202,2,FALSE)</f>
        <v>Autres Services extérieurs</v>
      </c>
      <c r="F53" t="s">
        <v>132</v>
      </c>
      <c r="H53" t="s">
        <v>133</v>
      </c>
      <c r="I53" t="s">
        <v>134</v>
      </c>
      <c r="J53" t="s">
        <v>135</v>
      </c>
      <c r="K53" s="11" t="s">
        <v>11</v>
      </c>
      <c r="L53" s="11">
        <v>-12437.88</v>
      </c>
      <c r="M53" s="11">
        <v>-11401.39</v>
      </c>
      <c r="N53" s="11">
        <v>-6218.94</v>
      </c>
    </row>
    <row r="54" spans="1:14" hidden="1" x14ac:dyDescent="0.25">
      <c r="A54" t="s">
        <v>13</v>
      </c>
      <c r="B54">
        <v>62613000</v>
      </c>
      <c r="C54" s="10" t="s">
        <v>85</v>
      </c>
      <c r="D54" t="s">
        <v>9</v>
      </c>
      <c r="E54" t="str">
        <f>VLOOKUP(C54,[1]Analytique!$A$44:$B$202,2,FALSE)</f>
        <v>Autres Services extérieurs</v>
      </c>
      <c r="F54" t="s">
        <v>136</v>
      </c>
      <c r="H54">
        <v>-335.11</v>
      </c>
      <c r="I54">
        <v>-269.25</v>
      </c>
      <c r="J54">
        <v>-200.02</v>
      </c>
      <c r="K54" s="11" t="s">
        <v>11</v>
      </c>
      <c r="L54" s="11">
        <v>-335.11</v>
      </c>
      <c r="M54" s="11">
        <v>-269.25</v>
      </c>
      <c r="N54" s="11">
        <v>-200.02</v>
      </c>
    </row>
    <row r="55" spans="1:14" hidden="1" x14ac:dyDescent="0.25">
      <c r="A55" t="s">
        <v>13</v>
      </c>
      <c r="B55">
        <v>62630000</v>
      </c>
      <c r="C55" s="10" t="s">
        <v>85</v>
      </c>
      <c r="D55" t="s">
        <v>9</v>
      </c>
      <c r="E55" t="str">
        <f>VLOOKUP(C55,[1]Analytique!$A$44:$B$202,2,FALSE)</f>
        <v>Autres Services extérieurs</v>
      </c>
      <c r="F55" t="s">
        <v>137</v>
      </c>
      <c r="G55">
        <v>-21.33</v>
      </c>
      <c r="H55">
        <v>-992.42</v>
      </c>
      <c r="I55" t="s">
        <v>138</v>
      </c>
      <c r="J55">
        <v>-573.92999999999995</v>
      </c>
      <c r="K55" s="11">
        <v>-21.33</v>
      </c>
      <c r="L55" s="11">
        <v>-992.42</v>
      </c>
      <c r="M55" s="11">
        <v>-1169.27</v>
      </c>
      <c r="N55" s="11">
        <v>-573.92999999999995</v>
      </c>
    </row>
    <row r="56" spans="1:14" hidden="1" x14ac:dyDescent="0.25">
      <c r="A56" t="s">
        <v>13</v>
      </c>
      <c r="B56">
        <v>62640000</v>
      </c>
      <c r="C56" s="10" t="s">
        <v>85</v>
      </c>
      <c r="D56" t="s">
        <v>9</v>
      </c>
      <c r="E56" t="str">
        <f>VLOOKUP(C56,[1]Analytique!$A$44:$B$202,2,FALSE)</f>
        <v>Autres Services extérieurs</v>
      </c>
      <c r="F56" t="s">
        <v>139</v>
      </c>
      <c r="G56">
        <v>-25</v>
      </c>
      <c r="H56">
        <v>-319.83</v>
      </c>
      <c r="I56">
        <v>-175</v>
      </c>
      <c r="J56">
        <v>-120</v>
      </c>
      <c r="K56" s="11">
        <v>-25</v>
      </c>
      <c r="L56" s="11">
        <v>-319.83</v>
      </c>
      <c r="M56" s="11">
        <v>-175</v>
      </c>
      <c r="N56" s="11">
        <v>-120</v>
      </c>
    </row>
    <row r="57" spans="1:14" hidden="1" x14ac:dyDescent="0.25">
      <c r="A57" t="s">
        <v>13</v>
      </c>
      <c r="B57">
        <v>62780000</v>
      </c>
      <c r="C57" s="10" t="s">
        <v>85</v>
      </c>
      <c r="D57" t="s">
        <v>9</v>
      </c>
      <c r="E57" t="str">
        <f>VLOOKUP(C57,[1]Analytique!$A$44:$B$202,2,FALSE)</f>
        <v>Autres Services extérieurs</v>
      </c>
      <c r="F57" t="s">
        <v>140</v>
      </c>
      <c r="G57" t="s">
        <v>141</v>
      </c>
      <c r="H57" t="s">
        <v>142</v>
      </c>
      <c r="I57" t="s">
        <v>143</v>
      </c>
      <c r="J57" t="s">
        <v>144</v>
      </c>
      <c r="K57" s="11">
        <v>-5714.2</v>
      </c>
      <c r="L57" s="11">
        <v>-3748.12</v>
      </c>
      <c r="M57" s="11">
        <v>-4083.52</v>
      </c>
      <c r="N57" s="11">
        <v>-2188.58</v>
      </c>
    </row>
    <row r="58" spans="1:14" hidden="1" x14ac:dyDescent="0.25">
      <c r="A58" t="s">
        <v>13</v>
      </c>
      <c r="B58">
        <v>62810000</v>
      </c>
      <c r="C58" s="10" t="s">
        <v>85</v>
      </c>
      <c r="D58" t="s">
        <v>9</v>
      </c>
      <c r="E58" t="str">
        <f>VLOOKUP(C58,[1]Analytique!$A$44:$B$202,2,FALSE)</f>
        <v>Autres Services extérieurs</v>
      </c>
      <c r="F58" t="s">
        <v>145</v>
      </c>
      <c r="G58">
        <v>-253.8</v>
      </c>
      <c r="H58">
        <v>-263</v>
      </c>
      <c r="K58" s="11">
        <v>-253.8</v>
      </c>
      <c r="L58" s="11">
        <v>-263</v>
      </c>
      <c r="M58" s="11" t="s">
        <v>11</v>
      </c>
      <c r="N58" s="11" t="s">
        <v>11</v>
      </c>
    </row>
    <row r="59" spans="1:14" hidden="1" x14ac:dyDescent="0.25">
      <c r="A59" t="s">
        <v>13</v>
      </c>
      <c r="B59">
        <v>63330000</v>
      </c>
      <c r="C59" s="10" t="s">
        <v>146</v>
      </c>
      <c r="D59" t="s">
        <v>9</v>
      </c>
      <c r="E59" t="str">
        <f>VLOOKUP(C59,[1]Analytique!$A$44:$B$202,2,FALSE)</f>
        <v>Impôts et taxes</v>
      </c>
      <c r="F59" t="s">
        <v>147</v>
      </c>
      <c r="G59">
        <v>-298.68</v>
      </c>
      <c r="H59" t="s">
        <v>148</v>
      </c>
      <c r="I59" t="s">
        <v>149</v>
      </c>
      <c r="J59" t="s">
        <v>150</v>
      </c>
      <c r="K59" s="11">
        <v>-298.68</v>
      </c>
      <c r="L59" s="11">
        <v>-11265.36</v>
      </c>
      <c r="M59" s="11">
        <v>-1947.4</v>
      </c>
      <c r="N59" s="11">
        <v>-1425.56</v>
      </c>
    </row>
    <row r="60" spans="1:14" hidden="1" x14ac:dyDescent="0.25">
      <c r="A60" t="s">
        <v>13</v>
      </c>
      <c r="B60">
        <v>63512000</v>
      </c>
      <c r="C60" s="10" t="s">
        <v>146</v>
      </c>
      <c r="D60" t="s">
        <v>9</v>
      </c>
      <c r="E60" t="str">
        <f>VLOOKUP(C60,[1]Analytique!$A$44:$B$202,2,FALSE)</f>
        <v>Impôts et taxes</v>
      </c>
      <c r="F60" t="s">
        <v>151</v>
      </c>
      <c r="G60" t="s">
        <v>152</v>
      </c>
      <c r="H60" t="s">
        <v>153</v>
      </c>
      <c r="K60" s="11">
        <v>-8728</v>
      </c>
      <c r="L60" s="11">
        <v>-8403</v>
      </c>
      <c r="M60" s="11" t="s">
        <v>11</v>
      </c>
      <c r="N60" s="11" t="s">
        <v>11</v>
      </c>
    </row>
    <row r="61" spans="1:14" hidden="1" x14ac:dyDescent="0.25">
      <c r="A61" t="s">
        <v>13</v>
      </c>
      <c r="B61">
        <v>63513000</v>
      </c>
      <c r="C61" s="10" t="s">
        <v>146</v>
      </c>
      <c r="D61" t="s">
        <v>9</v>
      </c>
      <c r="E61" t="str">
        <f>VLOOKUP(C61,[1]Analytique!$A$44:$B$202,2,FALSE)</f>
        <v>Impôts et taxes</v>
      </c>
      <c r="F61" t="s">
        <v>154</v>
      </c>
      <c r="H61" t="s">
        <v>155</v>
      </c>
      <c r="K61" s="11" t="s">
        <v>11</v>
      </c>
      <c r="L61" s="11">
        <v>-1543</v>
      </c>
      <c r="M61" s="11" t="s">
        <v>11</v>
      </c>
      <c r="N61" s="11" t="s">
        <v>11</v>
      </c>
    </row>
    <row r="62" spans="1:14" hidden="1" x14ac:dyDescent="0.25">
      <c r="A62" t="s">
        <v>13</v>
      </c>
      <c r="B62">
        <v>63514000</v>
      </c>
      <c r="C62" s="10" t="s">
        <v>146</v>
      </c>
      <c r="D62" t="s">
        <v>9</v>
      </c>
      <c r="E62" t="str">
        <f>VLOOKUP(C62,[1]Analytique!$A$44:$B$202,2,FALSE)</f>
        <v>Impôts et taxes</v>
      </c>
      <c r="F62" t="s">
        <v>156</v>
      </c>
      <c r="G62">
        <v>-185.75</v>
      </c>
      <c r="H62" t="s">
        <v>157</v>
      </c>
      <c r="K62" s="11">
        <v>-185.75</v>
      </c>
      <c r="L62" s="11">
        <v>-1708</v>
      </c>
      <c r="M62" s="11" t="s">
        <v>11</v>
      </c>
      <c r="N62" s="11" t="s">
        <v>11</v>
      </c>
    </row>
    <row r="63" spans="1:14" hidden="1" x14ac:dyDescent="0.25">
      <c r="A63" t="s">
        <v>13</v>
      </c>
      <c r="B63">
        <v>63780000</v>
      </c>
      <c r="C63" s="10" t="s">
        <v>146</v>
      </c>
      <c r="D63" t="s">
        <v>9</v>
      </c>
      <c r="E63" t="str">
        <f>VLOOKUP(C63,[1]Analytique!$A$44:$B$202,2,FALSE)</f>
        <v>Impôts et taxes</v>
      </c>
      <c r="F63" t="s">
        <v>158</v>
      </c>
      <c r="G63" t="s">
        <v>159</v>
      </c>
      <c r="H63" t="s">
        <v>160</v>
      </c>
      <c r="I63" t="s">
        <v>161</v>
      </c>
      <c r="J63" t="s">
        <v>162</v>
      </c>
      <c r="K63" s="11">
        <v>4274.18</v>
      </c>
      <c r="L63" s="11">
        <v>-2437</v>
      </c>
      <c r="M63" s="11">
        <v>-2741.3</v>
      </c>
      <c r="N63" s="11">
        <v>-2474</v>
      </c>
    </row>
    <row r="64" spans="1:14" hidden="1" x14ac:dyDescent="0.25">
      <c r="A64" t="s">
        <v>13</v>
      </c>
      <c r="B64">
        <v>63890000</v>
      </c>
      <c r="C64" s="10" t="s">
        <v>146</v>
      </c>
      <c r="D64" t="s">
        <v>9</v>
      </c>
      <c r="E64" t="str">
        <f>VLOOKUP(C64,[1]Analytique!$A$44:$B$202,2,FALSE)</f>
        <v>Impôts et taxes</v>
      </c>
      <c r="F64" t="s">
        <v>163</v>
      </c>
      <c r="G64">
        <v>-22.49</v>
      </c>
      <c r="K64" s="11">
        <v>-22.49</v>
      </c>
      <c r="L64" s="11" t="s">
        <v>11</v>
      </c>
      <c r="M64" s="11" t="s">
        <v>11</v>
      </c>
      <c r="N64" s="11" t="s">
        <v>11</v>
      </c>
    </row>
    <row r="65" spans="1:14" hidden="1" x14ac:dyDescent="0.25">
      <c r="A65" t="s">
        <v>13</v>
      </c>
      <c r="B65">
        <v>64110000</v>
      </c>
      <c r="C65" s="10" t="s">
        <v>8</v>
      </c>
      <c r="D65" t="s">
        <v>9</v>
      </c>
      <c r="E65" t="str">
        <f>VLOOKUP(C65,[1]Analytique!$A$44:$B$202,2,FALSE)</f>
        <v>Charges de personnel</v>
      </c>
      <c r="F65" t="s">
        <v>164</v>
      </c>
      <c r="G65" t="s">
        <v>165</v>
      </c>
      <c r="H65" t="s">
        <v>166</v>
      </c>
      <c r="I65" t="s">
        <v>167</v>
      </c>
      <c r="J65" t="s">
        <v>167</v>
      </c>
      <c r="K65" s="11">
        <v>-38341.65</v>
      </c>
      <c r="L65" s="11">
        <v>-134606.45000000001</v>
      </c>
      <c r="M65" s="11">
        <v>-119345.45</v>
      </c>
      <c r="N65" s="11">
        <v>-119345.45</v>
      </c>
    </row>
    <row r="66" spans="1:14" hidden="1" x14ac:dyDescent="0.25">
      <c r="A66" t="s">
        <v>13</v>
      </c>
      <c r="B66">
        <v>64120000</v>
      </c>
      <c r="C66" s="10" t="s">
        <v>8</v>
      </c>
      <c r="D66" t="s">
        <v>9</v>
      </c>
      <c r="E66" t="str">
        <f>VLOOKUP(C66,[1]Analytique!$A$44:$B$202,2,FALSE)</f>
        <v>Charges de personnel</v>
      </c>
      <c r="F66" t="s">
        <v>168</v>
      </c>
      <c r="G66" t="s">
        <v>169</v>
      </c>
      <c r="H66" t="s">
        <v>170</v>
      </c>
      <c r="I66" t="s">
        <v>171</v>
      </c>
      <c r="J66" t="s">
        <v>171</v>
      </c>
      <c r="K66" s="11">
        <v>-1550</v>
      </c>
      <c r="L66" s="11">
        <v>-3585.33</v>
      </c>
      <c r="M66" s="11">
        <v>13934.93</v>
      </c>
      <c r="N66" s="11">
        <v>13934.93</v>
      </c>
    </row>
    <row r="67" spans="1:14" hidden="1" x14ac:dyDescent="0.25">
      <c r="A67" t="s">
        <v>13</v>
      </c>
      <c r="B67">
        <v>64130000</v>
      </c>
      <c r="C67" s="10" t="s">
        <v>8</v>
      </c>
      <c r="D67" t="s">
        <v>9</v>
      </c>
      <c r="E67" t="str">
        <f>VLOOKUP(C67,[1]Analytique!$A$44:$B$202,2,FALSE)</f>
        <v>Charges de personnel</v>
      </c>
      <c r="F67" t="s">
        <v>172</v>
      </c>
      <c r="G67" t="s">
        <v>173</v>
      </c>
      <c r="H67" t="s">
        <v>174</v>
      </c>
      <c r="I67" t="s">
        <v>175</v>
      </c>
      <c r="J67" t="s">
        <v>175</v>
      </c>
      <c r="K67" s="11">
        <v>-5861.36</v>
      </c>
      <c r="L67" s="11">
        <v>-18254.509999999998</v>
      </c>
      <c r="M67" s="11">
        <v>-23992.38</v>
      </c>
      <c r="N67" s="11">
        <v>-23992.38</v>
      </c>
    </row>
    <row r="68" spans="1:14" hidden="1" x14ac:dyDescent="0.25">
      <c r="A68" t="s">
        <v>13</v>
      </c>
      <c r="B68">
        <v>64140000</v>
      </c>
      <c r="C68" s="10" t="s">
        <v>8</v>
      </c>
      <c r="D68" t="s">
        <v>9</v>
      </c>
      <c r="E68" t="str">
        <f>VLOOKUP(C68,[1]Analytique!$A$44:$B$202,2,FALSE)</f>
        <v>Charges de personnel</v>
      </c>
      <c r="F68" t="s">
        <v>176</v>
      </c>
      <c r="G68" t="s">
        <v>177</v>
      </c>
      <c r="H68" t="s">
        <v>178</v>
      </c>
      <c r="I68" t="s">
        <v>179</v>
      </c>
      <c r="J68" t="s">
        <v>179</v>
      </c>
      <c r="K68" s="11">
        <v>-1200</v>
      </c>
      <c r="L68" s="11">
        <v>-4402.6000000000004</v>
      </c>
      <c r="M68" s="11">
        <v>-2448</v>
      </c>
      <c r="N68" s="11">
        <v>-2448</v>
      </c>
    </row>
    <row r="69" spans="1:14" hidden="1" x14ac:dyDescent="0.25">
      <c r="A69" t="s">
        <v>13</v>
      </c>
      <c r="B69">
        <v>64170000</v>
      </c>
      <c r="C69" s="10" t="s">
        <v>8</v>
      </c>
      <c r="D69" t="s">
        <v>9</v>
      </c>
      <c r="E69" t="str">
        <f>VLOOKUP(C69,[1]Analytique!$A$44:$B$202,2,FALSE)</f>
        <v>Charges de personnel</v>
      </c>
      <c r="F69" t="s">
        <v>180</v>
      </c>
      <c r="I69" t="s">
        <v>181</v>
      </c>
      <c r="J69" t="s">
        <v>182</v>
      </c>
      <c r="K69" s="11" t="s">
        <v>11</v>
      </c>
      <c r="L69" s="11" t="s">
        <v>11</v>
      </c>
      <c r="M69" s="11">
        <v>-6262.2</v>
      </c>
      <c r="N69" s="11">
        <v>-4195.8</v>
      </c>
    </row>
    <row r="70" spans="1:14" hidden="1" x14ac:dyDescent="0.25">
      <c r="A70" t="s">
        <v>13</v>
      </c>
      <c r="B70">
        <v>64510000</v>
      </c>
      <c r="C70" s="10" t="s">
        <v>8</v>
      </c>
      <c r="D70" t="s">
        <v>9</v>
      </c>
      <c r="E70" t="str">
        <f>VLOOKUP(C70,[1]Analytique!$A$44:$B$202,2,FALSE)</f>
        <v>Charges de personnel</v>
      </c>
      <c r="F70" t="s">
        <v>10</v>
      </c>
      <c r="G70" t="s">
        <v>183</v>
      </c>
      <c r="H70" t="s">
        <v>184</v>
      </c>
      <c r="I70" t="s">
        <v>185</v>
      </c>
      <c r="J70" t="s">
        <v>185</v>
      </c>
      <c r="K70" s="11">
        <v>-23992.44</v>
      </c>
      <c r="L70" s="11">
        <v>-66621.259999999995</v>
      </c>
      <c r="M70" s="11">
        <v>-55225.78</v>
      </c>
      <c r="N70" s="11">
        <v>-55225.78</v>
      </c>
    </row>
    <row r="71" spans="1:14" hidden="1" x14ac:dyDescent="0.25">
      <c r="A71" t="s">
        <v>13</v>
      </c>
      <c r="B71">
        <v>64512000</v>
      </c>
      <c r="C71" s="10" t="s">
        <v>8</v>
      </c>
      <c r="D71" t="s">
        <v>9</v>
      </c>
      <c r="E71" t="str">
        <f>VLOOKUP(C71,[1]Analytique!$A$44:$B$202,2,FALSE)</f>
        <v>Charges de personnel</v>
      </c>
      <c r="F71" t="s">
        <v>12</v>
      </c>
      <c r="H71">
        <v>-257.64999999999998</v>
      </c>
      <c r="I71">
        <v>-105.71</v>
      </c>
      <c r="J71">
        <v>-105.71</v>
      </c>
      <c r="K71" s="11" t="s">
        <v>11</v>
      </c>
      <c r="L71" s="11">
        <v>-257.64999999999998</v>
      </c>
      <c r="M71" s="11">
        <v>-105.71</v>
      </c>
      <c r="N71" s="11">
        <v>-105.71</v>
      </c>
    </row>
    <row r="72" spans="1:14" hidden="1" x14ac:dyDescent="0.25">
      <c r="A72" t="s">
        <v>13</v>
      </c>
      <c r="B72">
        <v>64524000</v>
      </c>
      <c r="C72" s="10" t="s">
        <v>8</v>
      </c>
      <c r="D72" t="s">
        <v>9</v>
      </c>
      <c r="E72" t="str">
        <f>VLOOKUP(C72,[1]Analytique!$A$44:$B$202,2,FALSE)</f>
        <v>Charges de personnel</v>
      </c>
      <c r="F72" t="s">
        <v>186</v>
      </c>
      <c r="H72" t="s">
        <v>187</v>
      </c>
      <c r="I72" t="s">
        <v>188</v>
      </c>
      <c r="J72" t="s">
        <v>188</v>
      </c>
      <c r="K72" s="11" t="s">
        <v>11</v>
      </c>
      <c r="L72" s="11">
        <v>-1237.6500000000001</v>
      </c>
      <c r="M72" s="11">
        <v>-1505.06</v>
      </c>
      <c r="N72" s="11">
        <v>-1505.06</v>
      </c>
    </row>
    <row r="73" spans="1:14" hidden="1" x14ac:dyDescent="0.25">
      <c r="A73" t="s">
        <v>13</v>
      </c>
      <c r="B73">
        <v>64535000</v>
      </c>
      <c r="C73" s="10" t="s">
        <v>8</v>
      </c>
      <c r="D73" t="s">
        <v>9</v>
      </c>
      <c r="E73" t="str">
        <f>VLOOKUP(C73,[1]Analytique!$A$44:$B$202,2,FALSE)</f>
        <v>Charges de personnel</v>
      </c>
      <c r="F73" t="s">
        <v>189</v>
      </c>
      <c r="G73" t="s">
        <v>190</v>
      </c>
      <c r="H73" t="s">
        <v>191</v>
      </c>
      <c r="I73" t="s">
        <v>192</v>
      </c>
      <c r="J73" t="s">
        <v>192</v>
      </c>
      <c r="K73" s="11">
        <v>-3914.32</v>
      </c>
      <c r="L73" s="11">
        <v>-7149.43</v>
      </c>
      <c r="M73" s="11">
        <v>-4177.5200000000004</v>
      </c>
      <c r="N73" s="11">
        <v>-4177.5200000000004</v>
      </c>
    </row>
    <row r="74" spans="1:14" hidden="1" x14ac:dyDescent="0.25">
      <c r="A74" t="s">
        <v>13</v>
      </c>
      <c r="B74">
        <v>64560000</v>
      </c>
      <c r="C74" s="10" t="s">
        <v>8</v>
      </c>
      <c r="D74" t="s">
        <v>9</v>
      </c>
      <c r="E74" t="str">
        <f>VLOOKUP(C74,[1]Analytique!$A$44:$B$202,2,FALSE)</f>
        <v>Charges de personnel</v>
      </c>
      <c r="F74" t="s">
        <v>193</v>
      </c>
      <c r="G74">
        <v>-775.76</v>
      </c>
      <c r="H74" t="s">
        <v>194</v>
      </c>
      <c r="I74" t="s">
        <v>195</v>
      </c>
      <c r="J74" t="s">
        <v>195</v>
      </c>
      <c r="K74" s="11">
        <v>-775.76</v>
      </c>
      <c r="L74" s="11">
        <v>-1483.94</v>
      </c>
      <c r="M74" s="11">
        <v>6332.62</v>
      </c>
      <c r="N74" s="11">
        <v>6332.62</v>
      </c>
    </row>
    <row r="75" spans="1:14" hidden="1" x14ac:dyDescent="0.25">
      <c r="A75" t="s">
        <v>13</v>
      </c>
      <c r="B75">
        <v>64810000</v>
      </c>
      <c r="C75" s="10" t="s">
        <v>8</v>
      </c>
      <c r="D75" t="s">
        <v>9</v>
      </c>
      <c r="E75" t="str">
        <f>VLOOKUP(C75,[1]Analytique!$A$44:$B$202,2,FALSE)</f>
        <v>Charges de personnel</v>
      </c>
      <c r="F75" t="s">
        <v>196</v>
      </c>
      <c r="I75">
        <v>-421.75</v>
      </c>
      <c r="J75">
        <v>-421.75</v>
      </c>
      <c r="K75" s="11" t="s">
        <v>11</v>
      </c>
      <c r="L75" s="11" t="s">
        <v>11</v>
      </c>
      <c r="M75" s="11">
        <v>-421.75</v>
      </c>
      <c r="N75" s="11">
        <v>-421.75</v>
      </c>
    </row>
    <row r="76" spans="1:14" hidden="1" x14ac:dyDescent="0.25">
      <c r="A76" t="s">
        <v>13</v>
      </c>
      <c r="B76">
        <v>65110000</v>
      </c>
      <c r="C76" s="10" t="s">
        <v>197</v>
      </c>
      <c r="D76" t="s">
        <v>9</v>
      </c>
      <c r="E76" t="str">
        <f>VLOOKUP(C76,[1]Analytique!$A$44:$B$202,2,FALSE)</f>
        <v>Autres charges de gestion</v>
      </c>
      <c r="F76" t="s">
        <v>198</v>
      </c>
      <c r="H76" t="s">
        <v>199</v>
      </c>
      <c r="K76" s="11" t="s">
        <v>11</v>
      </c>
      <c r="L76" s="11">
        <v>-2034.38</v>
      </c>
      <c r="M76" s="11" t="s">
        <v>11</v>
      </c>
      <c r="N76" s="11" t="s">
        <v>11</v>
      </c>
    </row>
    <row r="77" spans="1:14" hidden="1" x14ac:dyDescent="0.25">
      <c r="A77" t="s">
        <v>13</v>
      </c>
      <c r="B77">
        <v>65800000</v>
      </c>
      <c r="C77" s="10" t="s">
        <v>197</v>
      </c>
      <c r="D77" t="s">
        <v>9</v>
      </c>
      <c r="E77" t="str">
        <f>VLOOKUP(C77,[1]Analytique!$A$44:$B$202,2,FALSE)</f>
        <v>Autres charges de gestion</v>
      </c>
      <c r="F77" t="s">
        <v>200</v>
      </c>
      <c r="G77">
        <v>-177.21</v>
      </c>
      <c r="H77">
        <v>-23.63</v>
      </c>
      <c r="I77">
        <v>-1.25</v>
      </c>
      <c r="J77">
        <v>-0.15</v>
      </c>
      <c r="K77" s="11">
        <v>-177.21</v>
      </c>
      <c r="L77" s="11">
        <v>-23.63</v>
      </c>
      <c r="M77" s="11">
        <v>-1.25</v>
      </c>
      <c r="N77" s="11">
        <v>-0.15</v>
      </c>
    </row>
    <row r="78" spans="1:14" hidden="1" x14ac:dyDescent="0.25">
      <c r="A78" t="s">
        <v>13</v>
      </c>
      <c r="B78">
        <v>66160000</v>
      </c>
      <c r="C78" s="10" t="s">
        <v>201</v>
      </c>
      <c r="D78" t="s">
        <v>9</v>
      </c>
      <c r="E78" t="str">
        <f>VLOOKUP(C78,[1]Analytique!$A$44:$B$202,2,FALSE)</f>
        <v>Charges Financières</v>
      </c>
      <c r="F78" t="s">
        <v>202</v>
      </c>
      <c r="H78" t="s">
        <v>203</v>
      </c>
      <c r="I78">
        <v>-252.14</v>
      </c>
      <c r="J78">
        <v>-246.69</v>
      </c>
      <c r="K78" s="11" t="s">
        <v>11</v>
      </c>
      <c r="L78" s="11">
        <v>-1775.02</v>
      </c>
      <c r="M78" s="11">
        <v>-252.14</v>
      </c>
      <c r="N78" s="11">
        <v>-246.69</v>
      </c>
    </row>
    <row r="79" spans="1:14" hidden="1" x14ac:dyDescent="0.25">
      <c r="A79" t="s">
        <v>13</v>
      </c>
      <c r="B79">
        <v>66600000</v>
      </c>
      <c r="C79" s="10" t="s">
        <v>201</v>
      </c>
      <c r="D79" t="s">
        <v>9</v>
      </c>
      <c r="E79" t="str">
        <f>VLOOKUP(C79,[1]Analytique!$A$44:$B$202,2,FALSE)</f>
        <v>Charges Financières</v>
      </c>
      <c r="F79" t="s">
        <v>204</v>
      </c>
      <c r="H79" t="s">
        <v>205</v>
      </c>
      <c r="K79" s="11" t="s">
        <v>11</v>
      </c>
      <c r="L79" s="11">
        <v>-1758.05</v>
      </c>
      <c r="M79" s="11" t="s">
        <v>11</v>
      </c>
      <c r="N79" s="11" t="s">
        <v>11</v>
      </c>
    </row>
    <row r="80" spans="1:14" hidden="1" x14ac:dyDescent="0.25">
      <c r="A80" t="s">
        <v>13</v>
      </c>
      <c r="B80">
        <v>66800000</v>
      </c>
      <c r="C80" s="10" t="s">
        <v>201</v>
      </c>
      <c r="D80" t="s">
        <v>9</v>
      </c>
      <c r="E80" t="str">
        <f>VLOOKUP(C80,[1]Analytique!$A$44:$B$202,2,FALSE)</f>
        <v>Charges Financières</v>
      </c>
      <c r="F80" t="s">
        <v>206</v>
      </c>
      <c r="G80">
        <v>-44.04</v>
      </c>
      <c r="K80" s="11">
        <v>-44.04</v>
      </c>
      <c r="L80" s="11" t="s">
        <v>11</v>
      </c>
      <c r="M80" s="11" t="s">
        <v>11</v>
      </c>
      <c r="N80" s="11" t="s">
        <v>11</v>
      </c>
    </row>
    <row r="81" spans="1:14" hidden="1" x14ac:dyDescent="0.25">
      <c r="A81" t="s">
        <v>13</v>
      </c>
      <c r="B81">
        <v>67190000</v>
      </c>
      <c r="C81" s="10" t="s">
        <v>207</v>
      </c>
      <c r="D81" t="s">
        <v>9</v>
      </c>
      <c r="E81" t="str">
        <f>VLOOKUP(C81,[1]Analytique!$A$44:$B$202,2,FALSE)</f>
        <v>Charges exceptionnelles</v>
      </c>
      <c r="F81" t="s">
        <v>208</v>
      </c>
      <c r="I81">
        <v>-450</v>
      </c>
      <c r="J81">
        <v>-450</v>
      </c>
      <c r="K81" s="11" t="s">
        <v>11</v>
      </c>
      <c r="L81" s="11" t="s">
        <v>11</v>
      </c>
      <c r="M81" s="11">
        <v>-450</v>
      </c>
      <c r="N81" s="11">
        <v>-450</v>
      </c>
    </row>
    <row r="82" spans="1:14" hidden="1" x14ac:dyDescent="0.25">
      <c r="A82" t="s">
        <v>13</v>
      </c>
      <c r="B82">
        <v>67200000</v>
      </c>
      <c r="C82" s="10" t="s">
        <v>207</v>
      </c>
      <c r="D82" t="s">
        <v>9</v>
      </c>
      <c r="E82" t="str">
        <f>VLOOKUP(C82,[1]Analytique!$A$44:$B$202,2,FALSE)</f>
        <v>Charges exceptionnelles</v>
      </c>
      <c r="F82" t="s">
        <v>209</v>
      </c>
      <c r="G82">
        <v>-27.09</v>
      </c>
      <c r="H82" t="s">
        <v>210</v>
      </c>
      <c r="I82" t="s">
        <v>211</v>
      </c>
      <c r="J82" t="s">
        <v>211</v>
      </c>
      <c r="K82" s="11">
        <v>-27.09</v>
      </c>
      <c r="L82" s="11">
        <v>-2824.35</v>
      </c>
      <c r="M82" s="11">
        <v>-5148.3</v>
      </c>
      <c r="N82" s="11">
        <v>-5148.3</v>
      </c>
    </row>
    <row r="83" spans="1:14" hidden="1" x14ac:dyDescent="0.25">
      <c r="A83" t="s">
        <v>13</v>
      </c>
      <c r="B83">
        <v>68112000</v>
      </c>
      <c r="C83" s="10" t="s">
        <v>212</v>
      </c>
      <c r="D83" t="s">
        <v>9</v>
      </c>
      <c r="E83" t="str">
        <f>VLOOKUP(C83,[1]Analytique!$A$44:$B$202,2,FALSE)</f>
        <v>Dot amort,dépréciat provisions</v>
      </c>
      <c r="F83" t="s">
        <v>213</v>
      </c>
      <c r="G83" t="s">
        <v>214</v>
      </c>
      <c r="H83" t="s">
        <v>215</v>
      </c>
      <c r="K83" s="11">
        <v>-93136.84</v>
      </c>
      <c r="L83" s="11">
        <v>-151971.35</v>
      </c>
      <c r="M83" s="11" t="s">
        <v>11</v>
      </c>
      <c r="N83" s="11" t="s">
        <v>11</v>
      </c>
    </row>
    <row r="84" spans="1:14" hidden="1" x14ac:dyDescent="0.25">
      <c r="A84" t="s">
        <v>13</v>
      </c>
      <c r="B84">
        <v>75800000</v>
      </c>
      <c r="C84" s="10" t="s">
        <v>216</v>
      </c>
      <c r="D84" t="s">
        <v>9</v>
      </c>
      <c r="E84" t="e">
        <f>VLOOKUP(C84,[1]Analytique!$A$44:$B$202,2,FALSE)</f>
        <v>#N/A</v>
      </c>
      <c r="F84" t="s">
        <v>217</v>
      </c>
      <c r="G84">
        <v>150.74</v>
      </c>
      <c r="H84" t="s">
        <v>218</v>
      </c>
      <c r="I84">
        <v>2.06</v>
      </c>
      <c r="J84">
        <v>2.06</v>
      </c>
      <c r="K84" s="11">
        <v>150.74</v>
      </c>
      <c r="L84" s="11">
        <v>2950.41</v>
      </c>
      <c r="M84" s="11">
        <v>2.06</v>
      </c>
      <c r="N84" s="11">
        <v>2.06</v>
      </c>
    </row>
    <row r="85" spans="1:14" hidden="1" x14ac:dyDescent="0.25">
      <c r="A85" t="s">
        <v>13</v>
      </c>
      <c r="B85">
        <v>76400000</v>
      </c>
      <c r="C85" s="10" t="s">
        <v>219</v>
      </c>
      <c r="D85" t="s">
        <v>9</v>
      </c>
      <c r="E85" t="e">
        <f>VLOOKUP(C85,[1]Analytique!$A$44:$B$202,2,FALSE)</f>
        <v>#N/A</v>
      </c>
      <c r="F85" t="s">
        <v>220</v>
      </c>
      <c r="G85">
        <v>585.1</v>
      </c>
      <c r="K85" s="11">
        <v>585.1</v>
      </c>
      <c r="L85" s="11" t="s">
        <v>11</v>
      </c>
      <c r="M85" s="11" t="s">
        <v>11</v>
      </c>
      <c r="N85" s="11" t="s">
        <v>11</v>
      </c>
    </row>
    <row r="86" spans="1:14" hidden="1" x14ac:dyDescent="0.25">
      <c r="A86" t="s">
        <v>13</v>
      </c>
      <c r="B86">
        <v>76600000</v>
      </c>
      <c r="C86" s="10" t="s">
        <v>219</v>
      </c>
      <c r="D86" t="s">
        <v>9</v>
      </c>
      <c r="E86" t="e">
        <f>VLOOKUP(C86,[1]Analytique!$A$44:$B$202,2,FALSE)</f>
        <v>#N/A</v>
      </c>
      <c r="F86" t="s">
        <v>221</v>
      </c>
      <c r="G86">
        <v>835.98</v>
      </c>
      <c r="H86">
        <v>900.07</v>
      </c>
      <c r="K86" s="11">
        <v>835.98</v>
      </c>
      <c r="L86" s="11">
        <v>900.07</v>
      </c>
      <c r="M86" s="11" t="s">
        <v>11</v>
      </c>
      <c r="N86" s="11" t="s">
        <v>11</v>
      </c>
    </row>
    <row r="87" spans="1:14" hidden="1" x14ac:dyDescent="0.25">
      <c r="A87" t="s">
        <v>13</v>
      </c>
      <c r="B87">
        <v>77200000</v>
      </c>
      <c r="C87" s="10" t="s">
        <v>222</v>
      </c>
      <c r="D87" t="s">
        <v>9</v>
      </c>
      <c r="E87" t="e">
        <f>VLOOKUP(C87,[1]Analytique!$A$44:$B$202,2,FALSE)</f>
        <v>#N/A</v>
      </c>
      <c r="F87" t="s">
        <v>223</v>
      </c>
      <c r="G87">
        <v>28.8</v>
      </c>
      <c r="I87" t="s">
        <v>224</v>
      </c>
      <c r="J87" t="s">
        <v>224</v>
      </c>
      <c r="K87" s="11">
        <v>28.8</v>
      </c>
      <c r="L87" s="11" t="s">
        <v>11</v>
      </c>
      <c r="M87" s="11">
        <v>27873.39</v>
      </c>
      <c r="N87" s="11">
        <v>27873.39</v>
      </c>
    </row>
    <row r="88" spans="1:14" hidden="1" x14ac:dyDescent="0.25">
      <c r="A88" t="s">
        <v>13</v>
      </c>
      <c r="B88">
        <v>77521960</v>
      </c>
      <c r="C88" s="10" t="s">
        <v>222</v>
      </c>
      <c r="D88" t="s">
        <v>9</v>
      </c>
      <c r="E88" t="e">
        <f>VLOOKUP(C88,[1]Analytique!$A$44:$B$202,2,FALSE)</f>
        <v>#N/A</v>
      </c>
      <c r="F88" t="s">
        <v>225</v>
      </c>
      <c r="I88">
        <v>190</v>
      </c>
      <c r="J88">
        <v>190</v>
      </c>
      <c r="K88" s="11" t="s">
        <v>11</v>
      </c>
      <c r="L88" s="11" t="s">
        <v>11</v>
      </c>
      <c r="M88" s="11">
        <v>190</v>
      </c>
      <c r="N88" s="11">
        <v>190</v>
      </c>
    </row>
    <row r="89" spans="1:14" hidden="1" x14ac:dyDescent="0.25">
      <c r="A89" t="s">
        <v>13</v>
      </c>
      <c r="B89">
        <v>77522000</v>
      </c>
      <c r="C89" s="10" t="s">
        <v>222</v>
      </c>
      <c r="D89" t="s">
        <v>9</v>
      </c>
      <c r="E89" t="e">
        <f>VLOOKUP(C89,[1]Analytique!$A$44:$B$202,2,FALSE)</f>
        <v>#N/A</v>
      </c>
      <c r="F89" t="s">
        <v>226</v>
      </c>
      <c r="I89" t="s">
        <v>227</v>
      </c>
      <c r="J89" t="s">
        <v>227</v>
      </c>
      <c r="K89" s="11" t="s">
        <v>11</v>
      </c>
      <c r="L89" s="11" t="s">
        <v>11</v>
      </c>
      <c r="M89" s="11">
        <v>1916.48</v>
      </c>
      <c r="N89" s="11">
        <v>1916.48</v>
      </c>
    </row>
    <row r="90" spans="1:14" hidden="1" x14ac:dyDescent="0.25">
      <c r="A90" t="s">
        <v>13</v>
      </c>
      <c r="B90">
        <v>79100000</v>
      </c>
      <c r="C90" s="10" t="s">
        <v>228</v>
      </c>
      <c r="D90" t="s">
        <v>9</v>
      </c>
      <c r="E90" t="e">
        <f>VLOOKUP(C90,[1]Analytique!$A$44:$B$202,2,FALSE)</f>
        <v>#N/A</v>
      </c>
      <c r="F90" t="s">
        <v>229</v>
      </c>
      <c r="G90" t="s">
        <v>230</v>
      </c>
      <c r="H90" t="s">
        <v>231</v>
      </c>
      <c r="K90" s="11">
        <v>1200</v>
      </c>
      <c r="L90" s="11">
        <v>7632.7</v>
      </c>
      <c r="M90" s="11" t="s">
        <v>11</v>
      </c>
      <c r="N90" s="11" t="s">
        <v>11</v>
      </c>
    </row>
    <row r="91" spans="1:14" hidden="1" x14ac:dyDescent="0.25">
      <c r="A91" t="s">
        <v>13</v>
      </c>
      <c r="B91">
        <v>79110000</v>
      </c>
      <c r="C91" s="10" t="s">
        <v>228</v>
      </c>
      <c r="D91" t="s">
        <v>9</v>
      </c>
      <c r="E91" t="e">
        <f>VLOOKUP(C91,[1]Analytique!$A$44:$B$202,2,FALSE)</f>
        <v>#N/A</v>
      </c>
      <c r="F91" t="s">
        <v>232</v>
      </c>
      <c r="I91" t="s">
        <v>233</v>
      </c>
      <c r="J91" t="s">
        <v>233</v>
      </c>
      <c r="K91" s="11" t="s">
        <v>11</v>
      </c>
      <c r="L91" s="11" t="s">
        <v>11</v>
      </c>
      <c r="M91" s="11">
        <v>2448</v>
      </c>
      <c r="N91" s="11">
        <v>2448</v>
      </c>
    </row>
    <row r="92" spans="1:14" hidden="1" x14ac:dyDescent="0.25">
      <c r="A92" t="s">
        <v>13</v>
      </c>
      <c r="B92">
        <v>79150000</v>
      </c>
      <c r="C92" s="10" t="s">
        <v>228</v>
      </c>
      <c r="D92" t="s">
        <v>9</v>
      </c>
      <c r="E92" t="e">
        <f>VLOOKUP(C92,[1]Analytique!$A$44:$B$202,2,FALSE)</f>
        <v>#N/A</v>
      </c>
      <c r="F92" t="s">
        <v>234</v>
      </c>
      <c r="G92">
        <v>466</v>
      </c>
      <c r="K92" s="11">
        <v>466</v>
      </c>
      <c r="L92" s="11" t="s">
        <v>11</v>
      </c>
      <c r="M92" s="11" t="s">
        <v>11</v>
      </c>
      <c r="N92" s="11" t="s">
        <v>11</v>
      </c>
    </row>
    <row r="93" spans="1:14" hidden="1" x14ac:dyDescent="0.25">
      <c r="A93" t="s">
        <v>235</v>
      </c>
      <c r="B93">
        <v>60240000</v>
      </c>
      <c r="C93" s="10" t="s">
        <v>14</v>
      </c>
      <c r="D93" t="s">
        <v>9</v>
      </c>
      <c r="E93" t="str">
        <f>VLOOKUP(C93,[1]Analytique!$A$44:$B$202,2,FALSE)</f>
        <v>Achats</v>
      </c>
      <c r="F93" t="s">
        <v>17</v>
      </c>
      <c r="G93" t="s">
        <v>236</v>
      </c>
      <c r="K93" s="11">
        <v>-4773.1000000000004</v>
      </c>
      <c r="L93" s="11" t="s">
        <v>11</v>
      </c>
      <c r="M93" s="11" t="s">
        <v>11</v>
      </c>
      <c r="N93" s="11" t="s">
        <v>11</v>
      </c>
    </row>
    <row r="94" spans="1:14" hidden="1" x14ac:dyDescent="0.25">
      <c r="A94" t="s">
        <v>235</v>
      </c>
      <c r="B94">
        <v>60610000</v>
      </c>
      <c r="C94" s="10" t="s">
        <v>14</v>
      </c>
      <c r="D94" t="s">
        <v>9</v>
      </c>
      <c r="E94" t="str">
        <f>VLOOKUP(C94,[1]Analytique!$A$44:$B$202,2,FALSE)</f>
        <v>Achats</v>
      </c>
      <c r="F94" t="s">
        <v>21</v>
      </c>
      <c r="G94" t="s">
        <v>237</v>
      </c>
      <c r="K94" s="11">
        <v>-1061.75</v>
      </c>
      <c r="L94" s="11" t="s">
        <v>11</v>
      </c>
      <c r="M94" s="11" t="s">
        <v>11</v>
      </c>
      <c r="N94" s="11" t="s">
        <v>11</v>
      </c>
    </row>
    <row r="95" spans="1:14" hidden="1" x14ac:dyDescent="0.25">
      <c r="A95" t="s">
        <v>235</v>
      </c>
      <c r="B95">
        <v>60630000</v>
      </c>
      <c r="C95" s="10" t="s">
        <v>14</v>
      </c>
      <c r="D95" t="s">
        <v>9</v>
      </c>
      <c r="E95" t="str">
        <f>VLOOKUP(C95,[1]Analytique!$A$44:$B$202,2,FALSE)</f>
        <v>Achats</v>
      </c>
      <c r="F95" t="s">
        <v>24</v>
      </c>
      <c r="G95" t="s">
        <v>238</v>
      </c>
      <c r="K95" s="11">
        <v>-1573.32</v>
      </c>
      <c r="L95" s="11" t="s">
        <v>11</v>
      </c>
      <c r="M95" s="11" t="s">
        <v>11</v>
      </c>
      <c r="N95" s="11" t="s">
        <v>11</v>
      </c>
    </row>
    <row r="96" spans="1:14" hidden="1" x14ac:dyDescent="0.25">
      <c r="A96" t="s">
        <v>235</v>
      </c>
      <c r="B96">
        <v>60640000</v>
      </c>
      <c r="C96" s="10" t="s">
        <v>14</v>
      </c>
      <c r="D96" t="s">
        <v>9</v>
      </c>
      <c r="E96" t="str">
        <f>VLOOKUP(C96,[1]Analytique!$A$44:$B$202,2,FALSE)</f>
        <v>Achats</v>
      </c>
      <c r="F96" t="s">
        <v>29</v>
      </c>
      <c r="G96" t="s">
        <v>239</v>
      </c>
      <c r="K96" s="11">
        <v>-1592.98</v>
      </c>
      <c r="L96" s="11" t="s">
        <v>11</v>
      </c>
      <c r="M96" s="11" t="s">
        <v>11</v>
      </c>
      <c r="N96" s="11" t="s">
        <v>11</v>
      </c>
    </row>
    <row r="97" spans="1:14" hidden="1" x14ac:dyDescent="0.25">
      <c r="A97" t="s">
        <v>235</v>
      </c>
      <c r="B97">
        <v>60660000</v>
      </c>
      <c r="C97" s="10" t="s">
        <v>14</v>
      </c>
      <c r="D97" t="s">
        <v>9</v>
      </c>
      <c r="E97" t="str">
        <f>VLOOKUP(C97,[1]Analytique!$A$44:$B$202,2,FALSE)</f>
        <v>Achats</v>
      </c>
      <c r="F97" t="s">
        <v>35</v>
      </c>
      <c r="G97" t="s">
        <v>240</v>
      </c>
      <c r="K97" s="11">
        <v>-4459.72</v>
      </c>
      <c r="L97" s="11" t="s">
        <v>11</v>
      </c>
      <c r="M97" s="11" t="s">
        <v>11</v>
      </c>
      <c r="N97" s="11" t="s">
        <v>11</v>
      </c>
    </row>
    <row r="98" spans="1:14" hidden="1" x14ac:dyDescent="0.25">
      <c r="A98" t="s">
        <v>235</v>
      </c>
      <c r="B98">
        <v>61320000</v>
      </c>
      <c r="C98" s="10" t="s">
        <v>41</v>
      </c>
      <c r="D98" t="s">
        <v>9</v>
      </c>
      <c r="E98" t="str">
        <f>VLOOKUP(C98,[1]Analytique!$A$44:$B$202,2,FALSE)</f>
        <v>Services extérieurs</v>
      </c>
      <c r="F98" t="s">
        <v>51</v>
      </c>
      <c r="G98" t="s">
        <v>241</v>
      </c>
      <c r="K98" s="11">
        <v>-9675.31</v>
      </c>
      <c r="L98" s="11" t="s">
        <v>11</v>
      </c>
      <c r="M98" s="11" t="s">
        <v>11</v>
      </c>
      <c r="N98" s="11" t="s">
        <v>11</v>
      </c>
    </row>
    <row r="99" spans="1:14" hidden="1" x14ac:dyDescent="0.25">
      <c r="A99" t="s">
        <v>235</v>
      </c>
      <c r="B99">
        <v>61520000</v>
      </c>
      <c r="C99" s="10" t="s">
        <v>41</v>
      </c>
      <c r="D99" t="s">
        <v>9</v>
      </c>
      <c r="E99" t="str">
        <f>VLOOKUP(C99,[1]Analytique!$A$44:$B$202,2,FALSE)</f>
        <v>Services extérieurs</v>
      </c>
      <c r="F99" t="s">
        <v>55</v>
      </c>
      <c r="G99">
        <v>-919.35</v>
      </c>
      <c r="K99" s="11">
        <v>-919.35</v>
      </c>
      <c r="L99" s="11" t="s">
        <v>11</v>
      </c>
      <c r="M99" s="11" t="s">
        <v>11</v>
      </c>
      <c r="N99" s="11" t="s">
        <v>11</v>
      </c>
    </row>
    <row r="100" spans="1:14" hidden="1" x14ac:dyDescent="0.25">
      <c r="A100" t="s">
        <v>235</v>
      </c>
      <c r="B100">
        <v>61550000</v>
      </c>
      <c r="C100" s="10" t="s">
        <v>41</v>
      </c>
      <c r="D100" t="s">
        <v>9</v>
      </c>
      <c r="E100" t="str">
        <f>VLOOKUP(C100,[1]Analytique!$A$44:$B$202,2,FALSE)</f>
        <v>Services extérieurs</v>
      </c>
      <c r="F100" t="s">
        <v>57</v>
      </c>
      <c r="G100" t="s">
        <v>242</v>
      </c>
      <c r="K100" s="11">
        <v>-1027.8699999999999</v>
      </c>
      <c r="L100" s="11" t="s">
        <v>11</v>
      </c>
      <c r="M100" s="11" t="s">
        <v>11</v>
      </c>
      <c r="N100" s="11" t="s">
        <v>11</v>
      </c>
    </row>
    <row r="101" spans="1:14" hidden="1" x14ac:dyDescent="0.25">
      <c r="A101" t="s">
        <v>235</v>
      </c>
      <c r="B101">
        <v>61551000</v>
      </c>
      <c r="C101" s="10" t="s">
        <v>41</v>
      </c>
      <c r="D101" t="s">
        <v>9</v>
      </c>
      <c r="E101" t="str">
        <f>VLOOKUP(C101,[1]Analytique!$A$44:$B$202,2,FALSE)</f>
        <v>Services extérieurs</v>
      </c>
      <c r="F101" t="s">
        <v>60</v>
      </c>
      <c r="G101" t="s">
        <v>243</v>
      </c>
      <c r="K101" s="11">
        <v>-1449.34</v>
      </c>
      <c r="L101" s="11" t="s">
        <v>11</v>
      </c>
      <c r="M101" s="11" t="s">
        <v>11</v>
      </c>
      <c r="N101" s="11" t="s">
        <v>11</v>
      </c>
    </row>
    <row r="102" spans="1:14" hidden="1" x14ac:dyDescent="0.25">
      <c r="A102" t="s">
        <v>235</v>
      </c>
      <c r="B102">
        <v>61570000</v>
      </c>
      <c r="C102" s="10" t="s">
        <v>41</v>
      </c>
      <c r="D102" t="s">
        <v>9</v>
      </c>
      <c r="E102" t="str">
        <f>VLOOKUP(C102,[1]Analytique!$A$44:$B$202,2,FALSE)</f>
        <v>Services extérieurs</v>
      </c>
      <c r="F102" t="s">
        <v>64</v>
      </c>
      <c r="G102">
        <v>-723.33</v>
      </c>
      <c r="K102" s="11">
        <v>-723.33</v>
      </c>
      <c r="L102" s="11" t="s">
        <v>11</v>
      </c>
      <c r="M102" s="11" t="s">
        <v>11</v>
      </c>
      <c r="N102" s="11" t="s">
        <v>11</v>
      </c>
    </row>
    <row r="103" spans="1:14" hidden="1" x14ac:dyDescent="0.25">
      <c r="A103" t="s">
        <v>235</v>
      </c>
      <c r="B103">
        <v>61572000</v>
      </c>
      <c r="C103" s="10" t="s">
        <v>41</v>
      </c>
      <c r="D103" t="s">
        <v>9</v>
      </c>
      <c r="E103" t="str">
        <f>VLOOKUP(C103,[1]Analytique!$A$44:$B$202,2,FALSE)</f>
        <v>Services extérieurs</v>
      </c>
      <c r="F103" t="s">
        <v>65</v>
      </c>
      <c r="G103">
        <v>-196.2</v>
      </c>
      <c r="K103" s="11">
        <v>-196.2</v>
      </c>
      <c r="L103" s="11" t="s">
        <v>11</v>
      </c>
      <c r="M103" s="11" t="s">
        <v>11</v>
      </c>
      <c r="N103" s="11" t="s">
        <v>11</v>
      </c>
    </row>
    <row r="104" spans="1:14" hidden="1" x14ac:dyDescent="0.25">
      <c r="A104" t="s">
        <v>235</v>
      </c>
      <c r="B104">
        <v>61574000</v>
      </c>
      <c r="C104" s="10" t="s">
        <v>41</v>
      </c>
      <c r="D104" t="s">
        <v>9</v>
      </c>
      <c r="E104" t="str">
        <f>VLOOKUP(C104,[1]Analytique!$A$44:$B$202,2,FALSE)</f>
        <v>Services extérieurs</v>
      </c>
      <c r="F104" t="s">
        <v>66</v>
      </c>
      <c r="G104" t="s">
        <v>244</v>
      </c>
      <c r="K104" s="11">
        <v>-1599.32</v>
      </c>
      <c r="L104" s="11" t="s">
        <v>11</v>
      </c>
      <c r="M104" s="11" t="s">
        <v>11</v>
      </c>
      <c r="N104" s="11" t="s">
        <v>11</v>
      </c>
    </row>
    <row r="105" spans="1:14" hidden="1" x14ac:dyDescent="0.25">
      <c r="A105" t="s">
        <v>235</v>
      </c>
      <c r="B105">
        <v>61575000</v>
      </c>
      <c r="C105" s="10" t="s">
        <v>41</v>
      </c>
      <c r="D105" t="s">
        <v>9</v>
      </c>
      <c r="E105" t="str">
        <f>VLOOKUP(C105,[1]Analytique!$A$44:$B$202,2,FALSE)</f>
        <v>Services extérieurs</v>
      </c>
      <c r="F105" t="s">
        <v>68</v>
      </c>
      <c r="G105">
        <v>0</v>
      </c>
      <c r="K105" s="11" t="s">
        <v>11</v>
      </c>
      <c r="L105" s="11" t="s">
        <v>11</v>
      </c>
      <c r="M105" s="11" t="s">
        <v>11</v>
      </c>
      <c r="N105" s="11" t="s">
        <v>11</v>
      </c>
    </row>
    <row r="106" spans="1:14" hidden="1" x14ac:dyDescent="0.25">
      <c r="A106" t="s">
        <v>235</v>
      </c>
      <c r="B106">
        <v>61650000</v>
      </c>
      <c r="C106" s="10" t="s">
        <v>41</v>
      </c>
      <c r="D106" t="s">
        <v>9</v>
      </c>
      <c r="E106" t="str">
        <f>VLOOKUP(C106,[1]Analytique!$A$44:$B$202,2,FALSE)</f>
        <v>Services extérieurs</v>
      </c>
      <c r="F106" t="s">
        <v>81</v>
      </c>
      <c r="G106">
        <v>-187.75</v>
      </c>
      <c r="K106" s="11">
        <v>-187.75</v>
      </c>
      <c r="L106" s="11" t="s">
        <v>11</v>
      </c>
      <c r="M106" s="11" t="s">
        <v>11</v>
      </c>
      <c r="N106" s="11" t="s">
        <v>11</v>
      </c>
    </row>
    <row r="107" spans="1:14" hidden="1" x14ac:dyDescent="0.25">
      <c r="A107" t="s">
        <v>235</v>
      </c>
      <c r="B107">
        <v>62140100</v>
      </c>
      <c r="C107" s="10" t="s">
        <v>85</v>
      </c>
      <c r="D107" t="s">
        <v>9</v>
      </c>
      <c r="E107" t="str">
        <f>VLOOKUP(C107,[1]Analytique!$A$44:$B$202,2,FALSE)</f>
        <v>Autres Services extérieurs</v>
      </c>
      <c r="F107" t="s">
        <v>245</v>
      </c>
      <c r="G107">
        <v>-567.5</v>
      </c>
      <c r="K107" s="11">
        <v>-567.5</v>
      </c>
      <c r="L107" s="11" t="s">
        <v>11</v>
      </c>
      <c r="M107" s="11" t="s">
        <v>11</v>
      </c>
      <c r="N107" s="11" t="s">
        <v>11</v>
      </c>
    </row>
    <row r="108" spans="1:14" hidden="1" x14ac:dyDescent="0.25">
      <c r="A108" t="s">
        <v>235</v>
      </c>
      <c r="B108">
        <v>62270000</v>
      </c>
      <c r="C108" s="10" t="s">
        <v>85</v>
      </c>
      <c r="D108" t="s">
        <v>9</v>
      </c>
      <c r="E108" t="str">
        <f>VLOOKUP(C108,[1]Analytique!$A$44:$B$202,2,FALSE)</f>
        <v>Autres Services extérieurs</v>
      </c>
      <c r="F108" t="s">
        <v>107</v>
      </c>
      <c r="G108">
        <v>-12</v>
      </c>
      <c r="K108" s="11">
        <v>-12</v>
      </c>
      <c r="L108" s="11" t="s">
        <v>11</v>
      </c>
      <c r="M108" s="11" t="s">
        <v>11</v>
      </c>
      <c r="N108" s="11" t="s">
        <v>11</v>
      </c>
    </row>
    <row r="109" spans="1:14" hidden="1" x14ac:dyDescent="0.25">
      <c r="A109" t="s">
        <v>235</v>
      </c>
      <c r="B109">
        <v>62530000</v>
      </c>
      <c r="C109" s="10" t="s">
        <v>85</v>
      </c>
      <c r="D109" t="s">
        <v>9</v>
      </c>
      <c r="E109" t="str">
        <f>VLOOKUP(C109,[1]Analytique!$A$44:$B$202,2,FALSE)</f>
        <v>Autres Services extérieurs</v>
      </c>
      <c r="F109" t="s">
        <v>122</v>
      </c>
      <c r="G109">
        <v>-11.5</v>
      </c>
      <c r="K109" s="11">
        <v>-11.5</v>
      </c>
      <c r="L109" s="11" t="s">
        <v>11</v>
      </c>
      <c r="M109" s="11" t="s">
        <v>11</v>
      </c>
      <c r="N109" s="11" t="s">
        <v>11</v>
      </c>
    </row>
    <row r="110" spans="1:14" hidden="1" x14ac:dyDescent="0.25">
      <c r="A110" t="s">
        <v>235</v>
      </c>
      <c r="B110">
        <v>62570000</v>
      </c>
      <c r="C110" s="10" t="s">
        <v>85</v>
      </c>
      <c r="D110" t="s">
        <v>9</v>
      </c>
      <c r="E110" t="str">
        <f>VLOOKUP(C110,[1]Analytique!$A$44:$B$202,2,FALSE)</f>
        <v>Autres Services extérieurs</v>
      </c>
      <c r="F110" t="s">
        <v>125</v>
      </c>
      <c r="G110">
        <v>-676.73</v>
      </c>
      <c r="K110" s="11">
        <v>-676.73</v>
      </c>
      <c r="L110" s="11" t="s">
        <v>11</v>
      </c>
      <c r="M110" s="11" t="s">
        <v>11</v>
      </c>
      <c r="N110" s="11" t="s">
        <v>11</v>
      </c>
    </row>
    <row r="111" spans="1:14" hidden="1" x14ac:dyDescent="0.25">
      <c r="A111" t="s">
        <v>235</v>
      </c>
      <c r="B111">
        <v>62610000</v>
      </c>
      <c r="C111" s="10" t="s">
        <v>85</v>
      </c>
      <c r="D111" t="s">
        <v>9</v>
      </c>
      <c r="E111" t="str">
        <f>VLOOKUP(C111,[1]Analytique!$A$44:$B$202,2,FALSE)</f>
        <v>Autres Services extérieurs</v>
      </c>
      <c r="F111" t="s">
        <v>127</v>
      </c>
      <c r="G111" t="s">
        <v>246</v>
      </c>
      <c r="K111" s="11">
        <v>-3890.04</v>
      </c>
      <c r="L111" s="11" t="s">
        <v>11</v>
      </c>
      <c r="M111" s="11" t="s">
        <v>11</v>
      </c>
      <c r="N111" s="11" t="s">
        <v>11</v>
      </c>
    </row>
    <row r="112" spans="1:14" hidden="1" x14ac:dyDescent="0.25">
      <c r="A112" t="s">
        <v>235</v>
      </c>
      <c r="B112">
        <v>62611000</v>
      </c>
      <c r="C112" s="10" t="s">
        <v>85</v>
      </c>
      <c r="D112" t="s">
        <v>9</v>
      </c>
      <c r="E112" t="str">
        <f>VLOOKUP(C112,[1]Analytique!$A$44:$B$202,2,FALSE)</f>
        <v>Autres Services extérieurs</v>
      </c>
      <c r="F112" t="s">
        <v>131</v>
      </c>
      <c r="G112">
        <v>-497.54</v>
      </c>
      <c r="K112" s="11">
        <v>-497.54</v>
      </c>
      <c r="L112" s="11" t="s">
        <v>11</v>
      </c>
      <c r="M112" s="11" t="s">
        <v>11</v>
      </c>
      <c r="N112" s="11" t="s">
        <v>11</v>
      </c>
    </row>
    <row r="113" spans="1:14" hidden="1" x14ac:dyDescent="0.25">
      <c r="A113" t="s">
        <v>235</v>
      </c>
      <c r="B113">
        <v>62612000</v>
      </c>
      <c r="C113" s="10" t="s">
        <v>85</v>
      </c>
      <c r="D113" t="s">
        <v>9</v>
      </c>
      <c r="E113" t="str">
        <f>VLOOKUP(C113,[1]Analytique!$A$44:$B$202,2,FALSE)</f>
        <v>Autres Services extérieurs</v>
      </c>
      <c r="F113" t="s">
        <v>132</v>
      </c>
      <c r="G113" t="s">
        <v>247</v>
      </c>
      <c r="K113" s="11">
        <v>-3384.27</v>
      </c>
      <c r="L113" s="11" t="s">
        <v>11</v>
      </c>
      <c r="M113" s="11" t="s">
        <v>11</v>
      </c>
      <c r="N113" s="11" t="s">
        <v>11</v>
      </c>
    </row>
    <row r="114" spans="1:14" hidden="1" x14ac:dyDescent="0.25">
      <c r="A114" t="s">
        <v>235</v>
      </c>
      <c r="B114">
        <v>62613000</v>
      </c>
      <c r="C114" s="10" t="s">
        <v>85</v>
      </c>
      <c r="D114" t="s">
        <v>9</v>
      </c>
      <c r="E114" t="str">
        <f>VLOOKUP(C114,[1]Analytique!$A$44:$B$202,2,FALSE)</f>
        <v>Autres Services extérieurs</v>
      </c>
      <c r="F114" t="s">
        <v>136</v>
      </c>
      <c r="G114">
        <v>-405.5</v>
      </c>
      <c r="K114" s="11">
        <v>-405.5</v>
      </c>
      <c r="L114" s="11" t="s">
        <v>11</v>
      </c>
      <c r="M114" s="11" t="s">
        <v>11</v>
      </c>
      <c r="N114" s="11" t="s">
        <v>11</v>
      </c>
    </row>
    <row r="115" spans="1:14" hidden="1" x14ac:dyDescent="0.25">
      <c r="A115" t="s">
        <v>235</v>
      </c>
      <c r="B115">
        <v>62614000</v>
      </c>
      <c r="C115" s="10" t="s">
        <v>85</v>
      </c>
      <c r="D115" t="s">
        <v>9</v>
      </c>
      <c r="E115" t="str">
        <f>VLOOKUP(C115,[1]Analytique!$A$44:$B$202,2,FALSE)</f>
        <v>Autres Services extérieurs</v>
      </c>
      <c r="F115" t="s">
        <v>248</v>
      </c>
      <c r="G115" t="s">
        <v>249</v>
      </c>
      <c r="K115" s="11">
        <v>-2431.4499999999998</v>
      </c>
      <c r="L115" s="11" t="s">
        <v>11</v>
      </c>
      <c r="M115" s="11" t="s">
        <v>11</v>
      </c>
      <c r="N115" s="11" t="s">
        <v>11</v>
      </c>
    </row>
    <row r="116" spans="1:14" hidden="1" x14ac:dyDescent="0.25">
      <c r="A116" t="s">
        <v>235</v>
      </c>
      <c r="B116">
        <v>62630000</v>
      </c>
      <c r="C116" s="10" t="s">
        <v>85</v>
      </c>
      <c r="D116" t="s">
        <v>9</v>
      </c>
      <c r="E116" t="str">
        <f>VLOOKUP(C116,[1]Analytique!$A$44:$B$202,2,FALSE)</f>
        <v>Autres Services extérieurs</v>
      </c>
      <c r="F116" t="s">
        <v>137</v>
      </c>
      <c r="G116" t="s">
        <v>250</v>
      </c>
      <c r="K116" s="11">
        <v>-1308.21</v>
      </c>
      <c r="L116" s="11" t="s">
        <v>11</v>
      </c>
      <c r="M116" s="11" t="s">
        <v>11</v>
      </c>
      <c r="N116" s="11" t="s">
        <v>11</v>
      </c>
    </row>
    <row r="117" spans="1:14" hidden="1" x14ac:dyDescent="0.25">
      <c r="A117" t="s">
        <v>235</v>
      </c>
      <c r="B117">
        <v>62640000</v>
      </c>
      <c r="C117" s="10" t="s">
        <v>85</v>
      </c>
      <c r="D117" t="s">
        <v>9</v>
      </c>
      <c r="E117" t="str">
        <f>VLOOKUP(C117,[1]Analytique!$A$44:$B$202,2,FALSE)</f>
        <v>Autres Services extérieurs</v>
      </c>
      <c r="F117" t="s">
        <v>139</v>
      </c>
      <c r="G117">
        <v>-69</v>
      </c>
      <c r="K117" s="11">
        <v>-69</v>
      </c>
      <c r="L117" s="11" t="s">
        <v>11</v>
      </c>
      <c r="M117" s="11" t="s">
        <v>11</v>
      </c>
      <c r="N117" s="11" t="s">
        <v>11</v>
      </c>
    </row>
    <row r="118" spans="1:14" hidden="1" x14ac:dyDescent="0.25">
      <c r="A118" t="s">
        <v>235</v>
      </c>
      <c r="B118">
        <v>62780000</v>
      </c>
      <c r="C118" s="10" t="s">
        <v>85</v>
      </c>
      <c r="D118" t="s">
        <v>9</v>
      </c>
      <c r="E118" t="str">
        <f>VLOOKUP(C118,[1]Analytique!$A$44:$B$202,2,FALSE)</f>
        <v>Autres Services extérieurs</v>
      </c>
      <c r="F118" t="s">
        <v>140</v>
      </c>
      <c r="G118">
        <v>-75</v>
      </c>
      <c r="K118" s="11">
        <v>-75</v>
      </c>
      <c r="L118" s="11" t="s">
        <v>11</v>
      </c>
      <c r="M118" s="11" t="s">
        <v>11</v>
      </c>
      <c r="N118" s="11" t="s">
        <v>11</v>
      </c>
    </row>
    <row r="119" spans="1:14" hidden="1" x14ac:dyDescent="0.25">
      <c r="A119" t="s">
        <v>235</v>
      </c>
      <c r="B119">
        <v>63330000</v>
      </c>
      <c r="C119" s="10" t="s">
        <v>146</v>
      </c>
      <c r="D119" t="s">
        <v>9</v>
      </c>
      <c r="E119" t="str">
        <f>VLOOKUP(C119,[1]Analytique!$A$44:$B$202,2,FALSE)</f>
        <v>Impôts et taxes</v>
      </c>
      <c r="F119" t="s">
        <v>147</v>
      </c>
      <c r="G119" t="s">
        <v>251</v>
      </c>
      <c r="K119" s="11">
        <v>-4904.38</v>
      </c>
      <c r="L119" s="11" t="s">
        <v>11</v>
      </c>
      <c r="M119" s="11" t="s">
        <v>11</v>
      </c>
      <c r="N119" s="11" t="s">
        <v>11</v>
      </c>
    </row>
    <row r="120" spans="1:14" hidden="1" x14ac:dyDescent="0.25">
      <c r="A120" t="s">
        <v>235</v>
      </c>
      <c r="B120">
        <v>63890000</v>
      </c>
      <c r="C120" s="10" t="s">
        <v>146</v>
      </c>
      <c r="D120" t="s">
        <v>9</v>
      </c>
      <c r="E120" t="str">
        <f>VLOOKUP(C120,[1]Analytique!$A$44:$B$202,2,FALSE)</f>
        <v>Impôts et taxes</v>
      </c>
      <c r="F120" t="s">
        <v>163</v>
      </c>
      <c r="G120">
        <v>-35.409999999999997</v>
      </c>
      <c r="K120" s="11">
        <v>-35.409999999999997</v>
      </c>
      <c r="L120" s="11" t="s">
        <v>11</v>
      </c>
      <c r="M120" s="11" t="s">
        <v>11</v>
      </c>
      <c r="N120" s="11" t="s">
        <v>11</v>
      </c>
    </row>
    <row r="121" spans="1:14" hidden="1" x14ac:dyDescent="0.25">
      <c r="A121" t="s">
        <v>235</v>
      </c>
      <c r="B121">
        <v>64110000</v>
      </c>
      <c r="C121" s="10" t="s">
        <v>8</v>
      </c>
      <c r="D121" t="s">
        <v>9</v>
      </c>
      <c r="E121" t="str">
        <f>VLOOKUP(C121,[1]Analytique!$A$44:$B$202,2,FALSE)</f>
        <v>Charges de personnel</v>
      </c>
      <c r="F121" t="s">
        <v>164</v>
      </c>
      <c r="G121" t="s">
        <v>252</v>
      </c>
      <c r="K121" s="11">
        <v>-47745.42</v>
      </c>
      <c r="L121" s="11" t="s">
        <v>11</v>
      </c>
      <c r="M121" s="11" t="s">
        <v>11</v>
      </c>
      <c r="N121" s="11" t="s">
        <v>11</v>
      </c>
    </row>
    <row r="122" spans="1:14" hidden="1" x14ac:dyDescent="0.25">
      <c r="A122" t="s">
        <v>235</v>
      </c>
      <c r="B122">
        <v>64120000</v>
      </c>
      <c r="C122" s="10" t="s">
        <v>8</v>
      </c>
      <c r="D122" t="s">
        <v>9</v>
      </c>
      <c r="E122" t="str">
        <f>VLOOKUP(C122,[1]Analytique!$A$44:$B$202,2,FALSE)</f>
        <v>Charges de personnel</v>
      </c>
      <c r="F122" t="s">
        <v>168</v>
      </c>
      <c r="G122" t="s">
        <v>253</v>
      </c>
      <c r="K122" s="11">
        <v>-2077.2800000000002</v>
      </c>
      <c r="L122" s="11" t="s">
        <v>11</v>
      </c>
      <c r="M122" s="11" t="s">
        <v>11</v>
      </c>
      <c r="N122" s="11" t="s">
        <v>11</v>
      </c>
    </row>
    <row r="123" spans="1:14" hidden="1" x14ac:dyDescent="0.25">
      <c r="A123" t="s">
        <v>235</v>
      </c>
      <c r="B123">
        <v>64130000</v>
      </c>
      <c r="C123" s="10" t="s">
        <v>8</v>
      </c>
      <c r="D123" t="s">
        <v>9</v>
      </c>
      <c r="E123" t="str">
        <f>VLOOKUP(C123,[1]Analytique!$A$44:$B$202,2,FALSE)</f>
        <v>Charges de personnel</v>
      </c>
      <c r="F123" t="s">
        <v>172</v>
      </c>
      <c r="G123" t="s">
        <v>254</v>
      </c>
      <c r="K123" s="11">
        <v>-6709.62</v>
      </c>
      <c r="L123" s="11" t="s">
        <v>11</v>
      </c>
      <c r="M123" s="11" t="s">
        <v>11</v>
      </c>
      <c r="N123" s="11" t="s">
        <v>11</v>
      </c>
    </row>
    <row r="124" spans="1:14" hidden="1" x14ac:dyDescent="0.25">
      <c r="A124" t="s">
        <v>235</v>
      </c>
      <c r="B124">
        <v>64510000</v>
      </c>
      <c r="C124" s="10" t="s">
        <v>8</v>
      </c>
      <c r="D124" t="s">
        <v>9</v>
      </c>
      <c r="E124" t="str">
        <f>VLOOKUP(C124,[1]Analytique!$A$44:$B$202,2,FALSE)</f>
        <v>Charges de personnel</v>
      </c>
      <c r="F124" t="s">
        <v>10</v>
      </c>
      <c r="G124" t="s">
        <v>255</v>
      </c>
      <c r="K124" s="11">
        <v>-22754.51</v>
      </c>
      <c r="L124" s="11" t="s">
        <v>11</v>
      </c>
      <c r="M124" s="11" t="s">
        <v>11</v>
      </c>
      <c r="N124" s="11" t="s">
        <v>11</v>
      </c>
    </row>
    <row r="125" spans="1:14" hidden="1" x14ac:dyDescent="0.25">
      <c r="A125" t="s">
        <v>235</v>
      </c>
      <c r="B125">
        <v>64512000</v>
      </c>
      <c r="C125" s="10" t="s">
        <v>8</v>
      </c>
      <c r="D125" t="s">
        <v>9</v>
      </c>
      <c r="E125" t="str">
        <f>VLOOKUP(C125,[1]Analytique!$A$44:$B$202,2,FALSE)</f>
        <v>Charges de personnel</v>
      </c>
      <c r="F125" t="s">
        <v>12</v>
      </c>
      <c r="G125">
        <v>-66.39</v>
      </c>
      <c r="K125" s="11">
        <v>-66.39</v>
      </c>
      <c r="L125" s="11" t="s">
        <v>11</v>
      </c>
      <c r="M125" s="11" t="s">
        <v>11</v>
      </c>
      <c r="N125" s="11" t="s">
        <v>11</v>
      </c>
    </row>
    <row r="126" spans="1:14" hidden="1" x14ac:dyDescent="0.25">
      <c r="A126" t="s">
        <v>235</v>
      </c>
      <c r="B126">
        <v>64535000</v>
      </c>
      <c r="C126" s="10" t="s">
        <v>8</v>
      </c>
      <c r="D126" t="s">
        <v>9</v>
      </c>
      <c r="E126" t="str">
        <f>VLOOKUP(C126,[1]Analytique!$A$44:$B$202,2,FALSE)</f>
        <v>Charges de personnel</v>
      </c>
      <c r="F126" t="s">
        <v>189</v>
      </c>
      <c r="G126" t="s">
        <v>256</v>
      </c>
      <c r="K126" s="11">
        <v>-2630.46</v>
      </c>
      <c r="L126" s="11" t="s">
        <v>11</v>
      </c>
      <c r="M126" s="11" t="s">
        <v>11</v>
      </c>
      <c r="N126" s="11" t="s">
        <v>11</v>
      </c>
    </row>
    <row r="127" spans="1:14" hidden="1" x14ac:dyDescent="0.25">
      <c r="A127" t="s">
        <v>235</v>
      </c>
      <c r="B127">
        <v>64560000</v>
      </c>
      <c r="C127" s="10" t="s">
        <v>8</v>
      </c>
      <c r="D127" t="s">
        <v>9</v>
      </c>
      <c r="E127" t="str">
        <f>VLOOKUP(C127,[1]Analytique!$A$44:$B$202,2,FALSE)</f>
        <v>Charges de personnel</v>
      </c>
      <c r="F127" t="s">
        <v>193</v>
      </c>
      <c r="G127">
        <v>-908.17</v>
      </c>
      <c r="K127" s="11">
        <v>-908.17</v>
      </c>
      <c r="L127" s="11" t="s">
        <v>11</v>
      </c>
      <c r="M127" s="11" t="s">
        <v>11</v>
      </c>
      <c r="N127" s="11" t="s">
        <v>11</v>
      </c>
    </row>
    <row r="128" spans="1:14" hidden="1" x14ac:dyDescent="0.25">
      <c r="A128" t="s">
        <v>235</v>
      </c>
      <c r="B128">
        <v>67200000</v>
      </c>
      <c r="C128" s="10" t="s">
        <v>207</v>
      </c>
      <c r="D128" t="s">
        <v>9</v>
      </c>
      <c r="E128" t="str">
        <f>VLOOKUP(C128,[1]Analytique!$A$44:$B$202,2,FALSE)</f>
        <v>Charges exceptionnelles</v>
      </c>
      <c r="F128" t="s">
        <v>209</v>
      </c>
      <c r="G128">
        <v>-238.21</v>
      </c>
      <c r="K128" s="11">
        <v>-238.21</v>
      </c>
      <c r="L128" s="11" t="s">
        <v>11</v>
      </c>
      <c r="M128" s="11" t="s">
        <v>11</v>
      </c>
      <c r="N128" s="11" t="s">
        <v>11</v>
      </c>
    </row>
    <row r="129" spans="1:14" hidden="1" x14ac:dyDescent="0.25">
      <c r="A129" t="s">
        <v>235</v>
      </c>
      <c r="B129">
        <v>68112000</v>
      </c>
      <c r="C129" s="10" t="s">
        <v>212</v>
      </c>
      <c r="D129" t="s">
        <v>9</v>
      </c>
      <c r="E129" t="str">
        <f>VLOOKUP(C129,[1]Analytique!$A$44:$B$202,2,FALSE)</f>
        <v>Dot amort,dépréciat provisions</v>
      </c>
      <c r="F129" t="s">
        <v>213</v>
      </c>
      <c r="G129" t="s">
        <v>257</v>
      </c>
      <c r="K129" s="11">
        <v>-25898.42</v>
      </c>
      <c r="L129" s="11" t="s">
        <v>11</v>
      </c>
      <c r="M129" s="11" t="s">
        <v>11</v>
      </c>
      <c r="N129" s="11" t="s">
        <v>11</v>
      </c>
    </row>
    <row r="130" spans="1:14" hidden="1" x14ac:dyDescent="0.25">
      <c r="A130" t="s">
        <v>258</v>
      </c>
      <c r="B130">
        <v>60110000</v>
      </c>
      <c r="C130" s="10" t="s">
        <v>14</v>
      </c>
      <c r="D130" t="s">
        <v>9</v>
      </c>
      <c r="E130" t="str">
        <f>VLOOKUP(C130,[1]Analytique!$A$44:$B$202,2,FALSE)</f>
        <v>Achats</v>
      </c>
      <c r="F130" t="s">
        <v>259</v>
      </c>
      <c r="G130">
        <v>-43.45</v>
      </c>
      <c r="K130" s="11">
        <v>-43.45</v>
      </c>
      <c r="L130" s="11" t="s">
        <v>11</v>
      </c>
      <c r="M130" s="11" t="s">
        <v>11</v>
      </c>
      <c r="N130" s="11" t="s">
        <v>11</v>
      </c>
    </row>
    <row r="131" spans="1:14" hidden="1" x14ac:dyDescent="0.25">
      <c r="A131" t="s">
        <v>258</v>
      </c>
      <c r="B131">
        <v>60130000</v>
      </c>
      <c r="C131" s="10" t="s">
        <v>14</v>
      </c>
      <c r="D131" t="s">
        <v>9</v>
      </c>
      <c r="E131" t="str">
        <f>VLOOKUP(C131,[1]Analytique!$A$44:$B$202,2,FALSE)</f>
        <v>Achats</v>
      </c>
      <c r="F131" t="s">
        <v>260</v>
      </c>
      <c r="G131">
        <v>-10.85</v>
      </c>
      <c r="K131" s="11">
        <v>-10.85</v>
      </c>
      <c r="L131" s="11" t="s">
        <v>11</v>
      </c>
      <c r="M131" s="11" t="s">
        <v>11</v>
      </c>
      <c r="N131" s="11" t="s">
        <v>11</v>
      </c>
    </row>
    <row r="132" spans="1:14" hidden="1" x14ac:dyDescent="0.25">
      <c r="A132" t="s">
        <v>258</v>
      </c>
      <c r="B132">
        <v>60230000</v>
      </c>
      <c r="C132" s="10" t="s">
        <v>14</v>
      </c>
      <c r="D132" t="s">
        <v>9</v>
      </c>
      <c r="E132" t="str">
        <f>VLOOKUP(C132,[1]Analytique!$A$44:$B$202,2,FALSE)</f>
        <v>Achats</v>
      </c>
      <c r="F132" t="s">
        <v>15</v>
      </c>
      <c r="I132" t="s">
        <v>261</v>
      </c>
      <c r="K132" s="11" t="s">
        <v>11</v>
      </c>
      <c r="L132" s="11" t="s">
        <v>11</v>
      </c>
      <c r="M132" s="11">
        <v>-1767.61</v>
      </c>
      <c r="N132" s="11" t="s">
        <v>11</v>
      </c>
    </row>
    <row r="133" spans="1:14" hidden="1" x14ac:dyDescent="0.25">
      <c r="A133" t="s">
        <v>258</v>
      </c>
      <c r="B133">
        <v>60610000</v>
      </c>
      <c r="C133" s="10" t="s">
        <v>14</v>
      </c>
      <c r="D133" t="s">
        <v>9</v>
      </c>
      <c r="E133" t="str">
        <f>VLOOKUP(C133,[1]Analytique!$A$44:$B$202,2,FALSE)</f>
        <v>Achats</v>
      </c>
      <c r="F133" t="s">
        <v>21</v>
      </c>
      <c r="G133" t="s">
        <v>262</v>
      </c>
      <c r="H133" t="s">
        <v>263</v>
      </c>
      <c r="I133">
        <v>-635.70000000000005</v>
      </c>
      <c r="J133">
        <v>-635.70000000000005</v>
      </c>
      <c r="K133" s="11">
        <v>-1061.78</v>
      </c>
      <c r="L133" s="11">
        <v>-1307.46</v>
      </c>
      <c r="M133" s="11">
        <v>-635.70000000000005</v>
      </c>
      <c r="N133" s="11">
        <v>-635.70000000000005</v>
      </c>
    </row>
    <row r="134" spans="1:14" hidden="1" x14ac:dyDescent="0.25">
      <c r="A134" t="s">
        <v>258</v>
      </c>
      <c r="B134">
        <v>60620000</v>
      </c>
      <c r="C134" s="10" t="s">
        <v>14</v>
      </c>
      <c r="D134" t="s">
        <v>9</v>
      </c>
      <c r="E134" t="str">
        <f>VLOOKUP(C134,[1]Analytique!$A$44:$B$202,2,FALSE)</f>
        <v>Achats</v>
      </c>
      <c r="F134" t="s">
        <v>22</v>
      </c>
      <c r="G134">
        <v>-31.62</v>
      </c>
      <c r="I134">
        <v>-235.26</v>
      </c>
      <c r="J134">
        <v>-235.26</v>
      </c>
      <c r="K134" s="11">
        <v>-31.62</v>
      </c>
      <c r="L134" s="11" t="s">
        <v>11</v>
      </c>
      <c r="M134" s="11">
        <v>-235.26</v>
      </c>
      <c r="N134" s="11">
        <v>-235.26</v>
      </c>
    </row>
    <row r="135" spans="1:14" hidden="1" x14ac:dyDescent="0.25">
      <c r="A135" t="s">
        <v>258</v>
      </c>
      <c r="B135">
        <v>60630000</v>
      </c>
      <c r="C135" s="10" t="s">
        <v>14</v>
      </c>
      <c r="D135" t="s">
        <v>9</v>
      </c>
      <c r="E135" t="str">
        <f>VLOOKUP(C135,[1]Analytique!$A$44:$B$202,2,FALSE)</f>
        <v>Achats</v>
      </c>
      <c r="F135" t="s">
        <v>24</v>
      </c>
      <c r="G135">
        <v>296.48</v>
      </c>
      <c r="H135" t="s">
        <v>264</v>
      </c>
      <c r="I135" t="s">
        <v>265</v>
      </c>
      <c r="J135" t="s">
        <v>266</v>
      </c>
      <c r="K135" s="11">
        <v>296.48</v>
      </c>
      <c r="L135" s="11">
        <v>-8452.32</v>
      </c>
      <c r="M135" s="11">
        <v>-6658.17</v>
      </c>
      <c r="N135" s="11">
        <v>-2117.4</v>
      </c>
    </row>
    <row r="136" spans="1:14" hidden="1" x14ac:dyDescent="0.25">
      <c r="A136" t="s">
        <v>258</v>
      </c>
      <c r="B136">
        <v>60640000</v>
      </c>
      <c r="C136" s="10" t="s">
        <v>14</v>
      </c>
      <c r="D136" t="s">
        <v>9</v>
      </c>
      <c r="E136" t="str">
        <f>VLOOKUP(C136,[1]Analytique!$A$44:$B$202,2,FALSE)</f>
        <v>Achats</v>
      </c>
      <c r="F136" t="s">
        <v>29</v>
      </c>
      <c r="G136">
        <v>-368.75</v>
      </c>
      <c r="H136">
        <v>-115.63</v>
      </c>
      <c r="I136">
        <v>-76.41</v>
      </c>
      <c r="J136">
        <v>-76.41</v>
      </c>
      <c r="K136" s="11">
        <v>-368.75</v>
      </c>
      <c r="L136" s="11">
        <v>-115.63</v>
      </c>
      <c r="M136" s="11">
        <v>-76.41</v>
      </c>
      <c r="N136" s="11">
        <v>-76.41</v>
      </c>
    </row>
    <row r="137" spans="1:14" hidden="1" x14ac:dyDescent="0.25">
      <c r="A137" t="s">
        <v>258</v>
      </c>
      <c r="B137">
        <v>60650000</v>
      </c>
      <c r="C137" s="10" t="s">
        <v>14</v>
      </c>
      <c r="D137" t="s">
        <v>9</v>
      </c>
      <c r="E137" t="str">
        <f>VLOOKUP(C137,[1]Analytique!$A$44:$B$202,2,FALSE)</f>
        <v>Achats</v>
      </c>
      <c r="F137" t="s">
        <v>33</v>
      </c>
      <c r="G137" t="s">
        <v>267</v>
      </c>
      <c r="H137" t="s">
        <v>268</v>
      </c>
      <c r="I137" t="s">
        <v>269</v>
      </c>
      <c r="J137" t="s">
        <v>269</v>
      </c>
      <c r="K137" s="11">
        <v>-5712.9</v>
      </c>
      <c r="L137" s="11">
        <v>-3060.29</v>
      </c>
      <c r="M137" s="11">
        <v>-6698.11</v>
      </c>
      <c r="N137" s="11">
        <v>-6698.11</v>
      </c>
    </row>
    <row r="138" spans="1:14" hidden="1" x14ac:dyDescent="0.25">
      <c r="A138" t="s">
        <v>258</v>
      </c>
      <c r="B138">
        <v>60660000</v>
      </c>
      <c r="C138" s="10" t="s">
        <v>14</v>
      </c>
      <c r="D138" t="s">
        <v>9</v>
      </c>
      <c r="E138" t="str">
        <f>VLOOKUP(C138,[1]Analytique!$A$44:$B$202,2,FALSE)</f>
        <v>Achats</v>
      </c>
      <c r="F138" t="s">
        <v>35</v>
      </c>
      <c r="G138" t="s">
        <v>270</v>
      </c>
      <c r="H138" t="s">
        <v>271</v>
      </c>
      <c r="I138" t="s">
        <v>272</v>
      </c>
      <c r="J138" t="s">
        <v>273</v>
      </c>
      <c r="K138" s="11">
        <v>-23599.040000000001</v>
      </c>
      <c r="L138" s="11">
        <v>-20199.79</v>
      </c>
      <c r="M138" s="11">
        <v>-18867.84</v>
      </c>
      <c r="N138" s="11">
        <v>-13999.31</v>
      </c>
    </row>
    <row r="139" spans="1:14" hidden="1" x14ac:dyDescent="0.25">
      <c r="A139" t="s">
        <v>258</v>
      </c>
      <c r="B139">
        <v>60670000</v>
      </c>
      <c r="C139" s="10" t="s">
        <v>14</v>
      </c>
      <c r="D139" t="s">
        <v>9</v>
      </c>
      <c r="E139" t="str">
        <f>VLOOKUP(C139,[1]Analytique!$A$44:$B$202,2,FALSE)</f>
        <v>Achats</v>
      </c>
      <c r="F139" t="s">
        <v>274</v>
      </c>
      <c r="G139">
        <v>-196.55</v>
      </c>
      <c r="K139" s="11">
        <v>-196.55</v>
      </c>
      <c r="L139" s="11" t="s">
        <v>11</v>
      </c>
      <c r="M139" s="11" t="s">
        <v>11</v>
      </c>
      <c r="N139" s="11" t="s">
        <v>11</v>
      </c>
    </row>
    <row r="140" spans="1:14" hidden="1" x14ac:dyDescent="0.25">
      <c r="A140" t="s">
        <v>258</v>
      </c>
      <c r="B140">
        <v>60720000</v>
      </c>
      <c r="C140" s="10" t="s">
        <v>14</v>
      </c>
      <c r="D140" t="s">
        <v>9</v>
      </c>
      <c r="E140" t="str">
        <f>VLOOKUP(C140,[1]Analytique!$A$44:$B$202,2,FALSE)</f>
        <v>Achats</v>
      </c>
      <c r="F140" t="s">
        <v>275</v>
      </c>
      <c r="G140" t="s">
        <v>276</v>
      </c>
      <c r="K140" s="11">
        <v>-5828.4</v>
      </c>
      <c r="L140" s="11" t="s">
        <v>11</v>
      </c>
      <c r="M140" s="11" t="s">
        <v>11</v>
      </c>
      <c r="N140" s="11" t="s">
        <v>11</v>
      </c>
    </row>
    <row r="141" spans="1:14" hidden="1" x14ac:dyDescent="0.25">
      <c r="A141" t="s">
        <v>258</v>
      </c>
      <c r="B141">
        <v>61111000</v>
      </c>
      <c r="C141" s="10" t="s">
        <v>41</v>
      </c>
      <c r="D141" t="s">
        <v>9</v>
      </c>
      <c r="E141" t="str">
        <f>VLOOKUP(C141,[1]Analytique!$A$44:$B$202,2,FALSE)</f>
        <v>Services extérieurs</v>
      </c>
      <c r="F141" t="s">
        <v>277</v>
      </c>
      <c r="G141">
        <v>-250</v>
      </c>
      <c r="K141" s="11">
        <v>-250</v>
      </c>
      <c r="L141" s="11" t="s">
        <v>11</v>
      </c>
      <c r="M141" s="11" t="s">
        <v>11</v>
      </c>
      <c r="N141" s="11" t="s">
        <v>11</v>
      </c>
    </row>
    <row r="142" spans="1:14" hidden="1" x14ac:dyDescent="0.25">
      <c r="A142" t="s">
        <v>258</v>
      </c>
      <c r="B142">
        <v>61112000</v>
      </c>
      <c r="C142" s="10" t="s">
        <v>41</v>
      </c>
      <c r="D142" t="s">
        <v>9</v>
      </c>
      <c r="E142" t="str">
        <f>VLOOKUP(C142,[1]Analytique!$A$44:$B$202,2,FALSE)</f>
        <v>Services extérieurs</v>
      </c>
      <c r="F142" t="s">
        <v>42</v>
      </c>
      <c r="H142" t="s">
        <v>278</v>
      </c>
      <c r="I142" t="s">
        <v>279</v>
      </c>
      <c r="J142">
        <v>-926.87</v>
      </c>
      <c r="K142" s="11" t="s">
        <v>11</v>
      </c>
      <c r="L142" s="11">
        <v>-2320.87</v>
      </c>
      <c r="M142" s="11">
        <v>-3053.65</v>
      </c>
      <c r="N142" s="11">
        <v>-926.87</v>
      </c>
    </row>
    <row r="143" spans="1:14" hidden="1" x14ac:dyDescent="0.25">
      <c r="A143" t="s">
        <v>258</v>
      </c>
      <c r="B143">
        <v>61114000</v>
      </c>
      <c r="C143" s="10" t="s">
        <v>41</v>
      </c>
      <c r="D143" t="s">
        <v>9</v>
      </c>
      <c r="E143" t="str">
        <f>VLOOKUP(C143,[1]Analytique!$A$44:$B$202,2,FALSE)</f>
        <v>Services extérieurs</v>
      </c>
      <c r="F143" t="s">
        <v>280</v>
      </c>
      <c r="H143">
        <v>-487</v>
      </c>
      <c r="K143" s="11" t="s">
        <v>11</v>
      </c>
      <c r="L143" s="11">
        <v>-487</v>
      </c>
      <c r="M143" s="11" t="s">
        <v>11</v>
      </c>
      <c r="N143" s="11" t="s">
        <v>11</v>
      </c>
    </row>
    <row r="144" spans="1:14" hidden="1" x14ac:dyDescent="0.25">
      <c r="A144" t="s">
        <v>258</v>
      </c>
      <c r="B144">
        <v>61150000</v>
      </c>
      <c r="C144" s="10" t="s">
        <v>41</v>
      </c>
      <c r="D144" t="s">
        <v>9</v>
      </c>
      <c r="E144" t="str">
        <f>VLOOKUP(C144,[1]Analytique!$A$44:$B$202,2,FALSE)</f>
        <v>Services extérieurs</v>
      </c>
      <c r="F144" t="s">
        <v>46</v>
      </c>
      <c r="G144">
        <v>-371.5</v>
      </c>
      <c r="K144" s="11">
        <v>-371.5</v>
      </c>
      <c r="L144" s="11" t="s">
        <v>11</v>
      </c>
      <c r="M144" s="11" t="s">
        <v>11</v>
      </c>
      <c r="N144" s="11" t="s">
        <v>11</v>
      </c>
    </row>
    <row r="145" spans="1:14" hidden="1" x14ac:dyDescent="0.25">
      <c r="A145" t="s">
        <v>258</v>
      </c>
      <c r="B145">
        <v>61320000</v>
      </c>
      <c r="C145" s="10" t="s">
        <v>41</v>
      </c>
      <c r="D145" t="s">
        <v>9</v>
      </c>
      <c r="E145" t="str">
        <f>VLOOKUP(C145,[1]Analytique!$A$44:$B$202,2,FALSE)</f>
        <v>Services extérieurs</v>
      </c>
      <c r="F145" t="s">
        <v>51</v>
      </c>
      <c r="G145" t="s">
        <v>281</v>
      </c>
      <c r="H145" t="s">
        <v>282</v>
      </c>
      <c r="I145" t="s">
        <v>283</v>
      </c>
      <c r="J145" t="s">
        <v>283</v>
      </c>
      <c r="K145" s="11">
        <v>-2865.4</v>
      </c>
      <c r="L145" s="11">
        <v>-2060</v>
      </c>
      <c r="M145" s="11">
        <v>-1020</v>
      </c>
      <c r="N145" s="11">
        <v>-1020</v>
      </c>
    </row>
    <row r="146" spans="1:14" hidden="1" x14ac:dyDescent="0.25">
      <c r="A146" t="s">
        <v>258</v>
      </c>
      <c r="B146">
        <v>61520000</v>
      </c>
      <c r="C146" s="10" t="s">
        <v>41</v>
      </c>
      <c r="D146" t="s">
        <v>9</v>
      </c>
      <c r="E146" t="str">
        <f>VLOOKUP(C146,[1]Analytique!$A$44:$B$202,2,FALSE)</f>
        <v>Services extérieurs</v>
      </c>
      <c r="F146" t="s">
        <v>55</v>
      </c>
      <c r="G146" t="s">
        <v>284</v>
      </c>
      <c r="H146" t="s">
        <v>285</v>
      </c>
      <c r="I146" t="s">
        <v>286</v>
      </c>
      <c r="J146" t="s">
        <v>287</v>
      </c>
      <c r="K146" s="11">
        <v>-10129.959999999999</v>
      </c>
      <c r="L146" s="11">
        <v>-12052.41</v>
      </c>
      <c r="M146" s="11">
        <v>-15697.02</v>
      </c>
      <c r="N146" s="11">
        <v>-12576.22</v>
      </c>
    </row>
    <row r="147" spans="1:14" hidden="1" x14ac:dyDescent="0.25">
      <c r="A147" t="s">
        <v>258</v>
      </c>
      <c r="B147">
        <v>61521000</v>
      </c>
      <c r="C147" s="10" t="s">
        <v>41</v>
      </c>
      <c r="D147" t="s">
        <v>9</v>
      </c>
      <c r="E147" t="str">
        <f>VLOOKUP(C147,[1]Analytique!$A$44:$B$202,2,FALSE)</f>
        <v>Services extérieurs</v>
      </c>
      <c r="F147" t="s">
        <v>288</v>
      </c>
      <c r="G147" t="s">
        <v>289</v>
      </c>
      <c r="H147" t="s">
        <v>290</v>
      </c>
      <c r="I147" t="s">
        <v>291</v>
      </c>
      <c r="J147" t="s">
        <v>292</v>
      </c>
      <c r="K147" s="11">
        <v>-35880.81</v>
      </c>
      <c r="L147" s="11">
        <v>-11006.14</v>
      </c>
      <c r="M147" s="11">
        <v>-5741.95</v>
      </c>
      <c r="N147" s="11">
        <v>-5649.98</v>
      </c>
    </row>
    <row r="148" spans="1:14" hidden="1" x14ac:dyDescent="0.25">
      <c r="A148" t="s">
        <v>258</v>
      </c>
      <c r="B148">
        <v>61550000</v>
      </c>
      <c r="C148" s="10" t="s">
        <v>41</v>
      </c>
      <c r="D148" t="s">
        <v>9</v>
      </c>
      <c r="E148" t="str">
        <f>VLOOKUP(C148,[1]Analytique!$A$44:$B$202,2,FALSE)</f>
        <v>Services extérieurs</v>
      </c>
      <c r="F148" t="s">
        <v>57</v>
      </c>
      <c r="G148" t="s">
        <v>293</v>
      </c>
      <c r="H148" t="s">
        <v>294</v>
      </c>
      <c r="I148" t="s">
        <v>295</v>
      </c>
      <c r="J148" t="s">
        <v>296</v>
      </c>
      <c r="K148" s="11">
        <v>-6178.2</v>
      </c>
      <c r="L148" s="11">
        <v>-3407.44</v>
      </c>
      <c r="M148" s="11">
        <v>-10487.04</v>
      </c>
      <c r="N148" s="11">
        <v>-9094.5400000000009</v>
      </c>
    </row>
    <row r="149" spans="1:14" hidden="1" x14ac:dyDescent="0.25">
      <c r="A149" t="s">
        <v>258</v>
      </c>
      <c r="B149">
        <v>61570000</v>
      </c>
      <c r="C149" s="10" t="s">
        <v>41</v>
      </c>
      <c r="D149" t="s">
        <v>9</v>
      </c>
      <c r="E149" t="str">
        <f>VLOOKUP(C149,[1]Analytique!$A$44:$B$202,2,FALSE)</f>
        <v>Services extérieurs</v>
      </c>
      <c r="F149" t="s">
        <v>64</v>
      </c>
      <c r="G149">
        <v>-469.5</v>
      </c>
      <c r="H149">
        <v>-624.08000000000004</v>
      </c>
      <c r="I149">
        <v>-676.21</v>
      </c>
      <c r="J149">
        <v>-676.21</v>
      </c>
      <c r="K149" s="11">
        <v>-469.5</v>
      </c>
      <c r="L149" s="11">
        <v>-624.08000000000004</v>
      </c>
      <c r="M149" s="11">
        <v>-676.21</v>
      </c>
      <c r="N149" s="11">
        <v>-676.21</v>
      </c>
    </row>
    <row r="150" spans="1:14" hidden="1" x14ac:dyDescent="0.25">
      <c r="A150" t="s">
        <v>258</v>
      </c>
      <c r="B150">
        <v>61572000</v>
      </c>
      <c r="C150" s="10" t="s">
        <v>41</v>
      </c>
      <c r="D150" t="s">
        <v>9</v>
      </c>
      <c r="E150" t="str">
        <f>VLOOKUP(C150,[1]Analytique!$A$44:$B$202,2,FALSE)</f>
        <v>Services extérieurs</v>
      </c>
      <c r="F150" t="s">
        <v>65</v>
      </c>
      <c r="G150">
        <v>-196.18</v>
      </c>
      <c r="H150">
        <v>-199.14</v>
      </c>
      <c r="I150">
        <v>-202.4</v>
      </c>
      <c r="J150">
        <v>-202.4</v>
      </c>
      <c r="K150" s="11">
        <v>-196.18</v>
      </c>
      <c r="L150" s="11">
        <v>-199.14</v>
      </c>
      <c r="M150" s="11">
        <v>-202.4</v>
      </c>
      <c r="N150" s="11">
        <v>-202.4</v>
      </c>
    </row>
    <row r="151" spans="1:14" hidden="1" x14ac:dyDescent="0.25">
      <c r="A151" t="s">
        <v>258</v>
      </c>
      <c r="B151">
        <v>61573000</v>
      </c>
      <c r="C151" s="10" t="s">
        <v>41</v>
      </c>
      <c r="D151" t="s">
        <v>9</v>
      </c>
      <c r="E151" t="str">
        <f>VLOOKUP(C151,[1]Analytique!$A$44:$B$202,2,FALSE)</f>
        <v>Services extérieurs</v>
      </c>
      <c r="F151" t="s">
        <v>297</v>
      </c>
      <c r="H151" t="s">
        <v>298</v>
      </c>
      <c r="I151" t="s">
        <v>299</v>
      </c>
      <c r="J151" t="s">
        <v>300</v>
      </c>
      <c r="K151" s="11" t="s">
        <v>11</v>
      </c>
      <c r="L151" s="11">
        <v>-4730.43</v>
      </c>
      <c r="M151" s="11">
        <v>-4803.93</v>
      </c>
      <c r="N151" s="11">
        <v>-2401.9699999999998</v>
      </c>
    </row>
    <row r="152" spans="1:14" hidden="1" x14ac:dyDescent="0.25">
      <c r="A152" t="s">
        <v>258</v>
      </c>
      <c r="B152">
        <v>61575000</v>
      </c>
      <c r="C152" s="10" t="s">
        <v>41</v>
      </c>
      <c r="D152" t="s">
        <v>9</v>
      </c>
      <c r="E152" t="str">
        <f>VLOOKUP(C152,[1]Analytique!$A$44:$B$202,2,FALSE)</f>
        <v>Services extérieurs</v>
      </c>
      <c r="F152" t="s">
        <v>68</v>
      </c>
      <c r="H152">
        <v>-154.22</v>
      </c>
      <c r="I152">
        <v>-144.11000000000001</v>
      </c>
      <c r="J152">
        <v>-144.11000000000001</v>
      </c>
      <c r="K152" s="11" t="s">
        <v>11</v>
      </c>
      <c r="L152" s="11">
        <v>-154.22</v>
      </c>
      <c r="M152" s="11">
        <v>-144.11000000000001</v>
      </c>
      <c r="N152" s="11">
        <v>-144.11000000000001</v>
      </c>
    </row>
    <row r="153" spans="1:14" hidden="1" x14ac:dyDescent="0.25">
      <c r="A153" t="s">
        <v>258</v>
      </c>
      <c r="B153">
        <v>61615000</v>
      </c>
      <c r="C153" s="10" t="s">
        <v>41</v>
      </c>
      <c r="D153" t="s">
        <v>9</v>
      </c>
      <c r="E153" t="str">
        <f>VLOOKUP(C153,[1]Analytique!$A$44:$B$202,2,FALSE)</f>
        <v>Services extérieurs</v>
      </c>
      <c r="F153" t="s">
        <v>73</v>
      </c>
      <c r="G153">
        <v>-197</v>
      </c>
      <c r="H153">
        <v>-203.43</v>
      </c>
      <c r="I153">
        <v>-204.14</v>
      </c>
      <c r="K153" s="11">
        <v>-197</v>
      </c>
      <c r="L153" s="11">
        <v>-203.43</v>
      </c>
      <c r="M153" s="11">
        <v>-204.14</v>
      </c>
      <c r="N153" s="11" t="s">
        <v>11</v>
      </c>
    </row>
    <row r="154" spans="1:14" hidden="1" x14ac:dyDescent="0.25">
      <c r="A154" t="s">
        <v>258</v>
      </c>
      <c r="B154">
        <v>61670000</v>
      </c>
      <c r="C154" s="10" t="s">
        <v>41</v>
      </c>
      <c r="D154" t="s">
        <v>9</v>
      </c>
      <c r="E154" t="str">
        <f>VLOOKUP(C154,[1]Analytique!$A$44:$B$202,2,FALSE)</f>
        <v>Services extérieurs</v>
      </c>
      <c r="F154" t="s">
        <v>301</v>
      </c>
      <c r="G154" t="s">
        <v>302</v>
      </c>
      <c r="H154" t="s">
        <v>303</v>
      </c>
      <c r="I154" t="s">
        <v>304</v>
      </c>
      <c r="J154" t="s">
        <v>304</v>
      </c>
      <c r="K154" s="11">
        <v>-1476.59</v>
      </c>
      <c r="L154" s="11">
        <v>-5906.35</v>
      </c>
      <c r="M154" s="11">
        <v>-51680.59</v>
      </c>
      <c r="N154" s="11">
        <v>-51680.59</v>
      </c>
    </row>
    <row r="155" spans="1:14" hidden="1" x14ac:dyDescent="0.25">
      <c r="A155" t="s">
        <v>258</v>
      </c>
      <c r="B155">
        <v>62140100</v>
      </c>
      <c r="C155" s="10" t="s">
        <v>85</v>
      </c>
      <c r="D155" t="s">
        <v>9</v>
      </c>
      <c r="E155" t="str">
        <f>VLOOKUP(C155,[1]Analytique!$A$44:$B$202,2,FALSE)</f>
        <v>Autres Services extérieurs</v>
      </c>
      <c r="F155" t="s">
        <v>245</v>
      </c>
      <c r="G155" t="s">
        <v>305</v>
      </c>
      <c r="K155" s="11">
        <v>-2800</v>
      </c>
      <c r="L155" s="11" t="s">
        <v>11</v>
      </c>
      <c r="M155" s="11" t="s">
        <v>11</v>
      </c>
      <c r="N155" s="11" t="s">
        <v>11</v>
      </c>
    </row>
    <row r="156" spans="1:14" hidden="1" x14ac:dyDescent="0.25">
      <c r="A156" t="s">
        <v>258</v>
      </c>
      <c r="B156">
        <v>62260000</v>
      </c>
      <c r="C156" s="10" t="s">
        <v>85</v>
      </c>
      <c r="D156" t="s">
        <v>9</v>
      </c>
      <c r="E156" t="str">
        <f>VLOOKUP(C156,[1]Analytique!$A$44:$B$202,2,FALSE)</f>
        <v>Autres Services extérieurs</v>
      </c>
      <c r="F156" t="s">
        <v>87</v>
      </c>
      <c r="G156" t="s">
        <v>306</v>
      </c>
      <c r="H156" t="s">
        <v>307</v>
      </c>
      <c r="I156" t="s">
        <v>308</v>
      </c>
      <c r="J156">
        <v>-516</v>
      </c>
      <c r="K156" s="11">
        <v>-8540</v>
      </c>
      <c r="L156" s="11">
        <v>-11380.07</v>
      </c>
      <c r="M156" s="11">
        <v>-1696</v>
      </c>
      <c r="N156" s="11">
        <v>-516</v>
      </c>
    </row>
    <row r="157" spans="1:14" hidden="1" x14ac:dyDescent="0.25">
      <c r="A157" t="s">
        <v>258</v>
      </c>
      <c r="B157">
        <v>62264000</v>
      </c>
      <c r="C157" s="10" t="s">
        <v>85</v>
      </c>
      <c r="D157" t="s">
        <v>9</v>
      </c>
      <c r="E157" t="str">
        <f>VLOOKUP(C157,[1]Analytique!$A$44:$B$202,2,FALSE)</f>
        <v>Autres Services extérieurs</v>
      </c>
      <c r="F157" t="s">
        <v>309</v>
      </c>
      <c r="G157">
        <v>-70.180000000000007</v>
      </c>
      <c r="I157">
        <v>0</v>
      </c>
      <c r="J157">
        <v>0</v>
      </c>
      <c r="K157" s="11">
        <v>-70.180000000000007</v>
      </c>
      <c r="L157" s="11" t="s">
        <v>11</v>
      </c>
      <c r="M157" s="11" t="s">
        <v>11</v>
      </c>
      <c r="N157" s="11" t="s">
        <v>11</v>
      </c>
    </row>
    <row r="158" spans="1:14" hidden="1" x14ac:dyDescent="0.25">
      <c r="A158" t="s">
        <v>258</v>
      </c>
      <c r="B158">
        <v>62280000</v>
      </c>
      <c r="C158" s="10" t="s">
        <v>85</v>
      </c>
      <c r="D158" t="s">
        <v>9</v>
      </c>
      <c r="E158" t="str">
        <f>VLOOKUP(C158,[1]Analytique!$A$44:$B$202,2,FALSE)</f>
        <v>Autres Services extérieurs</v>
      </c>
      <c r="F158" t="s">
        <v>108</v>
      </c>
      <c r="G158">
        <v>-45.26</v>
      </c>
      <c r="K158" s="11">
        <v>-45.26</v>
      </c>
      <c r="L158" s="11" t="s">
        <v>11</v>
      </c>
      <c r="M158" s="11" t="s">
        <v>11</v>
      </c>
      <c r="N158" s="11" t="s">
        <v>11</v>
      </c>
    </row>
    <row r="159" spans="1:14" hidden="1" x14ac:dyDescent="0.25">
      <c r="A159" t="s">
        <v>258</v>
      </c>
      <c r="B159">
        <v>62410000</v>
      </c>
      <c r="C159" s="10" t="s">
        <v>85</v>
      </c>
      <c r="D159" t="s">
        <v>9</v>
      </c>
      <c r="E159" t="str">
        <f>VLOOKUP(C159,[1]Analytique!$A$44:$B$202,2,FALSE)</f>
        <v>Autres Services extérieurs</v>
      </c>
      <c r="F159" t="s">
        <v>115</v>
      </c>
      <c r="G159" t="s">
        <v>310</v>
      </c>
      <c r="H159" t="s">
        <v>311</v>
      </c>
      <c r="I159">
        <v>-7</v>
      </c>
      <c r="J159">
        <v>-7</v>
      </c>
      <c r="K159" s="11">
        <v>-65664.56</v>
      </c>
      <c r="L159" s="11">
        <v>-6651.01</v>
      </c>
      <c r="M159" s="11">
        <v>-7</v>
      </c>
      <c r="N159" s="11">
        <v>-7</v>
      </c>
    </row>
    <row r="160" spans="1:14" hidden="1" x14ac:dyDescent="0.25">
      <c r="A160" t="s">
        <v>258</v>
      </c>
      <c r="B160">
        <v>62420000</v>
      </c>
      <c r="C160" s="10" t="s">
        <v>85</v>
      </c>
      <c r="D160" t="s">
        <v>9</v>
      </c>
      <c r="E160" t="str">
        <f>VLOOKUP(C160,[1]Analytique!$A$44:$B$202,2,FALSE)</f>
        <v>Autres Services extérieurs</v>
      </c>
      <c r="F160" t="s">
        <v>312</v>
      </c>
      <c r="G160">
        <v>-770.58</v>
      </c>
      <c r="H160">
        <v>-182.9</v>
      </c>
      <c r="K160" s="11">
        <v>-770.58</v>
      </c>
      <c r="L160" s="11">
        <v>-182.9</v>
      </c>
      <c r="M160" s="11" t="s">
        <v>11</v>
      </c>
      <c r="N160" s="11" t="s">
        <v>11</v>
      </c>
    </row>
    <row r="161" spans="1:14" hidden="1" x14ac:dyDescent="0.25">
      <c r="A161" t="s">
        <v>258</v>
      </c>
      <c r="B161">
        <v>62440000</v>
      </c>
      <c r="C161" s="10" t="s">
        <v>85</v>
      </c>
      <c r="D161" t="s">
        <v>9</v>
      </c>
      <c r="E161" t="str">
        <f>VLOOKUP(C161,[1]Analytique!$A$44:$B$202,2,FALSE)</f>
        <v>Autres Services extérieurs</v>
      </c>
      <c r="F161" t="s">
        <v>116</v>
      </c>
      <c r="G161" t="s">
        <v>313</v>
      </c>
      <c r="H161">
        <v>-381.13</v>
      </c>
      <c r="I161">
        <v>-194</v>
      </c>
      <c r="K161" s="11">
        <v>-6128.82</v>
      </c>
      <c r="L161" s="11">
        <v>-381.13</v>
      </c>
      <c r="M161" s="11">
        <v>-194</v>
      </c>
      <c r="N161" s="11" t="s">
        <v>11</v>
      </c>
    </row>
    <row r="162" spans="1:14" hidden="1" x14ac:dyDescent="0.25">
      <c r="A162" t="s">
        <v>258</v>
      </c>
      <c r="B162">
        <v>62530000</v>
      </c>
      <c r="C162" s="10" t="s">
        <v>85</v>
      </c>
      <c r="D162" t="s">
        <v>9</v>
      </c>
      <c r="E162" t="str">
        <f>VLOOKUP(C162,[1]Analytique!$A$44:$B$202,2,FALSE)</f>
        <v>Autres Services extérieurs</v>
      </c>
      <c r="F162" t="s">
        <v>122</v>
      </c>
      <c r="G162" t="s">
        <v>314</v>
      </c>
      <c r="H162" t="s">
        <v>315</v>
      </c>
      <c r="I162" t="s">
        <v>316</v>
      </c>
      <c r="J162" t="s">
        <v>316</v>
      </c>
      <c r="K162" s="11">
        <v>-6396.49</v>
      </c>
      <c r="L162" s="11">
        <v>-1035.8499999999999</v>
      </c>
      <c r="M162" s="11">
        <v>-7767</v>
      </c>
      <c r="N162" s="11">
        <v>-7767</v>
      </c>
    </row>
    <row r="163" spans="1:14" hidden="1" x14ac:dyDescent="0.25">
      <c r="A163" t="s">
        <v>258</v>
      </c>
      <c r="B163">
        <v>62570000</v>
      </c>
      <c r="C163" s="10" t="s">
        <v>85</v>
      </c>
      <c r="D163" t="s">
        <v>9</v>
      </c>
      <c r="E163" t="str">
        <f>VLOOKUP(C163,[1]Analytique!$A$44:$B$202,2,FALSE)</f>
        <v>Autres Services extérieurs</v>
      </c>
      <c r="F163" t="s">
        <v>125</v>
      </c>
      <c r="G163" t="s">
        <v>317</v>
      </c>
      <c r="H163" t="s">
        <v>318</v>
      </c>
      <c r="I163" t="s">
        <v>319</v>
      </c>
      <c r="K163" s="11">
        <v>-32479.58</v>
      </c>
      <c r="L163" s="11">
        <v>-5618.83</v>
      </c>
      <c r="M163" s="11">
        <v>-2010</v>
      </c>
      <c r="N163" s="11" t="s">
        <v>11</v>
      </c>
    </row>
    <row r="164" spans="1:14" hidden="1" x14ac:dyDescent="0.25">
      <c r="A164" t="s">
        <v>258</v>
      </c>
      <c r="B164">
        <v>62780000</v>
      </c>
      <c r="C164" s="10" t="s">
        <v>85</v>
      </c>
      <c r="D164" t="s">
        <v>9</v>
      </c>
      <c r="E164" t="str">
        <f>VLOOKUP(C164,[1]Analytique!$A$44:$B$202,2,FALSE)</f>
        <v>Autres Services extérieurs</v>
      </c>
      <c r="F164" t="s">
        <v>140</v>
      </c>
      <c r="G164">
        <v>-57.4</v>
      </c>
      <c r="K164" s="11">
        <v>-57.4</v>
      </c>
      <c r="L164" s="11" t="s">
        <v>11</v>
      </c>
      <c r="M164" s="11" t="s">
        <v>11</v>
      </c>
      <c r="N164" s="11" t="s">
        <v>11</v>
      </c>
    </row>
    <row r="165" spans="1:14" hidden="1" x14ac:dyDescent="0.25">
      <c r="A165" t="s">
        <v>258</v>
      </c>
      <c r="B165">
        <v>62810000</v>
      </c>
      <c r="C165" s="10" t="s">
        <v>85</v>
      </c>
      <c r="D165" t="s">
        <v>9</v>
      </c>
      <c r="E165" t="str">
        <f>VLOOKUP(C165,[1]Analytique!$A$44:$B$202,2,FALSE)</f>
        <v>Autres Services extérieurs</v>
      </c>
      <c r="F165" t="s">
        <v>145</v>
      </c>
      <c r="I165">
        <v>-57</v>
      </c>
      <c r="J165">
        <v>-57</v>
      </c>
      <c r="K165" s="11" t="s">
        <v>11</v>
      </c>
      <c r="L165" s="11" t="s">
        <v>11</v>
      </c>
      <c r="M165" s="11">
        <v>-57</v>
      </c>
      <c r="N165" s="11">
        <v>-57</v>
      </c>
    </row>
    <row r="166" spans="1:14" hidden="1" x14ac:dyDescent="0.25">
      <c r="A166" t="s">
        <v>258</v>
      </c>
      <c r="B166">
        <v>62820000</v>
      </c>
      <c r="C166" s="10" t="s">
        <v>85</v>
      </c>
      <c r="D166" t="s">
        <v>9</v>
      </c>
      <c r="E166" t="str">
        <f>VLOOKUP(C166,[1]Analytique!$A$44:$B$202,2,FALSE)</f>
        <v>Autres Services extérieurs</v>
      </c>
      <c r="F166" t="s">
        <v>320</v>
      </c>
      <c r="G166" t="s">
        <v>321</v>
      </c>
      <c r="H166">
        <v>-70</v>
      </c>
      <c r="I166">
        <v>-129.62</v>
      </c>
      <c r="K166" s="11">
        <v>-1518.95</v>
      </c>
      <c r="L166" s="11">
        <v>-70</v>
      </c>
      <c r="M166" s="11">
        <v>-129.62</v>
      </c>
      <c r="N166" s="11" t="s">
        <v>11</v>
      </c>
    </row>
    <row r="167" spans="1:14" hidden="1" x14ac:dyDescent="0.25">
      <c r="A167" t="s">
        <v>258</v>
      </c>
      <c r="B167">
        <v>63330000</v>
      </c>
      <c r="C167" s="10" t="s">
        <v>146</v>
      </c>
      <c r="D167" t="s">
        <v>9</v>
      </c>
      <c r="E167" t="str">
        <f>VLOOKUP(C167,[1]Analytique!$A$44:$B$202,2,FALSE)</f>
        <v>Impôts et taxes</v>
      </c>
      <c r="F167" t="s">
        <v>147</v>
      </c>
      <c r="G167">
        <v>-710.94</v>
      </c>
      <c r="H167" t="s">
        <v>322</v>
      </c>
      <c r="I167">
        <v>-277.51</v>
      </c>
      <c r="J167">
        <v>-277.51</v>
      </c>
      <c r="K167" s="11">
        <v>-710.94</v>
      </c>
      <c r="L167" s="11">
        <v>-2300.38</v>
      </c>
      <c r="M167" s="11">
        <v>-277.51</v>
      </c>
      <c r="N167" s="11">
        <v>-277.51</v>
      </c>
    </row>
    <row r="168" spans="1:14" hidden="1" x14ac:dyDescent="0.25">
      <c r="A168" t="s">
        <v>258</v>
      </c>
      <c r="B168">
        <v>63512000</v>
      </c>
      <c r="C168" s="10" t="s">
        <v>146</v>
      </c>
      <c r="D168" t="s">
        <v>9</v>
      </c>
      <c r="E168" t="str">
        <f>VLOOKUP(C168,[1]Analytique!$A$44:$B$202,2,FALSE)</f>
        <v>Impôts et taxes</v>
      </c>
      <c r="F168" t="s">
        <v>151</v>
      </c>
      <c r="G168" t="s">
        <v>323</v>
      </c>
      <c r="K168" s="11">
        <v>-2759</v>
      </c>
      <c r="L168" s="11" t="s">
        <v>11</v>
      </c>
      <c r="M168" s="11" t="s">
        <v>11</v>
      </c>
      <c r="N168" s="11" t="s">
        <v>11</v>
      </c>
    </row>
    <row r="169" spans="1:14" hidden="1" x14ac:dyDescent="0.25">
      <c r="A169" t="s">
        <v>258</v>
      </c>
      <c r="B169">
        <v>63513000</v>
      </c>
      <c r="C169" s="10" t="s">
        <v>146</v>
      </c>
      <c r="D169" t="s">
        <v>9</v>
      </c>
      <c r="E169" t="str">
        <f>VLOOKUP(C169,[1]Analytique!$A$44:$B$202,2,FALSE)</f>
        <v>Impôts et taxes</v>
      </c>
      <c r="F169" t="s">
        <v>154</v>
      </c>
      <c r="H169" t="s">
        <v>324</v>
      </c>
      <c r="K169" s="11" t="s">
        <v>11</v>
      </c>
      <c r="L169" s="11">
        <v>-2825</v>
      </c>
      <c r="M169" s="11" t="s">
        <v>11</v>
      </c>
      <c r="N169" s="11" t="s">
        <v>11</v>
      </c>
    </row>
    <row r="170" spans="1:14" hidden="1" x14ac:dyDescent="0.25">
      <c r="A170" t="s">
        <v>258</v>
      </c>
      <c r="B170">
        <v>63580000</v>
      </c>
      <c r="C170" s="10" t="s">
        <v>146</v>
      </c>
      <c r="D170" t="s">
        <v>9</v>
      </c>
      <c r="E170" t="str">
        <f>VLOOKUP(C170,[1]Analytique!$A$44:$B$202,2,FALSE)</f>
        <v>Impôts et taxes</v>
      </c>
      <c r="F170" t="s">
        <v>325</v>
      </c>
      <c r="H170" t="s">
        <v>326</v>
      </c>
      <c r="K170" s="11" t="s">
        <v>11</v>
      </c>
      <c r="L170" s="11">
        <v>-5607</v>
      </c>
      <c r="M170" s="11" t="s">
        <v>11</v>
      </c>
      <c r="N170" s="11" t="s">
        <v>11</v>
      </c>
    </row>
    <row r="171" spans="1:14" hidden="1" x14ac:dyDescent="0.25">
      <c r="A171" t="s">
        <v>258</v>
      </c>
      <c r="B171">
        <v>63780000</v>
      </c>
      <c r="C171" s="10" t="s">
        <v>146</v>
      </c>
      <c r="D171" t="s">
        <v>9</v>
      </c>
      <c r="E171" t="str">
        <f>VLOOKUP(C171,[1]Analytique!$A$44:$B$202,2,FALSE)</f>
        <v>Impôts et taxes</v>
      </c>
      <c r="F171" t="s">
        <v>158</v>
      </c>
      <c r="G171" t="s">
        <v>327</v>
      </c>
      <c r="H171" t="s">
        <v>328</v>
      </c>
      <c r="K171" s="11">
        <v>-68453.2</v>
      </c>
      <c r="L171" s="11">
        <v>-1524</v>
      </c>
      <c r="M171" s="11" t="s">
        <v>11</v>
      </c>
      <c r="N171" s="11" t="s">
        <v>11</v>
      </c>
    </row>
    <row r="172" spans="1:14" hidden="1" x14ac:dyDescent="0.25">
      <c r="A172" t="s">
        <v>258</v>
      </c>
      <c r="B172">
        <v>63890000</v>
      </c>
      <c r="C172" s="10" t="s">
        <v>146</v>
      </c>
      <c r="D172" t="s">
        <v>9</v>
      </c>
      <c r="E172" t="str">
        <f>VLOOKUP(C172,[1]Analytique!$A$44:$B$202,2,FALSE)</f>
        <v>Impôts et taxes</v>
      </c>
      <c r="F172" t="s">
        <v>163</v>
      </c>
      <c r="G172">
        <v>-5.27</v>
      </c>
      <c r="K172" s="11">
        <v>-5.27</v>
      </c>
      <c r="L172" s="11" t="s">
        <v>11</v>
      </c>
      <c r="M172" s="11" t="s">
        <v>11</v>
      </c>
      <c r="N172" s="11" t="s">
        <v>11</v>
      </c>
    </row>
    <row r="173" spans="1:14" hidden="1" x14ac:dyDescent="0.25">
      <c r="A173" t="s">
        <v>258</v>
      </c>
      <c r="B173">
        <v>64110000</v>
      </c>
      <c r="C173" s="10" t="s">
        <v>8</v>
      </c>
      <c r="D173" t="s">
        <v>9</v>
      </c>
      <c r="E173" t="str">
        <f>VLOOKUP(C173,[1]Analytique!$A$44:$B$202,2,FALSE)</f>
        <v>Charges de personnel</v>
      </c>
      <c r="F173" t="s">
        <v>164</v>
      </c>
      <c r="G173" t="s">
        <v>329</v>
      </c>
      <c r="H173" t="s">
        <v>330</v>
      </c>
      <c r="I173" t="s">
        <v>331</v>
      </c>
      <c r="J173" t="s">
        <v>331</v>
      </c>
      <c r="K173" s="11">
        <v>-94375.85</v>
      </c>
      <c r="L173" s="11">
        <v>-121021.02</v>
      </c>
      <c r="M173" s="11">
        <v>-57121.58</v>
      </c>
      <c r="N173" s="11">
        <v>-57121.58</v>
      </c>
    </row>
    <row r="174" spans="1:14" hidden="1" x14ac:dyDescent="0.25">
      <c r="A174" t="s">
        <v>258</v>
      </c>
      <c r="B174">
        <v>64120000</v>
      </c>
      <c r="C174" s="10" t="s">
        <v>8</v>
      </c>
      <c r="D174" t="s">
        <v>9</v>
      </c>
      <c r="E174" t="str">
        <f>VLOOKUP(C174,[1]Analytique!$A$44:$B$202,2,FALSE)</f>
        <v>Charges de personnel</v>
      </c>
      <c r="F174" t="s">
        <v>168</v>
      </c>
      <c r="G174">
        <v>-673.55</v>
      </c>
      <c r="H174" t="s">
        <v>332</v>
      </c>
      <c r="I174" t="s">
        <v>333</v>
      </c>
      <c r="J174" t="s">
        <v>333</v>
      </c>
      <c r="K174" s="11">
        <v>-673.55</v>
      </c>
      <c r="L174" s="11">
        <v>-4070.93</v>
      </c>
      <c r="M174" s="11">
        <v>4808.26</v>
      </c>
      <c r="N174" s="11">
        <v>4808.26</v>
      </c>
    </row>
    <row r="175" spans="1:14" hidden="1" x14ac:dyDescent="0.25">
      <c r="A175" t="s">
        <v>258</v>
      </c>
      <c r="B175">
        <v>64130000</v>
      </c>
      <c r="C175" s="10" t="s">
        <v>8</v>
      </c>
      <c r="D175" t="s">
        <v>9</v>
      </c>
      <c r="E175" t="str">
        <f>VLOOKUP(C175,[1]Analytique!$A$44:$B$202,2,FALSE)</f>
        <v>Charges de personnel</v>
      </c>
      <c r="F175" t="s">
        <v>172</v>
      </c>
      <c r="G175" t="s">
        <v>334</v>
      </c>
      <c r="H175" t="s">
        <v>335</v>
      </c>
      <c r="I175">
        <v>-893.61</v>
      </c>
      <c r="J175">
        <v>-893.61</v>
      </c>
      <c r="K175" s="11">
        <v>-5766.7</v>
      </c>
      <c r="L175" s="11">
        <v>-10011.540000000001</v>
      </c>
      <c r="M175" s="11">
        <v>-893.61</v>
      </c>
      <c r="N175" s="11">
        <v>-893.61</v>
      </c>
    </row>
    <row r="176" spans="1:14" hidden="1" x14ac:dyDescent="0.25">
      <c r="A176" t="s">
        <v>258</v>
      </c>
      <c r="B176">
        <v>64140000</v>
      </c>
      <c r="C176" s="10" t="s">
        <v>8</v>
      </c>
      <c r="D176" t="s">
        <v>9</v>
      </c>
      <c r="E176" t="str">
        <f>VLOOKUP(C176,[1]Analytique!$A$44:$B$202,2,FALSE)</f>
        <v>Charges de personnel</v>
      </c>
      <c r="F176" t="s">
        <v>176</v>
      </c>
      <c r="G176" t="s">
        <v>177</v>
      </c>
      <c r="H176">
        <v>-259.98</v>
      </c>
      <c r="K176" s="11">
        <v>-1200</v>
      </c>
      <c r="L176" s="11">
        <v>-259.98</v>
      </c>
      <c r="M176" s="11" t="s">
        <v>11</v>
      </c>
      <c r="N176" s="11" t="s">
        <v>11</v>
      </c>
    </row>
    <row r="177" spans="1:14" hidden="1" x14ac:dyDescent="0.25">
      <c r="A177" t="s">
        <v>258</v>
      </c>
      <c r="B177">
        <v>64510000</v>
      </c>
      <c r="C177" s="10" t="s">
        <v>8</v>
      </c>
      <c r="D177" t="s">
        <v>9</v>
      </c>
      <c r="E177" t="str">
        <f>VLOOKUP(C177,[1]Analytique!$A$44:$B$202,2,FALSE)</f>
        <v>Charges de personnel</v>
      </c>
      <c r="F177" t="s">
        <v>10</v>
      </c>
      <c r="G177" t="s">
        <v>336</v>
      </c>
      <c r="H177" t="s">
        <v>337</v>
      </c>
      <c r="I177" t="s">
        <v>338</v>
      </c>
      <c r="J177" t="s">
        <v>338</v>
      </c>
      <c r="K177" s="11">
        <v>-29470.77</v>
      </c>
      <c r="L177" s="11">
        <v>-51200.71</v>
      </c>
      <c r="M177" s="11">
        <v>-19951.16</v>
      </c>
      <c r="N177" s="11">
        <v>-19951.16</v>
      </c>
    </row>
    <row r="178" spans="1:14" hidden="1" x14ac:dyDescent="0.25">
      <c r="A178" t="s">
        <v>258</v>
      </c>
      <c r="B178">
        <v>64512000</v>
      </c>
      <c r="C178" s="10" t="s">
        <v>8</v>
      </c>
      <c r="D178" t="s">
        <v>9</v>
      </c>
      <c r="E178" t="str">
        <f>VLOOKUP(C178,[1]Analytique!$A$44:$B$202,2,FALSE)</f>
        <v>Charges de personnel</v>
      </c>
      <c r="F178" t="s">
        <v>12</v>
      </c>
      <c r="G178">
        <v>-249.65</v>
      </c>
      <c r="H178">
        <v>-342.92</v>
      </c>
      <c r="I178">
        <v>-112.31</v>
      </c>
      <c r="J178">
        <v>-112.31</v>
      </c>
      <c r="K178" s="11">
        <v>-249.65</v>
      </c>
      <c r="L178" s="11">
        <v>-342.92</v>
      </c>
      <c r="M178" s="11">
        <v>-112.31</v>
      </c>
      <c r="N178" s="11">
        <v>-112.31</v>
      </c>
    </row>
    <row r="179" spans="1:14" hidden="1" x14ac:dyDescent="0.25">
      <c r="A179" t="s">
        <v>258</v>
      </c>
      <c r="B179">
        <v>64524000</v>
      </c>
      <c r="C179" s="10" t="s">
        <v>8</v>
      </c>
      <c r="D179" t="s">
        <v>9</v>
      </c>
      <c r="E179" t="str">
        <f>VLOOKUP(C179,[1]Analytique!$A$44:$B$202,2,FALSE)</f>
        <v>Charges de personnel</v>
      </c>
      <c r="F179" t="s">
        <v>186</v>
      </c>
      <c r="G179">
        <v>-504.05</v>
      </c>
      <c r="H179" t="s">
        <v>339</v>
      </c>
      <c r="I179" t="s">
        <v>340</v>
      </c>
      <c r="J179" t="s">
        <v>340</v>
      </c>
      <c r="K179" s="11">
        <v>-504.05</v>
      </c>
      <c r="L179" s="11">
        <v>-1059.49</v>
      </c>
      <c r="M179" s="11">
        <v>-1334.29</v>
      </c>
      <c r="N179" s="11">
        <v>-1334.29</v>
      </c>
    </row>
    <row r="180" spans="1:14" hidden="1" x14ac:dyDescent="0.25">
      <c r="A180" t="s">
        <v>258</v>
      </c>
      <c r="B180">
        <v>64535000</v>
      </c>
      <c r="C180" s="10" t="s">
        <v>8</v>
      </c>
      <c r="D180" t="s">
        <v>9</v>
      </c>
      <c r="E180" t="str">
        <f>VLOOKUP(C180,[1]Analytique!$A$44:$B$202,2,FALSE)</f>
        <v>Charges de personnel</v>
      </c>
      <c r="F180" t="s">
        <v>189</v>
      </c>
      <c r="G180" t="s">
        <v>341</v>
      </c>
      <c r="H180" t="s">
        <v>342</v>
      </c>
      <c r="I180">
        <v>-738.69</v>
      </c>
      <c r="J180">
        <v>-738.69</v>
      </c>
      <c r="K180" s="11">
        <v>-1109.3800000000001</v>
      </c>
      <c r="L180" s="11">
        <v>-4009.2</v>
      </c>
      <c r="M180" s="11">
        <v>-738.69</v>
      </c>
      <c r="N180" s="11">
        <v>-738.69</v>
      </c>
    </row>
    <row r="181" spans="1:14" hidden="1" x14ac:dyDescent="0.25">
      <c r="A181" t="s">
        <v>258</v>
      </c>
      <c r="B181">
        <v>64560000</v>
      </c>
      <c r="C181" s="10" t="s">
        <v>8</v>
      </c>
      <c r="D181" t="s">
        <v>9</v>
      </c>
      <c r="E181" t="str">
        <f>VLOOKUP(C181,[1]Analytique!$A$44:$B$202,2,FALSE)</f>
        <v>Charges de personnel</v>
      </c>
      <c r="F181" t="s">
        <v>193</v>
      </c>
      <c r="G181">
        <v>-327.02</v>
      </c>
      <c r="H181" t="s">
        <v>343</v>
      </c>
      <c r="I181" t="s">
        <v>344</v>
      </c>
      <c r="J181" t="s">
        <v>344</v>
      </c>
      <c r="K181" s="11">
        <v>-327.02</v>
      </c>
      <c r="L181" s="11">
        <v>-1535.91</v>
      </c>
      <c r="M181" s="11">
        <v>1894.05</v>
      </c>
      <c r="N181" s="11">
        <v>1894.05</v>
      </c>
    </row>
    <row r="182" spans="1:14" hidden="1" x14ac:dyDescent="0.25">
      <c r="A182" t="s">
        <v>258</v>
      </c>
      <c r="B182">
        <v>65800000</v>
      </c>
      <c r="C182" s="10" t="s">
        <v>197</v>
      </c>
      <c r="D182" t="s">
        <v>9</v>
      </c>
      <c r="E182" t="str">
        <f>VLOOKUP(C182,[1]Analytique!$A$44:$B$202,2,FALSE)</f>
        <v>Autres charges de gestion</v>
      </c>
      <c r="F182" t="s">
        <v>200</v>
      </c>
      <c r="G182" t="s">
        <v>345</v>
      </c>
      <c r="K182" s="11">
        <v>-3040</v>
      </c>
      <c r="L182" s="11" t="s">
        <v>11</v>
      </c>
      <c r="M182" s="11" t="s">
        <v>11</v>
      </c>
      <c r="N182" s="11" t="s">
        <v>11</v>
      </c>
    </row>
    <row r="183" spans="1:14" hidden="1" x14ac:dyDescent="0.25">
      <c r="A183" t="s">
        <v>258</v>
      </c>
      <c r="B183">
        <v>67200000</v>
      </c>
      <c r="C183" s="10" t="s">
        <v>207</v>
      </c>
      <c r="D183" t="s">
        <v>9</v>
      </c>
      <c r="E183" t="str">
        <f>VLOOKUP(C183,[1]Analytique!$A$44:$B$202,2,FALSE)</f>
        <v>Charges exceptionnelles</v>
      </c>
      <c r="F183" t="s">
        <v>209</v>
      </c>
      <c r="H183">
        <v>-680</v>
      </c>
      <c r="I183" t="s">
        <v>346</v>
      </c>
      <c r="J183" t="s">
        <v>346</v>
      </c>
      <c r="K183" s="11" t="s">
        <v>11</v>
      </c>
      <c r="L183" s="11">
        <v>-680</v>
      </c>
      <c r="M183" s="11">
        <v>-17470.5</v>
      </c>
      <c r="N183" s="11">
        <v>-17470.5</v>
      </c>
    </row>
    <row r="184" spans="1:14" hidden="1" x14ac:dyDescent="0.25">
      <c r="A184" t="s">
        <v>258</v>
      </c>
      <c r="B184">
        <v>67520000</v>
      </c>
      <c r="C184" s="10" t="s">
        <v>207</v>
      </c>
      <c r="D184" t="s">
        <v>9</v>
      </c>
      <c r="E184" t="str">
        <f>VLOOKUP(C184,[1]Analytique!$A$44:$B$202,2,FALSE)</f>
        <v>Charges exceptionnelles</v>
      </c>
      <c r="F184" t="s">
        <v>347</v>
      </c>
      <c r="I184" t="s">
        <v>348</v>
      </c>
      <c r="J184" t="s">
        <v>348</v>
      </c>
      <c r="K184" s="11" t="s">
        <v>11</v>
      </c>
      <c r="L184" s="11" t="s">
        <v>11</v>
      </c>
      <c r="M184" s="11">
        <v>-5008.08</v>
      </c>
      <c r="N184" s="11">
        <v>-5008.08</v>
      </c>
    </row>
    <row r="185" spans="1:14" hidden="1" x14ac:dyDescent="0.25">
      <c r="A185" t="s">
        <v>258</v>
      </c>
      <c r="B185">
        <v>68112000</v>
      </c>
      <c r="C185" s="10" t="s">
        <v>212</v>
      </c>
      <c r="D185" t="s">
        <v>9</v>
      </c>
      <c r="E185" t="str">
        <f>VLOOKUP(C185,[1]Analytique!$A$44:$B$202,2,FALSE)</f>
        <v>Dot amort,dépréciat provisions</v>
      </c>
      <c r="F185" t="s">
        <v>213</v>
      </c>
      <c r="G185" t="s">
        <v>349</v>
      </c>
      <c r="H185" t="s">
        <v>350</v>
      </c>
      <c r="K185" s="11">
        <v>-214938.94</v>
      </c>
      <c r="L185" s="11">
        <v>-781111.95</v>
      </c>
      <c r="M185" s="11" t="s">
        <v>11</v>
      </c>
      <c r="N185" s="11" t="s">
        <v>11</v>
      </c>
    </row>
    <row r="186" spans="1:14" hidden="1" x14ac:dyDescent="0.25">
      <c r="A186" t="s">
        <v>258</v>
      </c>
      <c r="B186">
        <v>70600000</v>
      </c>
      <c r="C186" s="10" t="s">
        <v>351</v>
      </c>
      <c r="D186" t="s">
        <v>352</v>
      </c>
      <c r="E186" t="e">
        <f>VLOOKUP(C186,[1]Analytique!$A$44:$B$202,2,FALSE)</f>
        <v>#N/A</v>
      </c>
      <c r="F186" t="s">
        <v>353</v>
      </c>
      <c r="G186" t="s">
        <v>354</v>
      </c>
      <c r="K186" s="11">
        <v>17185.68</v>
      </c>
      <c r="L186" s="11" t="s">
        <v>11</v>
      </c>
      <c r="M186" s="11" t="s">
        <v>11</v>
      </c>
      <c r="N186" s="11" t="s">
        <v>11</v>
      </c>
    </row>
    <row r="187" spans="1:14" hidden="1" x14ac:dyDescent="0.25">
      <c r="A187" t="s">
        <v>258</v>
      </c>
      <c r="B187">
        <v>75800000</v>
      </c>
      <c r="C187" s="10" t="s">
        <v>216</v>
      </c>
      <c r="D187" t="s">
        <v>9</v>
      </c>
      <c r="E187" t="e">
        <f>VLOOKUP(C187,[1]Analytique!$A$44:$B$202,2,FALSE)</f>
        <v>#N/A</v>
      </c>
      <c r="F187" t="s">
        <v>217</v>
      </c>
      <c r="G187">
        <v>-23.02</v>
      </c>
      <c r="K187" s="11">
        <v>-23.02</v>
      </c>
      <c r="L187" s="11" t="s">
        <v>11</v>
      </c>
      <c r="M187" s="11" t="s">
        <v>11</v>
      </c>
      <c r="N187" s="11" t="s">
        <v>11</v>
      </c>
    </row>
    <row r="188" spans="1:14" hidden="1" x14ac:dyDescent="0.25">
      <c r="A188" t="s">
        <v>258</v>
      </c>
      <c r="B188">
        <v>77200000</v>
      </c>
      <c r="C188" s="10" t="s">
        <v>222</v>
      </c>
      <c r="D188" t="s">
        <v>9</v>
      </c>
      <c r="E188" t="e">
        <f>VLOOKUP(C188,[1]Analytique!$A$44:$B$202,2,FALSE)</f>
        <v>#N/A</v>
      </c>
      <c r="F188" t="s">
        <v>223</v>
      </c>
      <c r="G188" t="s">
        <v>355</v>
      </c>
      <c r="K188" s="11">
        <v>1280</v>
      </c>
      <c r="L188" s="11" t="s">
        <v>11</v>
      </c>
      <c r="M188" s="11" t="s">
        <v>11</v>
      </c>
      <c r="N188" s="11" t="s">
        <v>11</v>
      </c>
    </row>
    <row r="189" spans="1:14" hidden="1" x14ac:dyDescent="0.25">
      <c r="A189" t="s">
        <v>258</v>
      </c>
      <c r="B189">
        <v>77522000</v>
      </c>
      <c r="C189" s="10" t="s">
        <v>222</v>
      </c>
      <c r="D189" t="s">
        <v>9</v>
      </c>
      <c r="E189" t="e">
        <f>VLOOKUP(C189,[1]Analytique!$A$44:$B$202,2,FALSE)</f>
        <v>#N/A</v>
      </c>
      <c r="F189" t="s">
        <v>226</v>
      </c>
      <c r="I189" t="s">
        <v>356</v>
      </c>
      <c r="J189" t="s">
        <v>356</v>
      </c>
      <c r="K189" s="11" t="s">
        <v>11</v>
      </c>
      <c r="L189" s="11" t="s">
        <v>11</v>
      </c>
      <c r="M189" s="11">
        <v>5527.76</v>
      </c>
      <c r="N189" s="11">
        <v>5527.76</v>
      </c>
    </row>
    <row r="190" spans="1:14" hidden="1" x14ac:dyDescent="0.25">
      <c r="A190" t="s">
        <v>258</v>
      </c>
      <c r="B190">
        <v>79100000</v>
      </c>
      <c r="C190" s="10" t="s">
        <v>228</v>
      </c>
      <c r="D190" t="s">
        <v>9</v>
      </c>
      <c r="E190" t="e">
        <f>VLOOKUP(C190,[1]Analytique!$A$44:$B$202,2,FALSE)</f>
        <v>#N/A</v>
      </c>
      <c r="F190" t="s">
        <v>229</v>
      </c>
      <c r="G190" t="s">
        <v>357</v>
      </c>
      <c r="H190">
        <v>259.98</v>
      </c>
      <c r="K190" s="11">
        <v>5694</v>
      </c>
      <c r="L190" s="11">
        <v>259.98</v>
      </c>
      <c r="M190" s="11" t="s">
        <v>11</v>
      </c>
      <c r="N190" s="11" t="s">
        <v>11</v>
      </c>
    </row>
    <row r="191" spans="1:14" hidden="1" x14ac:dyDescent="0.25">
      <c r="A191" t="s">
        <v>258</v>
      </c>
      <c r="B191">
        <v>79150000</v>
      </c>
      <c r="C191" s="10" t="s">
        <v>228</v>
      </c>
      <c r="D191" t="s">
        <v>9</v>
      </c>
      <c r="E191" t="e">
        <f>VLOOKUP(C191,[1]Analytique!$A$44:$B$202,2,FALSE)</f>
        <v>#N/A</v>
      </c>
      <c r="F191" t="s">
        <v>234</v>
      </c>
      <c r="G191" t="s">
        <v>358</v>
      </c>
      <c r="K191" s="11">
        <v>7528.34</v>
      </c>
      <c r="L191" s="11" t="s">
        <v>11</v>
      </c>
      <c r="M191" s="11" t="s">
        <v>11</v>
      </c>
      <c r="N191" s="11" t="s">
        <v>11</v>
      </c>
    </row>
    <row r="192" spans="1:14" hidden="1" x14ac:dyDescent="0.25">
      <c r="A192" t="s">
        <v>359</v>
      </c>
      <c r="B192">
        <v>60220000</v>
      </c>
      <c r="C192" s="10" t="s">
        <v>14</v>
      </c>
      <c r="D192" t="s">
        <v>9</v>
      </c>
      <c r="E192" t="str">
        <f>VLOOKUP(C192,[1]Analytique!$A$44:$B$202,2,FALSE)</f>
        <v>Achats</v>
      </c>
      <c r="F192" t="s">
        <v>360</v>
      </c>
      <c r="H192" t="s">
        <v>361</v>
      </c>
      <c r="I192">
        <v>-201.87</v>
      </c>
      <c r="K192" s="11" t="s">
        <v>11</v>
      </c>
      <c r="L192" s="11">
        <v>-3998.24</v>
      </c>
      <c r="M192" s="11">
        <v>-201.87</v>
      </c>
      <c r="N192" s="11" t="s">
        <v>11</v>
      </c>
    </row>
    <row r="193" spans="1:14" hidden="1" x14ac:dyDescent="0.25">
      <c r="A193" t="s">
        <v>359</v>
      </c>
      <c r="B193">
        <v>60230000</v>
      </c>
      <c r="C193" s="10" t="s">
        <v>14</v>
      </c>
      <c r="D193" t="s">
        <v>9</v>
      </c>
      <c r="E193" t="str">
        <f>VLOOKUP(C193,[1]Analytique!$A$44:$B$202,2,FALSE)</f>
        <v>Achats</v>
      </c>
      <c r="F193" t="s">
        <v>15</v>
      </c>
      <c r="I193">
        <v>-395.2</v>
      </c>
      <c r="K193" s="11" t="s">
        <v>11</v>
      </c>
      <c r="L193" s="11" t="s">
        <v>11</v>
      </c>
      <c r="M193" s="11">
        <v>-395.2</v>
      </c>
      <c r="N193" s="11" t="s">
        <v>11</v>
      </c>
    </row>
    <row r="194" spans="1:14" hidden="1" x14ac:dyDescent="0.25">
      <c r="A194" t="s">
        <v>359</v>
      </c>
      <c r="B194">
        <v>60250000</v>
      </c>
      <c r="C194" s="10" t="s">
        <v>14</v>
      </c>
      <c r="D194" t="s">
        <v>9</v>
      </c>
      <c r="E194" t="str">
        <f>VLOOKUP(C194,[1]Analytique!$A$44:$B$202,2,FALSE)</f>
        <v>Achats</v>
      </c>
      <c r="F194" t="s">
        <v>362</v>
      </c>
      <c r="G194" t="s">
        <v>363</v>
      </c>
      <c r="H194">
        <v>-159.84</v>
      </c>
      <c r="K194" s="11">
        <v>-3960.81</v>
      </c>
      <c r="L194" s="11">
        <v>-159.84</v>
      </c>
      <c r="M194" s="11" t="s">
        <v>11</v>
      </c>
      <c r="N194" s="11" t="s">
        <v>11</v>
      </c>
    </row>
    <row r="195" spans="1:14" hidden="1" x14ac:dyDescent="0.25">
      <c r="A195" t="s">
        <v>359</v>
      </c>
      <c r="B195">
        <v>60267000</v>
      </c>
      <c r="C195" s="10" t="s">
        <v>14</v>
      </c>
      <c r="D195" t="s">
        <v>9</v>
      </c>
      <c r="E195" t="str">
        <f>VLOOKUP(C195,[1]Analytique!$A$44:$B$202,2,FALSE)</f>
        <v>Achats</v>
      </c>
      <c r="F195" t="s">
        <v>364</v>
      </c>
      <c r="G195">
        <v>-540.92999999999995</v>
      </c>
      <c r="K195" s="11">
        <v>-540.92999999999995</v>
      </c>
      <c r="L195" s="11" t="s">
        <v>11</v>
      </c>
      <c r="M195" s="11" t="s">
        <v>11</v>
      </c>
      <c r="N195" s="11" t="s">
        <v>11</v>
      </c>
    </row>
    <row r="196" spans="1:14" hidden="1" x14ac:dyDescent="0.25">
      <c r="A196" t="s">
        <v>359</v>
      </c>
      <c r="B196">
        <v>60310000</v>
      </c>
      <c r="C196" s="10" t="s">
        <v>14</v>
      </c>
      <c r="D196" t="s">
        <v>9</v>
      </c>
      <c r="E196" t="str">
        <f>VLOOKUP(C196,[1]Analytique!$A$44:$B$202,2,FALSE)</f>
        <v>Achats</v>
      </c>
      <c r="F196" t="s">
        <v>365</v>
      </c>
      <c r="G196">
        <v>-670.63</v>
      </c>
      <c r="H196">
        <v>-250.07</v>
      </c>
      <c r="K196" s="11">
        <v>-670.63</v>
      </c>
      <c r="L196" s="11">
        <v>-250.07</v>
      </c>
      <c r="M196" s="11" t="s">
        <v>11</v>
      </c>
      <c r="N196" s="11" t="s">
        <v>11</v>
      </c>
    </row>
    <row r="197" spans="1:14" hidden="1" x14ac:dyDescent="0.25">
      <c r="A197" t="s">
        <v>359</v>
      </c>
      <c r="B197">
        <v>60610000</v>
      </c>
      <c r="C197" s="10" t="s">
        <v>14</v>
      </c>
      <c r="D197" t="s">
        <v>9</v>
      </c>
      <c r="E197" t="str">
        <f>VLOOKUP(C197,[1]Analytique!$A$44:$B$202,2,FALSE)</f>
        <v>Achats</v>
      </c>
      <c r="F197" t="s">
        <v>21</v>
      </c>
      <c r="G197" t="s">
        <v>366</v>
      </c>
      <c r="H197">
        <v>-944.11</v>
      </c>
      <c r="I197">
        <v>-489.49</v>
      </c>
      <c r="J197">
        <v>-489.49</v>
      </c>
      <c r="K197" s="11">
        <v>-1706.45</v>
      </c>
      <c r="L197" s="11">
        <v>-944.11</v>
      </c>
      <c r="M197" s="11">
        <v>-489.49</v>
      </c>
      <c r="N197" s="11">
        <v>-489.49</v>
      </c>
    </row>
    <row r="198" spans="1:14" hidden="1" x14ac:dyDescent="0.25">
      <c r="A198" t="s">
        <v>359</v>
      </c>
      <c r="B198">
        <v>60620000</v>
      </c>
      <c r="C198" s="10" t="s">
        <v>14</v>
      </c>
      <c r="D198" t="s">
        <v>9</v>
      </c>
      <c r="E198" t="str">
        <f>VLOOKUP(C198,[1]Analytique!$A$44:$B$202,2,FALSE)</f>
        <v>Achats</v>
      </c>
      <c r="F198" t="s">
        <v>22</v>
      </c>
      <c r="I198">
        <v>-90.13</v>
      </c>
      <c r="J198">
        <v>-90.13</v>
      </c>
      <c r="K198" s="11" t="s">
        <v>11</v>
      </c>
      <c r="L198" s="11" t="s">
        <v>11</v>
      </c>
      <c r="M198" s="11">
        <v>-90.13</v>
      </c>
      <c r="N198" s="11">
        <v>-90.13</v>
      </c>
    </row>
    <row r="199" spans="1:14" hidden="1" x14ac:dyDescent="0.25">
      <c r="A199" t="s">
        <v>359</v>
      </c>
      <c r="B199">
        <v>60630000</v>
      </c>
      <c r="C199" s="10" t="s">
        <v>14</v>
      </c>
      <c r="D199" t="s">
        <v>9</v>
      </c>
      <c r="E199" t="str">
        <f>VLOOKUP(C199,[1]Analytique!$A$44:$B$202,2,FALSE)</f>
        <v>Achats</v>
      </c>
      <c r="F199" t="s">
        <v>24</v>
      </c>
      <c r="G199" t="s">
        <v>367</v>
      </c>
      <c r="H199" t="s">
        <v>368</v>
      </c>
      <c r="I199" t="s">
        <v>369</v>
      </c>
      <c r="J199" t="s">
        <v>370</v>
      </c>
      <c r="K199" s="11">
        <v>-15489.27</v>
      </c>
      <c r="L199" s="11">
        <v>-13528.68</v>
      </c>
      <c r="M199" s="11">
        <v>-13744.02</v>
      </c>
      <c r="N199" s="11">
        <v>-8226.43</v>
      </c>
    </row>
    <row r="200" spans="1:14" hidden="1" x14ac:dyDescent="0.25">
      <c r="A200" t="s">
        <v>359</v>
      </c>
      <c r="B200">
        <v>60640000</v>
      </c>
      <c r="C200" s="10" t="s">
        <v>14</v>
      </c>
      <c r="D200" t="s">
        <v>9</v>
      </c>
      <c r="E200" t="str">
        <f>VLOOKUP(C200,[1]Analytique!$A$44:$B$202,2,FALSE)</f>
        <v>Achats</v>
      </c>
      <c r="F200" t="s">
        <v>29</v>
      </c>
      <c r="G200" t="s">
        <v>371</v>
      </c>
      <c r="H200" t="s">
        <v>372</v>
      </c>
      <c r="I200" t="s">
        <v>373</v>
      </c>
      <c r="J200">
        <v>-610.03</v>
      </c>
      <c r="K200" s="11">
        <v>-1013.3</v>
      </c>
      <c r="L200" s="11">
        <v>-1207.2</v>
      </c>
      <c r="M200" s="11">
        <v>-1011.4</v>
      </c>
      <c r="N200" s="11">
        <v>-610.03</v>
      </c>
    </row>
    <row r="201" spans="1:14" hidden="1" x14ac:dyDescent="0.25">
      <c r="A201" t="s">
        <v>359</v>
      </c>
      <c r="B201">
        <v>60660000</v>
      </c>
      <c r="C201" s="10" t="s">
        <v>14</v>
      </c>
      <c r="D201" t="s">
        <v>9</v>
      </c>
      <c r="E201" t="str">
        <f>VLOOKUP(C201,[1]Analytique!$A$44:$B$202,2,FALSE)</f>
        <v>Achats</v>
      </c>
      <c r="F201" t="s">
        <v>35</v>
      </c>
      <c r="G201" t="s">
        <v>374</v>
      </c>
      <c r="H201" t="s">
        <v>375</v>
      </c>
      <c r="I201" t="s">
        <v>376</v>
      </c>
      <c r="J201" t="s">
        <v>377</v>
      </c>
      <c r="K201" s="11">
        <v>-3168.47</v>
      </c>
      <c r="L201" s="11">
        <v>-1954.96</v>
      </c>
      <c r="M201" s="11">
        <v>-3283.21</v>
      </c>
      <c r="N201" s="11">
        <v>-1529.08</v>
      </c>
    </row>
    <row r="202" spans="1:14" hidden="1" x14ac:dyDescent="0.25">
      <c r="A202" t="s">
        <v>359</v>
      </c>
      <c r="B202">
        <v>61100000</v>
      </c>
      <c r="C202" s="10" t="s">
        <v>41</v>
      </c>
      <c r="D202" t="s">
        <v>9</v>
      </c>
      <c r="E202" t="str">
        <f>VLOOKUP(C202,[1]Analytique!$A$44:$B$202,2,FALSE)</f>
        <v>Services extérieurs</v>
      </c>
      <c r="F202" t="s">
        <v>378</v>
      </c>
      <c r="H202">
        <v>-317.5</v>
      </c>
      <c r="K202" s="11" t="s">
        <v>11</v>
      </c>
      <c r="L202" s="11">
        <v>-317.5</v>
      </c>
      <c r="M202" s="11" t="s">
        <v>11</v>
      </c>
      <c r="N202" s="11" t="s">
        <v>11</v>
      </c>
    </row>
    <row r="203" spans="1:14" hidden="1" x14ac:dyDescent="0.25">
      <c r="A203" t="s">
        <v>359</v>
      </c>
      <c r="B203">
        <v>61111000</v>
      </c>
      <c r="C203" s="10" t="s">
        <v>41</v>
      </c>
      <c r="D203" t="s">
        <v>9</v>
      </c>
      <c r="E203" t="str">
        <f>VLOOKUP(C203,[1]Analytique!$A$44:$B$202,2,FALSE)</f>
        <v>Services extérieurs</v>
      </c>
      <c r="F203" t="s">
        <v>277</v>
      </c>
      <c r="I203" t="s">
        <v>379</v>
      </c>
      <c r="J203" t="s">
        <v>380</v>
      </c>
      <c r="K203" s="11" t="s">
        <v>11</v>
      </c>
      <c r="L203" s="11" t="s">
        <v>11</v>
      </c>
      <c r="M203" s="11">
        <v>-11232.8</v>
      </c>
      <c r="N203" s="11">
        <v>-5647.6</v>
      </c>
    </row>
    <row r="204" spans="1:14" hidden="1" x14ac:dyDescent="0.25">
      <c r="A204" t="s">
        <v>359</v>
      </c>
      <c r="B204">
        <v>61112000</v>
      </c>
      <c r="C204" s="10" t="s">
        <v>41</v>
      </c>
      <c r="D204" t="s">
        <v>9</v>
      </c>
      <c r="E204" t="str">
        <f>VLOOKUP(C204,[1]Analytique!$A$44:$B$202,2,FALSE)</f>
        <v>Services extérieurs</v>
      </c>
      <c r="F204" t="s">
        <v>42</v>
      </c>
      <c r="I204">
        <v>-514.44000000000005</v>
      </c>
      <c r="J204">
        <v>-440.83</v>
      </c>
      <c r="K204" s="11" t="s">
        <v>11</v>
      </c>
      <c r="L204" s="11" t="s">
        <v>11</v>
      </c>
      <c r="M204" s="11">
        <v>-514.44000000000005</v>
      </c>
      <c r="N204" s="11">
        <v>-440.83</v>
      </c>
    </row>
    <row r="205" spans="1:14" hidden="1" x14ac:dyDescent="0.25">
      <c r="A205" t="s">
        <v>359</v>
      </c>
      <c r="B205">
        <v>61320000</v>
      </c>
      <c r="C205" s="10" t="s">
        <v>41</v>
      </c>
      <c r="D205" t="s">
        <v>9</v>
      </c>
      <c r="E205" t="str">
        <f>VLOOKUP(C205,[1]Analytique!$A$44:$B$202,2,FALSE)</f>
        <v>Services extérieurs</v>
      </c>
      <c r="F205" t="s">
        <v>51</v>
      </c>
      <c r="G205">
        <v>-162.55000000000001</v>
      </c>
      <c r="H205">
        <v>-73.89</v>
      </c>
      <c r="I205">
        <v>-205</v>
      </c>
      <c r="J205">
        <v>-93.75</v>
      </c>
      <c r="K205" s="11">
        <v>-162.55000000000001</v>
      </c>
      <c r="L205" s="11">
        <v>-73.89</v>
      </c>
      <c r="M205" s="11">
        <v>-205</v>
      </c>
      <c r="N205" s="11">
        <v>-93.75</v>
      </c>
    </row>
    <row r="206" spans="1:14" hidden="1" x14ac:dyDescent="0.25">
      <c r="A206" t="s">
        <v>359</v>
      </c>
      <c r="B206">
        <v>61520000</v>
      </c>
      <c r="C206" s="10" t="s">
        <v>41</v>
      </c>
      <c r="D206" t="s">
        <v>9</v>
      </c>
      <c r="E206" t="str">
        <f>VLOOKUP(C206,[1]Analytique!$A$44:$B$202,2,FALSE)</f>
        <v>Services extérieurs</v>
      </c>
      <c r="F206" t="s">
        <v>55</v>
      </c>
      <c r="G206">
        <v>-919.35</v>
      </c>
      <c r="H206" t="s">
        <v>381</v>
      </c>
      <c r="I206" t="s">
        <v>382</v>
      </c>
      <c r="J206" t="s">
        <v>383</v>
      </c>
      <c r="K206" s="11">
        <v>-919.35</v>
      </c>
      <c r="L206" s="11">
        <v>-1279.3800000000001</v>
      </c>
      <c r="M206" s="11">
        <v>-10487.7</v>
      </c>
      <c r="N206" s="11">
        <v>-8046.2</v>
      </c>
    </row>
    <row r="207" spans="1:14" hidden="1" x14ac:dyDescent="0.25">
      <c r="A207" t="s">
        <v>359</v>
      </c>
      <c r="B207">
        <v>61550000</v>
      </c>
      <c r="C207" s="10" t="s">
        <v>41</v>
      </c>
      <c r="D207" t="s">
        <v>9</v>
      </c>
      <c r="E207" t="str">
        <f>VLOOKUP(C207,[1]Analytique!$A$44:$B$202,2,FALSE)</f>
        <v>Services extérieurs</v>
      </c>
      <c r="F207" t="s">
        <v>57</v>
      </c>
      <c r="G207" t="s">
        <v>384</v>
      </c>
      <c r="H207" t="s">
        <v>385</v>
      </c>
      <c r="I207" t="s">
        <v>386</v>
      </c>
      <c r="J207" t="s">
        <v>387</v>
      </c>
      <c r="K207" s="11">
        <v>-3481.52</v>
      </c>
      <c r="L207" s="11">
        <v>-5920.21</v>
      </c>
      <c r="M207" s="11">
        <v>-22753.71</v>
      </c>
      <c r="N207" s="11">
        <v>-8837.42</v>
      </c>
    </row>
    <row r="208" spans="1:14" hidden="1" x14ac:dyDescent="0.25">
      <c r="A208" t="s">
        <v>359</v>
      </c>
      <c r="B208">
        <v>61551000</v>
      </c>
      <c r="C208" s="10" t="s">
        <v>41</v>
      </c>
      <c r="D208" t="s">
        <v>9</v>
      </c>
      <c r="E208" t="str">
        <f>VLOOKUP(C208,[1]Analytique!$A$44:$B$202,2,FALSE)</f>
        <v>Services extérieurs</v>
      </c>
      <c r="F208" t="s">
        <v>60</v>
      </c>
      <c r="G208">
        <v>-305.29000000000002</v>
      </c>
      <c r="I208">
        <v>-677.2</v>
      </c>
      <c r="J208">
        <v>-239</v>
      </c>
      <c r="K208" s="11">
        <v>-305.29000000000002</v>
      </c>
      <c r="L208" s="11" t="s">
        <v>11</v>
      </c>
      <c r="M208" s="11">
        <v>-677.2</v>
      </c>
      <c r="N208" s="11">
        <v>-239</v>
      </c>
    </row>
    <row r="209" spans="1:14" hidden="1" x14ac:dyDescent="0.25">
      <c r="A209" t="s">
        <v>359</v>
      </c>
      <c r="B209">
        <v>61570000</v>
      </c>
      <c r="C209" s="10" t="s">
        <v>41</v>
      </c>
      <c r="D209" t="s">
        <v>9</v>
      </c>
      <c r="E209" t="str">
        <f>VLOOKUP(C209,[1]Analytique!$A$44:$B$202,2,FALSE)</f>
        <v>Services extérieurs</v>
      </c>
      <c r="F209" t="s">
        <v>64</v>
      </c>
      <c r="G209" t="s">
        <v>388</v>
      </c>
      <c r="H209">
        <v>-906.61</v>
      </c>
      <c r="I209">
        <v>-963.65</v>
      </c>
      <c r="J209">
        <v>-963.65</v>
      </c>
      <c r="K209" s="11">
        <v>-1001.83</v>
      </c>
      <c r="L209" s="11">
        <v>-906.61</v>
      </c>
      <c r="M209" s="11">
        <v>-963.65</v>
      </c>
      <c r="N209" s="11">
        <v>-963.65</v>
      </c>
    </row>
    <row r="210" spans="1:14" hidden="1" x14ac:dyDescent="0.25">
      <c r="A210" t="s">
        <v>359</v>
      </c>
      <c r="B210">
        <v>61571100</v>
      </c>
      <c r="C210" s="10" t="s">
        <v>41</v>
      </c>
      <c r="D210" t="s">
        <v>9</v>
      </c>
      <c r="E210" t="str">
        <f>VLOOKUP(C210,[1]Analytique!$A$44:$B$202,2,FALSE)</f>
        <v>Services extérieurs</v>
      </c>
      <c r="F210" t="s">
        <v>389</v>
      </c>
      <c r="G210" t="s">
        <v>390</v>
      </c>
      <c r="H210" t="s">
        <v>391</v>
      </c>
      <c r="I210" t="s">
        <v>392</v>
      </c>
      <c r="J210" t="s">
        <v>392</v>
      </c>
      <c r="K210" s="11">
        <v>-3432.04</v>
      </c>
      <c r="L210" s="11">
        <v>-3165.14</v>
      </c>
      <c r="M210" s="11">
        <v>-3613.08</v>
      </c>
      <c r="N210" s="11">
        <v>-3613.08</v>
      </c>
    </row>
    <row r="211" spans="1:14" hidden="1" x14ac:dyDescent="0.25">
      <c r="A211" t="s">
        <v>359</v>
      </c>
      <c r="B211">
        <v>61571200</v>
      </c>
      <c r="C211" s="10" t="s">
        <v>41</v>
      </c>
      <c r="D211" t="s">
        <v>9</v>
      </c>
      <c r="E211" t="str">
        <f>VLOOKUP(C211,[1]Analytique!$A$44:$B$202,2,FALSE)</f>
        <v>Services extérieurs</v>
      </c>
      <c r="F211" t="s">
        <v>393</v>
      </c>
      <c r="G211">
        <v>-295.8</v>
      </c>
      <c r="H211">
        <v>-336.13</v>
      </c>
      <c r="I211">
        <v>-448.16</v>
      </c>
      <c r="J211">
        <v>-224.08</v>
      </c>
      <c r="K211" s="11">
        <v>-295.8</v>
      </c>
      <c r="L211" s="11">
        <v>-336.13</v>
      </c>
      <c r="M211" s="11">
        <v>-448.16</v>
      </c>
      <c r="N211" s="11">
        <v>-224.08</v>
      </c>
    </row>
    <row r="212" spans="1:14" hidden="1" x14ac:dyDescent="0.25">
      <c r="A212" t="s">
        <v>359</v>
      </c>
      <c r="B212">
        <v>61572000</v>
      </c>
      <c r="C212" s="10" t="s">
        <v>41</v>
      </c>
      <c r="D212" t="s">
        <v>9</v>
      </c>
      <c r="E212" t="str">
        <f>VLOOKUP(C212,[1]Analytique!$A$44:$B$202,2,FALSE)</f>
        <v>Services extérieurs</v>
      </c>
      <c r="F212" t="s">
        <v>65</v>
      </c>
      <c r="G212">
        <v>-271.87</v>
      </c>
      <c r="H212">
        <v>-275.97000000000003</v>
      </c>
      <c r="I212">
        <v>-202.4</v>
      </c>
      <c r="J212">
        <v>-202.4</v>
      </c>
      <c r="K212" s="11">
        <v>-271.87</v>
      </c>
      <c r="L212" s="11">
        <v>-275.97000000000003</v>
      </c>
      <c r="M212" s="11">
        <v>-202.4</v>
      </c>
      <c r="N212" s="11">
        <v>-202.4</v>
      </c>
    </row>
    <row r="213" spans="1:14" hidden="1" x14ac:dyDescent="0.25">
      <c r="A213" t="s">
        <v>359</v>
      </c>
      <c r="B213">
        <v>61575000</v>
      </c>
      <c r="C213" s="10" t="s">
        <v>41</v>
      </c>
      <c r="D213" t="s">
        <v>9</v>
      </c>
      <c r="E213" t="str">
        <f>VLOOKUP(C213,[1]Analytique!$A$44:$B$202,2,FALSE)</f>
        <v>Services extérieurs</v>
      </c>
      <c r="F213" t="s">
        <v>68</v>
      </c>
      <c r="G213" t="s">
        <v>394</v>
      </c>
      <c r="H213">
        <v>-264.25</v>
      </c>
      <c r="I213">
        <v>-340.21</v>
      </c>
      <c r="J213">
        <v>-207.85</v>
      </c>
      <c r="K213" s="11">
        <v>-1746.63</v>
      </c>
      <c r="L213" s="11">
        <v>-264.25</v>
      </c>
      <c r="M213" s="11">
        <v>-340.21</v>
      </c>
      <c r="N213" s="11">
        <v>-207.85</v>
      </c>
    </row>
    <row r="214" spans="1:14" hidden="1" x14ac:dyDescent="0.25">
      <c r="A214" t="s">
        <v>359</v>
      </c>
      <c r="B214">
        <v>61650000</v>
      </c>
      <c r="C214" s="10" t="s">
        <v>41</v>
      </c>
      <c r="D214" t="s">
        <v>9</v>
      </c>
      <c r="E214" t="str">
        <f>VLOOKUP(C214,[1]Analytique!$A$44:$B$202,2,FALSE)</f>
        <v>Services extérieurs</v>
      </c>
      <c r="F214" t="s">
        <v>81</v>
      </c>
      <c r="G214">
        <v>-274.56</v>
      </c>
      <c r="H214">
        <v>-703.55</v>
      </c>
      <c r="I214">
        <v>-838.03</v>
      </c>
      <c r="J214">
        <v>-838.03</v>
      </c>
      <c r="K214" s="11">
        <v>-274.56</v>
      </c>
      <c r="L214" s="11">
        <v>-703.55</v>
      </c>
      <c r="M214" s="11">
        <v>-838.03</v>
      </c>
      <c r="N214" s="11">
        <v>-838.03</v>
      </c>
    </row>
    <row r="215" spans="1:14" hidden="1" x14ac:dyDescent="0.25">
      <c r="A215" t="s">
        <v>359</v>
      </c>
      <c r="B215">
        <v>61670000</v>
      </c>
      <c r="C215" s="10" t="s">
        <v>41</v>
      </c>
      <c r="D215" t="s">
        <v>9</v>
      </c>
      <c r="E215" t="str">
        <f>VLOOKUP(C215,[1]Analytique!$A$44:$B$202,2,FALSE)</f>
        <v>Services extérieurs</v>
      </c>
      <c r="F215" t="s">
        <v>301</v>
      </c>
      <c r="G215" t="s">
        <v>395</v>
      </c>
      <c r="H215" t="s">
        <v>396</v>
      </c>
      <c r="I215" t="s">
        <v>397</v>
      </c>
      <c r="J215" t="s">
        <v>397</v>
      </c>
      <c r="K215" s="11">
        <v>-1454.26</v>
      </c>
      <c r="L215" s="11">
        <v>-1457.76</v>
      </c>
      <c r="M215" s="11">
        <v>-8250.74</v>
      </c>
      <c r="N215" s="11">
        <v>-8250.74</v>
      </c>
    </row>
    <row r="216" spans="1:14" hidden="1" x14ac:dyDescent="0.25">
      <c r="A216" t="s">
        <v>359</v>
      </c>
      <c r="B216">
        <v>62140100</v>
      </c>
      <c r="C216" s="10" t="s">
        <v>85</v>
      </c>
      <c r="D216" t="s">
        <v>9</v>
      </c>
      <c r="E216" t="str">
        <f>VLOOKUP(C216,[1]Analytique!$A$44:$B$202,2,FALSE)</f>
        <v>Autres Services extérieurs</v>
      </c>
      <c r="F216" t="s">
        <v>245</v>
      </c>
      <c r="G216">
        <v>-225</v>
      </c>
      <c r="K216" s="11">
        <v>-225</v>
      </c>
      <c r="L216" s="11" t="s">
        <v>11</v>
      </c>
      <c r="M216" s="11" t="s">
        <v>11</v>
      </c>
      <c r="N216" s="11" t="s">
        <v>11</v>
      </c>
    </row>
    <row r="217" spans="1:14" hidden="1" x14ac:dyDescent="0.25">
      <c r="A217" t="s">
        <v>359</v>
      </c>
      <c r="B217">
        <v>62264000</v>
      </c>
      <c r="C217" s="10" t="s">
        <v>85</v>
      </c>
      <c r="D217" t="s">
        <v>9</v>
      </c>
      <c r="E217" t="str">
        <f>VLOOKUP(C217,[1]Analytique!$A$44:$B$202,2,FALSE)</f>
        <v>Autres Services extérieurs</v>
      </c>
      <c r="F217" t="s">
        <v>309</v>
      </c>
      <c r="G217" t="s">
        <v>398</v>
      </c>
      <c r="H217" t="s">
        <v>399</v>
      </c>
      <c r="I217" t="s">
        <v>400</v>
      </c>
      <c r="J217" t="s">
        <v>401</v>
      </c>
      <c r="K217" s="11">
        <v>-4040.12</v>
      </c>
      <c r="L217" s="11">
        <v>-4650.6000000000004</v>
      </c>
      <c r="M217" s="11">
        <v>-2872.5</v>
      </c>
      <c r="N217" s="11">
        <v>-2734.6</v>
      </c>
    </row>
    <row r="218" spans="1:14" hidden="1" x14ac:dyDescent="0.25">
      <c r="A218" t="s">
        <v>359</v>
      </c>
      <c r="B218">
        <v>62440000</v>
      </c>
      <c r="C218" s="10" t="s">
        <v>85</v>
      </c>
      <c r="D218" t="s">
        <v>9</v>
      </c>
      <c r="E218" t="str">
        <f>VLOOKUP(C218,[1]Analytique!$A$44:$B$202,2,FALSE)</f>
        <v>Autres Services extérieurs</v>
      </c>
      <c r="F218" t="s">
        <v>116</v>
      </c>
      <c r="G218">
        <v>-494.5</v>
      </c>
      <c r="K218" s="11">
        <v>-494.5</v>
      </c>
      <c r="L218" s="11" t="s">
        <v>11</v>
      </c>
      <c r="M218" s="11" t="s">
        <v>11</v>
      </c>
      <c r="N218" s="11" t="s">
        <v>11</v>
      </c>
    </row>
    <row r="219" spans="1:14" hidden="1" x14ac:dyDescent="0.25">
      <c r="A219" t="s">
        <v>359</v>
      </c>
      <c r="B219">
        <v>62530000</v>
      </c>
      <c r="C219" s="10" t="s">
        <v>85</v>
      </c>
      <c r="D219" t="s">
        <v>9</v>
      </c>
      <c r="E219" t="str">
        <f>VLOOKUP(C219,[1]Analytique!$A$44:$B$202,2,FALSE)</f>
        <v>Autres Services extérieurs</v>
      </c>
      <c r="F219" t="s">
        <v>122</v>
      </c>
      <c r="I219" t="s">
        <v>402</v>
      </c>
      <c r="J219">
        <v>-93.1</v>
      </c>
      <c r="K219" s="11" t="s">
        <v>11</v>
      </c>
      <c r="L219" s="11" t="s">
        <v>11</v>
      </c>
      <c r="M219" s="11">
        <v>-1085.05</v>
      </c>
      <c r="N219" s="11">
        <v>-93.1</v>
      </c>
    </row>
    <row r="220" spans="1:14" hidden="1" x14ac:dyDescent="0.25">
      <c r="A220" t="s">
        <v>359</v>
      </c>
      <c r="B220">
        <v>62570000</v>
      </c>
      <c r="C220" s="10" t="s">
        <v>85</v>
      </c>
      <c r="D220" t="s">
        <v>9</v>
      </c>
      <c r="E220" t="str">
        <f>VLOOKUP(C220,[1]Analytique!$A$44:$B$202,2,FALSE)</f>
        <v>Autres Services extérieurs</v>
      </c>
      <c r="F220" t="s">
        <v>125</v>
      </c>
      <c r="G220">
        <v>-13.1</v>
      </c>
      <c r="K220" s="11">
        <v>-13.1</v>
      </c>
      <c r="L220" s="11" t="s">
        <v>11</v>
      </c>
      <c r="M220" s="11" t="s">
        <v>11</v>
      </c>
      <c r="N220" s="11" t="s">
        <v>11</v>
      </c>
    </row>
    <row r="221" spans="1:14" hidden="1" x14ac:dyDescent="0.25">
      <c r="A221" t="s">
        <v>359</v>
      </c>
      <c r="B221">
        <v>62640000</v>
      </c>
      <c r="C221" s="10" t="s">
        <v>85</v>
      </c>
      <c r="D221" t="s">
        <v>9</v>
      </c>
      <c r="E221" t="str">
        <f>VLOOKUP(C221,[1]Analytique!$A$44:$B$202,2,FALSE)</f>
        <v>Autres Services extérieurs</v>
      </c>
      <c r="F221" t="s">
        <v>139</v>
      </c>
      <c r="G221">
        <v>-15.03</v>
      </c>
      <c r="K221" s="11">
        <v>-15.03</v>
      </c>
      <c r="L221" s="11" t="s">
        <v>11</v>
      </c>
      <c r="M221" s="11" t="s">
        <v>11</v>
      </c>
      <c r="N221" s="11" t="s">
        <v>11</v>
      </c>
    </row>
    <row r="222" spans="1:14" hidden="1" x14ac:dyDescent="0.25">
      <c r="A222" t="s">
        <v>359</v>
      </c>
      <c r="B222">
        <v>62810000</v>
      </c>
      <c r="C222" s="10" t="s">
        <v>85</v>
      </c>
      <c r="D222" t="s">
        <v>9</v>
      </c>
      <c r="E222" t="str">
        <f>VLOOKUP(C222,[1]Analytique!$A$44:$B$202,2,FALSE)</f>
        <v>Autres Services extérieurs</v>
      </c>
      <c r="F222" t="s">
        <v>145</v>
      </c>
      <c r="G222" t="s">
        <v>403</v>
      </c>
      <c r="H222" t="s">
        <v>404</v>
      </c>
      <c r="I222">
        <v>102.22</v>
      </c>
      <c r="J222">
        <v>102.22</v>
      </c>
      <c r="K222" s="11">
        <v>-3122.56</v>
      </c>
      <c r="L222" s="11">
        <v>-2995.85</v>
      </c>
      <c r="M222" s="11">
        <v>102.22</v>
      </c>
      <c r="N222" s="11">
        <v>102.22</v>
      </c>
    </row>
    <row r="223" spans="1:14" hidden="1" x14ac:dyDescent="0.25">
      <c r="A223" t="s">
        <v>359</v>
      </c>
      <c r="B223">
        <v>63330000</v>
      </c>
      <c r="C223" s="10" t="s">
        <v>146</v>
      </c>
      <c r="D223" t="s">
        <v>9</v>
      </c>
      <c r="E223" t="str">
        <f>VLOOKUP(C223,[1]Analytique!$A$44:$B$202,2,FALSE)</f>
        <v>Impôts et taxes</v>
      </c>
      <c r="F223" t="s">
        <v>147</v>
      </c>
      <c r="G223">
        <v>-831.77</v>
      </c>
      <c r="H223" t="s">
        <v>405</v>
      </c>
      <c r="I223">
        <v>-163.65</v>
      </c>
      <c r="J223">
        <v>-163.65</v>
      </c>
      <c r="K223" s="11">
        <v>-831.77</v>
      </c>
      <c r="L223" s="11">
        <v>-1384.46</v>
      </c>
      <c r="M223" s="11">
        <v>-163.65</v>
      </c>
      <c r="N223" s="11">
        <v>-163.65</v>
      </c>
    </row>
    <row r="224" spans="1:14" hidden="1" x14ac:dyDescent="0.25">
      <c r="A224" t="s">
        <v>359</v>
      </c>
      <c r="B224">
        <v>63780000</v>
      </c>
      <c r="C224" s="10" t="s">
        <v>146</v>
      </c>
      <c r="D224" t="s">
        <v>9</v>
      </c>
      <c r="E224" t="str">
        <f>VLOOKUP(C224,[1]Analytique!$A$44:$B$202,2,FALSE)</f>
        <v>Impôts et taxes</v>
      </c>
      <c r="F224" t="s">
        <v>158</v>
      </c>
      <c r="G224">
        <v>-107.7</v>
      </c>
      <c r="K224" s="11">
        <v>-107.7</v>
      </c>
      <c r="L224" s="11" t="s">
        <v>11</v>
      </c>
      <c r="M224" s="11" t="s">
        <v>11</v>
      </c>
      <c r="N224" s="11" t="s">
        <v>11</v>
      </c>
    </row>
    <row r="225" spans="1:14" hidden="1" x14ac:dyDescent="0.25">
      <c r="A225" t="s">
        <v>359</v>
      </c>
      <c r="B225">
        <v>63890000</v>
      </c>
      <c r="C225" s="10" t="s">
        <v>146</v>
      </c>
      <c r="D225" t="s">
        <v>9</v>
      </c>
      <c r="E225" t="str">
        <f>VLOOKUP(C225,[1]Analytique!$A$44:$B$202,2,FALSE)</f>
        <v>Impôts et taxes</v>
      </c>
      <c r="F225" t="s">
        <v>163</v>
      </c>
      <c r="G225">
        <v>-35.020000000000003</v>
      </c>
      <c r="K225" s="11">
        <v>-35.020000000000003</v>
      </c>
      <c r="L225" s="11" t="s">
        <v>11</v>
      </c>
      <c r="M225" s="11" t="s">
        <v>11</v>
      </c>
      <c r="N225" s="11" t="s">
        <v>11</v>
      </c>
    </row>
    <row r="226" spans="1:14" hidden="1" x14ac:dyDescent="0.25">
      <c r="A226" t="s">
        <v>359</v>
      </c>
      <c r="B226">
        <v>64110000</v>
      </c>
      <c r="C226" s="10" t="s">
        <v>8</v>
      </c>
      <c r="D226" t="s">
        <v>9</v>
      </c>
      <c r="E226" t="str">
        <f>VLOOKUP(C226,[1]Analytique!$A$44:$B$202,2,FALSE)</f>
        <v>Charges de personnel</v>
      </c>
      <c r="F226" t="s">
        <v>164</v>
      </c>
      <c r="G226" t="s">
        <v>406</v>
      </c>
      <c r="H226" t="s">
        <v>407</v>
      </c>
      <c r="I226" t="s">
        <v>408</v>
      </c>
      <c r="J226" t="s">
        <v>408</v>
      </c>
      <c r="K226" s="11">
        <v>-97286.84</v>
      </c>
      <c r="L226" s="11">
        <v>-86537.33</v>
      </c>
      <c r="M226" s="11">
        <v>-35815.730000000003</v>
      </c>
      <c r="N226" s="11">
        <v>-35815.730000000003</v>
      </c>
    </row>
    <row r="227" spans="1:14" hidden="1" x14ac:dyDescent="0.25">
      <c r="A227" t="s">
        <v>359</v>
      </c>
      <c r="B227">
        <v>64120000</v>
      </c>
      <c r="C227" s="10" t="s">
        <v>8</v>
      </c>
      <c r="D227" t="s">
        <v>9</v>
      </c>
      <c r="E227" t="str">
        <f>VLOOKUP(C227,[1]Analytique!$A$44:$B$202,2,FALSE)</f>
        <v>Charges de personnel</v>
      </c>
      <c r="F227" t="s">
        <v>168</v>
      </c>
      <c r="G227">
        <v>-278.97000000000003</v>
      </c>
      <c r="H227" t="s">
        <v>409</v>
      </c>
      <c r="I227" t="s">
        <v>410</v>
      </c>
      <c r="J227" t="s">
        <v>410</v>
      </c>
      <c r="K227" s="11">
        <v>-278.97000000000003</v>
      </c>
      <c r="L227" s="11">
        <v>-1118.93</v>
      </c>
      <c r="M227" s="11">
        <v>7418.67</v>
      </c>
      <c r="N227" s="11">
        <v>7418.67</v>
      </c>
    </row>
    <row r="228" spans="1:14" hidden="1" x14ac:dyDescent="0.25">
      <c r="A228" t="s">
        <v>359</v>
      </c>
      <c r="B228">
        <v>64130000</v>
      </c>
      <c r="C228" s="10" t="s">
        <v>8</v>
      </c>
      <c r="D228" t="s">
        <v>9</v>
      </c>
      <c r="E228" t="str">
        <f>VLOOKUP(C228,[1]Analytique!$A$44:$B$202,2,FALSE)</f>
        <v>Charges de personnel</v>
      </c>
      <c r="F228" t="s">
        <v>172</v>
      </c>
      <c r="G228" t="s">
        <v>411</v>
      </c>
      <c r="H228" t="s">
        <v>412</v>
      </c>
      <c r="I228">
        <v>-970.34</v>
      </c>
      <c r="J228">
        <v>-970.34</v>
      </c>
      <c r="K228" s="11">
        <v>-10894.7</v>
      </c>
      <c r="L228" s="11">
        <v>-9486.2999999999993</v>
      </c>
      <c r="M228" s="11">
        <v>-970.34</v>
      </c>
      <c r="N228" s="11">
        <v>-970.34</v>
      </c>
    </row>
    <row r="229" spans="1:14" hidden="1" x14ac:dyDescent="0.25">
      <c r="A229" t="s">
        <v>359</v>
      </c>
      <c r="B229">
        <v>64140000</v>
      </c>
      <c r="C229" s="10" t="s">
        <v>8</v>
      </c>
      <c r="D229" t="s">
        <v>9</v>
      </c>
      <c r="E229" t="str">
        <f>VLOOKUP(C229,[1]Analytique!$A$44:$B$202,2,FALSE)</f>
        <v>Charges de personnel</v>
      </c>
      <c r="F229" t="s">
        <v>176</v>
      </c>
      <c r="G229" t="s">
        <v>413</v>
      </c>
      <c r="H229" t="s">
        <v>414</v>
      </c>
      <c r="I229" t="s">
        <v>415</v>
      </c>
      <c r="J229" t="s">
        <v>415</v>
      </c>
      <c r="K229" s="11">
        <v>-5418.9</v>
      </c>
      <c r="L229" s="11">
        <v>-3751.56</v>
      </c>
      <c r="M229" s="11">
        <v>-1383.12</v>
      </c>
      <c r="N229" s="11">
        <v>-1383.12</v>
      </c>
    </row>
    <row r="230" spans="1:14" hidden="1" x14ac:dyDescent="0.25">
      <c r="A230" t="s">
        <v>359</v>
      </c>
      <c r="B230">
        <v>64149000</v>
      </c>
      <c r="C230" s="10" t="s">
        <v>8</v>
      </c>
      <c r="D230" t="s">
        <v>9</v>
      </c>
      <c r="E230" t="str">
        <f>VLOOKUP(C230,[1]Analytique!$A$44:$B$202,2,FALSE)</f>
        <v>Charges de personnel</v>
      </c>
      <c r="F230" t="s">
        <v>416</v>
      </c>
      <c r="G230" t="s">
        <v>417</v>
      </c>
      <c r="I230" t="s">
        <v>418</v>
      </c>
      <c r="J230" t="s">
        <v>418</v>
      </c>
      <c r="K230" s="11">
        <v>-3328.57</v>
      </c>
      <c r="L230" s="11" t="s">
        <v>11</v>
      </c>
      <c r="M230" s="11">
        <v>-1077.76</v>
      </c>
      <c r="N230" s="11">
        <v>-1077.76</v>
      </c>
    </row>
    <row r="231" spans="1:14" hidden="1" x14ac:dyDescent="0.25">
      <c r="A231" t="s">
        <v>359</v>
      </c>
      <c r="B231">
        <v>64510000</v>
      </c>
      <c r="C231" s="10" t="s">
        <v>8</v>
      </c>
      <c r="D231" t="s">
        <v>9</v>
      </c>
      <c r="E231" t="str">
        <f>VLOOKUP(C231,[1]Analytique!$A$44:$B$202,2,FALSE)</f>
        <v>Charges de personnel</v>
      </c>
      <c r="F231" t="s">
        <v>10</v>
      </c>
      <c r="G231" t="s">
        <v>419</v>
      </c>
      <c r="H231" t="s">
        <v>420</v>
      </c>
      <c r="I231" t="s">
        <v>421</v>
      </c>
      <c r="J231" t="s">
        <v>421</v>
      </c>
      <c r="K231" s="11">
        <v>-46144.26</v>
      </c>
      <c r="L231" s="11">
        <v>-38951.32</v>
      </c>
      <c r="M231" s="11">
        <v>-14894.46</v>
      </c>
      <c r="N231" s="11">
        <v>-14894.46</v>
      </c>
    </row>
    <row r="232" spans="1:14" hidden="1" x14ac:dyDescent="0.25">
      <c r="A232" t="s">
        <v>359</v>
      </c>
      <c r="B232">
        <v>64512000</v>
      </c>
      <c r="C232" s="10" t="s">
        <v>8</v>
      </c>
      <c r="D232" t="s">
        <v>9</v>
      </c>
      <c r="E232" t="str">
        <f>VLOOKUP(C232,[1]Analytique!$A$44:$B$202,2,FALSE)</f>
        <v>Charges de personnel</v>
      </c>
      <c r="F232" t="s">
        <v>12</v>
      </c>
      <c r="G232">
        <v>-337.4</v>
      </c>
      <c r="H232">
        <v>-351.19</v>
      </c>
      <c r="I232">
        <v>-81.8</v>
      </c>
      <c r="J232">
        <v>-81.8</v>
      </c>
      <c r="K232" s="11">
        <v>-337.4</v>
      </c>
      <c r="L232" s="11">
        <v>-351.19</v>
      </c>
      <c r="M232" s="11">
        <v>-81.8</v>
      </c>
      <c r="N232" s="11">
        <v>-81.8</v>
      </c>
    </row>
    <row r="233" spans="1:14" hidden="1" x14ac:dyDescent="0.25">
      <c r="A233" t="s">
        <v>359</v>
      </c>
      <c r="B233">
        <v>64524000</v>
      </c>
      <c r="C233" s="10" t="s">
        <v>8</v>
      </c>
      <c r="D233" t="s">
        <v>9</v>
      </c>
      <c r="E233" t="str">
        <f>VLOOKUP(C233,[1]Analytique!$A$44:$B$202,2,FALSE)</f>
        <v>Charges de personnel</v>
      </c>
      <c r="F233" t="s">
        <v>186</v>
      </c>
      <c r="G233" t="s">
        <v>422</v>
      </c>
      <c r="H233" t="s">
        <v>423</v>
      </c>
      <c r="I233">
        <v>-657.46</v>
      </c>
      <c r="J233">
        <v>-657.46</v>
      </c>
      <c r="K233" s="11">
        <v>-1208.44</v>
      </c>
      <c r="L233" s="11">
        <v>-1305.96</v>
      </c>
      <c r="M233" s="11">
        <v>-657.46</v>
      </c>
      <c r="N233" s="11">
        <v>-657.46</v>
      </c>
    </row>
    <row r="234" spans="1:14" hidden="1" x14ac:dyDescent="0.25">
      <c r="A234" t="s">
        <v>359</v>
      </c>
      <c r="B234">
        <v>64535000</v>
      </c>
      <c r="C234" s="10" t="s">
        <v>8</v>
      </c>
      <c r="D234" t="s">
        <v>9</v>
      </c>
      <c r="E234" t="str">
        <f>VLOOKUP(C234,[1]Analytique!$A$44:$B$202,2,FALSE)</f>
        <v>Charges de personnel</v>
      </c>
      <c r="F234" t="s">
        <v>189</v>
      </c>
      <c r="G234" t="s">
        <v>424</v>
      </c>
      <c r="H234" t="s">
        <v>425</v>
      </c>
      <c r="I234">
        <v>-424.82</v>
      </c>
      <c r="J234">
        <v>-424.82</v>
      </c>
      <c r="K234" s="11">
        <v>-2024.95</v>
      </c>
      <c r="L234" s="11">
        <v>-1131.23</v>
      </c>
      <c r="M234" s="11">
        <v>-424.82</v>
      </c>
      <c r="N234" s="11">
        <v>-424.82</v>
      </c>
    </row>
    <row r="235" spans="1:14" hidden="1" x14ac:dyDescent="0.25">
      <c r="A235" t="s">
        <v>359</v>
      </c>
      <c r="B235">
        <v>64560000</v>
      </c>
      <c r="C235" s="10" t="s">
        <v>8</v>
      </c>
      <c r="D235" t="s">
        <v>9</v>
      </c>
      <c r="E235" t="str">
        <f>VLOOKUP(C235,[1]Analytique!$A$44:$B$202,2,FALSE)</f>
        <v>Charges de personnel</v>
      </c>
      <c r="F235" t="s">
        <v>193</v>
      </c>
      <c r="G235">
        <v>-64.290000000000006</v>
      </c>
      <c r="H235">
        <v>-456.37</v>
      </c>
      <c r="I235" t="s">
        <v>426</v>
      </c>
      <c r="J235" t="s">
        <v>426</v>
      </c>
      <c r="K235" s="11">
        <v>-64.290000000000006</v>
      </c>
      <c r="L235" s="11">
        <v>-456.37</v>
      </c>
      <c r="M235" s="11">
        <v>3267.85</v>
      </c>
      <c r="N235" s="11">
        <v>3267.85</v>
      </c>
    </row>
    <row r="236" spans="1:14" hidden="1" x14ac:dyDescent="0.25">
      <c r="A236" t="s">
        <v>359</v>
      </c>
      <c r="B236">
        <v>65800000</v>
      </c>
      <c r="C236" s="10" t="s">
        <v>197</v>
      </c>
      <c r="D236" t="s">
        <v>9</v>
      </c>
      <c r="E236" t="str">
        <f>VLOOKUP(C236,[1]Analytique!$A$44:$B$202,2,FALSE)</f>
        <v>Autres charges de gestion</v>
      </c>
      <c r="F236" t="s">
        <v>200</v>
      </c>
      <c r="G236">
        <v>-52.14</v>
      </c>
      <c r="K236" s="11">
        <v>-52.14</v>
      </c>
      <c r="L236" s="11" t="s">
        <v>11</v>
      </c>
      <c r="M236" s="11" t="s">
        <v>11</v>
      </c>
      <c r="N236" s="11" t="s">
        <v>11</v>
      </c>
    </row>
    <row r="237" spans="1:14" hidden="1" x14ac:dyDescent="0.25">
      <c r="A237" t="s">
        <v>359</v>
      </c>
      <c r="B237">
        <v>67200000</v>
      </c>
      <c r="C237" s="10" t="s">
        <v>207</v>
      </c>
      <c r="D237" t="s">
        <v>9</v>
      </c>
      <c r="E237" t="str">
        <f>VLOOKUP(C237,[1]Analytique!$A$44:$B$202,2,FALSE)</f>
        <v>Charges exceptionnelles</v>
      </c>
      <c r="F237" t="s">
        <v>209</v>
      </c>
      <c r="G237">
        <v>-238.2</v>
      </c>
      <c r="K237" s="11">
        <v>-238.2</v>
      </c>
      <c r="L237" s="11" t="s">
        <v>11</v>
      </c>
      <c r="M237" s="11" t="s">
        <v>11</v>
      </c>
      <c r="N237" s="11" t="s">
        <v>11</v>
      </c>
    </row>
    <row r="238" spans="1:14" hidden="1" x14ac:dyDescent="0.25">
      <c r="A238" t="s">
        <v>359</v>
      </c>
      <c r="B238">
        <v>67520000</v>
      </c>
      <c r="C238" s="10" t="s">
        <v>207</v>
      </c>
      <c r="D238" t="s">
        <v>9</v>
      </c>
      <c r="E238" t="str">
        <f>VLOOKUP(C238,[1]Analytique!$A$44:$B$202,2,FALSE)</f>
        <v>Charges exceptionnelles</v>
      </c>
      <c r="F238" t="s">
        <v>347</v>
      </c>
      <c r="G238">
        <v>-92.62</v>
      </c>
      <c r="I238" t="s">
        <v>427</v>
      </c>
      <c r="J238" t="s">
        <v>427</v>
      </c>
      <c r="K238" s="11">
        <v>-92.62</v>
      </c>
      <c r="L238" s="11" t="s">
        <v>11</v>
      </c>
      <c r="M238" s="11">
        <v>-4031.88</v>
      </c>
      <c r="N238" s="11">
        <v>-4031.88</v>
      </c>
    </row>
    <row r="239" spans="1:14" hidden="1" x14ac:dyDescent="0.25">
      <c r="A239" t="s">
        <v>359</v>
      </c>
      <c r="B239">
        <v>68112000</v>
      </c>
      <c r="C239" s="10" t="s">
        <v>212</v>
      </c>
      <c r="D239" t="s">
        <v>9</v>
      </c>
      <c r="E239" t="str">
        <f>VLOOKUP(C239,[1]Analytique!$A$44:$B$202,2,FALSE)</f>
        <v>Dot amort,dépréciat provisions</v>
      </c>
      <c r="F239" t="s">
        <v>213</v>
      </c>
      <c r="G239" t="s">
        <v>428</v>
      </c>
      <c r="H239" t="s">
        <v>429</v>
      </c>
      <c r="K239" s="11">
        <v>-218468.35</v>
      </c>
      <c r="L239" s="11">
        <v>-241388.07</v>
      </c>
      <c r="M239" s="11" t="s">
        <v>11</v>
      </c>
      <c r="N239" s="11" t="s">
        <v>11</v>
      </c>
    </row>
    <row r="240" spans="1:14" hidden="1" x14ac:dyDescent="0.25">
      <c r="A240" t="s">
        <v>359</v>
      </c>
      <c r="B240">
        <v>77520000</v>
      </c>
      <c r="C240" s="10" t="s">
        <v>222</v>
      </c>
      <c r="D240" t="s">
        <v>9</v>
      </c>
      <c r="E240" t="e">
        <f>VLOOKUP(C240,[1]Analytique!$A$44:$B$202,2,FALSE)</f>
        <v>#N/A</v>
      </c>
      <c r="F240" t="s">
        <v>430</v>
      </c>
      <c r="G240" t="s">
        <v>431</v>
      </c>
      <c r="K240" s="11">
        <v>3150</v>
      </c>
      <c r="L240" s="11" t="s">
        <v>11</v>
      </c>
      <c r="M240" s="11" t="s">
        <v>11</v>
      </c>
      <c r="N240" s="11" t="s">
        <v>11</v>
      </c>
    </row>
    <row r="241" spans="1:14" hidden="1" x14ac:dyDescent="0.25">
      <c r="A241" t="s">
        <v>359</v>
      </c>
      <c r="B241">
        <v>77521960</v>
      </c>
      <c r="C241" s="10" t="s">
        <v>222</v>
      </c>
      <c r="D241" t="s">
        <v>9</v>
      </c>
      <c r="E241" t="e">
        <f>VLOOKUP(C241,[1]Analytique!$A$44:$B$202,2,FALSE)</f>
        <v>#N/A</v>
      </c>
      <c r="F241" t="s">
        <v>225</v>
      </c>
      <c r="H241" t="s">
        <v>432</v>
      </c>
      <c r="K241" s="11" t="s">
        <v>11</v>
      </c>
      <c r="L241" s="11">
        <v>7760</v>
      </c>
      <c r="M241" s="11" t="s">
        <v>11</v>
      </c>
      <c r="N241" s="11" t="s">
        <v>11</v>
      </c>
    </row>
    <row r="242" spans="1:14" hidden="1" x14ac:dyDescent="0.25">
      <c r="A242" t="s">
        <v>359</v>
      </c>
      <c r="B242">
        <v>77522000</v>
      </c>
      <c r="C242" s="10" t="s">
        <v>222</v>
      </c>
      <c r="D242" t="s">
        <v>9</v>
      </c>
      <c r="E242" t="e">
        <f>VLOOKUP(C242,[1]Analytique!$A$44:$B$202,2,FALSE)</f>
        <v>#N/A</v>
      </c>
      <c r="F242" t="s">
        <v>226</v>
      </c>
      <c r="G242" t="s">
        <v>433</v>
      </c>
      <c r="I242" t="s">
        <v>434</v>
      </c>
      <c r="J242" t="s">
        <v>434</v>
      </c>
      <c r="K242" s="11">
        <v>4625</v>
      </c>
      <c r="L242" s="11" t="s">
        <v>11</v>
      </c>
      <c r="M242" s="11">
        <v>11516.48</v>
      </c>
      <c r="N242" s="11">
        <v>11516.48</v>
      </c>
    </row>
    <row r="243" spans="1:14" hidden="1" x14ac:dyDescent="0.25">
      <c r="A243" t="s">
        <v>359</v>
      </c>
      <c r="B243">
        <v>79100000</v>
      </c>
      <c r="C243" s="10" t="s">
        <v>228</v>
      </c>
      <c r="D243" t="s">
        <v>9</v>
      </c>
      <c r="E243" t="e">
        <f>VLOOKUP(C243,[1]Analytique!$A$44:$B$202,2,FALSE)</f>
        <v>#N/A</v>
      </c>
      <c r="F243" t="s">
        <v>229</v>
      </c>
      <c r="G243" t="s">
        <v>435</v>
      </c>
      <c r="H243" t="s">
        <v>436</v>
      </c>
      <c r="K243" s="11">
        <v>5418.9</v>
      </c>
      <c r="L243" s="11">
        <v>3751.56</v>
      </c>
      <c r="M243" s="11" t="s">
        <v>11</v>
      </c>
      <c r="N243" s="11" t="s">
        <v>11</v>
      </c>
    </row>
    <row r="244" spans="1:14" hidden="1" x14ac:dyDescent="0.25">
      <c r="A244" t="s">
        <v>359</v>
      </c>
      <c r="B244">
        <v>79110000</v>
      </c>
      <c r="C244" s="10" t="s">
        <v>228</v>
      </c>
      <c r="D244" t="s">
        <v>9</v>
      </c>
      <c r="E244" t="e">
        <f>VLOOKUP(C244,[1]Analytique!$A$44:$B$202,2,FALSE)</f>
        <v>#N/A</v>
      </c>
      <c r="F244" t="s">
        <v>232</v>
      </c>
      <c r="I244" t="s">
        <v>437</v>
      </c>
      <c r="J244" t="s">
        <v>437</v>
      </c>
      <c r="K244" s="11" t="s">
        <v>11</v>
      </c>
      <c r="L244" s="11" t="s">
        <v>11</v>
      </c>
      <c r="M244" s="11">
        <v>1383.12</v>
      </c>
      <c r="N244" s="11">
        <v>1383.12</v>
      </c>
    </row>
    <row r="245" spans="1:14" hidden="1" x14ac:dyDescent="0.25">
      <c r="A245" t="s">
        <v>438</v>
      </c>
      <c r="B245">
        <v>60110000</v>
      </c>
      <c r="C245" s="10" t="s">
        <v>14</v>
      </c>
      <c r="D245" t="s">
        <v>9</v>
      </c>
      <c r="E245" t="str">
        <f>VLOOKUP(C245,[1]Analytique!$A$44:$B$202,2,FALSE)</f>
        <v>Achats</v>
      </c>
      <c r="F245" t="s">
        <v>259</v>
      </c>
      <c r="G245" t="s">
        <v>439</v>
      </c>
      <c r="H245" t="s">
        <v>440</v>
      </c>
      <c r="K245" s="11">
        <v>-28962.63</v>
      </c>
      <c r="L245" s="11">
        <v>-31025.040000000001</v>
      </c>
      <c r="M245" s="11" t="s">
        <v>11</v>
      </c>
      <c r="N245" s="11" t="s">
        <v>11</v>
      </c>
    </row>
    <row r="246" spans="1:14" hidden="1" x14ac:dyDescent="0.25">
      <c r="A246" t="s">
        <v>438</v>
      </c>
      <c r="B246">
        <v>60130000</v>
      </c>
      <c r="C246" s="10" t="s">
        <v>14</v>
      </c>
      <c r="D246" t="s">
        <v>9</v>
      </c>
      <c r="E246" t="str">
        <f>VLOOKUP(C246,[1]Analytique!$A$44:$B$202,2,FALSE)</f>
        <v>Achats</v>
      </c>
      <c r="F246" t="s">
        <v>260</v>
      </c>
      <c r="G246" t="s">
        <v>441</v>
      </c>
      <c r="H246" t="s">
        <v>442</v>
      </c>
      <c r="I246" t="s">
        <v>443</v>
      </c>
      <c r="K246" s="11">
        <v>-36622.720000000001</v>
      </c>
      <c r="L246" s="11">
        <v>-33955.17</v>
      </c>
      <c r="M246" s="11">
        <v>-31185.98</v>
      </c>
      <c r="N246" s="11" t="s">
        <v>11</v>
      </c>
    </row>
    <row r="247" spans="1:14" hidden="1" x14ac:dyDescent="0.25">
      <c r="A247" t="s">
        <v>438</v>
      </c>
      <c r="B247">
        <v>60210000</v>
      </c>
      <c r="C247" s="10" t="s">
        <v>14</v>
      </c>
      <c r="D247" t="s">
        <v>9</v>
      </c>
      <c r="E247" t="str">
        <f>VLOOKUP(C247,[1]Analytique!$A$44:$B$202,2,FALSE)</f>
        <v>Achats</v>
      </c>
      <c r="F247" t="s">
        <v>444</v>
      </c>
      <c r="G247" t="s">
        <v>445</v>
      </c>
      <c r="H247" t="s">
        <v>446</v>
      </c>
      <c r="I247" t="s">
        <v>447</v>
      </c>
      <c r="K247" s="11">
        <v>-8919.41</v>
      </c>
      <c r="L247" s="11">
        <v>-7333.82</v>
      </c>
      <c r="M247" s="11">
        <v>-8453.6200000000008</v>
      </c>
      <c r="N247" s="11" t="s">
        <v>11</v>
      </c>
    </row>
    <row r="248" spans="1:14" hidden="1" x14ac:dyDescent="0.25">
      <c r="A248" t="s">
        <v>438</v>
      </c>
      <c r="B248">
        <v>60220000</v>
      </c>
      <c r="C248" s="10" t="s">
        <v>14</v>
      </c>
      <c r="D248" t="s">
        <v>9</v>
      </c>
      <c r="E248" t="str">
        <f>VLOOKUP(C248,[1]Analytique!$A$44:$B$202,2,FALSE)</f>
        <v>Achats</v>
      </c>
      <c r="F248" t="s">
        <v>360</v>
      </c>
      <c r="H248" t="s">
        <v>448</v>
      </c>
      <c r="I248" t="s">
        <v>449</v>
      </c>
      <c r="K248" s="11" t="s">
        <v>11</v>
      </c>
      <c r="L248" s="11">
        <v>-2305.3000000000002</v>
      </c>
      <c r="M248" s="11">
        <v>-8173.05</v>
      </c>
      <c r="N248" s="11" t="s">
        <v>11</v>
      </c>
    </row>
    <row r="249" spans="1:14" hidden="1" x14ac:dyDescent="0.25">
      <c r="A249" t="s">
        <v>438</v>
      </c>
      <c r="B249">
        <v>60230000</v>
      </c>
      <c r="C249" s="10" t="s">
        <v>14</v>
      </c>
      <c r="D249" t="s">
        <v>9</v>
      </c>
      <c r="E249" t="str">
        <f>VLOOKUP(C249,[1]Analytique!$A$44:$B$202,2,FALSE)</f>
        <v>Achats</v>
      </c>
      <c r="F249" t="s">
        <v>15</v>
      </c>
      <c r="I249">
        <v>-171.82</v>
      </c>
      <c r="K249" s="11" t="s">
        <v>11</v>
      </c>
      <c r="L249" s="11" t="s">
        <v>11</v>
      </c>
      <c r="M249" s="11">
        <v>-171.82</v>
      </c>
      <c r="N249" s="11" t="s">
        <v>11</v>
      </c>
    </row>
    <row r="250" spans="1:14" hidden="1" x14ac:dyDescent="0.25">
      <c r="A250" t="s">
        <v>438</v>
      </c>
      <c r="B250">
        <v>60250000</v>
      </c>
      <c r="C250" s="10" t="s">
        <v>14</v>
      </c>
      <c r="D250" t="s">
        <v>9</v>
      </c>
      <c r="E250" t="str">
        <f>VLOOKUP(C250,[1]Analytique!$A$44:$B$202,2,FALSE)</f>
        <v>Achats</v>
      </c>
      <c r="F250" t="s">
        <v>362</v>
      </c>
      <c r="G250">
        <v>-657.59</v>
      </c>
      <c r="K250" s="11">
        <v>-657.59</v>
      </c>
      <c r="L250" s="11" t="s">
        <v>11</v>
      </c>
      <c r="M250" s="11" t="s">
        <v>11</v>
      </c>
      <c r="N250" s="11" t="s">
        <v>11</v>
      </c>
    </row>
    <row r="251" spans="1:14" hidden="1" x14ac:dyDescent="0.25">
      <c r="A251" t="s">
        <v>438</v>
      </c>
      <c r="B251">
        <v>60267000</v>
      </c>
      <c r="C251" s="10" t="s">
        <v>14</v>
      </c>
      <c r="D251" t="s">
        <v>9</v>
      </c>
      <c r="E251" t="str">
        <f>VLOOKUP(C251,[1]Analytique!$A$44:$B$202,2,FALSE)</f>
        <v>Achats</v>
      </c>
      <c r="F251" t="s">
        <v>364</v>
      </c>
      <c r="H251">
        <v>-33</v>
      </c>
      <c r="K251" s="11" t="s">
        <v>11</v>
      </c>
      <c r="L251" s="11">
        <v>-33</v>
      </c>
      <c r="M251" s="11" t="s">
        <v>11</v>
      </c>
      <c r="N251" s="11" t="s">
        <v>11</v>
      </c>
    </row>
    <row r="252" spans="1:14" hidden="1" x14ac:dyDescent="0.25">
      <c r="A252" t="s">
        <v>438</v>
      </c>
      <c r="B252">
        <v>60310000</v>
      </c>
      <c r="C252" s="10" t="s">
        <v>14</v>
      </c>
      <c r="D252" t="s">
        <v>9</v>
      </c>
      <c r="E252" t="str">
        <f>VLOOKUP(C252,[1]Analytique!$A$44:$B$202,2,FALSE)</f>
        <v>Achats</v>
      </c>
      <c r="F252" t="s">
        <v>365</v>
      </c>
      <c r="G252" t="s">
        <v>450</v>
      </c>
      <c r="H252" t="s">
        <v>451</v>
      </c>
      <c r="K252" s="11">
        <v>2726.94</v>
      </c>
      <c r="L252" s="11">
        <v>-2315.64</v>
      </c>
      <c r="M252" s="11" t="s">
        <v>11</v>
      </c>
      <c r="N252" s="11" t="s">
        <v>11</v>
      </c>
    </row>
    <row r="253" spans="1:14" hidden="1" x14ac:dyDescent="0.25">
      <c r="A253" t="s">
        <v>438</v>
      </c>
      <c r="B253">
        <v>60610000</v>
      </c>
      <c r="C253" s="10" t="s">
        <v>14</v>
      </c>
      <c r="D253" t="s">
        <v>9</v>
      </c>
      <c r="E253" t="str">
        <f>VLOOKUP(C253,[1]Analytique!$A$44:$B$202,2,FALSE)</f>
        <v>Achats</v>
      </c>
      <c r="F253" t="s">
        <v>21</v>
      </c>
      <c r="G253" t="s">
        <v>452</v>
      </c>
      <c r="H253">
        <v>-747.33</v>
      </c>
      <c r="I253">
        <v>-871.38</v>
      </c>
      <c r="J253">
        <v>-871.38</v>
      </c>
      <c r="K253" s="11">
        <v>-1031.99</v>
      </c>
      <c r="L253" s="11">
        <v>-747.33</v>
      </c>
      <c r="M253" s="11">
        <v>-871.38</v>
      </c>
      <c r="N253" s="11">
        <v>-871.38</v>
      </c>
    </row>
    <row r="254" spans="1:14" hidden="1" x14ac:dyDescent="0.25">
      <c r="A254" t="s">
        <v>438</v>
      </c>
      <c r="B254">
        <v>60620000</v>
      </c>
      <c r="C254" s="10" t="s">
        <v>14</v>
      </c>
      <c r="D254" t="s">
        <v>9</v>
      </c>
      <c r="E254" t="str">
        <f>VLOOKUP(C254,[1]Analytique!$A$44:$B$202,2,FALSE)</f>
        <v>Achats</v>
      </c>
      <c r="F254" t="s">
        <v>22</v>
      </c>
      <c r="H254">
        <v>-210.47</v>
      </c>
      <c r="I254">
        <v>-391.73</v>
      </c>
      <c r="K254" s="11" t="s">
        <v>11</v>
      </c>
      <c r="L254" s="11">
        <v>-210.47</v>
      </c>
      <c r="M254" s="11">
        <v>-391.73</v>
      </c>
      <c r="N254" s="11" t="s">
        <v>11</v>
      </c>
    </row>
    <row r="255" spans="1:14" hidden="1" x14ac:dyDescent="0.25">
      <c r="A255" t="s">
        <v>438</v>
      </c>
      <c r="B255">
        <v>60630000</v>
      </c>
      <c r="C255" s="10" t="s">
        <v>14</v>
      </c>
      <c r="D255" t="s">
        <v>9</v>
      </c>
      <c r="E255" t="str">
        <f>VLOOKUP(C255,[1]Analytique!$A$44:$B$202,2,FALSE)</f>
        <v>Achats</v>
      </c>
      <c r="F255" t="s">
        <v>24</v>
      </c>
      <c r="G255" t="s">
        <v>453</v>
      </c>
      <c r="H255" t="s">
        <v>454</v>
      </c>
      <c r="I255" t="s">
        <v>455</v>
      </c>
      <c r="J255" t="s">
        <v>456</v>
      </c>
      <c r="K255" s="11">
        <v>-1903.51</v>
      </c>
      <c r="L255" s="11">
        <v>-3748.75</v>
      </c>
      <c r="M255" s="11">
        <v>-2391.3000000000002</v>
      </c>
      <c r="N255" s="11">
        <v>-1572.11</v>
      </c>
    </row>
    <row r="256" spans="1:14" hidden="1" x14ac:dyDescent="0.25">
      <c r="A256" t="s">
        <v>438</v>
      </c>
      <c r="B256">
        <v>60640000</v>
      </c>
      <c r="C256" s="10" t="s">
        <v>14</v>
      </c>
      <c r="D256" t="s">
        <v>9</v>
      </c>
      <c r="E256" t="str">
        <f>VLOOKUP(C256,[1]Analytique!$A$44:$B$202,2,FALSE)</f>
        <v>Achats</v>
      </c>
      <c r="F256" t="s">
        <v>29</v>
      </c>
      <c r="G256" t="s">
        <v>457</v>
      </c>
      <c r="H256" t="s">
        <v>458</v>
      </c>
      <c r="I256" t="s">
        <v>459</v>
      </c>
      <c r="J256">
        <v>-866.89</v>
      </c>
      <c r="K256" s="11">
        <v>-1375.5</v>
      </c>
      <c r="L256" s="11">
        <v>-1295.22</v>
      </c>
      <c r="M256" s="11">
        <v>-1696.06</v>
      </c>
      <c r="N256" s="11">
        <v>-866.89</v>
      </c>
    </row>
    <row r="257" spans="1:14" hidden="1" x14ac:dyDescent="0.25">
      <c r="A257" t="s">
        <v>438</v>
      </c>
      <c r="B257">
        <v>60650000</v>
      </c>
      <c r="C257" s="10" t="s">
        <v>14</v>
      </c>
      <c r="D257" t="s">
        <v>9</v>
      </c>
      <c r="E257" t="str">
        <f>VLOOKUP(C257,[1]Analytique!$A$44:$B$202,2,FALSE)</f>
        <v>Achats</v>
      </c>
      <c r="F257" t="s">
        <v>33</v>
      </c>
      <c r="H257" t="s">
        <v>460</v>
      </c>
      <c r="K257" s="11" t="s">
        <v>11</v>
      </c>
      <c r="L257" s="11">
        <v>-2988.09</v>
      </c>
      <c r="M257" s="11" t="s">
        <v>11</v>
      </c>
      <c r="N257" s="11" t="s">
        <v>11</v>
      </c>
    </row>
    <row r="258" spans="1:14" hidden="1" x14ac:dyDescent="0.25">
      <c r="A258" t="s">
        <v>438</v>
      </c>
      <c r="B258">
        <v>60660000</v>
      </c>
      <c r="C258" s="10" t="s">
        <v>14</v>
      </c>
      <c r="D258" t="s">
        <v>9</v>
      </c>
      <c r="E258" t="str">
        <f>VLOOKUP(C258,[1]Analytique!$A$44:$B$202,2,FALSE)</f>
        <v>Achats</v>
      </c>
      <c r="F258" t="s">
        <v>35</v>
      </c>
      <c r="G258" t="s">
        <v>461</v>
      </c>
      <c r="H258" t="s">
        <v>462</v>
      </c>
      <c r="I258" t="s">
        <v>463</v>
      </c>
      <c r="J258" t="s">
        <v>464</v>
      </c>
      <c r="K258" s="11">
        <v>-14682.39</v>
      </c>
      <c r="L258" s="11">
        <v>-8658.9500000000007</v>
      </c>
      <c r="M258" s="11">
        <v>-11596.78</v>
      </c>
      <c r="N258" s="11">
        <v>-7381.22</v>
      </c>
    </row>
    <row r="259" spans="1:14" hidden="1" x14ac:dyDescent="0.25">
      <c r="A259" t="s">
        <v>438</v>
      </c>
      <c r="B259">
        <v>61110000</v>
      </c>
      <c r="C259" s="10" t="s">
        <v>41</v>
      </c>
      <c r="D259" t="s">
        <v>9</v>
      </c>
      <c r="E259" t="str">
        <f>VLOOKUP(C259,[1]Analytique!$A$44:$B$202,2,FALSE)</f>
        <v>Services extérieurs</v>
      </c>
      <c r="F259" t="s">
        <v>465</v>
      </c>
      <c r="G259" t="s">
        <v>466</v>
      </c>
      <c r="H259" t="s">
        <v>467</v>
      </c>
      <c r="I259" t="s">
        <v>468</v>
      </c>
      <c r="J259" t="s">
        <v>469</v>
      </c>
      <c r="K259" s="11">
        <v>-120381.28</v>
      </c>
      <c r="L259" s="11">
        <v>-171843.6</v>
      </c>
      <c r="M259" s="11">
        <v>-204268.29</v>
      </c>
      <c r="N259" s="11">
        <v>-73601.440000000002</v>
      </c>
    </row>
    <row r="260" spans="1:14" hidden="1" x14ac:dyDescent="0.25">
      <c r="A260" t="s">
        <v>438</v>
      </c>
      <c r="B260">
        <v>61320000</v>
      </c>
      <c r="C260" s="10" t="s">
        <v>41</v>
      </c>
      <c r="D260" t="s">
        <v>9</v>
      </c>
      <c r="E260" t="str">
        <f>VLOOKUP(C260,[1]Analytique!$A$44:$B$202,2,FALSE)</f>
        <v>Services extérieurs</v>
      </c>
      <c r="F260" t="s">
        <v>51</v>
      </c>
      <c r="G260">
        <v>-210</v>
      </c>
      <c r="K260" s="11">
        <v>-210</v>
      </c>
      <c r="L260" s="11" t="s">
        <v>11</v>
      </c>
      <c r="M260" s="11" t="s">
        <v>11</v>
      </c>
      <c r="N260" s="11" t="s">
        <v>11</v>
      </c>
    </row>
    <row r="261" spans="1:14" hidden="1" x14ac:dyDescent="0.25">
      <c r="A261" t="s">
        <v>438</v>
      </c>
      <c r="B261">
        <v>61521000</v>
      </c>
      <c r="C261" s="10" t="s">
        <v>41</v>
      </c>
      <c r="D261" t="s">
        <v>9</v>
      </c>
      <c r="E261" t="str">
        <f>VLOOKUP(C261,[1]Analytique!$A$44:$B$202,2,FALSE)</f>
        <v>Services extérieurs</v>
      </c>
      <c r="F261" t="s">
        <v>288</v>
      </c>
      <c r="G261">
        <v>-106</v>
      </c>
      <c r="K261" s="11">
        <v>-106</v>
      </c>
      <c r="L261" s="11" t="s">
        <v>11</v>
      </c>
      <c r="M261" s="11" t="s">
        <v>11</v>
      </c>
      <c r="N261" s="11" t="s">
        <v>11</v>
      </c>
    </row>
    <row r="262" spans="1:14" hidden="1" x14ac:dyDescent="0.25">
      <c r="A262" t="s">
        <v>438</v>
      </c>
      <c r="B262">
        <v>61522000</v>
      </c>
      <c r="C262" s="10" t="s">
        <v>41</v>
      </c>
      <c r="D262" t="s">
        <v>9</v>
      </c>
      <c r="E262" t="str">
        <f>VLOOKUP(C262,[1]Analytique!$A$44:$B$202,2,FALSE)</f>
        <v>Services extérieurs</v>
      </c>
      <c r="F262" t="s">
        <v>470</v>
      </c>
      <c r="G262" t="s">
        <v>471</v>
      </c>
      <c r="H262" t="s">
        <v>472</v>
      </c>
      <c r="I262" t="s">
        <v>473</v>
      </c>
      <c r="J262" t="s">
        <v>474</v>
      </c>
      <c r="K262" s="11">
        <v>-36028.82</v>
      </c>
      <c r="L262" s="11">
        <v>-16611.5</v>
      </c>
      <c r="M262" s="11">
        <v>-80402.12</v>
      </c>
      <c r="N262" s="11">
        <v>-30917.59</v>
      </c>
    </row>
    <row r="263" spans="1:14" hidden="1" x14ac:dyDescent="0.25">
      <c r="A263" t="s">
        <v>438</v>
      </c>
      <c r="B263">
        <v>61550000</v>
      </c>
      <c r="C263" s="10" t="s">
        <v>41</v>
      </c>
      <c r="D263" t="s">
        <v>9</v>
      </c>
      <c r="E263" t="str">
        <f>VLOOKUP(C263,[1]Analytique!$A$44:$B$202,2,FALSE)</f>
        <v>Services extérieurs</v>
      </c>
      <c r="F263" t="s">
        <v>57</v>
      </c>
      <c r="G263" t="s">
        <v>475</v>
      </c>
      <c r="H263" t="s">
        <v>476</v>
      </c>
      <c r="I263" t="s">
        <v>477</v>
      </c>
      <c r="J263" t="s">
        <v>478</v>
      </c>
      <c r="K263" s="11">
        <v>-33078.800000000003</v>
      </c>
      <c r="L263" s="11">
        <v>-36269.160000000003</v>
      </c>
      <c r="M263" s="11">
        <v>-27131.41</v>
      </c>
      <c r="N263" s="11">
        <v>-19677.2</v>
      </c>
    </row>
    <row r="264" spans="1:14" hidden="1" x14ac:dyDescent="0.25">
      <c r="A264" t="s">
        <v>438</v>
      </c>
      <c r="B264">
        <v>61551000</v>
      </c>
      <c r="C264" s="10" t="s">
        <v>41</v>
      </c>
      <c r="D264" t="s">
        <v>9</v>
      </c>
      <c r="E264" t="str">
        <f>VLOOKUP(C264,[1]Analytique!$A$44:$B$202,2,FALSE)</f>
        <v>Services extérieurs</v>
      </c>
      <c r="F264" t="s">
        <v>60</v>
      </c>
      <c r="G264" t="s">
        <v>479</v>
      </c>
      <c r="H264">
        <v>-46.66</v>
      </c>
      <c r="I264">
        <v>-16.399999999999999</v>
      </c>
      <c r="J264">
        <v>-352.89</v>
      </c>
      <c r="K264" s="11">
        <v>-5414.27</v>
      </c>
      <c r="L264" s="11">
        <v>-46.66</v>
      </c>
      <c r="M264" s="11">
        <v>-16.399999999999999</v>
      </c>
      <c r="N264" s="11">
        <v>-352.89</v>
      </c>
    </row>
    <row r="265" spans="1:14" hidden="1" x14ac:dyDescent="0.25">
      <c r="A265" t="s">
        <v>438</v>
      </c>
      <c r="B265">
        <v>61571100</v>
      </c>
      <c r="C265" s="10" t="s">
        <v>41</v>
      </c>
      <c r="D265" t="s">
        <v>9</v>
      </c>
      <c r="E265" t="str">
        <f>VLOOKUP(C265,[1]Analytique!$A$44:$B$202,2,FALSE)</f>
        <v>Services extérieurs</v>
      </c>
      <c r="F265" t="s">
        <v>389</v>
      </c>
      <c r="G265">
        <v>-311.62</v>
      </c>
      <c r="H265">
        <v>-403.42</v>
      </c>
      <c r="I265">
        <v>-342.36</v>
      </c>
      <c r="J265">
        <v>-342.36</v>
      </c>
      <c r="K265" s="11">
        <v>-311.62</v>
      </c>
      <c r="L265" s="11">
        <v>-403.42</v>
      </c>
      <c r="M265" s="11">
        <v>-342.36</v>
      </c>
      <c r="N265" s="11">
        <v>-342.36</v>
      </c>
    </row>
    <row r="266" spans="1:14" hidden="1" x14ac:dyDescent="0.25">
      <c r="A266" t="s">
        <v>438</v>
      </c>
      <c r="B266">
        <v>61572000</v>
      </c>
      <c r="C266" s="10" t="s">
        <v>41</v>
      </c>
      <c r="D266" t="s">
        <v>9</v>
      </c>
      <c r="E266" t="str">
        <f>VLOOKUP(C266,[1]Analytique!$A$44:$B$202,2,FALSE)</f>
        <v>Services extérieurs</v>
      </c>
      <c r="F266" t="s">
        <v>65</v>
      </c>
      <c r="G266">
        <v>-75.680000000000007</v>
      </c>
      <c r="H266">
        <v>-76.83</v>
      </c>
      <c r="K266" s="11">
        <v>-75.680000000000007</v>
      </c>
      <c r="L266" s="11">
        <v>-76.83</v>
      </c>
      <c r="M266" s="11" t="s">
        <v>11</v>
      </c>
      <c r="N266" s="11" t="s">
        <v>11</v>
      </c>
    </row>
    <row r="267" spans="1:14" hidden="1" x14ac:dyDescent="0.25">
      <c r="A267" t="s">
        <v>438</v>
      </c>
      <c r="B267">
        <v>61575000</v>
      </c>
      <c r="C267" s="10" t="s">
        <v>41</v>
      </c>
      <c r="D267" t="s">
        <v>9</v>
      </c>
      <c r="E267" t="str">
        <f>VLOOKUP(C267,[1]Analytique!$A$44:$B$202,2,FALSE)</f>
        <v>Services extérieurs</v>
      </c>
      <c r="F267" t="s">
        <v>68</v>
      </c>
      <c r="G267">
        <v>-140</v>
      </c>
      <c r="H267">
        <v>-350</v>
      </c>
      <c r="I267" t="s">
        <v>480</v>
      </c>
      <c r="J267">
        <v>-350</v>
      </c>
      <c r="K267" s="11">
        <v>-140</v>
      </c>
      <c r="L267" s="11">
        <v>-350</v>
      </c>
      <c r="M267" s="11">
        <v>-1050</v>
      </c>
      <c r="N267" s="11">
        <v>-350</v>
      </c>
    </row>
    <row r="268" spans="1:14" hidden="1" x14ac:dyDescent="0.25">
      <c r="A268" t="s">
        <v>438</v>
      </c>
      <c r="B268">
        <v>61650000</v>
      </c>
      <c r="C268" s="10" t="s">
        <v>41</v>
      </c>
      <c r="D268" t="s">
        <v>9</v>
      </c>
      <c r="E268" t="str">
        <f>VLOOKUP(C268,[1]Analytique!$A$44:$B$202,2,FALSE)</f>
        <v>Services extérieurs</v>
      </c>
      <c r="F268" t="s">
        <v>81</v>
      </c>
      <c r="G268" t="s">
        <v>481</v>
      </c>
      <c r="H268" t="s">
        <v>482</v>
      </c>
      <c r="I268" t="s">
        <v>483</v>
      </c>
      <c r="J268" t="s">
        <v>483</v>
      </c>
      <c r="K268" s="11">
        <v>-4134.28</v>
      </c>
      <c r="L268" s="11">
        <v>-3165.96</v>
      </c>
      <c r="M268" s="11">
        <v>-3771.15</v>
      </c>
      <c r="N268" s="11">
        <v>-3771.15</v>
      </c>
    </row>
    <row r="269" spans="1:14" hidden="1" x14ac:dyDescent="0.25">
      <c r="A269" t="s">
        <v>438</v>
      </c>
      <c r="B269">
        <v>62140100</v>
      </c>
      <c r="C269" s="10" t="s">
        <v>85</v>
      </c>
      <c r="D269" t="s">
        <v>9</v>
      </c>
      <c r="E269" t="str">
        <f>VLOOKUP(C269,[1]Analytique!$A$44:$B$202,2,FALSE)</f>
        <v>Autres Services extérieurs</v>
      </c>
      <c r="F269" t="s">
        <v>245</v>
      </c>
      <c r="G269">
        <v>-420</v>
      </c>
      <c r="K269" s="11">
        <v>-420</v>
      </c>
      <c r="L269" s="11" t="s">
        <v>11</v>
      </c>
      <c r="M269" s="11" t="s">
        <v>11</v>
      </c>
      <c r="N269" s="11" t="s">
        <v>11</v>
      </c>
    </row>
    <row r="270" spans="1:14" hidden="1" x14ac:dyDescent="0.25">
      <c r="A270" t="s">
        <v>438</v>
      </c>
      <c r="B270">
        <v>62260000</v>
      </c>
      <c r="C270" s="10" t="s">
        <v>85</v>
      </c>
      <c r="D270" t="s">
        <v>9</v>
      </c>
      <c r="E270" t="str">
        <f>VLOOKUP(C270,[1]Analytique!$A$44:$B$202,2,FALSE)</f>
        <v>Autres Services extérieurs</v>
      </c>
      <c r="F270" t="s">
        <v>87</v>
      </c>
      <c r="G270" t="s">
        <v>484</v>
      </c>
      <c r="H270" t="s">
        <v>485</v>
      </c>
      <c r="I270" t="s">
        <v>486</v>
      </c>
      <c r="J270" t="s">
        <v>487</v>
      </c>
      <c r="K270" s="11">
        <v>-3404</v>
      </c>
      <c r="L270" s="11">
        <v>-7552</v>
      </c>
      <c r="M270" s="11">
        <v>-7127</v>
      </c>
      <c r="N270" s="11">
        <v>-2637</v>
      </c>
    </row>
    <row r="271" spans="1:14" hidden="1" x14ac:dyDescent="0.25">
      <c r="A271" t="s">
        <v>438</v>
      </c>
      <c r="B271">
        <v>62264000</v>
      </c>
      <c r="C271" s="10" t="s">
        <v>85</v>
      </c>
      <c r="D271" t="s">
        <v>9</v>
      </c>
      <c r="E271" t="str">
        <f>VLOOKUP(C271,[1]Analytique!$A$44:$B$202,2,FALSE)</f>
        <v>Autres Services extérieurs</v>
      </c>
      <c r="F271" t="s">
        <v>309</v>
      </c>
      <c r="G271" t="s">
        <v>488</v>
      </c>
      <c r="H271">
        <v>-286.70999999999998</v>
      </c>
      <c r="K271" s="11">
        <v>-5407.35</v>
      </c>
      <c r="L271" s="11">
        <v>-286.70999999999998</v>
      </c>
      <c r="M271" s="11" t="s">
        <v>11</v>
      </c>
      <c r="N271" s="11" t="s">
        <v>11</v>
      </c>
    </row>
    <row r="272" spans="1:14" hidden="1" x14ac:dyDescent="0.25">
      <c r="A272" t="s">
        <v>438</v>
      </c>
      <c r="B272">
        <v>62570000</v>
      </c>
      <c r="C272" s="10" t="s">
        <v>85</v>
      </c>
      <c r="D272" t="s">
        <v>9</v>
      </c>
      <c r="E272" t="str">
        <f>VLOOKUP(C272,[1]Analytique!$A$44:$B$202,2,FALSE)</f>
        <v>Autres Services extérieurs</v>
      </c>
      <c r="F272" t="s">
        <v>125</v>
      </c>
      <c r="G272">
        <v>-13.1</v>
      </c>
      <c r="I272">
        <v>-57.2</v>
      </c>
      <c r="K272" s="11">
        <v>-13.1</v>
      </c>
      <c r="L272" s="11" t="s">
        <v>11</v>
      </c>
      <c r="M272" s="11">
        <v>-57.2</v>
      </c>
      <c r="N272" s="11" t="s">
        <v>11</v>
      </c>
    </row>
    <row r="273" spans="1:14" hidden="1" x14ac:dyDescent="0.25">
      <c r="A273" t="s">
        <v>438</v>
      </c>
      <c r="B273">
        <v>62640000</v>
      </c>
      <c r="C273" s="10" t="s">
        <v>85</v>
      </c>
      <c r="D273" t="s">
        <v>9</v>
      </c>
      <c r="E273" t="str">
        <f>VLOOKUP(C273,[1]Analytique!$A$44:$B$202,2,FALSE)</f>
        <v>Autres Services extérieurs</v>
      </c>
      <c r="F273" t="s">
        <v>139</v>
      </c>
      <c r="G273">
        <v>-15.01</v>
      </c>
      <c r="K273" s="11">
        <v>-15.01</v>
      </c>
      <c r="L273" s="11" t="s">
        <v>11</v>
      </c>
      <c r="M273" s="11" t="s">
        <v>11</v>
      </c>
      <c r="N273" s="11" t="s">
        <v>11</v>
      </c>
    </row>
    <row r="274" spans="1:14" hidden="1" x14ac:dyDescent="0.25">
      <c r="A274" t="s">
        <v>438</v>
      </c>
      <c r="B274">
        <v>62810000</v>
      </c>
      <c r="C274" s="10" t="s">
        <v>85</v>
      </c>
      <c r="D274" t="s">
        <v>9</v>
      </c>
      <c r="E274" t="str">
        <f>VLOOKUP(C274,[1]Analytique!$A$44:$B$202,2,FALSE)</f>
        <v>Autres Services extérieurs</v>
      </c>
      <c r="F274" t="s">
        <v>145</v>
      </c>
      <c r="G274" t="s">
        <v>489</v>
      </c>
      <c r="H274" t="s">
        <v>490</v>
      </c>
      <c r="I274">
        <v>102.22</v>
      </c>
      <c r="J274">
        <v>102.22</v>
      </c>
      <c r="K274" s="11">
        <v>-3122.58</v>
      </c>
      <c r="L274" s="11">
        <v>-2995.84</v>
      </c>
      <c r="M274" s="11">
        <v>102.22</v>
      </c>
      <c r="N274" s="11">
        <v>102.22</v>
      </c>
    </row>
    <row r="275" spans="1:14" hidden="1" x14ac:dyDescent="0.25">
      <c r="A275" t="s">
        <v>438</v>
      </c>
      <c r="B275">
        <v>63330000</v>
      </c>
      <c r="C275" s="10" t="s">
        <v>146</v>
      </c>
      <c r="D275" t="s">
        <v>9</v>
      </c>
      <c r="E275" t="str">
        <f>VLOOKUP(C275,[1]Analytique!$A$44:$B$202,2,FALSE)</f>
        <v>Impôts et taxes</v>
      </c>
      <c r="F275" t="s">
        <v>147</v>
      </c>
      <c r="G275" t="s">
        <v>491</v>
      </c>
      <c r="H275">
        <v>216.25</v>
      </c>
      <c r="I275">
        <v>-757.85</v>
      </c>
      <c r="J275">
        <v>-757.85</v>
      </c>
      <c r="K275" s="11">
        <v>-3773.34</v>
      </c>
      <c r="L275" s="11">
        <v>216.25</v>
      </c>
      <c r="M275" s="11">
        <v>-757.85</v>
      </c>
      <c r="N275" s="11">
        <v>-757.85</v>
      </c>
    </row>
    <row r="276" spans="1:14" hidden="1" x14ac:dyDescent="0.25">
      <c r="A276" t="s">
        <v>438</v>
      </c>
      <c r="B276">
        <v>63512000</v>
      </c>
      <c r="C276" s="10" t="s">
        <v>146</v>
      </c>
      <c r="D276" t="s">
        <v>9</v>
      </c>
      <c r="E276" t="str">
        <f>VLOOKUP(C276,[1]Analytique!$A$44:$B$202,2,FALSE)</f>
        <v>Impôts et taxes</v>
      </c>
      <c r="F276" t="s">
        <v>151</v>
      </c>
      <c r="G276" t="s">
        <v>492</v>
      </c>
      <c r="H276" t="s">
        <v>493</v>
      </c>
      <c r="I276" t="s">
        <v>494</v>
      </c>
      <c r="K276" s="11">
        <v>-15829</v>
      </c>
      <c r="L276" s="11">
        <v>-15290</v>
      </c>
      <c r="M276" s="11">
        <v>-14111</v>
      </c>
      <c r="N276" s="11" t="s">
        <v>11</v>
      </c>
    </row>
    <row r="277" spans="1:14" hidden="1" x14ac:dyDescent="0.25">
      <c r="A277" t="s">
        <v>438</v>
      </c>
      <c r="B277">
        <v>63780000</v>
      </c>
      <c r="C277" s="10" t="s">
        <v>146</v>
      </c>
      <c r="D277" t="s">
        <v>9</v>
      </c>
      <c r="E277" t="str">
        <f>VLOOKUP(C277,[1]Analytique!$A$44:$B$202,2,FALSE)</f>
        <v>Impôts et taxes</v>
      </c>
      <c r="F277" t="s">
        <v>158</v>
      </c>
      <c r="G277" t="s">
        <v>495</v>
      </c>
      <c r="H277">
        <v>-45</v>
      </c>
      <c r="I277">
        <v>-16.8</v>
      </c>
      <c r="J277">
        <v>-16.8</v>
      </c>
      <c r="K277" s="11">
        <v>-1012.32</v>
      </c>
      <c r="L277" s="11">
        <v>-45</v>
      </c>
      <c r="M277" s="11">
        <v>-16.8</v>
      </c>
      <c r="N277" s="11">
        <v>-16.8</v>
      </c>
    </row>
    <row r="278" spans="1:14" hidden="1" x14ac:dyDescent="0.25">
      <c r="A278" t="s">
        <v>438</v>
      </c>
      <c r="B278">
        <v>63890000</v>
      </c>
      <c r="C278" s="10" t="s">
        <v>146</v>
      </c>
      <c r="D278" t="s">
        <v>9</v>
      </c>
      <c r="E278" t="str">
        <f>VLOOKUP(C278,[1]Analytique!$A$44:$B$202,2,FALSE)</f>
        <v>Impôts et taxes</v>
      </c>
      <c r="F278" t="s">
        <v>163</v>
      </c>
      <c r="G278">
        <v>-73.260000000000005</v>
      </c>
      <c r="K278" s="11">
        <v>-73.260000000000005</v>
      </c>
      <c r="L278" s="11" t="s">
        <v>11</v>
      </c>
      <c r="M278" s="11" t="s">
        <v>11</v>
      </c>
      <c r="N278" s="11" t="s">
        <v>11</v>
      </c>
    </row>
    <row r="279" spans="1:14" hidden="1" x14ac:dyDescent="0.25">
      <c r="A279" t="s">
        <v>438</v>
      </c>
      <c r="B279">
        <v>64110000</v>
      </c>
      <c r="C279" s="10" t="s">
        <v>8</v>
      </c>
      <c r="D279" t="s">
        <v>9</v>
      </c>
      <c r="E279" t="str">
        <f>VLOOKUP(C279,[1]Analytique!$A$44:$B$202,2,FALSE)</f>
        <v>Charges de personnel</v>
      </c>
      <c r="F279" t="s">
        <v>164</v>
      </c>
      <c r="G279" t="s">
        <v>496</v>
      </c>
      <c r="H279" t="s">
        <v>497</v>
      </c>
      <c r="I279" t="s">
        <v>498</v>
      </c>
      <c r="J279" t="s">
        <v>498</v>
      </c>
      <c r="K279" s="11">
        <v>-369214.7</v>
      </c>
      <c r="L279" s="11">
        <v>-337217.46</v>
      </c>
      <c r="M279" s="11">
        <v>-144564.20000000001</v>
      </c>
      <c r="N279" s="11">
        <v>-144564.20000000001</v>
      </c>
    </row>
    <row r="280" spans="1:14" hidden="1" x14ac:dyDescent="0.25">
      <c r="A280" t="s">
        <v>438</v>
      </c>
      <c r="B280">
        <v>64120000</v>
      </c>
      <c r="C280" s="10" t="s">
        <v>8</v>
      </c>
      <c r="D280" t="s">
        <v>9</v>
      </c>
      <c r="E280" t="str">
        <f>VLOOKUP(C280,[1]Analytique!$A$44:$B$202,2,FALSE)</f>
        <v>Charges de personnel</v>
      </c>
      <c r="F280" t="s">
        <v>168</v>
      </c>
      <c r="G280" t="s">
        <v>499</v>
      </c>
      <c r="H280" t="s">
        <v>500</v>
      </c>
      <c r="I280" t="s">
        <v>501</v>
      </c>
      <c r="J280" t="s">
        <v>501</v>
      </c>
      <c r="K280" s="11">
        <v>-3438.17</v>
      </c>
      <c r="L280" s="11">
        <v>-3460.27</v>
      </c>
      <c r="M280" s="11">
        <v>16817.900000000001</v>
      </c>
      <c r="N280" s="11">
        <v>16817.900000000001</v>
      </c>
    </row>
    <row r="281" spans="1:14" hidden="1" x14ac:dyDescent="0.25">
      <c r="A281" t="s">
        <v>438</v>
      </c>
      <c r="B281">
        <v>64130000</v>
      </c>
      <c r="C281" s="10" t="s">
        <v>8</v>
      </c>
      <c r="D281" t="s">
        <v>9</v>
      </c>
      <c r="E281" t="str">
        <f>VLOOKUP(C281,[1]Analytique!$A$44:$B$202,2,FALSE)</f>
        <v>Charges de personnel</v>
      </c>
      <c r="F281" t="s">
        <v>172</v>
      </c>
      <c r="G281" t="s">
        <v>502</v>
      </c>
      <c r="H281" t="s">
        <v>503</v>
      </c>
      <c r="I281" t="s">
        <v>504</v>
      </c>
      <c r="J281" t="s">
        <v>504</v>
      </c>
      <c r="K281" s="11">
        <v>-45439.57</v>
      </c>
      <c r="L281" s="11">
        <v>-39795.18</v>
      </c>
      <c r="M281" s="11">
        <v>-14930.03</v>
      </c>
      <c r="N281" s="11">
        <v>-14930.03</v>
      </c>
    </row>
    <row r="282" spans="1:14" hidden="1" x14ac:dyDescent="0.25">
      <c r="A282" t="s">
        <v>438</v>
      </c>
      <c r="B282">
        <v>64140000</v>
      </c>
      <c r="C282" s="10" t="s">
        <v>8</v>
      </c>
      <c r="D282" t="s">
        <v>9</v>
      </c>
      <c r="E282" t="str">
        <f>VLOOKUP(C282,[1]Analytique!$A$44:$B$202,2,FALSE)</f>
        <v>Charges de personnel</v>
      </c>
      <c r="F282" t="s">
        <v>176</v>
      </c>
      <c r="G282" t="s">
        <v>505</v>
      </c>
      <c r="H282" t="s">
        <v>506</v>
      </c>
      <c r="I282" t="s">
        <v>507</v>
      </c>
      <c r="J282" t="s">
        <v>507</v>
      </c>
      <c r="K282" s="11">
        <v>-8678.35</v>
      </c>
      <c r="L282" s="11">
        <v>-8813.5300000000007</v>
      </c>
      <c r="M282" s="11">
        <v>-2742.66</v>
      </c>
      <c r="N282" s="11">
        <v>-2742.66</v>
      </c>
    </row>
    <row r="283" spans="1:14" hidden="1" x14ac:dyDescent="0.25">
      <c r="A283" t="s">
        <v>438</v>
      </c>
      <c r="B283">
        <v>64149000</v>
      </c>
      <c r="C283" s="10" t="s">
        <v>8</v>
      </c>
      <c r="D283" t="s">
        <v>9</v>
      </c>
      <c r="E283" t="str">
        <f>VLOOKUP(C283,[1]Analytique!$A$44:$B$202,2,FALSE)</f>
        <v>Charges de personnel</v>
      </c>
      <c r="F283" t="s">
        <v>416</v>
      </c>
      <c r="G283" t="s">
        <v>508</v>
      </c>
      <c r="I283" t="s">
        <v>509</v>
      </c>
      <c r="J283" t="s">
        <v>509</v>
      </c>
      <c r="K283" s="11">
        <v>-6657.15</v>
      </c>
      <c r="L283" s="11" t="s">
        <v>11</v>
      </c>
      <c r="M283" s="11">
        <v>-1980</v>
      </c>
      <c r="N283" s="11">
        <v>-1980</v>
      </c>
    </row>
    <row r="284" spans="1:14" hidden="1" x14ac:dyDescent="0.25">
      <c r="A284" t="s">
        <v>438</v>
      </c>
      <c r="B284">
        <v>64170000</v>
      </c>
      <c r="C284" s="10" t="s">
        <v>8</v>
      </c>
      <c r="D284" t="s">
        <v>9</v>
      </c>
      <c r="E284" t="str">
        <f>VLOOKUP(C284,[1]Analytique!$A$44:$B$202,2,FALSE)</f>
        <v>Charges de personnel</v>
      </c>
      <c r="F284" t="s">
        <v>180</v>
      </c>
      <c r="G284">
        <v>-217.5</v>
      </c>
      <c r="K284" s="11">
        <v>-217.5</v>
      </c>
      <c r="L284" s="11" t="s">
        <v>11</v>
      </c>
      <c r="M284" s="11" t="s">
        <v>11</v>
      </c>
      <c r="N284" s="11" t="s">
        <v>11</v>
      </c>
    </row>
    <row r="285" spans="1:14" hidden="1" x14ac:dyDescent="0.25">
      <c r="A285" t="s">
        <v>438</v>
      </c>
      <c r="B285">
        <v>64510000</v>
      </c>
      <c r="C285" s="10" t="s">
        <v>8</v>
      </c>
      <c r="D285" t="s">
        <v>9</v>
      </c>
      <c r="E285" t="str">
        <f>VLOOKUP(C285,[1]Analytique!$A$44:$B$202,2,FALSE)</f>
        <v>Charges de personnel</v>
      </c>
      <c r="F285" t="s">
        <v>10</v>
      </c>
      <c r="G285" t="s">
        <v>510</v>
      </c>
      <c r="H285" t="s">
        <v>511</v>
      </c>
      <c r="I285" t="s">
        <v>512</v>
      </c>
      <c r="J285" t="s">
        <v>512</v>
      </c>
      <c r="K285" s="11">
        <v>-172563.54</v>
      </c>
      <c r="L285" s="11">
        <v>-155758.88</v>
      </c>
      <c r="M285" s="11">
        <v>-64212.24</v>
      </c>
      <c r="N285" s="11">
        <v>-64212.24</v>
      </c>
    </row>
    <row r="286" spans="1:14" hidden="1" x14ac:dyDescent="0.25">
      <c r="A286" t="s">
        <v>438</v>
      </c>
      <c r="B286">
        <v>64512000</v>
      </c>
      <c r="C286" s="10" t="s">
        <v>8</v>
      </c>
      <c r="D286" t="s">
        <v>9</v>
      </c>
      <c r="E286" t="str">
        <f>VLOOKUP(C286,[1]Analytique!$A$44:$B$202,2,FALSE)</f>
        <v>Charges de personnel</v>
      </c>
      <c r="F286" t="s">
        <v>12</v>
      </c>
      <c r="G286" t="s">
        <v>513</v>
      </c>
      <c r="H286" t="s">
        <v>514</v>
      </c>
      <c r="I286">
        <v>-375.28</v>
      </c>
      <c r="J286">
        <v>-375.28</v>
      </c>
      <c r="K286" s="11">
        <v>-1403.27</v>
      </c>
      <c r="L286" s="11">
        <v>-1356.65</v>
      </c>
      <c r="M286" s="11">
        <v>-375.28</v>
      </c>
      <c r="N286" s="11">
        <v>-375.28</v>
      </c>
    </row>
    <row r="287" spans="1:14" hidden="1" x14ac:dyDescent="0.25">
      <c r="A287" t="s">
        <v>438</v>
      </c>
      <c r="B287">
        <v>64524000</v>
      </c>
      <c r="C287" s="10" t="s">
        <v>8</v>
      </c>
      <c r="D287" t="s">
        <v>9</v>
      </c>
      <c r="E287" t="str">
        <f>VLOOKUP(C287,[1]Analytique!$A$44:$B$202,2,FALSE)</f>
        <v>Charges de personnel</v>
      </c>
      <c r="F287" t="s">
        <v>186</v>
      </c>
      <c r="G287" t="s">
        <v>515</v>
      </c>
      <c r="H287" t="s">
        <v>516</v>
      </c>
      <c r="I287" t="s">
        <v>517</v>
      </c>
      <c r="J287" t="s">
        <v>517</v>
      </c>
      <c r="K287" s="11">
        <v>-5094.5</v>
      </c>
      <c r="L287" s="11">
        <v>-6154.34</v>
      </c>
      <c r="M287" s="11">
        <v>-3565.63</v>
      </c>
      <c r="N287" s="11">
        <v>-3565.63</v>
      </c>
    </row>
    <row r="288" spans="1:14" hidden="1" x14ac:dyDescent="0.25">
      <c r="A288" t="s">
        <v>438</v>
      </c>
      <c r="B288">
        <v>64535000</v>
      </c>
      <c r="C288" s="10" t="s">
        <v>8</v>
      </c>
      <c r="D288" t="s">
        <v>9</v>
      </c>
      <c r="E288" t="str">
        <f>VLOOKUP(C288,[1]Analytique!$A$44:$B$202,2,FALSE)</f>
        <v>Charges de personnel</v>
      </c>
      <c r="F288" t="s">
        <v>189</v>
      </c>
      <c r="G288" t="s">
        <v>518</v>
      </c>
      <c r="H288" t="s">
        <v>519</v>
      </c>
      <c r="I288">
        <v>-763.67</v>
      </c>
      <c r="J288">
        <v>-763.67</v>
      </c>
      <c r="K288" s="11">
        <v>-3433.06</v>
      </c>
      <c r="L288" s="11">
        <v>-2027.1</v>
      </c>
      <c r="M288" s="11">
        <v>-763.67</v>
      </c>
      <c r="N288" s="11">
        <v>-763.67</v>
      </c>
    </row>
    <row r="289" spans="1:14" hidden="1" x14ac:dyDescent="0.25">
      <c r="A289" t="s">
        <v>438</v>
      </c>
      <c r="B289">
        <v>64560000</v>
      </c>
      <c r="C289" s="10" t="s">
        <v>8</v>
      </c>
      <c r="D289" t="s">
        <v>9</v>
      </c>
      <c r="E289" t="str">
        <f>VLOOKUP(C289,[1]Analytique!$A$44:$B$202,2,FALSE)</f>
        <v>Charges de personnel</v>
      </c>
      <c r="F289" t="s">
        <v>193</v>
      </c>
      <c r="G289" t="s">
        <v>520</v>
      </c>
      <c r="H289" t="s">
        <v>521</v>
      </c>
      <c r="I289" t="s">
        <v>522</v>
      </c>
      <c r="J289" t="s">
        <v>522</v>
      </c>
      <c r="K289" s="11">
        <v>-1478.4</v>
      </c>
      <c r="L289" s="11">
        <v>-1367.85</v>
      </c>
      <c r="M289" s="11">
        <v>7351.94</v>
      </c>
      <c r="N289" s="11">
        <v>7351.94</v>
      </c>
    </row>
    <row r="290" spans="1:14" hidden="1" x14ac:dyDescent="0.25">
      <c r="A290" t="s">
        <v>438</v>
      </c>
      <c r="B290">
        <v>67200000</v>
      </c>
      <c r="C290" s="10" t="s">
        <v>207</v>
      </c>
      <c r="D290" t="s">
        <v>9</v>
      </c>
      <c r="E290" t="str">
        <f>VLOOKUP(C290,[1]Analytique!$A$44:$B$202,2,FALSE)</f>
        <v>Charges exceptionnelles</v>
      </c>
      <c r="F290" t="s">
        <v>209</v>
      </c>
      <c r="G290">
        <v>-238.2</v>
      </c>
      <c r="K290" s="11">
        <v>-238.2</v>
      </c>
      <c r="L290" s="11" t="s">
        <v>11</v>
      </c>
      <c r="M290" s="11" t="s">
        <v>11</v>
      </c>
      <c r="N290" s="11" t="s">
        <v>11</v>
      </c>
    </row>
    <row r="291" spans="1:14" hidden="1" x14ac:dyDescent="0.25">
      <c r="A291" t="s">
        <v>438</v>
      </c>
      <c r="B291">
        <v>67520000</v>
      </c>
      <c r="C291" s="10" t="s">
        <v>207</v>
      </c>
      <c r="D291" t="s">
        <v>9</v>
      </c>
      <c r="E291" t="str">
        <f>VLOOKUP(C291,[1]Analytique!$A$44:$B$202,2,FALSE)</f>
        <v>Charges exceptionnelles</v>
      </c>
      <c r="F291" t="s">
        <v>347</v>
      </c>
      <c r="G291" t="s">
        <v>523</v>
      </c>
      <c r="H291" t="s">
        <v>524</v>
      </c>
      <c r="I291" t="s">
        <v>525</v>
      </c>
      <c r="J291" t="s">
        <v>525</v>
      </c>
      <c r="K291" s="11">
        <v>-12103.76</v>
      </c>
      <c r="L291" s="11">
        <v>-15248.34</v>
      </c>
      <c r="M291" s="11">
        <v>-1945.21</v>
      </c>
      <c r="N291" s="11">
        <v>-1945.21</v>
      </c>
    </row>
    <row r="292" spans="1:14" hidden="1" x14ac:dyDescent="0.25">
      <c r="A292" t="s">
        <v>438</v>
      </c>
      <c r="B292">
        <v>68112000</v>
      </c>
      <c r="C292" s="10" t="s">
        <v>212</v>
      </c>
      <c r="D292" t="s">
        <v>9</v>
      </c>
      <c r="E292" t="str">
        <f>VLOOKUP(C292,[1]Analytique!$A$44:$B$202,2,FALSE)</f>
        <v>Dot amort,dépréciat provisions</v>
      </c>
      <c r="F292" t="s">
        <v>213</v>
      </c>
      <c r="G292" t="s">
        <v>526</v>
      </c>
      <c r="H292" t="s">
        <v>527</v>
      </c>
      <c r="K292" s="11">
        <v>-126954.82</v>
      </c>
      <c r="L292" s="11">
        <v>-139824.25</v>
      </c>
      <c r="M292" s="11" t="s">
        <v>11</v>
      </c>
      <c r="N292" s="11" t="s">
        <v>11</v>
      </c>
    </row>
    <row r="293" spans="1:14" hidden="1" x14ac:dyDescent="0.25">
      <c r="A293" t="s">
        <v>438</v>
      </c>
      <c r="B293">
        <v>70600000</v>
      </c>
      <c r="C293" s="10" t="s">
        <v>351</v>
      </c>
      <c r="D293" t="s">
        <v>352</v>
      </c>
      <c r="E293" t="e">
        <f>VLOOKUP(C293,[1]Analytique!$A$44:$B$202,2,FALSE)</f>
        <v>#N/A</v>
      </c>
      <c r="F293" t="s">
        <v>353</v>
      </c>
      <c r="G293" t="s">
        <v>528</v>
      </c>
      <c r="K293" s="11">
        <v>1970.57</v>
      </c>
      <c r="L293" s="11" t="s">
        <v>11</v>
      </c>
      <c r="M293" s="11" t="s">
        <v>11</v>
      </c>
      <c r="N293" s="11" t="s">
        <v>11</v>
      </c>
    </row>
    <row r="294" spans="1:14" hidden="1" x14ac:dyDescent="0.25">
      <c r="A294" t="s">
        <v>438</v>
      </c>
      <c r="B294">
        <v>75800000</v>
      </c>
      <c r="C294" s="10" t="s">
        <v>216</v>
      </c>
      <c r="D294" t="s">
        <v>9</v>
      </c>
      <c r="E294" t="e">
        <f>VLOOKUP(C294,[1]Analytique!$A$44:$B$202,2,FALSE)</f>
        <v>#N/A</v>
      </c>
      <c r="F294" t="s">
        <v>217</v>
      </c>
      <c r="H294">
        <v>0.86</v>
      </c>
      <c r="K294" s="11" t="s">
        <v>11</v>
      </c>
      <c r="L294" s="11">
        <v>0.86</v>
      </c>
      <c r="M294" s="11" t="s">
        <v>11</v>
      </c>
      <c r="N294" s="11" t="s">
        <v>11</v>
      </c>
    </row>
    <row r="295" spans="1:14" hidden="1" x14ac:dyDescent="0.25">
      <c r="A295" t="s">
        <v>438</v>
      </c>
      <c r="B295">
        <v>77180000</v>
      </c>
      <c r="C295" s="10" t="s">
        <v>222</v>
      </c>
      <c r="D295" t="s">
        <v>9</v>
      </c>
      <c r="E295" t="e">
        <f>VLOOKUP(C295,[1]Analytique!$A$44:$B$202,2,FALSE)</f>
        <v>#N/A</v>
      </c>
      <c r="F295" t="s">
        <v>529</v>
      </c>
      <c r="G295">
        <v>702.7</v>
      </c>
      <c r="H295">
        <v>968.27</v>
      </c>
      <c r="K295" s="11">
        <v>702.7</v>
      </c>
      <c r="L295" s="11">
        <v>968.27</v>
      </c>
      <c r="M295" s="11" t="s">
        <v>11</v>
      </c>
      <c r="N295" s="11" t="s">
        <v>11</v>
      </c>
    </row>
    <row r="296" spans="1:14" hidden="1" x14ac:dyDescent="0.25">
      <c r="A296" t="s">
        <v>438</v>
      </c>
      <c r="B296">
        <v>77200000</v>
      </c>
      <c r="C296" s="10" t="s">
        <v>222</v>
      </c>
      <c r="D296" t="s">
        <v>9</v>
      </c>
      <c r="E296" t="e">
        <f>VLOOKUP(C296,[1]Analytique!$A$44:$B$202,2,FALSE)</f>
        <v>#N/A</v>
      </c>
      <c r="F296" t="s">
        <v>223</v>
      </c>
      <c r="G296" t="s">
        <v>530</v>
      </c>
      <c r="K296" s="11">
        <v>4916.6499999999996</v>
      </c>
      <c r="L296" s="11" t="s">
        <v>11</v>
      </c>
      <c r="M296" s="11" t="s">
        <v>11</v>
      </c>
      <c r="N296" s="11" t="s">
        <v>11</v>
      </c>
    </row>
    <row r="297" spans="1:14" hidden="1" x14ac:dyDescent="0.25">
      <c r="A297" t="s">
        <v>438</v>
      </c>
      <c r="B297">
        <v>77522000</v>
      </c>
      <c r="C297" s="10" t="s">
        <v>222</v>
      </c>
      <c r="D297" t="s">
        <v>9</v>
      </c>
      <c r="E297" t="e">
        <f>VLOOKUP(C297,[1]Analytique!$A$44:$B$202,2,FALSE)</f>
        <v>#N/A</v>
      </c>
      <c r="F297" t="s">
        <v>226</v>
      </c>
      <c r="G297" t="s">
        <v>531</v>
      </c>
      <c r="H297" t="s">
        <v>532</v>
      </c>
      <c r="I297" t="s">
        <v>533</v>
      </c>
      <c r="J297" t="s">
        <v>533</v>
      </c>
      <c r="K297" s="11">
        <v>15000</v>
      </c>
      <c r="L297" s="11">
        <v>12500</v>
      </c>
      <c r="M297" s="11">
        <v>5550.38</v>
      </c>
      <c r="N297" s="11">
        <v>5550.38</v>
      </c>
    </row>
    <row r="298" spans="1:14" hidden="1" x14ac:dyDescent="0.25">
      <c r="A298" t="s">
        <v>438</v>
      </c>
      <c r="B298">
        <v>79100000</v>
      </c>
      <c r="C298" s="10" t="s">
        <v>228</v>
      </c>
      <c r="D298" t="s">
        <v>9</v>
      </c>
      <c r="E298" t="e">
        <f>VLOOKUP(C298,[1]Analytique!$A$44:$B$202,2,FALSE)</f>
        <v>#N/A</v>
      </c>
      <c r="F298" t="s">
        <v>229</v>
      </c>
      <c r="G298" t="s">
        <v>534</v>
      </c>
      <c r="H298" t="s">
        <v>535</v>
      </c>
      <c r="K298" s="11">
        <v>8678.35</v>
      </c>
      <c r="L298" s="11">
        <v>9613.5300000000007</v>
      </c>
      <c r="M298" s="11" t="s">
        <v>11</v>
      </c>
      <c r="N298" s="11" t="s">
        <v>11</v>
      </c>
    </row>
    <row r="299" spans="1:14" hidden="1" x14ac:dyDescent="0.25">
      <c r="A299" t="s">
        <v>438</v>
      </c>
      <c r="B299">
        <v>79110000</v>
      </c>
      <c r="C299" s="10" t="s">
        <v>228</v>
      </c>
      <c r="D299" t="s">
        <v>9</v>
      </c>
      <c r="E299" t="e">
        <f>VLOOKUP(C299,[1]Analytique!$A$44:$B$202,2,FALSE)</f>
        <v>#N/A</v>
      </c>
      <c r="F299" t="s">
        <v>232</v>
      </c>
      <c r="I299" t="s">
        <v>536</v>
      </c>
      <c r="J299" t="s">
        <v>536</v>
      </c>
      <c r="K299" s="11" t="s">
        <v>11</v>
      </c>
      <c r="L299" s="11" t="s">
        <v>11</v>
      </c>
      <c r="M299" s="11">
        <v>3934.96</v>
      </c>
      <c r="N299" s="11">
        <v>3934.96</v>
      </c>
    </row>
    <row r="300" spans="1:14" hidden="1" x14ac:dyDescent="0.25">
      <c r="A300" t="s">
        <v>537</v>
      </c>
      <c r="B300">
        <v>61111000</v>
      </c>
      <c r="C300" s="10" t="s">
        <v>41</v>
      </c>
      <c r="D300" t="s">
        <v>9</v>
      </c>
      <c r="E300" t="str">
        <f>VLOOKUP(C300,[1]Analytique!$A$44:$B$202,2,FALSE)</f>
        <v>Services extérieurs</v>
      </c>
      <c r="F300" t="s">
        <v>277</v>
      </c>
      <c r="I300" t="s">
        <v>538</v>
      </c>
      <c r="J300" t="s">
        <v>538</v>
      </c>
      <c r="K300" s="11" t="s">
        <v>11</v>
      </c>
      <c r="L300" s="11" t="s">
        <v>11</v>
      </c>
      <c r="M300" s="11">
        <v>-4530.71</v>
      </c>
      <c r="N300" s="11">
        <v>-4530.71</v>
      </c>
    </row>
    <row r="301" spans="1:14" hidden="1" x14ac:dyDescent="0.25">
      <c r="A301" t="s">
        <v>537</v>
      </c>
      <c r="B301">
        <v>62260000</v>
      </c>
      <c r="C301" s="10" t="s">
        <v>85</v>
      </c>
      <c r="D301" t="s">
        <v>9</v>
      </c>
      <c r="E301" t="str">
        <f>VLOOKUP(C301,[1]Analytique!$A$44:$B$202,2,FALSE)</f>
        <v>Autres Services extérieurs</v>
      </c>
      <c r="F301" t="s">
        <v>87</v>
      </c>
      <c r="I301" t="s">
        <v>539</v>
      </c>
      <c r="J301" t="s">
        <v>539</v>
      </c>
      <c r="K301" s="11" t="s">
        <v>11</v>
      </c>
      <c r="L301" s="11" t="s">
        <v>11</v>
      </c>
      <c r="M301" s="11">
        <v>-1250</v>
      </c>
      <c r="N301" s="11">
        <v>-1250</v>
      </c>
    </row>
    <row r="302" spans="1:14" hidden="1" x14ac:dyDescent="0.25">
      <c r="A302" t="s">
        <v>537</v>
      </c>
      <c r="B302">
        <v>62260100</v>
      </c>
      <c r="C302" s="10" t="s">
        <v>85</v>
      </c>
      <c r="D302" t="s">
        <v>9</v>
      </c>
      <c r="E302" t="str">
        <f>VLOOKUP(C302,[1]Analytique!$A$44:$B$202,2,FALSE)</f>
        <v>Autres Services extérieurs</v>
      </c>
      <c r="F302" t="s">
        <v>540</v>
      </c>
      <c r="I302" t="s">
        <v>509</v>
      </c>
      <c r="J302" t="s">
        <v>509</v>
      </c>
      <c r="K302" s="11" t="s">
        <v>11</v>
      </c>
      <c r="L302" s="11" t="s">
        <v>11</v>
      </c>
      <c r="M302" s="11">
        <v>-1980</v>
      </c>
      <c r="N302" s="11">
        <v>-1980</v>
      </c>
    </row>
    <row r="303" spans="1:14" hidden="1" x14ac:dyDescent="0.25">
      <c r="A303" t="s">
        <v>537</v>
      </c>
      <c r="B303">
        <v>62420000</v>
      </c>
      <c r="C303" s="10" t="s">
        <v>85</v>
      </c>
      <c r="D303" t="s">
        <v>9</v>
      </c>
      <c r="E303" t="str">
        <f>VLOOKUP(C303,[1]Analytique!$A$44:$B$202,2,FALSE)</f>
        <v>Autres Services extérieurs</v>
      </c>
      <c r="F303" t="s">
        <v>312</v>
      </c>
      <c r="I303" t="s">
        <v>541</v>
      </c>
      <c r="J303" t="s">
        <v>542</v>
      </c>
      <c r="K303" s="11" t="s">
        <v>11</v>
      </c>
      <c r="L303" s="11" t="s">
        <v>11</v>
      </c>
      <c r="M303" s="11">
        <v>-10624.08</v>
      </c>
      <c r="N303" s="11">
        <v>-18228.03</v>
      </c>
    </row>
    <row r="304" spans="1:14" hidden="1" x14ac:dyDescent="0.25">
      <c r="A304" t="s">
        <v>537</v>
      </c>
      <c r="B304">
        <v>62810000</v>
      </c>
      <c r="C304" s="10" t="s">
        <v>85</v>
      </c>
      <c r="D304" t="s">
        <v>9</v>
      </c>
      <c r="E304" t="str">
        <f>VLOOKUP(C304,[1]Analytique!$A$44:$B$202,2,FALSE)</f>
        <v>Autres Services extérieurs</v>
      </c>
      <c r="F304" t="s">
        <v>145</v>
      </c>
      <c r="I304" t="s">
        <v>543</v>
      </c>
      <c r="J304" t="s">
        <v>543</v>
      </c>
      <c r="K304" s="11" t="s">
        <v>11</v>
      </c>
      <c r="L304" s="11" t="s">
        <v>11</v>
      </c>
      <c r="M304" s="11">
        <v>-2892.98</v>
      </c>
      <c r="N304" s="11">
        <v>-2892.98</v>
      </c>
    </row>
    <row r="305" spans="1:14" hidden="1" x14ac:dyDescent="0.25">
      <c r="A305" t="s">
        <v>537</v>
      </c>
      <c r="B305">
        <v>63580000</v>
      </c>
      <c r="C305" s="10" t="s">
        <v>146</v>
      </c>
      <c r="D305" t="s">
        <v>9</v>
      </c>
      <c r="E305" t="str">
        <f>VLOOKUP(C305,[1]Analytique!$A$44:$B$202,2,FALSE)</f>
        <v>Impôts et taxes</v>
      </c>
      <c r="F305" t="s">
        <v>325</v>
      </c>
      <c r="I305" t="s">
        <v>544</v>
      </c>
      <c r="J305" t="s">
        <v>545</v>
      </c>
      <c r="K305" s="11" t="s">
        <v>11</v>
      </c>
      <c r="L305" s="11" t="s">
        <v>11</v>
      </c>
      <c r="M305" s="11">
        <v>-11447.17</v>
      </c>
      <c r="N305" s="11">
        <v>-8991.07</v>
      </c>
    </row>
    <row r="306" spans="1:14" hidden="1" x14ac:dyDescent="0.25">
      <c r="A306" t="s">
        <v>546</v>
      </c>
      <c r="B306">
        <v>60220000</v>
      </c>
      <c r="C306" s="10" t="s">
        <v>14</v>
      </c>
      <c r="D306" t="s">
        <v>9</v>
      </c>
      <c r="E306" t="str">
        <f>VLOOKUP(C306,[1]Analytique!$A$44:$B$202,2,FALSE)</f>
        <v>Achats</v>
      </c>
      <c r="F306" t="s">
        <v>360</v>
      </c>
      <c r="I306">
        <v>-17.79</v>
      </c>
      <c r="K306" s="11" t="s">
        <v>11</v>
      </c>
      <c r="L306" s="11" t="s">
        <v>11</v>
      </c>
      <c r="M306" s="11">
        <v>-17.79</v>
      </c>
      <c r="N306" s="11" t="s">
        <v>11</v>
      </c>
    </row>
    <row r="307" spans="1:14" hidden="1" x14ac:dyDescent="0.25">
      <c r="A307" t="s">
        <v>546</v>
      </c>
      <c r="B307">
        <v>60230000</v>
      </c>
      <c r="C307" s="10" t="s">
        <v>14</v>
      </c>
      <c r="D307" t="s">
        <v>9</v>
      </c>
      <c r="E307" t="str">
        <f>VLOOKUP(C307,[1]Analytique!$A$44:$B$202,2,FALSE)</f>
        <v>Achats</v>
      </c>
      <c r="F307" t="s">
        <v>15</v>
      </c>
      <c r="I307">
        <v>-575.96</v>
      </c>
      <c r="K307" s="11" t="s">
        <v>11</v>
      </c>
      <c r="L307" s="11" t="s">
        <v>11</v>
      </c>
      <c r="M307" s="11">
        <v>-575.96</v>
      </c>
      <c r="N307" s="11" t="s">
        <v>11</v>
      </c>
    </row>
    <row r="308" spans="1:14" hidden="1" x14ac:dyDescent="0.25">
      <c r="A308" t="s">
        <v>546</v>
      </c>
      <c r="B308">
        <v>60250000</v>
      </c>
      <c r="C308" s="10" t="s">
        <v>14</v>
      </c>
      <c r="D308" t="s">
        <v>9</v>
      </c>
      <c r="E308" t="str">
        <f>VLOOKUP(C308,[1]Analytique!$A$44:$B$202,2,FALSE)</f>
        <v>Achats</v>
      </c>
      <c r="F308" t="s">
        <v>362</v>
      </c>
      <c r="I308">
        <v>-62.31</v>
      </c>
      <c r="J308">
        <v>-62.31</v>
      </c>
      <c r="K308" s="11" t="s">
        <v>11</v>
      </c>
      <c r="L308" s="11" t="s">
        <v>11</v>
      </c>
      <c r="M308" s="11">
        <v>-62.31</v>
      </c>
      <c r="N308" s="11">
        <v>-62.31</v>
      </c>
    </row>
    <row r="309" spans="1:14" hidden="1" x14ac:dyDescent="0.25">
      <c r="A309" t="s">
        <v>546</v>
      </c>
      <c r="B309">
        <v>60660000</v>
      </c>
      <c r="C309" s="10" t="s">
        <v>14</v>
      </c>
      <c r="D309" t="s">
        <v>9</v>
      </c>
      <c r="E309" t="str">
        <f>VLOOKUP(C309,[1]Analytique!$A$44:$B$202,2,FALSE)</f>
        <v>Achats</v>
      </c>
      <c r="F309" t="s">
        <v>35</v>
      </c>
      <c r="I309" t="s">
        <v>547</v>
      </c>
      <c r="J309" t="s">
        <v>548</v>
      </c>
      <c r="K309" s="11" t="s">
        <v>11</v>
      </c>
      <c r="L309" s="11" t="s">
        <v>11</v>
      </c>
      <c r="M309" s="11">
        <v>-7357.93</v>
      </c>
      <c r="N309" s="11">
        <v>-4861.3</v>
      </c>
    </row>
    <row r="310" spans="1:14" hidden="1" x14ac:dyDescent="0.25">
      <c r="A310" t="s">
        <v>546</v>
      </c>
      <c r="B310">
        <v>61112000</v>
      </c>
      <c r="C310" s="10" t="s">
        <v>41</v>
      </c>
      <c r="D310" t="s">
        <v>9</v>
      </c>
      <c r="E310" t="str">
        <f>VLOOKUP(C310,[1]Analytique!$A$44:$B$202,2,FALSE)</f>
        <v>Services extérieurs</v>
      </c>
      <c r="F310" t="s">
        <v>42</v>
      </c>
      <c r="I310">
        <v>-803.52</v>
      </c>
      <c r="J310">
        <v>-803.52</v>
      </c>
      <c r="K310" s="11" t="s">
        <v>11</v>
      </c>
      <c r="L310" s="11" t="s">
        <v>11</v>
      </c>
      <c r="M310" s="11">
        <v>-803.52</v>
      </c>
      <c r="N310" s="11">
        <v>-803.52</v>
      </c>
    </row>
    <row r="311" spans="1:14" hidden="1" x14ac:dyDescent="0.25">
      <c r="A311" t="s">
        <v>546</v>
      </c>
      <c r="B311">
        <v>61114000</v>
      </c>
      <c r="C311" s="10" t="s">
        <v>41</v>
      </c>
      <c r="D311" t="s">
        <v>9</v>
      </c>
      <c r="E311" t="str">
        <f>VLOOKUP(C311,[1]Analytique!$A$44:$B$202,2,FALSE)</f>
        <v>Services extérieurs</v>
      </c>
      <c r="F311" t="s">
        <v>280</v>
      </c>
      <c r="I311" t="s">
        <v>549</v>
      </c>
      <c r="J311" t="s">
        <v>550</v>
      </c>
      <c r="K311" s="11" t="s">
        <v>11</v>
      </c>
      <c r="L311" s="11" t="s">
        <v>11</v>
      </c>
      <c r="M311" s="11">
        <v>-26249.69</v>
      </c>
      <c r="N311" s="11">
        <v>-15536.46</v>
      </c>
    </row>
    <row r="312" spans="1:14" hidden="1" x14ac:dyDescent="0.25">
      <c r="A312" t="s">
        <v>546</v>
      </c>
      <c r="B312">
        <v>61320000</v>
      </c>
      <c r="C312" s="10" t="s">
        <v>41</v>
      </c>
      <c r="D312" t="s">
        <v>9</v>
      </c>
      <c r="E312" t="str">
        <f>VLOOKUP(C312,[1]Analytique!$A$44:$B$202,2,FALSE)</f>
        <v>Services extérieurs</v>
      </c>
      <c r="F312" t="s">
        <v>51</v>
      </c>
      <c r="I312">
        <v>-330.32</v>
      </c>
      <c r="J312">
        <v>-330.32</v>
      </c>
      <c r="K312" s="11" t="s">
        <v>11</v>
      </c>
      <c r="L312" s="11" t="s">
        <v>11</v>
      </c>
      <c r="M312" s="11">
        <v>-330.32</v>
      </c>
      <c r="N312" s="11">
        <v>-330.32</v>
      </c>
    </row>
    <row r="313" spans="1:14" hidden="1" x14ac:dyDescent="0.25">
      <c r="A313" t="s">
        <v>546</v>
      </c>
      <c r="B313">
        <v>62260000</v>
      </c>
      <c r="C313" s="10" t="s">
        <v>85</v>
      </c>
      <c r="D313" t="s">
        <v>9</v>
      </c>
      <c r="E313" t="str">
        <f>VLOOKUP(C313,[1]Analytique!$A$44:$B$202,2,FALSE)</f>
        <v>Autres Services extérieurs</v>
      </c>
      <c r="F313" t="s">
        <v>87</v>
      </c>
      <c r="I313" t="s">
        <v>551</v>
      </c>
      <c r="J313">
        <v>-310</v>
      </c>
      <c r="K313" s="11" t="s">
        <v>11</v>
      </c>
      <c r="L313" s="11" t="s">
        <v>11</v>
      </c>
      <c r="M313" s="11">
        <v>-1130</v>
      </c>
      <c r="N313" s="11">
        <v>-310</v>
      </c>
    </row>
    <row r="314" spans="1:14" hidden="1" x14ac:dyDescent="0.25">
      <c r="A314" t="s">
        <v>546</v>
      </c>
      <c r="B314">
        <v>62280000</v>
      </c>
      <c r="C314" s="10" t="s">
        <v>85</v>
      </c>
      <c r="D314" t="s">
        <v>9</v>
      </c>
      <c r="E314" t="str">
        <f>VLOOKUP(C314,[1]Analytique!$A$44:$B$202,2,FALSE)</f>
        <v>Autres Services extérieurs</v>
      </c>
      <c r="F314" t="s">
        <v>108</v>
      </c>
      <c r="I314">
        <v>-23.99</v>
      </c>
      <c r="K314" s="11" t="s">
        <v>11</v>
      </c>
      <c r="L314" s="11" t="s">
        <v>11</v>
      </c>
      <c r="M314" s="11">
        <v>-23.99</v>
      </c>
      <c r="N314" s="11" t="s">
        <v>11</v>
      </c>
    </row>
    <row r="315" spans="1:14" hidden="1" x14ac:dyDescent="0.25">
      <c r="A315" t="s">
        <v>546</v>
      </c>
      <c r="B315">
        <v>62410000</v>
      </c>
      <c r="C315" s="10" t="s">
        <v>85</v>
      </c>
      <c r="D315" t="s">
        <v>9</v>
      </c>
      <c r="E315" t="str">
        <f>VLOOKUP(C315,[1]Analytique!$A$44:$B$202,2,FALSE)</f>
        <v>Autres Services extérieurs</v>
      </c>
      <c r="F315" t="s">
        <v>115</v>
      </c>
      <c r="I315">
        <v>-3</v>
      </c>
      <c r="K315" s="11" t="s">
        <v>11</v>
      </c>
      <c r="L315" s="11" t="s">
        <v>11</v>
      </c>
      <c r="M315" s="11">
        <v>-3</v>
      </c>
      <c r="N315" s="11" t="s">
        <v>11</v>
      </c>
    </row>
    <row r="316" spans="1:14" hidden="1" x14ac:dyDescent="0.25">
      <c r="A316" t="s">
        <v>546</v>
      </c>
      <c r="B316">
        <v>62530000</v>
      </c>
      <c r="C316" s="10" t="s">
        <v>85</v>
      </c>
      <c r="D316" t="s">
        <v>9</v>
      </c>
      <c r="E316" t="str">
        <f>VLOOKUP(C316,[1]Analytique!$A$44:$B$202,2,FALSE)</f>
        <v>Autres Services extérieurs</v>
      </c>
      <c r="F316" t="s">
        <v>122</v>
      </c>
      <c r="I316" t="s">
        <v>552</v>
      </c>
      <c r="J316" t="s">
        <v>553</v>
      </c>
      <c r="K316" s="11" t="s">
        <v>11</v>
      </c>
      <c r="L316" s="11" t="s">
        <v>11</v>
      </c>
      <c r="M316" s="11">
        <v>-5116.03</v>
      </c>
      <c r="N316" s="11">
        <v>-1016.67</v>
      </c>
    </row>
    <row r="317" spans="1:14" hidden="1" x14ac:dyDescent="0.25">
      <c r="A317" t="s">
        <v>546</v>
      </c>
      <c r="B317">
        <v>62560000</v>
      </c>
      <c r="C317" s="10" t="s">
        <v>85</v>
      </c>
      <c r="D317" t="s">
        <v>9</v>
      </c>
      <c r="E317" t="str">
        <f>VLOOKUP(C317,[1]Analytique!$A$44:$B$202,2,FALSE)</f>
        <v>Autres Services extérieurs</v>
      </c>
      <c r="F317" t="s">
        <v>124</v>
      </c>
      <c r="I317">
        <v>-266.07</v>
      </c>
      <c r="J317">
        <v>-266.07</v>
      </c>
      <c r="K317" s="11" t="s">
        <v>11</v>
      </c>
      <c r="L317" s="11" t="s">
        <v>11</v>
      </c>
      <c r="M317" s="11">
        <v>-266.07</v>
      </c>
      <c r="N317" s="11">
        <v>-266.07</v>
      </c>
    </row>
    <row r="318" spans="1:14" hidden="1" x14ac:dyDescent="0.25">
      <c r="A318" t="s">
        <v>546</v>
      </c>
      <c r="B318">
        <v>62570000</v>
      </c>
      <c r="C318" s="10" t="s">
        <v>85</v>
      </c>
      <c r="D318" t="s">
        <v>9</v>
      </c>
      <c r="E318" t="str">
        <f>VLOOKUP(C318,[1]Analytique!$A$44:$B$202,2,FALSE)</f>
        <v>Autres Services extérieurs</v>
      </c>
      <c r="F318" t="s">
        <v>125</v>
      </c>
      <c r="I318" t="s">
        <v>554</v>
      </c>
      <c r="J318" t="s">
        <v>555</v>
      </c>
      <c r="K318" s="11" t="s">
        <v>11</v>
      </c>
      <c r="L318" s="11" t="s">
        <v>11</v>
      </c>
      <c r="M318" s="11">
        <v>-60523.44</v>
      </c>
      <c r="N318" s="11">
        <v>-35919.879999999997</v>
      </c>
    </row>
    <row r="319" spans="1:14" hidden="1" x14ac:dyDescent="0.25">
      <c r="A319" t="s">
        <v>546</v>
      </c>
      <c r="B319">
        <v>63330000</v>
      </c>
      <c r="C319" s="10" t="s">
        <v>146</v>
      </c>
      <c r="D319" t="s">
        <v>9</v>
      </c>
      <c r="E319" t="str">
        <f>VLOOKUP(C319,[1]Analytique!$A$44:$B$202,2,FALSE)</f>
        <v>Impôts et taxes</v>
      </c>
      <c r="F319" t="s">
        <v>147</v>
      </c>
      <c r="I319">
        <v>-157.74</v>
      </c>
      <c r="J319">
        <v>-157.74</v>
      </c>
      <c r="K319" s="11" t="s">
        <v>11</v>
      </c>
      <c r="L319" s="11" t="s">
        <v>11</v>
      </c>
      <c r="M319" s="11">
        <v>-157.74</v>
      </c>
      <c r="N319" s="11">
        <v>-157.74</v>
      </c>
    </row>
    <row r="320" spans="1:14" hidden="1" x14ac:dyDescent="0.25">
      <c r="A320" t="s">
        <v>546</v>
      </c>
      <c r="B320">
        <v>64110000</v>
      </c>
      <c r="C320" s="10" t="s">
        <v>8</v>
      </c>
      <c r="D320" t="s">
        <v>9</v>
      </c>
      <c r="E320" t="str">
        <f>VLOOKUP(C320,[1]Analytique!$A$44:$B$202,2,FALSE)</f>
        <v>Charges de personnel</v>
      </c>
      <c r="F320" t="s">
        <v>164</v>
      </c>
      <c r="I320" t="s">
        <v>556</v>
      </c>
      <c r="J320" t="s">
        <v>556</v>
      </c>
      <c r="K320" s="11" t="s">
        <v>11</v>
      </c>
      <c r="L320" s="11" t="s">
        <v>11</v>
      </c>
      <c r="M320" s="11">
        <v>-25774.57</v>
      </c>
      <c r="N320" s="11">
        <v>-25774.57</v>
      </c>
    </row>
    <row r="321" spans="1:14" hidden="1" x14ac:dyDescent="0.25">
      <c r="A321" t="s">
        <v>546</v>
      </c>
      <c r="B321">
        <v>64130000</v>
      </c>
      <c r="C321" s="10" t="s">
        <v>8</v>
      </c>
      <c r="D321" t="s">
        <v>9</v>
      </c>
      <c r="E321" t="str">
        <f>VLOOKUP(C321,[1]Analytique!$A$44:$B$202,2,FALSE)</f>
        <v>Charges de personnel</v>
      </c>
      <c r="F321" t="s">
        <v>172</v>
      </c>
      <c r="I321">
        <v>-195.65</v>
      </c>
      <c r="J321">
        <v>-195.65</v>
      </c>
      <c r="K321" s="11" t="s">
        <v>11</v>
      </c>
      <c r="L321" s="11" t="s">
        <v>11</v>
      </c>
      <c r="M321" s="11">
        <v>-195.65</v>
      </c>
      <c r="N321" s="11">
        <v>-195.65</v>
      </c>
    </row>
    <row r="322" spans="1:14" hidden="1" x14ac:dyDescent="0.25">
      <c r="A322" t="s">
        <v>546</v>
      </c>
      <c r="B322">
        <v>64510000</v>
      </c>
      <c r="C322" s="10" t="s">
        <v>8</v>
      </c>
      <c r="D322" t="s">
        <v>9</v>
      </c>
      <c r="E322" t="str">
        <f>VLOOKUP(C322,[1]Analytique!$A$44:$B$202,2,FALSE)</f>
        <v>Charges de personnel</v>
      </c>
      <c r="F322" t="s">
        <v>10</v>
      </c>
      <c r="I322" t="s">
        <v>557</v>
      </c>
      <c r="J322" t="s">
        <v>557</v>
      </c>
      <c r="K322" s="11" t="s">
        <v>11</v>
      </c>
      <c r="L322" s="11" t="s">
        <v>11</v>
      </c>
      <c r="M322" s="11">
        <v>-11339.96</v>
      </c>
      <c r="N322" s="11">
        <v>-11339.96</v>
      </c>
    </row>
    <row r="323" spans="1:14" hidden="1" x14ac:dyDescent="0.25">
      <c r="A323" t="s">
        <v>546</v>
      </c>
      <c r="B323">
        <v>64524000</v>
      </c>
      <c r="C323" s="10" t="s">
        <v>8</v>
      </c>
      <c r="D323" t="s">
        <v>9</v>
      </c>
      <c r="E323" t="str">
        <f>VLOOKUP(C323,[1]Analytique!$A$44:$B$202,2,FALSE)</f>
        <v>Charges de personnel</v>
      </c>
      <c r="F323" t="s">
        <v>186</v>
      </c>
      <c r="I323">
        <v>-465.73</v>
      </c>
      <c r="J323">
        <v>-465.73</v>
      </c>
      <c r="K323" s="11" t="s">
        <v>11</v>
      </c>
      <c r="L323" s="11" t="s">
        <v>11</v>
      </c>
      <c r="M323" s="11">
        <v>-465.73</v>
      </c>
      <c r="N323" s="11">
        <v>-465.73</v>
      </c>
    </row>
    <row r="324" spans="1:14" hidden="1" x14ac:dyDescent="0.25">
      <c r="A324" t="s">
        <v>546</v>
      </c>
      <c r="B324">
        <v>64535000</v>
      </c>
      <c r="C324" s="10" t="s">
        <v>8</v>
      </c>
      <c r="D324" t="s">
        <v>9</v>
      </c>
      <c r="E324" t="str">
        <f>VLOOKUP(C324,[1]Analytique!$A$44:$B$202,2,FALSE)</f>
        <v>Charges de personnel</v>
      </c>
      <c r="F324" t="s">
        <v>189</v>
      </c>
      <c r="I324" t="s">
        <v>558</v>
      </c>
      <c r="J324" t="s">
        <v>558</v>
      </c>
      <c r="K324" s="11" t="s">
        <v>11</v>
      </c>
      <c r="L324" s="11" t="s">
        <v>11</v>
      </c>
      <c r="M324" s="11">
        <v>-1531.35</v>
      </c>
      <c r="N324" s="11">
        <v>-1531.35</v>
      </c>
    </row>
    <row r="325" spans="1:14" hidden="1" x14ac:dyDescent="0.25">
      <c r="A325" t="s">
        <v>559</v>
      </c>
      <c r="B325">
        <v>60264000</v>
      </c>
      <c r="C325" s="10" t="s">
        <v>14</v>
      </c>
      <c r="D325" t="s">
        <v>9</v>
      </c>
      <c r="E325" t="str">
        <f>VLOOKUP(C325,[1]Analytique!$A$44:$B$202,2,FALSE)</f>
        <v>Achats</v>
      </c>
      <c r="F325" t="s">
        <v>560</v>
      </c>
      <c r="I325" t="s">
        <v>561</v>
      </c>
      <c r="J325" t="s">
        <v>562</v>
      </c>
      <c r="K325" s="11" t="s">
        <v>11</v>
      </c>
      <c r="L325" s="11" t="s">
        <v>11</v>
      </c>
      <c r="M325" s="11">
        <v>-23545</v>
      </c>
      <c r="N325" s="11">
        <v>-14310</v>
      </c>
    </row>
    <row r="326" spans="1:14" hidden="1" x14ac:dyDescent="0.25">
      <c r="A326" t="s">
        <v>559</v>
      </c>
      <c r="B326">
        <v>60266000</v>
      </c>
      <c r="C326" s="10" t="s">
        <v>14</v>
      </c>
      <c r="D326" t="s">
        <v>9</v>
      </c>
      <c r="E326" t="str">
        <f>VLOOKUP(C326,[1]Analytique!$A$44:$B$202,2,FALSE)</f>
        <v>Achats</v>
      </c>
      <c r="F326" t="s">
        <v>563</v>
      </c>
      <c r="G326" t="s">
        <v>564</v>
      </c>
      <c r="H326" t="s">
        <v>565</v>
      </c>
      <c r="I326" t="s">
        <v>566</v>
      </c>
      <c r="J326" t="s">
        <v>566</v>
      </c>
      <c r="K326" s="11">
        <v>-46825.36</v>
      </c>
      <c r="L326" s="11">
        <v>-49106.53</v>
      </c>
      <c r="M326" s="11">
        <v>-68885.86</v>
      </c>
      <c r="N326" s="11">
        <v>-68885.86</v>
      </c>
    </row>
    <row r="327" spans="1:14" hidden="1" x14ac:dyDescent="0.25">
      <c r="A327" t="s">
        <v>559</v>
      </c>
      <c r="B327">
        <v>60267000</v>
      </c>
      <c r="C327" s="10" t="s">
        <v>14</v>
      </c>
      <c r="D327" t="s">
        <v>9</v>
      </c>
      <c r="E327" t="str">
        <f>VLOOKUP(C327,[1]Analytique!$A$44:$B$202,2,FALSE)</f>
        <v>Achats</v>
      </c>
      <c r="F327" t="s">
        <v>364</v>
      </c>
      <c r="G327" t="s">
        <v>567</v>
      </c>
      <c r="H327" t="s">
        <v>568</v>
      </c>
      <c r="I327" t="s">
        <v>569</v>
      </c>
      <c r="J327" t="s">
        <v>569</v>
      </c>
      <c r="K327" s="11">
        <v>-62394.29</v>
      </c>
      <c r="L327" s="11">
        <v>-72585.119999999995</v>
      </c>
      <c r="M327" s="11">
        <v>-98023.97</v>
      </c>
      <c r="N327" s="11">
        <v>-98023.97</v>
      </c>
    </row>
    <row r="328" spans="1:14" hidden="1" x14ac:dyDescent="0.25">
      <c r="A328" t="s">
        <v>559</v>
      </c>
      <c r="B328">
        <v>60610000</v>
      </c>
      <c r="C328" s="10" t="s">
        <v>14</v>
      </c>
      <c r="D328" t="s">
        <v>9</v>
      </c>
      <c r="E328" t="str">
        <f>VLOOKUP(C328,[1]Analytique!$A$44:$B$202,2,FALSE)</f>
        <v>Achats</v>
      </c>
      <c r="F328" t="s">
        <v>21</v>
      </c>
      <c r="H328">
        <v>-617.25</v>
      </c>
      <c r="I328">
        <v>-330.61</v>
      </c>
      <c r="J328">
        <v>-330.61</v>
      </c>
      <c r="K328" s="11" t="s">
        <v>11</v>
      </c>
      <c r="L328" s="11">
        <v>-617.25</v>
      </c>
      <c r="M328" s="11">
        <v>-330.61</v>
      </c>
      <c r="N328" s="11">
        <v>-330.61</v>
      </c>
    </row>
    <row r="329" spans="1:14" hidden="1" x14ac:dyDescent="0.25">
      <c r="A329" t="s">
        <v>559</v>
      </c>
      <c r="B329">
        <v>60630000</v>
      </c>
      <c r="C329" s="10" t="s">
        <v>14</v>
      </c>
      <c r="D329" t="s">
        <v>9</v>
      </c>
      <c r="E329" t="str">
        <f>VLOOKUP(C329,[1]Analytique!$A$44:$B$202,2,FALSE)</f>
        <v>Achats</v>
      </c>
      <c r="F329" t="s">
        <v>24</v>
      </c>
      <c r="G329" t="s">
        <v>570</v>
      </c>
      <c r="H329" t="s">
        <v>571</v>
      </c>
      <c r="I329" t="s">
        <v>572</v>
      </c>
      <c r="J329" t="s">
        <v>573</v>
      </c>
      <c r="K329" s="11">
        <v>-12464.11</v>
      </c>
      <c r="L329" s="11">
        <v>-9486.6200000000008</v>
      </c>
      <c r="M329" s="11">
        <v>-9421.7099999999991</v>
      </c>
      <c r="N329" s="11">
        <v>-4846.59</v>
      </c>
    </row>
    <row r="330" spans="1:14" hidden="1" x14ac:dyDescent="0.25">
      <c r="A330" t="s">
        <v>559</v>
      </c>
      <c r="B330">
        <v>60660000</v>
      </c>
      <c r="C330" s="10" t="s">
        <v>14</v>
      </c>
      <c r="D330" t="s">
        <v>9</v>
      </c>
      <c r="E330" t="str">
        <f>VLOOKUP(C330,[1]Analytique!$A$44:$B$202,2,FALSE)</f>
        <v>Achats</v>
      </c>
      <c r="F330" t="s">
        <v>35</v>
      </c>
      <c r="G330">
        <v>-100.8</v>
      </c>
      <c r="K330" s="11">
        <v>-100.8</v>
      </c>
      <c r="L330" s="11" t="s">
        <v>11</v>
      </c>
      <c r="M330" s="11" t="s">
        <v>11</v>
      </c>
      <c r="N330" s="11" t="s">
        <v>11</v>
      </c>
    </row>
    <row r="331" spans="1:14" hidden="1" x14ac:dyDescent="0.25">
      <c r="A331" t="s">
        <v>559</v>
      </c>
      <c r="B331">
        <v>61100000</v>
      </c>
      <c r="C331" s="10" t="s">
        <v>41</v>
      </c>
      <c r="D331" t="s">
        <v>9</v>
      </c>
      <c r="E331" t="str">
        <f>VLOOKUP(C331,[1]Analytique!$A$44:$B$202,2,FALSE)</f>
        <v>Services extérieurs</v>
      </c>
      <c r="F331" t="s">
        <v>378</v>
      </c>
      <c r="G331" t="s">
        <v>574</v>
      </c>
      <c r="H331" t="s">
        <v>575</v>
      </c>
      <c r="K331" s="11">
        <v>-28293.01</v>
      </c>
      <c r="L331" s="11">
        <v>-2296.2199999999998</v>
      </c>
      <c r="M331" s="11" t="s">
        <v>11</v>
      </c>
      <c r="N331" s="11" t="s">
        <v>11</v>
      </c>
    </row>
    <row r="332" spans="1:14" hidden="1" x14ac:dyDescent="0.25">
      <c r="A332" t="s">
        <v>559</v>
      </c>
      <c r="B332">
        <v>61120000</v>
      </c>
      <c r="C332" s="10" t="s">
        <v>41</v>
      </c>
      <c r="D332" t="s">
        <v>9</v>
      </c>
      <c r="E332" t="str">
        <f>VLOOKUP(C332,[1]Analytique!$A$44:$B$202,2,FALSE)</f>
        <v>Services extérieurs</v>
      </c>
      <c r="F332" t="s">
        <v>576</v>
      </c>
      <c r="H332" t="s">
        <v>577</v>
      </c>
      <c r="I332" t="s">
        <v>578</v>
      </c>
      <c r="J332" t="s">
        <v>578</v>
      </c>
      <c r="K332" s="11" t="s">
        <v>11</v>
      </c>
      <c r="L332" s="11">
        <v>-33474.99</v>
      </c>
      <c r="M332" s="11">
        <v>-51811.23</v>
      </c>
      <c r="N332" s="11">
        <v>-51811.23</v>
      </c>
    </row>
    <row r="333" spans="1:14" hidden="1" x14ac:dyDescent="0.25">
      <c r="A333" t="s">
        <v>559</v>
      </c>
      <c r="B333">
        <v>61520000</v>
      </c>
      <c r="C333" s="10" t="s">
        <v>41</v>
      </c>
      <c r="D333" t="s">
        <v>9</v>
      </c>
      <c r="E333" t="str">
        <f>VLOOKUP(C333,[1]Analytique!$A$44:$B$202,2,FALSE)</f>
        <v>Services extérieurs</v>
      </c>
      <c r="F333" t="s">
        <v>55</v>
      </c>
      <c r="G333">
        <v>-919.35</v>
      </c>
      <c r="K333" s="11">
        <v>-919.35</v>
      </c>
      <c r="L333" s="11" t="s">
        <v>11</v>
      </c>
      <c r="M333" s="11" t="s">
        <v>11</v>
      </c>
      <c r="N333" s="11" t="s">
        <v>11</v>
      </c>
    </row>
    <row r="334" spans="1:14" hidden="1" x14ac:dyDescent="0.25">
      <c r="A334" t="s">
        <v>559</v>
      </c>
      <c r="B334">
        <v>61550000</v>
      </c>
      <c r="C334" s="10" t="s">
        <v>41</v>
      </c>
      <c r="D334" t="s">
        <v>9</v>
      </c>
      <c r="E334" t="str">
        <f>VLOOKUP(C334,[1]Analytique!$A$44:$B$202,2,FALSE)</f>
        <v>Services extérieurs</v>
      </c>
      <c r="F334" t="s">
        <v>57</v>
      </c>
      <c r="G334">
        <v>-146.97</v>
      </c>
      <c r="H334" t="s">
        <v>579</v>
      </c>
      <c r="I334" t="s">
        <v>580</v>
      </c>
      <c r="J334">
        <v>-401.99</v>
      </c>
      <c r="K334" s="11">
        <v>-146.97</v>
      </c>
      <c r="L334" s="11">
        <v>-1894.68</v>
      </c>
      <c r="M334" s="11">
        <v>-1069.99</v>
      </c>
      <c r="N334" s="11">
        <v>-401.99</v>
      </c>
    </row>
    <row r="335" spans="1:14" hidden="1" x14ac:dyDescent="0.25">
      <c r="A335" t="s">
        <v>559</v>
      </c>
      <c r="B335">
        <v>61570000</v>
      </c>
      <c r="C335" s="10" t="s">
        <v>41</v>
      </c>
      <c r="D335" t="s">
        <v>9</v>
      </c>
      <c r="E335" t="str">
        <f>VLOOKUP(C335,[1]Analytique!$A$44:$B$202,2,FALSE)</f>
        <v>Services extérieurs</v>
      </c>
      <c r="F335" t="s">
        <v>64</v>
      </c>
      <c r="G335">
        <v>-469.48</v>
      </c>
      <c r="H335">
        <v>-624.1</v>
      </c>
      <c r="I335">
        <v>-676.22</v>
      </c>
      <c r="J335">
        <v>-676.22</v>
      </c>
      <c r="K335" s="11">
        <v>-469.48</v>
      </c>
      <c r="L335" s="11">
        <v>-624.1</v>
      </c>
      <c r="M335" s="11">
        <v>-676.22</v>
      </c>
      <c r="N335" s="11">
        <v>-676.22</v>
      </c>
    </row>
    <row r="336" spans="1:14" hidden="1" x14ac:dyDescent="0.25">
      <c r="A336" t="s">
        <v>559</v>
      </c>
      <c r="B336">
        <v>61571200</v>
      </c>
      <c r="C336" s="10" t="s">
        <v>41</v>
      </c>
      <c r="D336" t="s">
        <v>9</v>
      </c>
      <c r="E336" t="str">
        <f>VLOOKUP(C336,[1]Analytique!$A$44:$B$202,2,FALSE)</f>
        <v>Services extérieurs</v>
      </c>
      <c r="F336" t="s">
        <v>393</v>
      </c>
      <c r="G336">
        <v>-295.86</v>
      </c>
      <c r="H336">
        <v>-224.12</v>
      </c>
      <c r="K336" s="11">
        <v>-295.86</v>
      </c>
      <c r="L336" s="11">
        <v>-224.12</v>
      </c>
      <c r="M336" s="11" t="s">
        <v>11</v>
      </c>
      <c r="N336" s="11" t="s">
        <v>11</v>
      </c>
    </row>
    <row r="337" spans="1:14" hidden="1" x14ac:dyDescent="0.25">
      <c r="A337" t="s">
        <v>559</v>
      </c>
      <c r="B337">
        <v>61572000</v>
      </c>
      <c r="C337" s="10" t="s">
        <v>41</v>
      </c>
      <c r="D337" t="s">
        <v>9</v>
      </c>
      <c r="E337" t="str">
        <f>VLOOKUP(C337,[1]Analytique!$A$44:$B$202,2,FALSE)</f>
        <v>Services extérieurs</v>
      </c>
      <c r="F337" t="s">
        <v>65</v>
      </c>
      <c r="G337">
        <v>-196.18</v>
      </c>
      <c r="H337">
        <v>-199.14</v>
      </c>
      <c r="I337">
        <v>-202.4</v>
      </c>
      <c r="J337">
        <v>-202.4</v>
      </c>
      <c r="K337" s="11">
        <v>-196.18</v>
      </c>
      <c r="L337" s="11">
        <v>-199.14</v>
      </c>
      <c r="M337" s="11">
        <v>-202.4</v>
      </c>
      <c r="N337" s="11">
        <v>-202.4</v>
      </c>
    </row>
    <row r="338" spans="1:14" hidden="1" x14ac:dyDescent="0.25">
      <c r="A338" t="s">
        <v>559</v>
      </c>
      <c r="B338">
        <v>61650000</v>
      </c>
      <c r="C338" s="10" t="s">
        <v>41</v>
      </c>
      <c r="D338" t="s">
        <v>9</v>
      </c>
      <c r="E338" t="str">
        <f>VLOOKUP(C338,[1]Analytique!$A$44:$B$202,2,FALSE)</f>
        <v>Services extérieurs</v>
      </c>
      <c r="F338" t="s">
        <v>81</v>
      </c>
      <c r="G338">
        <v>-86.87</v>
      </c>
      <c r="H338">
        <v>-703.53</v>
      </c>
      <c r="I338">
        <v>-838.03</v>
      </c>
      <c r="J338">
        <v>-838.03</v>
      </c>
      <c r="K338" s="11">
        <v>-86.87</v>
      </c>
      <c r="L338" s="11">
        <v>-703.53</v>
      </c>
      <c r="M338" s="11">
        <v>-838.03</v>
      </c>
      <c r="N338" s="11">
        <v>-838.03</v>
      </c>
    </row>
    <row r="339" spans="1:14" hidden="1" x14ac:dyDescent="0.25">
      <c r="A339" t="s">
        <v>559</v>
      </c>
      <c r="B339">
        <v>62264000</v>
      </c>
      <c r="C339" s="10" t="s">
        <v>85</v>
      </c>
      <c r="D339" t="s">
        <v>9</v>
      </c>
      <c r="E339" t="str">
        <f>VLOOKUP(C339,[1]Analytique!$A$44:$B$202,2,FALSE)</f>
        <v>Autres Services extérieurs</v>
      </c>
      <c r="F339" t="s">
        <v>309</v>
      </c>
      <c r="G339" t="s">
        <v>581</v>
      </c>
      <c r="H339" t="s">
        <v>582</v>
      </c>
      <c r="I339" t="s">
        <v>583</v>
      </c>
      <c r="J339" t="s">
        <v>583</v>
      </c>
      <c r="K339" s="11">
        <v>-5907.93</v>
      </c>
      <c r="L339" s="11">
        <v>-3253.78</v>
      </c>
      <c r="M339" s="11">
        <v>-2634.55</v>
      </c>
      <c r="N339" s="11">
        <v>-2634.55</v>
      </c>
    </row>
    <row r="340" spans="1:14" hidden="1" x14ac:dyDescent="0.25">
      <c r="A340" t="s">
        <v>559</v>
      </c>
      <c r="B340">
        <v>62810000</v>
      </c>
      <c r="C340" s="10" t="s">
        <v>85</v>
      </c>
      <c r="D340" t="s">
        <v>9</v>
      </c>
      <c r="E340" t="str">
        <f>VLOOKUP(C340,[1]Analytique!$A$44:$B$202,2,FALSE)</f>
        <v>Autres Services extérieurs</v>
      </c>
      <c r="F340" t="s">
        <v>145</v>
      </c>
      <c r="G340" t="s">
        <v>489</v>
      </c>
      <c r="H340" t="s">
        <v>490</v>
      </c>
      <c r="I340">
        <v>-212</v>
      </c>
      <c r="J340">
        <v>-212</v>
      </c>
      <c r="K340" s="11">
        <v>-3122.58</v>
      </c>
      <c r="L340" s="11">
        <v>-2995.84</v>
      </c>
      <c r="M340" s="11">
        <v>-212</v>
      </c>
      <c r="N340" s="11">
        <v>-212</v>
      </c>
    </row>
    <row r="341" spans="1:14" hidden="1" x14ac:dyDescent="0.25">
      <c r="A341" t="s">
        <v>559</v>
      </c>
      <c r="B341">
        <v>63330000</v>
      </c>
      <c r="C341" s="10" t="s">
        <v>146</v>
      </c>
      <c r="D341" t="s">
        <v>9</v>
      </c>
      <c r="E341" t="str">
        <f>VLOOKUP(C341,[1]Analytique!$A$44:$B$202,2,FALSE)</f>
        <v>Impôts et taxes</v>
      </c>
      <c r="F341" t="s">
        <v>147</v>
      </c>
      <c r="G341">
        <v>-78.8</v>
      </c>
      <c r="H341">
        <v>45.51</v>
      </c>
      <c r="I341">
        <v>-29.54</v>
      </c>
      <c r="J341">
        <v>-29.54</v>
      </c>
      <c r="K341" s="11">
        <v>-78.8</v>
      </c>
      <c r="L341" s="11">
        <v>45.51</v>
      </c>
      <c r="M341" s="11">
        <v>-29.54</v>
      </c>
      <c r="N341" s="11">
        <v>-29.54</v>
      </c>
    </row>
    <row r="342" spans="1:14" hidden="1" x14ac:dyDescent="0.25">
      <c r="A342" t="s">
        <v>559</v>
      </c>
      <c r="B342">
        <v>63780000</v>
      </c>
      <c r="C342" s="10" t="s">
        <v>146</v>
      </c>
      <c r="D342" t="s">
        <v>9</v>
      </c>
      <c r="E342" t="str">
        <f>VLOOKUP(C342,[1]Analytique!$A$44:$B$202,2,FALSE)</f>
        <v>Impôts et taxes</v>
      </c>
      <c r="F342" t="s">
        <v>158</v>
      </c>
      <c r="G342">
        <v>-644.57000000000005</v>
      </c>
      <c r="H342">
        <v>-650.55999999999995</v>
      </c>
      <c r="K342" s="11">
        <v>-644.57000000000005</v>
      </c>
      <c r="L342" s="11">
        <v>-650.55999999999995</v>
      </c>
      <c r="M342" s="11" t="s">
        <v>11</v>
      </c>
      <c r="N342" s="11" t="s">
        <v>11</v>
      </c>
    </row>
    <row r="343" spans="1:14" hidden="1" x14ac:dyDescent="0.25">
      <c r="A343" t="s">
        <v>559</v>
      </c>
      <c r="B343">
        <v>63890000</v>
      </c>
      <c r="C343" s="10" t="s">
        <v>146</v>
      </c>
      <c r="D343" t="s">
        <v>9</v>
      </c>
      <c r="E343" t="str">
        <f>VLOOKUP(C343,[1]Analytique!$A$44:$B$202,2,FALSE)</f>
        <v>Impôts et taxes</v>
      </c>
      <c r="F343" t="s">
        <v>163</v>
      </c>
      <c r="G343">
        <v>-3.67</v>
      </c>
      <c r="K343" s="11">
        <v>-3.67</v>
      </c>
      <c r="L343" s="11" t="s">
        <v>11</v>
      </c>
      <c r="M343" s="11" t="s">
        <v>11</v>
      </c>
      <c r="N343" s="11" t="s">
        <v>11</v>
      </c>
    </row>
    <row r="344" spans="1:14" hidden="1" x14ac:dyDescent="0.25">
      <c r="A344" t="s">
        <v>559</v>
      </c>
      <c r="B344">
        <v>64110000</v>
      </c>
      <c r="C344" s="10" t="s">
        <v>8</v>
      </c>
      <c r="D344" t="s">
        <v>9</v>
      </c>
      <c r="E344" t="str">
        <f>VLOOKUP(C344,[1]Analytique!$A$44:$B$202,2,FALSE)</f>
        <v>Charges de personnel</v>
      </c>
      <c r="F344" t="s">
        <v>164</v>
      </c>
      <c r="G344" t="s">
        <v>584</v>
      </c>
      <c r="H344" t="s">
        <v>585</v>
      </c>
      <c r="I344" t="s">
        <v>586</v>
      </c>
      <c r="J344" t="s">
        <v>586</v>
      </c>
      <c r="K344" s="11">
        <v>-7895.57</v>
      </c>
      <c r="L344" s="11">
        <v>-8059.3</v>
      </c>
      <c r="M344" s="11">
        <v>-4517.9399999999996</v>
      </c>
      <c r="N344" s="11">
        <v>-4517.9399999999996</v>
      </c>
    </row>
    <row r="345" spans="1:14" hidden="1" x14ac:dyDescent="0.25">
      <c r="A345" t="s">
        <v>559</v>
      </c>
      <c r="B345">
        <v>64120000</v>
      </c>
      <c r="C345" s="10" t="s">
        <v>8</v>
      </c>
      <c r="D345" t="s">
        <v>9</v>
      </c>
      <c r="E345" t="str">
        <f>VLOOKUP(C345,[1]Analytique!$A$44:$B$202,2,FALSE)</f>
        <v>Charges de personnel</v>
      </c>
      <c r="F345" t="s">
        <v>168</v>
      </c>
      <c r="G345">
        <v>15.45</v>
      </c>
      <c r="H345">
        <v>-98.57</v>
      </c>
      <c r="I345">
        <v>765.45</v>
      </c>
      <c r="J345">
        <v>765.45</v>
      </c>
      <c r="K345" s="11">
        <v>15.45</v>
      </c>
      <c r="L345" s="11">
        <v>-98.57</v>
      </c>
      <c r="M345" s="11">
        <v>765.45</v>
      </c>
      <c r="N345" s="11">
        <v>765.45</v>
      </c>
    </row>
    <row r="346" spans="1:14" hidden="1" x14ac:dyDescent="0.25">
      <c r="A346" t="s">
        <v>559</v>
      </c>
      <c r="B346">
        <v>64130000</v>
      </c>
      <c r="C346" s="10" t="s">
        <v>8</v>
      </c>
      <c r="D346" t="s">
        <v>9</v>
      </c>
      <c r="E346" t="str">
        <f>VLOOKUP(C346,[1]Analytique!$A$44:$B$202,2,FALSE)</f>
        <v>Charges de personnel</v>
      </c>
      <c r="F346" t="s">
        <v>172</v>
      </c>
      <c r="G346">
        <v>-958.7</v>
      </c>
      <c r="H346">
        <v>-992.26</v>
      </c>
      <c r="I346">
        <v>-75.709999999999994</v>
      </c>
      <c r="J346">
        <v>-75.709999999999994</v>
      </c>
      <c r="K346" s="11">
        <v>-958.7</v>
      </c>
      <c r="L346" s="11">
        <v>-992.26</v>
      </c>
      <c r="M346" s="11">
        <v>-75.709999999999994</v>
      </c>
      <c r="N346" s="11">
        <v>-75.709999999999994</v>
      </c>
    </row>
    <row r="347" spans="1:14" hidden="1" x14ac:dyDescent="0.25">
      <c r="A347" t="s">
        <v>559</v>
      </c>
      <c r="B347">
        <v>64140000</v>
      </c>
      <c r="C347" s="10" t="s">
        <v>8</v>
      </c>
      <c r="D347" t="s">
        <v>9</v>
      </c>
      <c r="E347" t="str">
        <f>VLOOKUP(C347,[1]Analytique!$A$44:$B$202,2,FALSE)</f>
        <v>Charges de personnel</v>
      </c>
      <c r="F347" t="s">
        <v>176</v>
      </c>
      <c r="I347">
        <v>-91.8</v>
      </c>
      <c r="J347">
        <v>-91.8</v>
      </c>
      <c r="K347" s="11" t="s">
        <v>11</v>
      </c>
      <c r="L347" s="11" t="s">
        <v>11</v>
      </c>
      <c r="M347" s="11">
        <v>-91.8</v>
      </c>
      <c r="N347" s="11">
        <v>-91.8</v>
      </c>
    </row>
    <row r="348" spans="1:14" hidden="1" x14ac:dyDescent="0.25">
      <c r="A348" t="s">
        <v>559</v>
      </c>
      <c r="B348">
        <v>64510000</v>
      </c>
      <c r="C348" s="10" t="s">
        <v>8</v>
      </c>
      <c r="D348" t="s">
        <v>9</v>
      </c>
      <c r="E348" t="str">
        <f>VLOOKUP(C348,[1]Analytique!$A$44:$B$202,2,FALSE)</f>
        <v>Charges de personnel</v>
      </c>
      <c r="F348" t="s">
        <v>10</v>
      </c>
      <c r="G348" t="s">
        <v>587</v>
      </c>
      <c r="H348" t="s">
        <v>588</v>
      </c>
      <c r="I348" t="s">
        <v>589</v>
      </c>
      <c r="J348" t="s">
        <v>589</v>
      </c>
      <c r="K348" s="11">
        <v>-3882.58</v>
      </c>
      <c r="L348" s="11">
        <v>-3886.69</v>
      </c>
      <c r="M348" s="11">
        <v>-1904.01</v>
      </c>
      <c r="N348" s="11">
        <v>-1904.01</v>
      </c>
    </row>
    <row r="349" spans="1:14" hidden="1" x14ac:dyDescent="0.25">
      <c r="A349" t="s">
        <v>559</v>
      </c>
      <c r="B349">
        <v>64512000</v>
      </c>
      <c r="C349" s="10" t="s">
        <v>8</v>
      </c>
      <c r="D349" t="s">
        <v>9</v>
      </c>
      <c r="E349" t="str">
        <f>VLOOKUP(C349,[1]Analytique!$A$44:$B$202,2,FALSE)</f>
        <v>Charges de personnel</v>
      </c>
      <c r="F349" t="s">
        <v>12</v>
      </c>
      <c r="G349">
        <v>-22.98</v>
      </c>
      <c r="H349">
        <v>-23.28</v>
      </c>
      <c r="I349">
        <v>-4.41</v>
      </c>
      <c r="J349">
        <v>-4.41</v>
      </c>
      <c r="K349" s="11">
        <v>-22.98</v>
      </c>
      <c r="L349" s="11">
        <v>-23.28</v>
      </c>
      <c r="M349" s="11">
        <v>-4.41</v>
      </c>
      <c r="N349" s="11">
        <v>-4.41</v>
      </c>
    </row>
    <row r="350" spans="1:14" hidden="1" x14ac:dyDescent="0.25">
      <c r="A350" t="s">
        <v>559</v>
      </c>
      <c r="B350">
        <v>64524000</v>
      </c>
      <c r="C350" s="10" t="s">
        <v>8</v>
      </c>
      <c r="D350" t="s">
        <v>9</v>
      </c>
      <c r="E350" t="str">
        <f>VLOOKUP(C350,[1]Analytique!$A$44:$B$202,2,FALSE)</f>
        <v>Charges de personnel</v>
      </c>
      <c r="F350" t="s">
        <v>186</v>
      </c>
      <c r="G350">
        <v>-54.12</v>
      </c>
      <c r="H350">
        <v>-55.68</v>
      </c>
      <c r="I350">
        <v>-74.06</v>
      </c>
      <c r="J350">
        <v>-74.06</v>
      </c>
      <c r="K350" s="11">
        <v>-54.12</v>
      </c>
      <c r="L350" s="11">
        <v>-55.68</v>
      </c>
      <c r="M350" s="11">
        <v>-74.06</v>
      </c>
      <c r="N350" s="11">
        <v>-74.06</v>
      </c>
    </row>
    <row r="351" spans="1:14" hidden="1" x14ac:dyDescent="0.25">
      <c r="A351" t="s">
        <v>559</v>
      </c>
      <c r="B351">
        <v>64535000</v>
      </c>
      <c r="C351" s="10" t="s">
        <v>8</v>
      </c>
      <c r="D351" t="s">
        <v>9</v>
      </c>
      <c r="E351" t="str">
        <f>VLOOKUP(C351,[1]Analytique!$A$44:$B$202,2,FALSE)</f>
        <v>Charges de personnel</v>
      </c>
      <c r="F351" t="s">
        <v>189</v>
      </c>
      <c r="G351">
        <v>-223.72</v>
      </c>
      <c r="H351">
        <v>-235.66</v>
      </c>
      <c r="I351">
        <v>-85.69</v>
      </c>
      <c r="J351">
        <v>-85.69</v>
      </c>
      <c r="K351" s="11">
        <v>-223.72</v>
      </c>
      <c r="L351" s="11">
        <v>-235.66</v>
      </c>
      <c r="M351" s="11">
        <v>-85.69</v>
      </c>
      <c r="N351" s="11">
        <v>-85.69</v>
      </c>
    </row>
    <row r="352" spans="1:14" hidden="1" x14ac:dyDescent="0.25">
      <c r="A352" t="s">
        <v>559</v>
      </c>
      <c r="B352">
        <v>64560000</v>
      </c>
      <c r="C352" s="10" t="s">
        <v>8</v>
      </c>
      <c r="D352" t="s">
        <v>9</v>
      </c>
      <c r="E352" t="str">
        <f>VLOOKUP(C352,[1]Analytique!$A$44:$B$202,2,FALSE)</f>
        <v>Charges de personnel</v>
      </c>
      <c r="F352" t="s">
        <v>193</v>
      </c>
      <c r="G352">
        <v>7.87</v>
      </c>
      <c r="H352">
        <v>-39.35</v>
      </c>
      <c r="I352">
        <v>348.88</v>
      </c>
      <c r="J352">
        <v>348.88</v>
      </c>
      <c r="K352" s="11">
        <v>7.87</v>
      </c>
      <c r="L352" s="11">
        <v>-39.35</v>
      </c>
      <c r="M352" s="11">
        <v>348.88</v>
      </c>
      <c r="N352" s="11">
        <v>348.88</v>
      </c>
    </row>
    <row r="353" spans="1:14" hidden="1" x14ac:dyDescent="0.25">
      <c r="A353" t="s">
        <v>559</v>
      </c>
      <c r="B353">
        <v>68112000</v>
      </c>
      <c r="C353" s="10" t="s">
        <v>212</v>
      </c>
      <c r="D353" t="s">
        <v>9</v>
      </c>
      <c r="E353" t="str">
        <f>VLOOKUP(C353,[1]Analytique!$A$44:$B$202,2,FALSE)</f>
        <v>Dot amort,dépréciat provisions</v>
      </c>
      <c r="F353" t="s">
        <v>213</v>
      </c>
      <c r="G353" t="s">
        <v>590</v>
      </c>
      <c r="H353" t="s">
        <v>591</v>
      </c>
      <c r="K353" s="11">
        <v>-27528.86</v>
      </c>
      <c r="L353" s="11">
        <v>-25224.86</v>
      </c>
      <c r="M353" s="11" t="s">
        <v>11</v>
      </c>
      <c r="N353" s="11" t="s">
        <v>11</v>
      </c>
    </row>
    <row r="354" spans="1:14" hidden="1" x14ac:dyDescent="0.25">
      <c r="A354" t="s">
        <v>559</v>
      </c>
      <c r="B354">
        <v>79110000</v>
      </c>
      <c r="C354" s="10" t="s">
        <v>228</v>
      </c>
      <c r="D354" t="s">
        <v>9</v>
      </c>
      <c r="E354" t="e">
        <f>VLOOKUP(C354,[1]Analytique!$A$44:$B$202,2,FALSE)</f>
        <v>#N/A</v>
      </c>
      <c r="F354" t="s">
        <v>232</v>
      </c>
      <c r="I354">
        <v>91.8</v>
      </c>
      <c r="J354">
        <v>91.8</v>
      </c>
      <c r="K354" s="11" t="s">
        <v>11</v>
      </c>
      <c r="L354" s="11" t="s">
        <v>11</v>
      </c>
      <c r="M354" s="11">
        <v>91.8</v>
      </c>
      <c r="N354" s="11">
        <v>91.8</v>
      </c>
    </row>
    <row r="355" spans="1:14" hidden="1" x14ac:dyDescent="0.25">
      <c r="A355" t="s">
        <v>592</v>
      </c>
      <c r="B355">
        <v>60220000</v>
      </c>
      <c r="C355" s="10" t="s">
        <v>14</v>
      </c>
      <c r="D355" t="s">
        <v>9</v>
      </c>
      <c r="E355" t="str">
        <f>VLOOKUP(C355,[1]Analytique!$A$44:$B$202,2,FALSE)</f>
        <v>Achats</v>
      </c>
      <c r="F355" t="s">
        <v>360</v>
      </c>
      <c r="I355">
        <v>-21.99</v>
      </c>
      <c r="K355" s="11" t="s">
        <v>11</v>
      </c>
      <c r="L355" s="11" t="s">
        <v>11</v>
      </c>
      <c r="M355" s="11">
        <v>-21.99</v>
      </c>
      <c r="N355" s="11" t="s">
        <v>11</v>
      </c>
    </row>
    <row r="356" spans="1:14" hidden="1" x14ac:dyDescent="0.25">
      <c r="A356" t="s">
        <v>592</v>
      </c>
      <c r="B356">
        <v>60262000</v>
      </c>
      <c r="C356" s="10" t="s">
        <v>14</v>
      </c>
      <c r="D356" t="s">
        <v>9</v>
      </c>
      <c r="E356" t="str">
        <f>VLOOKUP(C356,[1]Analytique!$A$44:$B$202,2,FALSE)</f>
        <v>Achats</v>
      </c>
      <c r="F356" t="s">
        <v>593</v>
      </c>
      <c r="I356" t="s">
        <v>594</v>
      </c>
      <c r="J356" t="s">
        <v>595</v>
      </c>
      <c r="K356" s="11" t="s">
        <v>11</v>
      </c>
      <c r="L356" s="11" t="s">
        <v>11</v>
      </c>
      <c r="M356" s="11">
        <v>-98123.15</v>
      </c>
      <c r="N356" s="11">
        <v>-10965.21</v>
      </c>
    </row>
    <row r="357" spans="1:14" hidden="1" x14ac:dyDescent="0.25">
      <c r="A357" t="s">
        <v>592</v>
      </c>
      <c r="B357">
        <v>60263000</v>
      </c>
      <c r="C357" s="10" t="s">
        <v>14</v>
      </c>
      <c r="D357" t="s">
        <v>9</v>
      </c>
      <c r="E357" t="str">
        <f>VLOOKUP(C357,[1]Analytique!$A$44:$B$202,2,FALSE)</f>
        <v>Achats</v>
      </c>
      <c r="F357" t="s">
        <v>596</v>
      </c>
      <c r="I357" t="s">
        <v>597</v>
      </c>
      <c r="J357">
        <v>-233.1</v>
      </c>
      <c r="K357" s="11" t="s">
        <v>11</v>
      </c>
      <c r="L357" s="11" t="s">
        <v>11</v>
      </c>
      <c r="M357" s="11">
        <v>-2183.6</v>
      </c>
      <c r="N357" s="11">
        <v>-233.1</v>
      </c>
    </row>
    <row r="358" spans="1:14" hidden="1" x14ac:dyDescent="0.25">
      <c r="A358" t="s">
        <v>592</v>
      </c>
      <c r="B358">
        <v>60265000</v>
      </c>
      <c r="C358" s="10" t="s">
        <v>14</v>
      </c>
      <c r="D358" t="s">
        <v>9</v>
      </c>
      <c r="E358" t="str">
        <f>VLOOKUP(C358,[1]Analytique!$A$44:$B$202,2,FALSE)</f>
        <v>Achats</v>
      </c>
      <c r="F358" t="s">
        <v>598</v>
      </c>
      <c r="I358" t="s">
        <v>599</v>
      </c>
      <c r="J358" t="s">
        <v>600</v>
      </c>
      <c r="K358" s="11" t="s">
        <v>11</v>
      </c>
      <c r="L358" s="11" t="s">
        <v>11</v>
      </c>
      <c r="M358" s="11">
        <v>-104097.45</v>
      </c>
      <c r="N358" s="11">
        <v>-11949.5</v>
      </c>
    </row>
    <row r="359" spans="1:14" hidden="1" x14ac:dyDescent="0.25">
      <c r="A359" t="s">
        <v>592</v>
      </c>
      <c r="B359">
        <v>62261200</v>
      </c>
      <c r="C359" s="10" t="s">
        <v>85</v>
      </c>
      <c r="D359" t="s">
        <v>9</v>
      </c>
      <c r="E359" t="str">
        <f>VLOOKUP(C359,[1]Analytique!$A$44:$B$202,2,FALSE)</f>
        <v>Autres Services extérieurs</v>
      </c>
      <c r="F359" t="s">
        <v>601</v>
      </c>
      <c r="I359">
        <v>-547.5</v>
      </c>
      <c r="J359">
        <v>-547.5</v>
      </c>
      <c r="K359" s="11" t="s">
        <v>11</v>
      </c>
      <c r="L359" s="11" t="s">
        <v>11</v>
      </c>
      <c r="M359" s="11">
        <v>-547.5</v>
      </c>
      <c r="N359" s="11">
        <v>-547.5</v>
      </c>
    </row>
    <row r="360" spans="1:14" hidden="1" x14ac:dyDescent="0.25">
      <c r="A360" t="s">
        <v>602</v>
      </c>
      <c r="B360">
        <v>60220000</v>
      </c>
      <c r="C360" s="10" t="s">
        <v>14</v>
      </c>
      <c r="D360" t="s">
        <v>9</v>
      </c>
      <c r="E360" t="str">
        <f>VLOOKUP(C360,[1]Analytique!$A$44:$B$202,2,FALSE)</f>
        <v>Achats</v>
      </c>
      <c r="F360" t="s">
        <v>360</v>
      </c>
      <c r="H360">
        <v>-244.04</v>
      </c>
      <c r="I360">
        <v>-41</v>
      </c>
      <c r="K360" s="11" t="s">
        <v>11</v>
      </c>
      <c r="L360" s="11">
        <v>-244.04</v>
      </c>
      <c r="M360" s="11">
        <v>-41</v>
      </c>
      <c r="N360" s="11" t="s">
        <v>11</v>
      </c>
    </row>
    <row r="361" spans="1:14" hidden="1" x14ac:dyDescent="0.25">
      <c r="A361" t="s">
        <v>602</v>
      </c>
      <c r="B361">
        <v>60230000</v>
      </c>
      <c r="C361" s="10" t="s">
        <v>14</v>
      </c>
      <c r="D361" t="s">
        <v>9</v>
      </c>
      <c r="E361" t="str">
        <f>VLOOKUP(C361,[1]Analytique!$A$44:$B$202,2,FALSE)</f>
        <v>Achats</v>
      </c>
      <c r="F361" t="s">
        <v>15</v>
      </c>
      <c r="I361">
        <v>-438</v>
      </c>
      <c r="K361" s="11" t="s">
        <v>11</v>
      </c>
      <c r="L361" s="11" t="s">
        <v>11</v>
      </c>
      <c r="M361" s="11">
        <v>-438</v>
      </c>
      <c r="N361" s="11" t="s">
        <v>11</v>
      </c>
    </row>
    <row r="362" spans="1:14" hidden="1" x14ac:dyDescent="0.25">
      <c r="A362" t="s">
        <v>602</v>
      </c>
      <c r="B362">
        <v>60240000</v>
      </c>
      <c r="C362" s="10" t="s">
        <v>14</v>
      </c>
      <c r="D362" t="s">
        <v>9</v>
      </c>
      <c r="E362" t="str">
        <f>VLOOKUP(C362,[1]Analytique!$A$44:$B$202,2,FALSE)</f>
        <v>Achats</v>
      </c>
      <c r="F362" t="s">
        <v>17</v>
      </c>
      <c r="G362" t="s">
        <v>603</v>
      </c>
      <c r="K362" s="11">
        <v>-7671.7</v>
      </c>
      <c r="L362" s="11" t="s">
        <v>11</v>
      </c>
      <c r="M362" s="11" t="s">
        <v>11</v>
      </c>
      <c r="N362" s="11" t="s">
        <v>11</v>
      </c>
    </row>
    <row r="363" spans="1:14" hidden="1" x14ac:dyDescent="0.25">
      <c r="A363" t="s">
        <v>602</v>
      </c>
      <c r="B363">
        <v>60250000</v>
      </c>
      <c r="C363" s="10" t="s">
        <v>14</v>
      </c>
      <c r="D363" t="s">
        <v>9</v>
      </c>
      <c r="E363" t="str">
        <f>VLOOKUP(C363,[1]Analytique!$A$44:$B$202,2,FALSE)</f>
        <v>Achats</v>
      </c>
      <c r="F363" t="s">
        <v>362</v>
      </c>
      <c r="G363">
        <v>-808.87</v>
      </c>
      <c r="H363">
        <v>-399.38</v>
      </c>
      <c r="K363" s="11">
        <v>-808.87</v>
      </c>
      <c r="L363" s="11">
        <v>-399.38</v>
      </c>
      <c r="M363" s="11" t="s">
        <v>11</v>
      </c>
      <c r="N363" s="11" t="s">
        <v>11</v>
      </c>
    </row>
    <row r="364" spans="1:14" hidden="1" x14ac:dyDescent="0.25">
      <c r="A364" t="s">
        <v>602</v>
      </c>
      <c r="B364">
        <v>60262000</v>
      </c>
      <c r="C364" s="10" t="s">
        <v>14</v>
      </c>
      <c r="D364" t="s">
        <v>9</v>
      </c>
      <c r="E364" t="str">
        <f>VLOOKUP(C364,[1]Analytique!$A$44:$B$202,2,FALSE)</f>
        <v>Achats</v>
      </c>
      <c r="F364" t="s">
        <v>593</v>
      </c>
      <c r="G364" t="s">
        <v>604</v>
      </c>
      <c r="H364" t="s">
        <v>605</v>
      </c>
      <c r="K364" s="11">
        <v>-43092.47</v>
      </c>
      <c r="L364" s="11">
        <v>-42270.77</v>
      </c>
      <c r="M364" s="11" t="s">
        <v>11</v>
      </c>
      <c r="N364" s="11" t="s">
        <v>11</v>
      </c>
    </row>
    <row r="365" spans="1:14" hidden="1" x14ac:dyDescent="0.25">
      <c r="A365" t="s">
        <v>602</v>
      </c>
      <c r="B365">
        <v>60263000</v>
      </c>
      <c r="C365" s="10" t="s">
        <v>14</v>
      </c>
      <c r="D365" t="s">
        <v>9</v>
      </c>
      <c r="E365" t="str">
        <f>VLOOKUP(C365,[1]Analytique!$A$44:$B$202,2,FALSE)</f>
        <v>Achats</v>
      </c>
      <c r="F365" t="s">
        <v>596</v>
      </c>
      <c r="G365" t="s">
        <v>606</v>
      </c>
      <c r="H365">
        <v>-814.76</v>
      </c>
      <c r="K365" s="11">
        <v>-3092.17</v>
      </c>
      <c r="L365" s="11">
        <v>-814.76</v>
      </c>
      <c r="M365" s="11" t="s">
        <v>11</v>
      </c>
      <c r="N365" s="11" t="s">
        <v>11</v>
      </c>
    </row>
    <row r="366" spans="1:14" hidden="1" x14ac:dyDescent="0.25">
      <c r="A366" t="s">
        <v>602</v>
      </c>
      <c r="B366">
        <v>60264000</v>
      </c>
      <c r="C366" s="10" t="s">
        <v>14</v>
      </c>
      <c r="D366" t="s">
        <v>9</v>
      </c>
      <c r="E366" t="str">
        <f>VLOOKUP(C366,[1]Analytique!$A$44:$B$202,2,FALSE)</f>
        <v>Achats</v>
      </c>
      <c r="F366" t="s">
        <v>560</v>
      </c>
      <c r="G366" t="s">
        <v>607</v>
      </c>
      <c r="H366" t="s">
        <v>608</v>
      </c>
      <c r="K366" s="11">
        <v>-11082.5</v>
      </c>
      <c r="L366" s="11">
        <v>-14850</v>
      </c>
      <c r="M366" s="11" t="s">
        <v>11</v>
      </c>
      <c r="N366" s="11" t="s">
        <v>11</v>
      </c>
    </row>
    <row r="367" spans="1:14" hidden="1" x14ac:dyDescent="0.25">
      <c r="A367" t="s">
        <v>602</v>
      </c>
      <c r="B367">
        <v>60265000</v>
      </c>
      <c r="C367" s="10" t="s">
        <v>14</v>
      </c>
      <c r="D367" t="s">
        <v>9</v>
      </c>
      <c r="E367" t="str">
        <f>VLOOKUP(C367,[1]Analytique!$A$44:$B$202,2,FALSE)</f>
        <v>Achats</v>
      </c>
      <c r="F367" t="s">
        <v>598</v>
      </c>
      <c r="G367" t="s">
        <v>609</v>
      </c>
      <c r="H367" t="s">
        <v>610</v>
      </c>
      <c r="K367" s="11">
        <v>-5124.2</v>
      </c>
      <c r="L367" s="11">
        <v>-21465.91</v>
      </c>
      <c r="M367" s="11" t="s">
        <v>11</v>
      </c>
      <c r="N367" s="11" t="s">
        <v>11</v>
      </c>
    </row>
    <row r="368" spans="1:14" hidden="1" x14ac:dyDescent="0.25">
      <c r="A368" t="s">
        <v>602</v>
      </c>
      <c r="B368">
        <v>60266000</v>
      </c>
      <c r="C368" s="10" t="s">
        <v>14</v>
      </c>
      <c r="D368" t="s">
        <v>9</v>
      </c>
      <c r="E368" t="str">
        <f>VLOOKUP(C368,[1]Analytique!$A$44:$B$202,2,FALSE)</f>
        <v>Achats</v>
      </c>
      <c r="F368" t="s">
        <v>563</v>
      </c>
      <c r="G368">
        <v>-128.02000000000001</v>
      </c>
      <c r="K368" s="11">
        <v>-128.02000000000001</v>
      </c>
      <c r="L368" s="11" t="s">
        <v>11</v>
      </c>
      <c r="M368" s="11" t="s">
        <v>11</v>
      </c>
      <c r="N368" s="11" t="s">
        <v>11</v>
      </c>
    </row>
    <row r="369" spans="1:14" hidden="1" x14ac:dyDescent="0.25">
      <c r="A369" t="s">
        <v>602</v>
      </c>
      <c r="B369">
        <v>60267000</v>
      </c>
      <c r="C369" s="10" t="s">
        <v>14</v>
      </c>
      <c r="D369" t="s">
        <v>9</v>
      </c>
      <c r="E369" t="str">
        <f>VLOOKUP(C369,[1]Analytique!$A$44:$B$202,2,FALSE)</f>
        <v>Achats</v>
      </c>
      <c r="F369" t="s">
        <v>364</v>
      </c>
      <c r="H369">
        <v>-10.5</v>
      </c>
      <c r="K369" s="11" t="s">
        <v>11</v>
      </c>
      <c r="L369" s="11">
        <v>-10.5</v>
      </c>
      <c r="M369" s="11" t="s">
        <v>11</v>
      </c>
      <c r="N369" s="11" t="s">
        <v>11</v>
      </c>
    </row>
    <row r="370" spans="1:14" hidden="1" x14ac:dyDescent="0.25">
      <c r="A370" t="s">
        <v>602</v>
      </c>
      <c r="B370">
        <v>60310000</v>
      </c>
      <c r="C370" s="10" t="s">
        <v>14</v>
      </c>
      <c r="D370" t="s">
        <v>9</v>
      </c>
      <c r="E370" t="str">
        <f>VLOOKUP(C370,[1]Analytique!$A$44:$B$202,2,FALSE)</f>
        <v>Achats</v>
      </c>
      <c r="F370" t="s">
        <v>365</v>
      </c>
      <c r="G370" t="s">
        <v>611</v>
      </c>
      <c r="H370" t="s">
        <v>612</v>
      </c>
      <c r="K370" s="11">
        <v>-14708.77</v>
      </c>
      <c r="L370" s="11">
        <v>-12630.81</v>
      </c>
      <c r="M370" s="11" t="s">
        <v>11</v>
      </c>
      <c r="N370" s="11" t="s">
        <v>11</v>
      </c>
    </row>
    <row r="371" spans="1:14" hidden="1" x14ac:dyDescent="0.25">
      <c r="A371" t="s">
        <v>602</v>
      </c>
      <c r="B371">
        <v>60330000</v>
      </c>
      <c r="C371" s="10" t="s">
        <v>14</v>
      </c>
      <c r="D371" t="s">
        <v>9</v>
      </c>
      <c r="E371" t="str">
        <f>VLOOKUP(C371,[1]Analytique!$A$44:$B$202,2,FALSE)</f>
        <v>Achats</v>
      </c>
      <c r="F371" t="s">
        <v>613</v>
      </c>
      <c r="G371" t="s">
        <v>614</v>
      </c>
      <c r="K371" s="11">
        <v>-6588.25</v>
      </c>
      <c r="L371" s="11" t="s">
        <v>11</v>
      </c>
      <c r="M371" s="11" t="s">
        <v>11</v>
      </c>
      <c r="N371" s="11" t="s">
        <v>11</v>
      </c>
    </row>
    <row r="372" spans="1:14" hidden="1" x14ac:dyDescent="0.25">
      <c r="A372" t="s">
        <v>602</v>
      </c>
      <c r="B372">
        <v>60640000</v>
      </c>
      <c r="C372" s="10" t="s">
        <v>14</v>
      </c>
      <c r="D372" t="s">
        <v>9</v>
      </c>
      <c r="E372" t="str">
        <f>VLOOKUP(C372,[1]Analytique!$A$44:$B$202,2,FALSE)</f>
        <v>Achats</v>
      </c>
      <c r="F372" t="s">
        <v>29</v>
      </c>
      <c r="G372">
        <v>-168.34</v>
      </c>
      <c r="K372" s="11">
        <v>-168.34</v>
      </c>
      <c r="L372" s="11" t="s">
        <v>11</v>
      </c>
      <c r="M372" s="11" t="s">
        <v>11</v>
      </c>
      <c r="N372" s="11" t="s">
        <v>11</v>
      </c>
    </row>
    <row r="373" spans="1:14" hidden="1" x14ac:dyDescent="0.25">
      <c r="A373" t="s">
        <v>602</v>
      </c>
      <c r="B373">
        <v>60660000</v>
      </c>
      <c r="C373" s="10" t="s">
        <v>14</v>
      </c>
      <c r="D373" t="s">
        <v>9</v>
      </c>
      <c r="E373" t="str">
        <f>VLOOKUP(C373,[1]Analytique!$A$44:$B$202,2,FALSE)</f>
        <v>Achats</v>
      </c>
      <c r="F373" t="s">
        <v>35</v>
      </c>
      <c r="G373" t="s">
        <v>615</v>
      </c>
      <c r="H373" t="s">
        <v>616</v>
      </c>
      <c r="I373" t="s">
        <v>617</v>
      </c>
      <c r="J373" t="s">
        <v>618</v>
      </c>
      <c r="K373" s="11">
        <v>-3941.05</v>
      </c>
      <c r="L373" s="11">
        <v>-3378.09</v>
      </c>
      <c r="M373" s="11">
        <v>-1493</v>
      </c>
      <c r="N373" s="11">
        <v>-1565.31</v>
      </c>
    </row>
    <row r="374" spans="1:14" hidden="1" x14ac:dyDescent="0.25">
      <c r="A374" t="s">
        <v>602</v>
      </c>
      <c r="B374">
        <v>60710000</v>
      </c>
      <c r="C374" s="10" t="s">
        <v>14</v>
      </c>
      <c r="D374" t="s">
        <v>9</v>
      </c>
      <c r="E374" t="str">
        <f>VLOOKUP(C374,[1]Analytique!$A$44:$B$202,2,FALSE)</f>
        <v>Achats</v>
      </c>
      <c r="F374" t="s">
        <v>40</v>
      </c>
      <c r="H374" t="s">
        <v>619</v>
      </c>
      <c r="K374" s="11" t="s">
        <v>11</v>
      </c>
      <c r="L374" s="11">
        <v>-1527.5</v>
      </c>
      <c r="M374" s="11" t="s">
        <v>11</v>
      </c>
      <c r="N374" s="11" t="s">
        <v>11</v>
      </c>
    </row>
    <row r="375" spans="1:14" hidden="1" x14ac:dyDescent="0.25">
      <c r="A375" t="s">
        <v>602</v>
      </c>
      <c r="B375">
        <v>61114000</v>
      </c>
      <c r="C375" s="10" t="s">
        <v>41</v>
      </c>
      <c r="D375" t="s">
        <v>9</v>
      </c>
      <c r="E375" t="str">
        <f>VLOOKUP(C375,[1]Analytique!$A$44:$B$202,2,FALSE)</f>
        <v>Services extérieurs</v>
      </c>
      <c r="F375" t="s">
        <v>280</v>
      </c>
      <c r="H375" t="s">
        <v>620</v>
      </c>
      <c r="K375" s="11" t="s">
        <v>11</v>
      </c>
      <c r="L375" s="11">
        <v>-71511.100000000006</v>
      </c>
      <c r="M375" s="11" t="s">
        <v>11</v>
      </c>
      <c r="N375" s="11" t="s">
        <v>11</v>
      </c>
    </row>
    <row r="376" spans="1:14" hidden="1" x14ac:dyDescent="0.25">
      <c r="A376" t="s">
        <v>602</v>
      </c>
      <c r="B376">
        <v>61320000</v>
      </c>
      <c r="C376" s="10" t="s">
        <v>41</v>
      </c>
      <c r="D376" t="s">
        <v>9</v>
      </c>
      <c r="E376" t="str">
        <f>VLOOKUP(C376,[1]Analytique!$A$44:$B$202,2,FALSE)</f>
        <v>Services extérieurs</v>
      </c>
      <c r="F376" t="s">
        <v>51</v>
      </c>
      <c r="G376" t="s">
        <v>621</v>
      </c>
      <c r="H376" t="s">
        <v>622</v>
      </c>
      <c r="K376" s="11">
        <v>-1791.66</v>
      </c>
      <c r="L376" s="11">
        <v>-2824.29</v>
      </c>
      <c r="M376" s="11" t="s">
        <v>11</v>
      </c>
      <c r="N376" s="11" t="s">
        <v>11</v>
      </c>
    </row>
    <row r="377" spans="1:14" hidden="1" x14ac:dyDescent="0.25">
      <c r="A377" t="s">
        <v>602</v>
      </c>
      <c r="B377">
        <v>61521000</v>
      </c>
      <c r="C377" s="10" t="s">
        <v>41</v>
      </c>
      <c r="D377" t="s">
        <v>9</v>
      </c>
      <c r="E377" t="str">
        <f>VLOOKUP(C377,[1]Analytique!$A$44:$B$202,2,FALSE)</f>
        <v>Services extérieurs</v>
      </c>
      <c r="F377" t="s">
        <v>288</v>
      </c>
      <c r="G377" t="s">
        <v>623</v>
      </c>
      <c r="K377" s="11">
        <v>-1156.6600000000001</v>
      </c>
      <c r="L377" s="11" t="s">
        <v>11</v>
      </c>
      <c r="M377" s="11" t="s">
        <v>11</v>
      </c>
      <c r="N377" s="11" t="s">
        <v>11</v>
      </c>
    </row>
    <row r="378" spans="1:14" hidden="1" x14ac:dyDescent="0.25">
      <c r="A378" t="s">
        <v>602</v>
      </c>
      <c r="B378">
        <v>61522000</v>
      </c>
      <c r="C378" s="10" t="s">
        <v>41</v>
      </c>
      <c r="D378" t="s">
        <v>9</v>
      </c>
      <c r="E378" t="str">
        <f>VLOOKUP(C378,[1]Analytique!$A$44:$B$202,2,FALSE)</f>
        <v>Services extérieurs</v>
      </c>
      <c r="F378" t="s">
        <v>470</v>
      </c>
      <c r="G378" t="s">
        <v>624</v>
      </c>
      <c r="K378" s="11">
        <v>-5180</v>
      </c>
      <c r="L378" s="11" t="s">
        <v>11</v>
      </c>
      <c r="M378" s="11" t="s">
        <v>11</v>
      </c>
      <c r="N378" s="11" t="s">
        <v>11</v>
      </c>
    </row>
    <row r="379" spans="1:14" hidden="1" x14ac:dyDescent="0.25">
      <c r="A379" t="s">
        <v>602</v>
      </c>
      <c r="B379">
        <v>61550000</v>
      </c>
      <c r="C379" s="10" t="s">
        <v>41</v>
      </c>
      <c r="D379" t="s">
        <v>9</v>
      </c>
      <c r="E379" t="str">
        <f>VLOOKUP(C379,[1]Analytique!$A$44:$B$202,2,FALSE)</f>
        <v>Services extérieurs</v>
      </c>
      <c r="F379" t="s">
        <v>57</v>
      </c>
      <c r="G379" t="s">
        <v>625</v>
      </c>
      <c r="I379">
        <v>-390</v>
      </c>
      <c r="J379">
        <v>-390</v>
      </c>
      <c r="K379" s="11">
        <v>-4301.74</v>
      </c>
      <c r="L379" s="11" t="s">
        <v>11</v>
      </c>
      <c r="M379" s="11">
        <v>-390</v>
      </c>
      <c r="N379" s="11">
        <v>-390</v>
      </c>
    </row>
    <row r="380" spans="1:14" hidden="1" x14ac:dyDescent="0.25">
      <c r="A380" t="s">
        <v>602</v>
      </c>
      <c r="B380">
        <v>61574000</v>
      </c>
      <c r="C380" s="10" t="s">
        <v>41</v>
      </c>
      <c r="D380" t="s">
        <v>9</v>
      </c>
      <c r="E380" t="str">
        <f>VLOOKUP(C380,[1]Analytique!$A$44:$B$202,2,FALSE)</f>
        <v>Services extérieurs</v>
      </c>
      <c r="F380" t="s">
        <v>66</v>
      </c>
      <c r="G380">
        <v>-786</v>
      </c>
      <c r="K380" s="11">
        <v>-786</v>
      </c>
      <c r="L380" s="11" t="s">
        <v>11</v>
      </c>
      <c r="M380" s="11" t="s">
        <v>11</v>
      </c>
      <c r="N380" s="11" t="s">
        <v>11</v>
      </c>
    </row>
    <row r="381" spans="1:14" hidden="1" x14ac:dyDescent="0.25">
      <c r="A381" t="s">
        <v>602</v>
      </c>
      <c r="B381">
        <v>61650000</v>
      </c>
      <c r="C381" s="10" t="s">
        <v>41</v>
      </c>
      <c r="D381" t="s">
        <v>9</v>
      </c>
      <c r="E381" t="str">
        <f>VLOOKUP(C381,[1]Analytique!$A$44:$B$202,2,FALSE)</f>
        <v>Services extérieurs</v>
      </c>
      <c r="F381" t="s">
        <v>81</v>
      </c>
      <c r="G381">
        <v>-187.74</v>
      </c>
      <c r="K381" s="11">
        <v>-187.74</v>
      </c>
      <c r="L381" s="11" t="s">
        <v>11</v>
      </c>
      <c r="M381" s="11" t="s">
        <v>11</v>
      </c>
      <c r="N381" s="11" t="s">
        <v>11</v>
      </c>
    </row>
    <row r="382" spans="1:14" hidden="1" x14ac:dyDescent="0.25">
      <c r="A382" t="s">
        <v>602</v>
      </c>
      <c r="B382">
        <v>61810000</v>
      </c>
      <c r="C382" s="10" t="s">
        <v>41</v>
      </c>
      <c r="D382" t="s">
        <v>9</v>
      </c>
      <c r="E382" t="str">
        <f>VLOOKUP(C382,[1]Analytique!$A$44:$B$202,2,FALSE)</f>
        <v>Services extérieurs</v>
      </c>
      <c r="F382" t="s">
        <v>626</v>
      </c>
      <c r="H382">
        <v>-412.76</v>
      </c>
      <c r="I382">
        <v>-20.32</v>
      </c>
      <c r="J382">
        <v>-20.32</v>
      </c>
      <c r="K382" s="11" t="s">
        <v>11</v>
      </c>
      <c r="L382" s="11">
        <v>-412.76</v>
      </c>
      <c r="M382" s="11">
        <v>-20.32</v>
      </c>
      <c r="N382" s="11">
        <v>-20.32</v>
      </c>
    </row>
    <row r="383" spans="1:14" hidden="1" x14ac:dyDescent="0.25">
      <c r="A383" t="s">
        <v>602</v>
      </c>
      <c r="B383">
        <v>62140100</v>
      </c>
      <c r="C383" s="10" t="s">
        <v>85</v>
      </c>
      <c r="D383" t="s">
        <v>9</v>
      </c>
      <c r="E383" t="str">
        <f>VLOOKUP(C383,[1]Analytique!$A$44:$B$202,2,FALSE)</f>
        <v>Autres Services extérieurs</v>
      </c>
      <c r="F383" t="s">
        <v>245</v>
      </c>
      <c r="G383">
        <v>-697.5</v>
      </c>
      <c r="K383" s="11">
        <v>-697.5</v>
      </c>
      <c r="L383" s="11" t="s">
        <v>11</v>
      </c>
      <c r="M383" s="11" t="s">
        <v>11</v>
      </c>
      <c r="N383" s="11" t="s">
        <v>11</v>
      </c>
    </row>
    <row r="384" spans="1:14" hidden="1" x14ac:dyDescent="0.25">
      <c r="A384" t="s">
        <v>602</v>
      </c>
      <c r="B384">
        <v>62260000</v>
      </c>
      <c r="C384" s="10" t="s">
        <v>85</v>
      </c>
      <c r="D384" t="s">
        <v>9</v>
      </c>
      <c r="E384" t="str">
        <f>VLOOKUP(C384,[1]Analytique!$A$44:$B$202,2,FALSE)</f>
        <v>Autres Services extérieurs</v>
      </c>
      <c r="F384" t="s">
        <v>87</v>
      </c>
      <c r="G384" t="s">
        <v>627</v>
      </c>
      <c r="H384" t="s">
        <v>628</v>
      </c>
      <c r="K384" s="11">
        <v>-18338.740000000002</v>
      </c>
      <c r="L384" s="11">
        <v>-1291.67</v>
      </c>
      <c r="M384" s="11" t="s">
        <v>11</v>
      </c>
      <c r="N384" s="11" t="s">
        <v>11</v>
      </c>
    </row>
    <row r="385" spans="1:14" hidden="1" x14ac:dyDescent="0.25">
      <c r="A385" t="s">
        <v>602</v>
      </c>
      <c r="B385">
        <v>62261200</v>
      </c>
      <c r="C385" s="10" t="s">
        <v>85</v>
      </c>
      <c r="D385" t="s">
        <v>9</v>
      </c>
      <c r="E385" t="str">
        <f>VLOOKUP(C385,[1]Analytique!$A$44:$B$202,2,FALSE)</f>
        <v>Autres Services extérieurs</v>
      </c>
      <c r="F385" t="s">
        <v>601</v>
      </c>
      <c r="G385" t="s">
        <v>629</v>
      </c>
      <c r="H385" t="s">
        <v>630</v>
      </c>
      <c r="I385" t="s">
        <v>631</v>
      </c>
      <c r="J385" t="s">
        <v>632</v>
      </c>
      <c r="K385" s="11">
        <v>-42556</v>
      </c>
      <c r="L385" s="11">
        <v>-60859.519999999997</v>
      </c>
      <c r="M385" s="11">
        <v>-52977.39</v>
      </c>
      <c r="N385" s="11">
        <v>-19483.71</v>
      </c>
    </row>
    <row r="386" spans="1:14" hidden="1" x14ac:dyDescent="0.25">
      <c r="A386" t="s">
        <v>602</v>
      </c>
      <c r="B386">
        <v>62280000</v>
      </c>
      <c r="C386" s="10" t="s">
        <v>85</v>
      </c>
      <c r="D386" t="s">
        <v>9</v>
      </c>
      <c r="E386" t="str">
        <f>VLOOKUP(C386,[1]Analytique!$A$44:$B$202,2,FALSE)</f>
        <v>Autres Services extérieurs</v>
      </c>
      <c r="F386" t="s">
        <v>108</v>
      </c>
      <c r="G386">
        <v>-547.37</v>
      </c>
      <c r="I386">
        <v>-4.33</v>
      </c>
      <c r="K386" s="11">
        <v>-547.37</v>
      </c>
      <c r="L386" s="11" t="s">
        <v>11</v>
      </c>
      <c r="M386" s="11">
        <v>-4.33</v>
      </c>
      <c r="N386" s="11" t="s">
        <v>11</v>
      </c>
    </row>
    <row r="387" spans="1:14" hidden="1" x14ac:dyDescent="0.25">
      <c r="A387" t="s">
        <v>602</v>
      </c>
      <c r="B387">
        <v>62310000</v>
      </c>
      <c r="C387" s="10" t="s">
        <v>85</v>
      </c>
      <c r="D387" t="s">
        <v>9</v>
      </c>
      <c r="E387" t="str">
        <f>VLOOKUP(C387,[1]Analytique!$A$44:$B$202,2,FALSE)</f>
        <v>Autres Services extérieurs</v>
      </c>
      <c r="F387" t="s">
        <v>633</v>
      </c>
      <c r="G387">
        <v>-154</v>
      </c>
      <c r="K387" s="11">
        <v>-154</v>
      </c>
      <c r="L387" s="11" t="s">
        <v>11</v>
      </c>
      <c r="M387" s="11" t="s">
        <v>11</v>
      </c>
      <c r="N387" s="11" t="s">
        <v>11</v>
      </c>
    </row>
    <row r="388" spans="1:14" hidden="1" x14ac:dyDescent="0.25">
      <c r="A388" t="s">
        <v>602</v>
      </c>
      <c r="B388">
        <v>62320000</v>
      </c>
      <c r="C388" s="10" t="s">
        <v>85</v>
      </c>
      <c r="D388" t="s">
        <v>9</v>
      </c>
      <c r="E388" t="str">
        <f>VLOOKUP(C388,[1]Analytique!$A$44:$B$202,2,FALSE)</f>
        <v>Autres Services extérieurs</v>
      </c>
      <c r="F388" t="s">
        <v>109</v>
      </c>
      <c r="G388" t="s">
        <v>634</v>
      </c>
      <c r="H388" t="s">
        <v>635</v>
      </c>
      <c r="K388" s="11">
        <v>-27286.42</v>
      </c>
      <c r="L388" s="11">
        <v>-21590.78</v>
      </c>
      <c r="M388" s="11" t="s">
        <v>11</v>
      </c>
      <c r="N388" s="11" t="s">
        <v>11</v>
      </c>
    </row>
    <row r="389" spans="1:14" hidden="1" x14ac:dyDescent="0.25">
      <c r="A389" t="s">
        <v>602</v>
      </c>
      <c r="B389">
        <v>62330000</v>
      </c>
      <c r="C389" s="10" t="s">
        <v>85</v>
      </c>
      <c r="D389" t="s">
        <v>9</v>
      </c>
      <c r="E389" t="str">
        <f>VLOOKUP(C389,[1]Analytique!$A$44:$B$202,2,FALSE)</f>
        <v>Autres Services extérieurs</v>
      </c>
      <c r="F389" t="s">
        <v>636</v>
      </c>
      <c r="G389" t="s">
        <v>637</v>
      </c>
      <c r="I389" t="s">
        <v>638</v>
      </c>
      <c r="K389" s="11">
        <v>-3357.8</v>
      </c>
      <c r="L389" s="11" t="s">
        <v>11</v>
      </c>
      <c r="M389" s="11">
        <v>-3339.86</v>
      </c>
      <c r="N389" s="11" t="s">
        <v>11</v>
      </c>
    </row>
    <row r="390" spans="1:14" hidden="1" x14ac:dyDescent="0.25">
      <c r="A390" t="s">
        <v>602</v>
      </c>
      <c r="B390">
        <v>62331000</v>
      </c>
      <c r="C390" s="10" t="s">
        <v>85</v>
      </c>
      <c r="D390" t="s">
        <v>9</v>
      </c>
      <c r="E390" t="str">
        <f>VLOOKUP(C390,[1]Analytique!$A$44:$B$202,2,FALSE)</f>
        <v>Autres Services extérieurs</v>
      </c>
      <c r="F390" t="s">
        <v>639</v>
      </c>
      <c r="G390" t="s">
        <v>640</v>
      </c>
      <c r="H390" t="s">
        <v>641</v>
      </c>
      <c r="I390" t="s">
        <v>642</v>
      </c>
      <c r="K390" s="11">
        <v>-33003.660000000003</v>
      </c>
      <c r="L390" s="11">
        <v>-27592.799999999999</v>
      </c>
      <c r="M390" s="11">
        <v>-6164.02</v>
      </c>
      <c r="N390" s="11" t="s">
        <v>11</v>
      </c>
    </row>
    <row r="391" spans="1:14" hidden="1" x14ac:dyDescent="0.25">
      <c r="A391" t="s">
        <v>602</v>
      </c>
      <c r="B391">
        <v>62333000</v>
      </c>
      <c r="C391" s="10" t="s">
        <v>85</v>
      </c>
      <c r="D391" t="s">
        <v>9</v>
      </c>
      <c r="E391" t="str">
        <f>VLOOKUP(C391,[1]Analytique!$A$44:$B$202,2,FALSE)</f>
        <v>Autres Services extérieurs</v>
      </c>
      <c r="F391" t="s">
        <v>643</v>
      </c>
      <c r="G391" t="s">
        <v>644</v>
      </c>
      <c r="H391" t="s">
        <v>645</v>
      </c>
      <c r="I391" t="s">
        <v>646</v>
      </c>
      <c r="J391" t="s">
        <v>647</v>
      </c>
      <c r="K391" s="11">
        <v>-14847.12</v>
      </c>
      <c r="L391" s="11">
        <v>-48925.26</v>
      </c>
      <c r="M391" s="11">
        <v>-43166.94</v>
      </c>
      <c r="N391" s="11">
        <v>-27578.28</v>
      </c>
    </row>
    <row r="392" spans="1:14" hidden="1" x14ac:dyDescent="0.25">
      <c r="A392" t="s">
        <v>602</v>
      </c>
      <c r="B392">
        <v>62342100</v>
      </c>
      <c r="C392" s="10" t="s">
        <v>85</v>
      </c>
      <c r="D392" t="s">
        <v>9</v>
      </c>
      <c r="E392" t="str">
        <f>VLOOKUP(C392,[1]Analytique!$A$44:$B$202,2,FALSE)</f>
        <v>Autres Services extérieurs</v>
      </c>
      <c r="F392" t="s">
        <v>648</v>
      </c>
      <c r="G392" t="s">
        <v>649</v>
      </c>
      <c r="H392" t="s">
        <v>650</v>
      </c>
      <c r="K392" s="11">
        <v>-19473.98</v>
      </c>
      <c r="L392" s="11">
        <v>-10704.91</v>
      </c>
      <c r="M392" s="11" t="s">
        <v>11</v>
      </c>
      <c r="N392" s="11" t="s">
        <v>11</v>
      </c>
    </row>
    <row r="393" spans="1:14" hidden="1" x14ac:dyDescent="0.25">
      <c r="A393" t="s">
        <v>602</v>
      </c>
      <c r="B393">
        <v>62410000</v>
      </c>
      <c r="C393" s="10" t="s">
        <v>85</v>
      </c>
      <c r="D393" t="s">
        <v>9</v>
      </c>
      <c r="E393" t="str">
        <f>VLOOKUP(C393,[1]Analytique!$A$44:$B$202,2,FALSE)</f>
        <v>Autres Services extérieurs</v>
      </c>
      <c r="F393" t="s">
        <v>115</v>
      </c>
      <c r="G393">
        <v>-520.89</v>
      </c>
      <c r="H393">
        <v>-984.7</v>
      </c>
      <c r="K393" s="11">
        <v>-520.89</v>
      </c>
      <c r="L393" s="11">
        <v>-984.7</v>
      </c>
      <c r="M393" s="11" t="s">
        <v>11</v>
      </c>
      <c r="N393" s="11" t="s">
        <v>11</v>
      </c>
    </row>
    <row r="394" spans="1:14" hidden="1" x14ac:dyDescent="0.25">
      <c r="A394" t="s">
        <v>602</v>
      </c>
      <c r="B394">
        <v>62420000</v>
      </c>
      <c r="C394" s="10" t="s">
        <v>85</v>
      </c>
      <c r="D394" t="s">
        <v>9</v>
      </c>
      <c r="E394" t="str">
        <f>VLOOKUP(C394,[1]Analytique!$A$44:$B$202,2,FALSE)</f>
        <v>Autres Services extérieurs</v>
      </c>
      <c r="F394" t="s">
        <v>312</v>
      </c>
      <c r="G394" t="s">
        <v>651</v>
      </c>
      <c r="H394" t="s">
        <v>652</v>
      </c>
      <c r="K394" s="11">
        <v>-6327.24</v>
      </c>
      <c r="L394" s="11">
        <v>-3694.44</v>
      </c>
      <c r="M394" s="11" t="s">
        <v>11</v>
      </c>
      <c r="N394" s="11" t="s">
        <v>11</v>
      </c>
    </row>
    <row r="395" spans="1:14" hidden="1" x14ac:dyDescent="0.25">
      <c r="A395" t="s">
        <v>602</v>
      </c>
      <c r="B395">
        <v>62440000</v>
      </c>
      <c r="C395" s="10" t="s">
        <v>85</v>
      </c>
      <c r="D395" t="s">
        <v>9</v>
      </c>
      <c r="E395" t="str">
        <f>VLOOKUP(C395,[1]Analytique!$A$44:$B$202,2,FALSE)</f>
        <v>Autres Services extérieurs</v>
      </c>
      <c r="F395" t="s">
        <v>116</v>
      </c>
      <c r="G395" t="s">
        <v>653</v>
      </c>
      <c r="H395" t="s">
        <v>654</v>
      </c>
      <c r="K395" s="11">
        <v>-3159.45</v>
      </c>
      <c r="L395" s="11">
        <v>-8574.2000000000007</v>
      </c>
      <c r="M395" s="11" t="s">
        <v>11</v>
      </c>
      <c r="N395" s="11" t="s">
        <v>11</v>
      </c>
    </row>
    <row r="396" spans="1:14" hidden="1" x14ac:dyDescent="0.25">
      <c r="A396" t="s">
        <v>602</v>
      </c>
      <c r="B396">
        <v>62510000</v>
      </c>
      <c r="C396" s="10" t="s">
        <v>85</v>
      </c>
      <c r="D396" t="s">
        <v>9</v>
      </c>
      <c r="E396" t="str">
        <f>VLOOKUP(C396,[1]Analytique!$A$44:$B$202,2,FALSE)</f>
        <v>Autres Services extérieurs</v>
      </c>
      <c r="F396" t="s">
        <v>119</v>
      </c>
      <c r="H396" t="s">
        <v>655</v>
      </c>
      <c r="I396">
        <v>-437.15</v>
      </c>
      <c r="K396" s="11" t="s">
        <v>11</v>
      </c>
      <c r="L396" s="11">
        <v>-1551.74</v>
      </c>
      <c r="M396" s="11">
        <v>-437.15</v>
      </c>
      <c r="N396" s="11" t="s">
        <v>11</v>
      </c>
    </row>
    <row r="397" spans="1:14" hidden="1" x14ac:dyDescent="0.25">
      <c r="A397" t="s">
        <v>602</v>
      </c>
      <c r="B397">
        <v>62530000</v>
      </c>
      <c r="C397" s="10" t="s">
        <v>85</v>
      </c>
      <c r="D397" t="s">
        <v>9</v>
      </c>
      <c r="E397" t="str">
        <f>VLOOKUP(C397,[1]Analytique!$A$44:$B$202,2,FALSE)</f>
        <v>Autres Services extérieurs</v>
      </c>
      <c r="F397" t="s">
        <v>122</v>
      </c>
      <c r="G397" t="s">
        <v>656</v>
      </c>
      <c r="H397" t="s">
        <v>657</v>
      </c>
      <c r="I397" t="s">
        <v>658</v>
      </c>
      <c r="J397" t="s">
        <v>659</v>
      </c>
      <c r="K397" s="11">
        <v>-41826.160000000003</v>
      </c>
      <c r="L397" s="11">
        <v>-80839.14</v>
      </c>
      <c r="M397" s="11">
        <v>-20127.669999999998</v>
      </c>
      <c r="N397" s="11">
        <v>-16246.07</v>
      </c>
    </row>
    <row r="398" spans="1:14" hidden="1" x14ac:dyDescent="0.25">
      <c r="A398" t="s">
        <v>602</v>
      </c>
      <c r="B398">
        <v>62560000</v>
      </c>
      <c r="C398" s="10" t="s">
        <v>85</v>
      </c>
      <c r="D398" t="s">
        <v>9</v>
      </c>
      <c r="E398" t="str">
        <f>VLOOKUP(C398,[1]Analytique!$A$44:$B$202,2,FALSE)</f>
        <v>Autres Services extérieurs</v>
      </c>
      <c r="F398" t="s">
        <v>124</v>
      </c>
      <c r="H398" t="s">
        <v>660</v>
      </c>
      <c r="I398" t="s">
        <v>661</v>
      </c>
      <c r="J398">
        <v>-595.42999999999995</v>
      </c>
      <c r="K398" s="11" t="s">
        <v>11</v>
      </c>
      <c r="L398" s="11">
        <v>-8238.8799999999992</v>
      </c>
      <c r="M398" s="11">
        <v>-1315.43</v>
      </c>
      <c r="N398" s="11">
        <v>-595.42999999999995</v>
      </c>
    </row>
    <row r="399" spans="1:14" hidden="1" x14ac:dyDescent="0.25">
      <c r="A399" t="s">
        <v>602</v>
      </c>
      <c r="B399">
        <v>62570000</v>
      </c>
      <c r="C399" s="10" t="s">
        <v>85</v>
      </c>
      <c r="D399" t="s">
        <v>9</v>
      </c>
      <c r="E399" t="str">
        <f>VLOOKUP(C399,[1]Analytique!$A$44:$B$202,2,FALSE)</f>
        <v>Autres Services extérieurs</v>
      </c>
      <c r="F399" t="s">
        <v>125</v>
      </c>
      <c r="G399" t="s">
        <v>662</v>
      </c>
      <c r="H399" t="s">
        <v>663</v>
      </c>
      <c r="I399" t="s">
        <v>664</v>
      </c>
      <c r="K399" s="11">
        <v>-10334.530000000001</v>
      </c>
      <c r="L399" s="11">
        <v>-55915.71</v>
      </c>
      <c r="M399" s="11">
        <v>-4337.76</v>
      </c>
      <c r="N399" s="11" t="s">
        <v>11</v>
      </c>
    </row>
    <row r="400" spans="1:14" hidden="1" x14ac:dyDescent="0.25">
      <c r="A400" t="s">
        <v>602</v>
      </c>
      <c r="B400">
        <v>62630000</v>
      </c>
      <c r="C400" s="10" t="s">
        <v>85</v>
      </c>
      <c r="D400" t="s">
        <v>9</v>
      </c>
      <c r="E400" t="str">
        <f>VLOOKUP(C400,[1]Analytique!$A$44:$B$202,2,FALSE)</f>
        <v>Autres Services extérieurs</v>
      </c>
      <c r="F400" t="s">
        <v>137</v>
      </c>
      <c r="G400">
        <v>-21.34</v>
      </c>
      <c r="H400">
        <v>-19.82</v>
      </c>
      <c r="K400" s="11">
        <v>-21.34</v>
      </c>
      <c r="L400" s="11">
        <v>-19.82</v>
      </c>
      <c r="M400" s="11" t="s">
        <v>11</v>
      </c>
      <c r="N400" s="11" t="s">
        <v>11</v>
      </c>
    </row>
    <row r="401" spans="1:14" hidden="1" x14ac:dyDescent="0.25">
      <c r="A401" t="s">
        <v>602</v>
      </c>
      <c r="B401">
        <v>62780000</v>
      </c>
      <c r="C401" s="10" t="s">
        <v>85</v>
      </c>
      <c r="D401" t="s">
        <v>9</v>
      </c>
      <c r="E401" t="str">
        <f>VLOOKUP(C401,[1]Analytique!$A$44:$B$202,2,FALSE)</f>
        <v>Autres Services extérieurs</v>
      </c>
      <c r="F401" t="s">
        <v>140</v>
      </c>
      <c r="G401">
        <v>-15</v>
      </c>
      <c r="K401" s="11">
        <v>-15</v>
      </c>
      <c r="L401" s="11" t="s">
        <v>11</v>
      </c>
      <c r="M401" s="11" t="s">
        <v>11</v>
      </c>
      <c r="N401" s="11" t="s">
        <v>11</v>
      </c>
    </row>
    <row r="402" spans="1:14" hidden="1" x14ac:dyDescent="0.25">
      <c r="A402" t="s">
        <v>602</v>
      </c>
      <c r="B402">
        <v>62810000</v>
      </c>
      <c r="C402" s="10" t="s">
        <v>85</v>
      </c>
      <c r="D402" t="s">
        <v>9</v>
      </c>
      <c r="E402" t="str">
        <f>VLOOKUP(C402,[1]Analytique!$A$44:$B$202,2,FALSE)</f>
        <v>Autres Services extérieurs</v>
      </c>
      <c r="F402" t="s">
        <v>145</v>
      </c>
      <c r="G402" t="s">
        <v>665</v>
      </c>
      <c r="H402" t="s">
        <v>666</v>
      </c>
      <c r="I402" t="s">
        <v>667</v>
      </c>
      <c r="J402" t="s">
        <v>668</v>
      </c>
      <c r="K402" s="11">
        <v>-12562.21</v>
      </c>
      <c r="L402" s="11">
        <v>-10089.07</v>
      </c>
      <c r="M402" s="11">
        <v>1427.2</v>
      </c>
      <c r="N402" s="11">
        <v>2714.2</v>
      </c>
    </row>
    <row r="403" spans="1:14" hidden="1" x14ac:dyDescent="0.25">
      <c r="A403" t="s">
        <v>602</v>
      </c>
      <c r="B403">
        <v>63330000</v>
      </c>
      <c r="C403" s="10" t="s">
        <v>146</v>
      </c>
      <c r="D403" t="s">
        <v>9</v>
      </c>
      <c r="E403" t="str">
        <f>VLOOKUP(C403,[1]Analytique!$A$44:$B$202,2,FALSE)</f>
        <v>Impôts et taxes</v>
      </c>
      <c r="F403" t="s">
        <v>147</v>
      </c>
      <c r="G403">
        <v>-623.87</v>
      </c>
      <c r="H403" t="s">
        <v>669</v>
      </c>
      <c r="I403" t="s">
        <v>670</v>
      </c>
      <c r="J403">
        <v>-112.2</v>
      </c>
      <c r="K403" s="11">
        <v>-623.87</v>
      </c>
      <c r="L403" s="11">
        <v>-9544.8799999999992</v>
      </c>
      <c r="M403" s="11">
        <v>-2052.1999999999998</v>
      </c>
      <c r="N403" s="11">
        <v>-112.2</v>
      </c>
    </row>
    <row r="404" spans="1:14" hidden="1" x14ac:dyDescent="0.25">
      <c r="A404" t="s">
        <v>602</v>
      </c>
      <c r="B404">
        <v>63780000</v>
      </c>
      <c r="C404" s="10" t="s">
        <v>146</v>
      </c>
      <c r="D404" t="s">
        <v>9</v>
      </c>
      <c r="E404" t="str">
        <f>VLOOKUP(C404,[1]Analytique!$A$44:$B$202,2,FALSE)</f>
        <v>Impôts et taxes</v>
      </c>
      <c r="F404" t="s">
        <v>158</v>
      </c>
      <c r="H404">
        <v>-187.19</v>
      </c>
      <c r="K404" s="11" t="s">
        <v>11</v>
      </c>
      <c r="L404" s="11">
        <v>-187.19</v>
      </c>
      <c r="M404" s="11" t="s">
        <v>11</v>
      </c>
      <c r="N404" s="11" t="s">
        <v>11</v>
      </c>
    </row>
    <row r="405" spans="1:14" hidden="1" x14ac:dyDescent="0.25">
      <c r="A405" t="s">
        <v>602</v>
      </c>
      <c r="B405">
        <v>63890000</v>
      </c>
      <c r="C405" s="10" t="s">
        <v>146</v>
      </c>
      <c r="D405" t="s">
        <v>9</v>
      </c>
      <c r="E405" t="str">
        <f>VLOOKUP(C405,[1]Analytique!$A$44:$B$202,2,FALSE)</f>
        <v>Impôts et taxes</v>
      </c>
      <c r="F405" t="s">
        <v>163</v>
      </c>
      <c r="G405">
        <v>-13</v>
      </c>
      <c r="K405" s="11">
        <v>-13</v>
      </c>
      <c r="L405" s="11" t="s">
        <v>11</v>
      </c>
      <c r="M405" s="11" t="s">
        <v>11</v>
      </c>
      <c r="N405" s="11" t="s">
        <v>11</v>
      </c>
    </row>
    <row r="406" spans="1:14" hidden="1" x14ac:dyDescent="0.25">
      <c r="A406" t="s">
        <v>602</v>
      </c>
      <c r="B406">
        <v>64110000</v>
      </c>
      <c r="C406" s="10" t="s">
        <v>8</v>
      </c>
      <c r="D406" t="s">
        <v>9</v>
      </c>
      <c r="E406" t="str">
        <f>VLOOKUP(C406,[1]Analytique!$A$44:$B$202,2,FALSE)</f>
        <v>Charges de personnel</v>
      </c>
      <c r="F406" t="s">
        <v>164</v>
      </c>
      <c r="G406" t="s">
        <v>671</v>
      </c>
      <c r="H406" t="s">
        <v>672</v>
      </c>
      <c r="I406" t="s">
        <v>673</v>
      </c>
      <c r="J406" t="s">
        <v>673</v>
      </c>
      <c r="K406" s="11">
        <v>-46198.27</v>
      </c>
      <c r="L406" s="11">
        <v>-37081.1</v>
      </c>
      <c r="M406" s="11">
        <v>-21652.15</v>
      </c>
      <c r="N406" s="11">
        <v>-21652.15</v>
      </c>
    </row>
    <row r="407" spans="1:14" hidden="1" x14ac:dyDescent="0.25">
      <c r="A407" t="s">
        <v>602</v>
      </c>
      <c r="B407">
        <v>64120000</v>
      </c>
      <c r="C407" s="10" t="s">
        <v>8</v>
      </c>
      <c r="D407" t="s">
        <v>9</v>
      </c>
      <c r="E407" t="str">
        <f>VLOOKUP(C407,[1]Analytique!$A$44:$B$202,2,FALSE)</f>
        <v>Charges de personnel</v>
      </c>
      <c r="F407" t="s">
        <v>168</v>
      </c>
      <c r="G407" t="s">
        <v>674</v>
      </c>
      <c r="H407" t="s">
        <v>675</v>
      </c>
      <c r="I407" t="s">
        <v>676</v>
      </c>
      <c r="J407" t="s">
        <v>676</v>
      </c>
      <c r="K407" s="11">
        <v>-2363.46</v>
      </c>
      <c r="L407" s="11">
        <v>-1712.84</v>
      </c>
      <c r="M407" s="11">
        <v>4076.3</v>
      </c>
      <c r="N407" s="11">
        <v>4076.3</v>
      </c>
    </row>
    <row r="408" spans="1:14" hidden="1" x14ac:dyDescent="0.25">
      <c r="A408" t="s">
        <v>602</v>
      </c>
      <c r="B408">
        <v>64130000</v>
      </c>
      <c r="C408" s="10" t="s">
        <v>8</v>
      </c>
      <c r="D408" t="s">
        <v>9</v>
      </c>
      <c r="E408" t="str">
        <f>VLOOKUP(C408,[1]Analytique!$A$44:$B$202,2,FALSE)</f>
        <v>Charges de personnel</v>
      </c>
      <c r="F408" t="s">
        <v>172</v>
      </c>
      <c r="G408" t="s">
        <v>677</v>
      </c>
      <c r="H408" t="s">
        <v>678</v>
      </c>
      <c r="I408" t="s">
        <v>679</v>
      </c>
      <c r="J408" t="s">
        <v>679</v>
      </c>
      <c r="K408" s="11">
        <v>-4994.29</v>
      </c>
      <c r="L408" s="11">
        <v>-3018.6</v>
      </c>
      <c r="M408" s="11">
        <v>-1527.17</v>
      </c>
      <c r="N408" s="11">
        <v>-1527.17</v>
      </c>
    </row>
    <row r="409" spans="1:14" hidden="1" x14ac:dyDescent="0.25">
      <c r="A409" t="s">
        <v>602</v>
      </c>
      <c r="B409">
        <v>64140000</v>
      </c>
      <c r="C409" s="10" t="s">
        <v>8</v>
      </c>
      <c r="D409" t="s">
        <v>9</v>
      </c>
      <c r="E409" t="str">
        <f>VLOOKUP(C409,[1]Analytique!$A$44:$B$202,2,FALSE)</f>
        <v>Charges de personnel</v>
      </c>
      <c r="F409" t="s">
        <v>176</v>
      </c>
      <c r="G409" t="s">
        <v>680</v>
      </c>
      <c r="H409">
        <v>-257.39</v>
      </c>
      <c r="K409" s="11">
        <v>-2487.2600000000002</v>
      </c>
      <c r="L409" s="11">
        <v>-257.39</v>
      </c>
      <c r="M409" s="11" t="s">
        <v>11</v>
      </c>
      <c r="N409" s="11" t="s">
        <v>11</v>
      </c>
    </row>
    <row r="410" spans="1:14" hidden="1" x14ac:dyDescent="0.25">
      <c r="A410" t="s">
        <v>602</v>
      </c>
      <c r="B410">
        <v>64170000</v>
      </c>
      <c r="C410" s="10" t="s">
        <v>8</v>
      </c>
      <c r="D410" t="s">
        <v>9</v>
      </c>
      <c r="E410" t="str">
        <f>VLOOKUP(C410,[1]Analytique!$A$44:$B$202,2,FALSE)</f>
        <v>Charges de personnel</v>
      </c>
      <c r="F410" t="s">
        <v>180</v>
      </c>
      <c r="H410" t="s">
        <v>681</v>
      </c>
      <c r="K410" s="11" t="s">
        <v>11</v>
      </c>
      <c r="L410" s="11">
        <v>-2599.25</v>
      </c>
      <c r="M410" s="11" t="s">
        <v>11</v>
      </c>
      <c r="N410" s="11" t="s">
        <v>11</v>
      </c>
    </row>
    <row r="411" spans="1:14" hidden="1" x14ac:dyDescent="0.25">
      <c r="A411" t="s">
        <v>602</v>
      </c>
      <c r="B411">
        <v>64510000</v>
      </c>
      <c r="C411" s="10" t="s">
        <v>8</v>
      </c>
      <c r="D411" t="s">
        <v>9</v>
      </c>
      <c r="E411" t="str">
        <f>VLOOKUP(C411,[1]Analytique!$A$44:$B$202,2,FALSE)</f>
        <v>Charges de personnel</v>
      </c>
      <c r="F411" t="s">
        <v>10</v>
      </c>
      <c r="G411" t="s">
        <v>682</v>
      </c>
      <c r="H411" t="s">
        <v>683</v>
      </c>
      <c r="I411" t="s">
        <v>684</v>
      </c>
      <c r="J411" t="s">
        <v>684</v>
      </c>
      <c r="K411" s="11">
        <v>-32851.629999999997</v>
      </c>
      <c r="L411" s="11">
        <v>-18522.740000000002</v>
      </c>
      <c r="M411" s="11">
        <v>-9961.33</v>
      </c>
      <c r="N411" s="11">
        <v>-9961.33</v>
      </c>
    </row>
    <row r="412" spans="1:14" hidden="1" x14ac:dyDescent="0.25">
      <c r="A412" t="s">
        <v>602</v>
      </c>
      <c r="B412">
        <v>64512000</v>
      </c>
      <c r="C412" s="10" t="s">
        <v>8</v>
      </c>
      <c r="D412" t="s">
        <v>9</v>
      </c>
      <c r="E412" t="str">
        <f>VLOOKUP(C412,[1]Analytique!$A$44:$B$202,2,FALSE)</f>
        <v>Charges de personnel</v>
      </c>
      <c r="F412" t="s">
        <v>12</v>
      </c>
      <c r="G412">
        <v>-37.36</v>
      </c>
      <c r="K412" s="11">
        <v>-37.36</v>
      </c>
      <c r="L412" s="11" t="s">
        <v>11</v>
      </c>
      <c r="M412" s="11" t="s">
        <v>11</v>
      </c>
      <c r="N412" s="11" t="s">
        <v>11</v>
      </c>
    </row>
    <row r="413" spans="1:14" hidden="1" x14ac:dyDescent="0.25">
      <c r="A413" t="s">
        <v>602</v>
      </c>
      <c r="B413">
        <v>64524000</v>
      </c>
      <c r="C413" s="10" t="s">
        <v>8</v>
      </c>
      <c r="D413" t="s">
        <v>9</v>
      </c>
      <c r="E413" t="str">
        <f>VLOOKUP(C413,[1]Analytique!$A$44:$B$202,2,FALSE)</f>
        <v>Charges de personnel</v>
      </c>
      <c r="F413" t="s">
        <v>186</v>
      </c>
      <c r="I413">
        <v>-349.65</v>
      </c>
      <c r="J413">
        <v>-349.65</v>
      </c>
      <c r="K413" s="11" t="s">
        <v>11</v>
      </c>
      <c r="L413" s="11" t="s">
        <v>11</v>
      </c>
      <c r="M413" s="11">
        <v>-349.65</v>
      </c>
      <c r="N413" s="11">
        <v>-349.65</v>
      </c>
    </row>
    <row r="414" spans="1:14" hidden="1" x14ac:dyDescent="0.25">
      <c r="A414" t="s">
        <v>602</v>
      </c>
      <c r="B414">
        <v>64535000</v>
      </c>
      <c r="C414" s="10" t="s">
        <v>8</v>
      </c>
      <c r="D414" t="s">
        <v>9</v>
      </c>
      <c r="E414" t="str">
        <f>VLOOKUP(C414,[1]Analytique!$A$44:$B$202,2,FALSE)</f>
        <v>Charges de personnel</v>
      </c>
      <c r="F414" t="s">
        <v>189</v>
      </c>
      <c r="G414" t="s">
        <v>685</v>
      </c>
      <c r="H414" t="s">
        <v>686</v>
      </c>
      <c r="I414" t="s">
        <v>687</v>
      </c>
      <c r="J414" t="s">
        <v>687</v>
      </c>
      <c r="K414" s="11">
        <v>-4611.57</v>
      </c>
      <c r="L414" s="11">
        <v>-3227.96</v>
      </c>
      <c r="M414" s="11">
        <v>-1379.03</v>
      </c>
      <c r="N414" s="11">
        <v>-1379.03</v>
      </c>
    </row>
    <row r="415" spans="1:14" hidden="1" x14ac:dyDescent="0.25">
      <c r="A415" t="s">
        <v>602</v>
      </c>
      <c r="B415">
        <v>64560000</v>
      </c>
      <c r="C415" s="10" t="s">
        <v>8</v>
      </c>
      <c r="D415" t="s">
        <v>9</v>
      </c>
      <c r="E415" t="str">
        <f>VLOOKUP(C415,[1]Analytique!$A$44:$B$202,2,FALSE)</f>
        <v>Charges de personnel</v>
      </c>
      <c r="F415" t="s">
        <v>193</v>
      </c>
      <c r="G415" t="s">
        <v>688</v>
      </c>
      <c r="H415">
        <v>-885.86</v>
      </c>
      <c r="I415" t="s">
        <v>689</v>
      </c>
      <c r="J415" t="s">
        <v>689</v>
      </c>
      <c r="K415" s="11">
        <v>-1238.44</v>
      </c>
      <c r="L415" s="11">
        <v>-885.86</v>
      </c>
      <c r="M415" s="11">
        <v>2124.3000000000002</v>
      </c>
      <c r="N415" s="11">
        <v>2124.3000000000002</v>
      </c>
    </row>
    <row r="416" spans="1:14" hidden="1" x14ac:dyDescent="0.25">
      <c r="A416" t="s">
        <v>602</v>
      </c>
      <c r="B416">
        <v>65800000</v>
      </c>
      <c r="C416" s="10" t="s">
        <v>197</v>
      </c>
      <c r="D416" t="s">
        <v>9</v>
      </c>
      <c r="E416" t="str">
        <f>VLOOKUP(C416,[1]Analytique!$A$44:$B$202,2,FALSE)</f>
        <v>Autres charges de gestion</v>
      </c>
      <c r="F416" t="s">
        <v>200</v>
      </c>
      <c r="I416">
        <v>-0.52</v>
      </c>
      <c r="J416">
        <v>-0.52</v>
      </c>
      <c r="K416" s="11" t="s">
        <v>11</v>
      </c>
      <c r="L416" s="11" t="s">
        <v>11</v>
      </c>
      <c r="M416" s="11">
        <v>-0.52</v>
      </c>
      <c r="N416" s="11">
        <v>-0.52</v>
      </c>
    </row>
    <row r="417" spans="1:14" hidden="1" x14ac:dyDescent="0.25">
      <c r="A417" t="s">
        <v>602</v>
      </c>
      <c r="B417">
        <v>67130000</v>
      </c>
      <c r="C417" s="10" t="s">
        <v>207</v>
      </c>
      <c r="D417" t="s">
        <v>9</v>
      </c>
      <c r="E417" t="str">
        <f>VLOOKUP(C417,[1]Analytique!$A$44:$B$202,2,FALSE)</f>
        <v>Charges exceptionnelles</v>
      </c>
      <c r="F417" t="s">
        <v>690</v>
      </c>
      <c r="H417" t="s">
        <v>691</v>
      </c>
      <c r="K417" s="11" t="s">
        <v>11</v>
      </c>
      <c r="L417" s="11">
        <v>-1178.4000000000001</v>
      </c>
      <c r="M417" s="11" t="s">
        <v>11</v>
      </c>
      <c r="N417" s="11" t="s">
        <v>11</v>
      </c>
    </row>
    <row r="418" spans="1:14" hidden="1" x14ac:dyDescent="0.25">
      <c r="A418" t="s">
        <v>602</v>
      </c>
      <c r="B418">
        <v>67180000</v>
      </c>
      <c r="C418" s="10" t="s">
        <v>207</v>
      </c>
      <c r="D418" t="s">
        <v>9</v>
      </c>
      <c r="E418" t="str">
        <f>VLOOKUP(C418,[1]Analytique!$A$44:$B$202,2,FALSE)</f>
        <v>Charges exceptionnelles</v>
      </c>
      <c r="F418" t="s">
        <v>692</v>
      </c>
      <c r="G418">
        <v>-1.2</v>
      </c>
      <c r="K418" s="11">
        <v>-1.2</v>
      </c>
      <c r="L418" s="11" t="s">
        <v>11</v>
      </c>
      <c r="M418" s="11" t="s">
        <v>11</v>
      </c>
      <c r="N418" s="11" t="s">
        <v>11</v>
      </c>
    </row>
    <row r="419" spans="1:14" hidden="1" x14ac:dyDescent="0.25">
      <c r="A419" t="s">
        <v>602</v>
      </c>
      <c r="B419">
        <v>67200000</v>
      </c>
      <c r="C419" s="10" t="s">
        <v>207</v>
      </c>
      <c r="D419" t="s">
        <v>9</v>
      </c>
      <c r="E419" t="str">
        <f>VLOOKUP(C419,[1]Analytique!$A$44:$B$202,2,FALSE)</f>
        <v>Charges exceptionnelles</v>
      </c>
      <c r="F419" t="s">
        <v>209</v>
      </c>
      <c r="G419">
        <v>0</v>
      </c>
      <c r="H419">
        <v>-319.8</v>
      </c>
      <c r="I419">
        <v>-77</v>
      </c>
      <c r="J419">
        <v>-77</v>
      </c>
      <c r="K419" s="11" t="s">
        <v>11</v>
      </c>
      <c r="L419" s="11">
        <v>-319.8</v>
      </c>
      <c r="M419" s="11">
        <v>-77</v>
      </c>
      <c r="N419" s="11">
        <v>-77</v>
      </c>
    </row>
    <row r="420" spans="1:14" hidden="1" x14ac:dyDescent="0.25">
      <c r="A420" t="s">
        <v>602</v>
      </c>
      <c r="B420">
        <v>68112000</v>
      </c>
      <c r="C420" s="10" t="s">
        <v>212</v>
      </c>
      <c r="D420" t="s">
        <v>9</v>
      </c>
      <c r="E420" t="str">
        <f>VLOOKUP(C420,[1]Analytique!$A$44:$B$202,2,FALSE)</f>
        <v>Dot amort,dépréciat provisions</v>
      </c>
      <c r="F420" t="s">
        <v>213</v>
      </c>
      <c r="G420" t="s">
        <v>693</v>
      </c>
      <c r="H420" t="s">
        <v>694</v>
      </c>
      <c r="K420" s="11">
        <v>-16746.61</v>
      </c>
      <c r="L420" s="11">
        <v>-54278.53</v>
      </c>
      <c r="M420" s="11" t="s">
        <v>11</v>
      </c>
      <c r="N420" s="11" t="s">
        <v>11</v>
      </c>
    </row>
    <row r="421" spans="1:14" hidden="1" x14ac:dyDescent="0.25">
      <c r="A421" t="s">
        <v>602</v>
      </c>
      <c r="B421">
        <v>75800000</v>
      </c>
      <c r="C421" s="10" t="s">
        <v>216</v>
      </c>
      <c r="D421" t="s">
        <v>9</v>
      </c>
      <c r="E421" t="e">
        <f>VLOOKUP(C421,[1]Analytique!$A$44:$B$202,2,FALSE)</f>
        <v>#N/A</v>
      </c>
      <c r="F421" t="s">
        <v>217</v>
      </c>
      <c r="G421">
        <v>251.31</v>
      </c>
      <c r="K421" s="11">
        <v>251.31</v>
      </c>
      <c r="L421" s="11" t="s">
        <v>11</v>
      </c>
      <c r="M421" s="11" t="s">
        <v>11</v>
      </c>
      <c r="N421" s="11" t="s">
        <v>11</v>
      </c>
    </row>
    <row r="422" spans="1:14" hidden="1" x14ac:dyDescent="0.25">
      <c r="A422" t="s">
        <v>602</v>
      </c>
      <c r="B422">
        <v>79100000</v>
      </c>
      <c r="C422" s="10" t="s">
        <v>228</v>
      </c>
      <c r="D422" t="s">
        <v>9</v>
      </c>
      <c r="E422" t="e">
        <f>VLOOKUP(C422,[1]Analytique!$A$44:$B$202,2,FALSE)</f>
        <v>#N/A</v>
      </c>
      <c r="F422" t="s">
        <v>229</v>
      </c>
      <c r="G422" t="s">
        <v>695</v>
      </c>
      <c r="H422">
        <v>257.39</v>
      </c>
      <c r="K422" s="11">
        <v>29686.42</v>
      </c>
      <c r="L422" s="11">
        <v>257.39</v>
      </c>
      <c r="M422" s="11" t="s">
        <v>11</v>
      </c>
      <c r="N422" s="11" t="s">
        <v>11</v>
      </c>
    </row>
    <row r="423" spans="1:14" hidden="1" x14ac:dyDescent="0.25">
      <c r="A423" t="s">
        <v>602</v>
      </c>
      <c r="B423">
        <v>79150000</v>
      </c>
      <c r="C423" s="10" t="s">
        <v>228</v>
      </c>
      <c r="D423" t="s">
        <v>9</v>
      </c>
      <c r="E423" t="e">
        <f>VLOOKUP(C423,[1]Analytique!$A$44:$B$202,2,FALSE)</f>
        <v>#N/A</v>
      </c>
      <c r="F423" t="s">
        <v>234</v>
      </c>
      <c r="G423" t="s">
        <v>696</v>
      </c>
      <c r="H423" t="s">
        <v>697</v>
      </c>
      <c r="K423" s="11">
        <v>16228.32</v>
      </c>
      <c r="L423" s="11">
        <v>5000</v>
      </c>
      <c r="M423" s="11" t="s">
        <v>11</v>
      </c>
      <c r="N423" s="11" t="s">
        <v>11</v>
      </c>
    </row>
    <row r="424" spans="1:14" hidden="1" x14ac:dyDescent="0.25">
      <c r="A424" t="s">
        <v>698</v>
      </c>
      <c r="B424">
        <v>61112000</v>
      </c>
      <c r="C424" s="10" t="s">
        <v>41</v>
      </c>
      <c r="D424" t="s">
        <v>9</v>
      </c>
      <c r="E424" t="str">
        <f>VLOOKUP(C424,[1]Analytique!$A$44:$B$202,2,FALSE)</f>
        <v>Services extérieurs</v>
      </c>
      <c r="F424" t="s">
        <v>42</v>
      </c>
      <c r="I424" t="s">
        <v>699</v>
      </c>
      <c r="J424" t="s">
        <v>700</v>
      </c>
      <c r="K424" s="11" t="s">
        <v>11</v>
      </c>
      <c r="L424" s="11" t="s">
        <v>11</v>
      </c>
      <c r="M424" s="11">
        <v>-4272.04</v>
      </c>
      <c r="N424" s="11">
        <v>-1648.72</v>
      </c>
    </row>
    <row r="425" spans="1:14" hidden="1" x14ac:dyDescent="0.25">
      <c r="A425" t="s">
        <v>698</v>
      </c>
      <c r="B425">
        <v>62261200</v>
      </c>
      <c r="C425" s="10" t="s">
        <v>85</v>
      </c>
      <c r="D425" t="s">
        <v>9</v>
      </c>
      <c r="E425" t="str">
        <f>VLOOKUP(C425,[1]Analytique!$A$44:$B$202,2,FALSE)</f>
        <v>Autres Services extérieurs</v>
      </c>
      <c r="F425" t="s">
        <v>601</v>
      </c>
      <c r="I425" t="s">
        <v>701</v>
      </c>
      <c r="J425" t="s">
        <v>702</v>
      </c>
      <c r="K425" s="11" t="s">
        <v>11</v>
      </c>
      <c r="L425" s="11" t="s">
        <v>11</v>
      </c>
      <c r="M425" s="11">
        <v>-5402.51</v>
      </c>
      <c r="N425" s="11">
        <v>-2100</v>
      </c>
    </row>
    <row r="426" spans="1:14" hidden="1" x14ac:dyDescent="0.25">
      <c r="A426" t="s">
        <v>698</v>
      </c>
      <c r="B426">
        <v>62331000</v>
      </c>
      <c r="C426" s="10" t="s">
        <v>85</v>
      </c>
      <c r="D426" t="s">
        <v>9</v>
      </c>
      <c r="E426" t="str">
        <f>VLOOKUP(C426,[1]Analytique!$A$44:$B$202,2,FALSE)</f>
        <v>Autres Services extérieurs</v>
      </c>
      <c r="F426" t="s">
        <v>639</v>
      </c>
      <c r="I426" t="s">
        <v>703</v>
      </c>
      <c r="J426" t="s">
        <v>704</v>
      </c>
      <c r="K426" s="11" t="s">
        <v>11</v>
      </c>
      <c r="L426" s="11" t="s">
        <v>11</v>
      </c>
      <c r="M426" s="11">
        <v>-20370.7</v>
      </c>
      <c r="N426" s="11">
        <v>-10082.790000000001</v>
      </c>
    </row>
    <row r="427" spans="1:14" hidden="1" x14ac:dyDescent="0.25">
      <c r="A427" t="s">
        <v>698</v>
      </c>
      <c r="B427">
        <v>62333000</v>
      </c>
      <c r="C427" s="10" t="s">
        <v>85</v>
      </c>
      <c r="D427" t="s">
        <v>9</v>
      </c>
      <c r="E427" t="str">
        <f>VLOOKUP(C427,[1]Analytique!$A$44:$B$202,2,FALSE)</f>
        <v>Autres Services extérieurs</v>
      </c>
      <c r="F427" t="s">
        <v>643</v>
      </c>
      <c r="I427">
        <v>-768</v>
      </c>
      <c r="J427">
        <v>-768</v>
      </c>
      <c r="K427" s="11" t="s">
        <v>11</v>
      </c>
      <c r="L427" s="11" t="s">
        <v>11</v>
      </c>
      <c r="M427" s="11">
        <v>-768</v>
      </c>
      <c r="N427" s="11">
        <v>-768</v>
      </c>
    </row>
    <row r="428" spans="1:14" hidden="1" x14ac:dyDescent="0.25">
      <c r="A428" t="s">
        <v>698</v>
      </c>
      <c r="B428">
        <v>62420000</v>
      </c>
      <c r="C428" s="10" t="s">
        <v>85</v>
      </c>
      <c r="D428" t="s">
        <v>9</v>
      </c>
      <c r="E428" t="str">
        <f>VLOOKUP(C428,[1]Analytique!$A$44:$B$202,2,FALSE)</f>
        <v>Autres Services extérieurs</v>
      </c>
      <c r="F428" t="s">
        <v>312</v>
      </c>
      <c r="I428">
        <v>-215</v>
      </c>
      <c r="J428">
        <v>-215</v>
      </c>
      <c r="K428" s="11" t="s">
        <v>11</v>
      </c>
      <c r="L428" s="11" t="s">
        <v>11</v>
      </c>
      <c r="M428" s="11">
        <v>-215</v>
      </c>
      <c r="N428" s="11">
        <v>-215</v>
      </c>
    </row>
    <row r="429" spans="1:14" hidden="1" x14ac:dyDescent="0.25">
      <c r="A429" t="s">
        <v>698</v>
      </c>
      <c r="B429">
        <v>62530000</v>
      </c>
      <c r="C429" s="10" t="s">
        <v>85</v>
      </c>
      <c r="D429" t="s">
        <v>9</v>
      </c>
      <c r="E429" t="str">
        <f>VLOOKUP(C429,[1]Analytique!$A$44:$B$202,2,FALSE)</f>
        <v>Autres Services extérieurs</v>
      </c>
      <c r="F429" t="s">
        <v>122</v>
      </c>
      <c r="I429" t="s">
        <v>705</v>
      </c>
      <c r="J429" t="s">
        <v>706</v>
      </c>
      <c r="K429" s="11" t="s">
        <v>11</v>
      </c>
      <c r="L429" s="11" t="s">
        <v>11</v>
      </c>
      <c r="M429" s="11">
        <v>-45303.79</v>
      </c>
      <c r="N429" s="11">
        <v>-27068.49</v>
      </c>
    </row>
    <row r="430" spans="1:14" hidden="1" x14ac:dyDescent="0.25">
      <c r="A430" t="s">
        <v>698</v>
      </c>
      <c r="B430">
        <v>62570000</v>
      </c>
      <c r="C430" s="10" t="s">
        <v>85</v>
      </c>
      <c r="D430" t="s">
        <v>9</v>
      </c>
      <c r="E430" t="str">
        <f>VLOOKUP(C430,[1]Analytique!$A$44:$B$202,2,FALSE)</f>
        <v>Autres Services extérieurs</v>
      </c>
      <c r="F430" t="s">
        <v>125</v>
      </c>
      <c r="I430">
        <v>-245.45</v>
      </c>
      <c r="J430">
        <v>-245.45</v>
      </c>
      <c r="K430" s="11" t="s">
        <v>11</v>
      </c>
      <c r="L430" s="11" t="s">
        <v>11</v>
      </c>
      <c r="M430" s="11">
        <v>-245.45</v>
      </c>
      <c r="N430" s="11">
        <v>-245.45</v>
      </c>
    </row>
    <row r="431" spans="1:14" hidden="1" x14ac:dyDescent="0.25">
      <c r="A431" t="s">
        <v>698</v>
      </c>
      <c r="B431">
        <v>62810000</v>
      </c>
      <c r="C431" s="10" t="s">
        <v>85</v>
      </c>
      <c r="D431" t="s">
        <v>9</v>
      </c>
      <c r="E431" t="str">
        <f>VLOOKUP(C431,[1]Analytique!$A$44:$B$202,2,FALSE)</f>
        <v>Autres Services extérieurs</v>
      </c>
      <c r="F431" t="s">
        <v>145</v>
      </c>
      <c r="I431" t="s">
        <v>707</v>
      </c>
      <c r="J431" t="s">
        <v>707</v>
      </c>
      <c r="K431" s="11" t="s">
        <v>11</v>
      </c>
      <c r="L431" s="11" t="s">
        <v>11</v>
      </c>
      <c r="M431" s="11">
        <v>-8117.03</v>
      </c>
      <c r="N431" s="11">
        <v>-8117.03</v>
      </c>
    </row>
    <row r="432" spans="1:14" hidden="1" x14ac:dyDescent="0.25">
      <c r="A432" t="s">
        <v>698</v>
      </c>
      <c r="B432">
        <v>63330000</v>
      </c>
      <c r="C432" s="10" t="s">
        <v>146</v>
      </c>
      <c r="D432" t="s">
        <v>9</v>
      </c>
      <c r="E432" t="str">
        <f>VLOOKUP(C432,[1]Analytique!$A$44:$B$202,2,FALSE)</f>
        <v>Impôts et taxes</v>
      </c>
      <c r="F432" t="s">
        <v>147</v>
      </c>
      <c r="I432">
        <v>-165.51</v>
      </c>
      <c r="J432">
        <v>-165.51</v>
      </c>
      <c r="K432" s="11" t="s">
        <v>11</v>
      </c>
      <c r="L432" s="11" t="s">
        <v>11</v>
      </c>
      <c r="M432" s="11">
        <v>-165.51</v>
      </c>
      <c r="N432" s="11">
        <v>-165.51</v>
      </c>
    </row>
    <row r="433" spans="1:14" hidden="1" x14ac:dyDescent="0.25">
      <c r="A433" t="s">
        <v>698</v>
      </c>
      <c r="B433">
        <v>64110000</v>
      </c>
      <c r="C433" s="10" t="s">
        <v>8</v>
      </c>
      <c r="D433" t="s">
        <v>9</v>
      </c>
      <c r="E433" t="str">
        <f>VLOOKUP(C433,[1]Analytique!$A$44:$B$202,2,FALSE)</f>
        <v>Charges de personnel</v>
      </c>
      <c r="F433" t="s">
        <v>164</v>
      </c>
      <c r="I433" t="s">
        <v>708</v>
      </c>
      <c r="J433" t="s">
        <v>708</v>
      </c>
      <c r="K433" s="11" t="s">
        <v>11</v>
      </c>
      <c r="L433" s="11" t="s">
        <v>11</v>
      </c>
      <c r="M433" s="11">
        <v>-27801.97</v>
      </c>
      <c r="N433" s="11">
        <v>-27801.97</v>
      </c>
    </row>
    <row r="434" spans="1:14" hidden="1" x14ac:dyDescent="0.25">
      <c r="A434" t="s">
        <v>698</v>
      </c>
      <c r="B434">
        <v>64510000</v>
      </c>
      <c r="C434" s="10" t="s">
        <v>8</v>
      </c>
      <c r="D434" t="s">
        <v>9</v>
      </c>
      <c r="E434" t="str">
        <f>VLOOKUP(C434,[1]Analytique!$A$44:$B$202,2,FALSE)</f>
        <v>Charges de personnel</v>
      </c>
      <c r="F434" t="s">
        <v>10</v>
      </c>
      <c r="I434" t="s">
        <v>709</v>
      </c>
      <c r="J434" t="s">
        <v>709</v>
      </c>
      <c r="K434" s="11" t="s">
        <v>11</v>
      </c>
      <c r="L434" s="11" t="s">
        <v>11</v>
      </c>
      <c r="M434" s="11">
        <v>-12142.84</v>
      </c>
      <c r="N434" s="11">
        <v>-12142.84</v>
      </c>
    </row>
    <row r="435" spans="1:14" hidden="1" x14ac:dyDescent="0.25">
      <c r="A435" t="s">
        <v>698</v>
      </c>
      <c r="B435">
        <v>64524000</v>
      </c>
      <c r="C435" s="10" t="s">
        <v>8</v>
      </c>
      <c r="D435" t="s">
        <v>9</v>
      </c>
      <c r="E435" t="str">
        <f>VLOOKUP(C435,[1]Analytique!$A$44:$B$202,2,FALSE)</f>
        <v>Charges de personnel</v>
      </c>
      <c r="F435" t="s">
        <v>186</v>
      </c>
      <c r="I435">
        <v>-524.44000000000005</v>
      </c>
      <c r="J435">
        <v>-524.44000000000005</v>
      </c>
      <c r="K435" s="11" t="s">
        <v>11</v>
      </c>
      <c r="L435" s="11" t="s">
        <v>11</v>
      </c>
      <c r="M435" s="11">
        <v>-524.44000000000005</v>
      </c>
      <c r="N435" s="11">
        <v>-524.44000000000005</v>
      </c>
    </row>
    <row r="436" spans="1:14" hidden="1" x14ac:dyDescent="0.25">
      <c r="A436" t="s">
        <v>698</v>
      </c>
      <c r="B436">
        <v>64535000</v>
      </c>
      <c r="C436" s="10" t="s">
        <v>8</v>
      </c>
      <c r="D436" t="s">
        <v>9</v>
      </c>
      <c r="E436" t="str">
        <f>VLOOKUP(C436,[1]Analytique!$A$44:$B$202,2,FALSE)</f>
        <v>Charges de personnel</v>
      </c>
      <c r="F436" t="s">
        <v>189</v>
      </c>
      <c r="I436" t="s">
        <v>710</v>
      </c>
      <c r="J436" t="s">
        <v>710</v>
      </c>
      <c r="K436" s="11" t="s">
        <v>11</v>
      </c>
      <c r="L436" s="11" t="s">
        <v>11</v>
      </c>
      <c r="M436" s="11">
        <v>-1624.72</v>
      </c>
      <c r="N436" s="11">
        <v>-1624.72</v>
      </c>
    </row>
    <row r="437" spans="1:14" hidden="1" x14ac:dyDescent="0.25">
      <c r="A437" t="s">
        <v>698</v>
      </c>
      <c r="B437">
        <v>67200000</v>
      </c>
      <c r="C437" s="10" t="s">
        <v>207</v>
      </c>
      <c r="D437" t="s">
        <v>9</v>
      </c>
      <c r="E437" t="str">
        <f>VLOOKUP(C437,[1]Analytique!$A$44:$B$202,2,FALSE)</f>
        <v>Charges exceptionnelles</v>
      </c>
      <c r="F437" t="s">
        <v>209</v>
      </c>
      <c r="I437" t="s">
        <v>711</v>
      </c>
      <c r="J437" t="s">
        <v>711</v>
      </c>
      <c r="K437" s="11" t="s">
        <v>11</v>
      </c>
      <c r="L437" s="11" t="s">
        <v>11</v>
      </c>
      <c r="M437" s="11">
        <v>-1707.92</v>
      </c>
      <c r="N437" s="11">
        <v>-1707.92</v>
      </c>
    </row>
    <row r="438" spans="1:14" hidden="1" x14ac:dyDescent="0.25">
      <c r="A438" t="s">
        <v>712</v>
      </c>
      <c r="B438">
        <v>60370000</v>
      </c>
      <c r="C438" s="10" t="s">
        <v>14</v>
      </c>
      <c r="D438" t="s">
        <v>9</v>
      </c>
      <c r="E438" t="str">
        <f>VLOOKUP(C438,[1]Analytique!$A$44:$B$202,2,FALSE)</f>
        <v>Achats</v>
      </c>
      <c r="F438" t="s">
        <v>713</v>
      </c>
      <c r="H438" t="s">
        <v>714</v>
      </c>
      <c r="K438" s="11" t="s">
        <v>11</v>
      </c>
      <c r="L438" s="11">
        <v>119571.58</v>
      </c>
      <c r="M438" s="11" t="s">
        <v>11</v>
      </c>
      <c r="N438" s="11" t="s">
        <v>11</v>
      </c>
    </row>
    <row r="439" spans="1:14" hidden="1" x14ac:dyDescent="0.25">
      <c r="A439" t="s">
        <v>712</v>
      </c>
      <c r="B439">
        <v>60710000</v>
      </c>
      <c r="C439" s="10" t="s">
        <v>14</v>
      </c>
      <c r="D439" t="s">
        <v>9</v>
      </c>
      <c r="E439" t="str">
        <f>VLOOKUP(C439,[1]Analytique!$A$44:$B$202,2,FALSE)</f>
        <v>Achats</v>
      </c>
      <c r="F439" t="s">
        <v>40</v>
      </c>
      <c r="H439">
        <v>-984</v>
      </c>
      <c r="K439" s="11" t="s">
        <v>11</v>
      </c>
      <c r="L439" s="11">
        <v>-984</v>
      </c>
      <c r="M439" s="11" t="s">
        <v>11</v>
      </c>
      <c r="N439" s="11" t="s">
        <v>11</v>
      </c>
    </row>
    <row r="440" spans="1:14" hidden="1" x14ac:dyDescent="0.25">
      <c r="A440" t="s">
        <v>712</v>
      </c>
      <c r="B440">
        <v>60720000</v>
      </c>
      <c r="C440" s="10" t="s">
        <v>14</v>
      </c>
      <c r="D440" t="s">
        <v>9</v>
      </c>
      <c r="E440" t="str">
        <f>VLOOKUP(C440,[1]Analytique!$A$44:$B$202,2,FALSE)</f>
        <v>Achats</v>
      </c>
      <c r="F440" t="s">
        <v>275</v>
      </c>
      <c r="H440" t="s">
        <v>715</v>
      </c>
      <c r="K440" s="11" t="s">
        <v>11</v>
      </c>
      <c r="L440" s="11">
        <v>-118587.58</v>
      </c>
      <c r="M440" s="11" t="s">
        <v>11</v>
      </c>
      <c r="N440" s="11" t="s">
        <v>11</v>
      </c>
    </row>
    <row r="441" spans="1:14" hidden="1" x14ac:dyDescent="0.25">
      <c r="A441" t="s">
        <v>712</v>
      </c>
      <c r="B441">
        <v>64110000</v>
      </c>
      <c r="C441" s="10" t="s">
        <v>8</v>
      </c>
      <c r="D441" t="s">
        <v>9</v>
      </c>
      <c r="E441" t="str">
        <f>VLOOKUP(C441,[1]Analytique!$A$44:$B$202,2,FALSE)</f>
        <v>Charges de personnel</v>
      </c>
      <c r="F441" t="s">
        <v>164</v>
      </c>
      <c r="I441" t="s">
        <v>716</v>
      </c>
      <c r="K441" s="11" t="s">
        <v>11</v>
      </c>
      <c r="L441" s="11" t="s">
        <v>11</v>
      </c>
      <c r="M441" s="11">
        <v>-78024.59</v>
      </c>
      <c r="N441" s="11" t="s">
        <v>11</v>
      </c>
    </row>
    <row r="442" spans="1:14" hidden="1" x14ac:dyDescent="0.25">
      <c r="A442" t="s">
        <v>712</v>
      </c>
      <c r="B442">
        <v>64130000</v>
      </c>
      <c r="C442" s="10" t="s">
        <v>8</v>
      </c>
      <c r="D442" t="s">
        <v>9</v>
      </c>
      <c r="E442" t="str">
        <f>VLOOKUP(C442,[1]Analytique!$A$44:$B$202,2,FALSE)</f>
        <v>Charges de personnel</v>
      </c>
      <c r="F442" t="s">
        <v>172</v>
      </c>
      <c r="I442">
        <v>-255</v>
      </c>
      <c r="K442" s="11" t="s">
        <v>11</v>
      </c>
      <c r="L442" s="11" t="s">
        <v>11</v>
      </c>
      <c r="M442" s="11">
        <v>-255</v>
      </c>
      <c r="N442" s="11" t="s">
        <v>11</v>
      </c>
    </row>
    <row r="443" spans="1:14" hidden="1" x14ac:dyDescent="0.25">
      <c r="A443" t="s">
        <v>712</v>
      </c>
      <c r="B443">
        <v>64140000</v>
      </c>
      <c r="C443" s="10" t="s">
        <v>8</v>
      </c>
      <c r="D443" t="s">
        <v>9</v>
      </c>
      <c r="E443" t="str">
        <f>VLOOKUP(C443,[1]Analytique!$A$44:$B$202,2,FALSE)</f>
        <v>Charges de personnel</v>
      </c>
      <c r="F443" t="s">
        <v>176</v>
      </c>
      <c r="I443" t="s">
        <v>717</v>
      </c>
      <c r="K443" s="11" t="s">
        <v>11</v>
      </c>
      <c r="L443" s="11" t="s">
        <v>11</v>
      </c>
      <c r="M443" s="11">
        <v>-1186.8699999999999</v>
      </c>
      <c r="N443" s="11" t="s">
        <v>11</v>
      </c>
    </row>
    <row r="444" spans="1:14" hidden="1" x14ac:dyDescent="0.25">
      <c r="A444" t="s">
        <v>712</v>
      </c>
      <c r="B444">
        <v>64510000</v>
      </c>
      <c r="C444" s="10" t="s">
        <v>8</v>
      </c>
      <c r="D444" t="s">
        <v>9</v>
      </c>
      <c r="E444" t="str">
        <f>VLOOKUP(C444,[1]Analytique!$A$44:$B$202,2,FALSE)</f>
        <v>Charges de personnel</v>
      </c>
      <c r="F444" t="s">
        <v>10</v>
      </c>
      <c r="I444" t="s">
        <v>718</v>
      </c>
      <c r="K444" s="11" t="s">
        <v>11</v>
      </c>
      <c r="L444" s="11" t="s">
        <v>11</v>
      </c>
      <c r="M444" s="11">
        <v>-32750.47</v>
      </c>
      <c r="N444" s="11" t="s">
        <v>11</v>
      </c>
    </row>
    <row r="445" spans="1:14" hidden="1" x14ac:dyDescent="0.25">
      <c r="A445" t="s">
        <v>712</v>
      </c>
      <c r="B445">
        <v>64512000</v>
      </c>
      <c r="C445" s="10" t="s">
        <v>8</v>
      </c>
      <c r="D445" t="s">
        <v>9</v>
      </c>
      <c r="E445" t="str">
        <f>VLOOKUP(C445,[1]Analytique!$A$44:$B$202,2,FALSE)</f>
        <v>Charges de personnel</v>
      </c>
      <c r="F445" t="s">
        <v>12</v>
      </c>
      <c r="I445">
        <v>-271.67</v>
      </c>
      <c r="K445" s="11" t="s">
        <v>11</v>
      </c>
      <c r="L445" s="11" t="s">
        <v>11</v>
      </c>
      <c r="M445" s="11">
        <v>-271.67</v>
      </c>
      <c r="N445" s="11" t="s">
        <v>11</v>
      </c>
    </row>
    <row r="446" spans="1:14" hidden="1" x14ac:dyDescent="0.25">
      <c r="A446" t="s">
        <v>712</v>
      </c>
      <c r="B446">
        <v>64524000</v>
      </c>
      <c r="C446" s="10" t="s">
        <v>8</v>
      </c>
      <c r="D446" t="s">
        <v>9</v>
      </c>
      <c r="E446" t="str">
        <f>VLOOKUP(C446,[1]Analytique!$A$44:$B$202,2,FALSE)</f>
        <v>Charges de personnel</v>
      </c>
      <c r="F446" t="s">
        <v>186</v>
      </c>
      <c r="I446">
        <v>-947.63</v>
      </c>
      <c r="K446" s="11" t="s">
        <v>11</v>
      </c>
      <c r="L446" s="11" t="s">
        <v>11</v>
      </c>
      <c r="M446" s="11">
        <v>-947.63</v>
      </c>
      <c r="N446" s="11" t="s">
        <v>11</v>
      </c>
    </row>
    <row r="447" spans="1:14" hidden="1" x14ac:dyDescent="0.25">
      <c r="A447" t="s">
        <v>712</v>
      </c>
      <c r="B447">
        <v>64535000</v>
      </c>
      <c r="C447" s="10" t="s">
        <v>8</v>
      </c>
      <c r="D447" t="s">
        <v>9</v>
      </c>
      <c r="E447" t="str">
        <f>VLOOKUP(C447,[1]Analytique!$A$44:$B$202,2,FALSE)</f>
        <v>Charges de personnel</v>
      </c>
      <c r="F447" t="s">
        <v>189</v>
      </c>
      <c r="I447" t="s">
        <v>719</v>
      </c>
      <c r="K447" s="11" t="s">
        <v>11</v>
      </c>
      <c r="L447" s="11" t="s">
        <v>11</v>
      </c>
      <c r="M447" s="11">
        <v>-1836.48</v>
      </c>
      <c r="N447" s="11" t="s">
        <v>11</v>
      </c>
    </row>
    <row r="448" spans="1:14" hidden="1" x14ac:dyDescent="0.25">
      <c r="A448" t="s">
        <v>712</v>
      </c>
      <c r="B448">
        <v>64550000</v>
      </c>
      <c r="C448" s="10" t="s">
        <v>8</v>
      </c>
      <c r="D448" t="s">
        <v>9</v>
      </c>
      <c r="E448" t="str">
        <f>VLOOKUP(C448,[1]Analytique!$A$44:$B$202,2,FALSE)</f>
        <v>Charges de personnel</v>
      </c>
      <c r="F448" t="s">
        <v>720</v>
      </c>
      <c r="I448">
        <v>-39.130000000000003</v>
      </c>
      <c r="K448" s="11" t="s">
        <v>11</v>
      </c>
      <c r="L448" s="11" t="s">
        <v>11</v>
      </c>
      <c r="M448" s="11">
        <v>-39.130000000000003</v>
      </c>
      <c r="N448" s="11" t="s">
        <v>11</v>
      </c>
    </row>
    <row r="449" spans="1:14" hidden="1" x14ac:dyDescent="0.25">
      <c r="A449" t="s">
        <v>712</v>
      </c>
      <c r="B449">
        <v>64810000</v>
      </c>
      <c r="C449" s="10" t="s">
        <v>8</v>
      </c>
      <c r="D449" t="s">
        <v>9</v>
      </c>
      <c r="E449" t="str">
        <f>VLOOKUP(C449,[1]Analytique!$A$44:$B$202,2,FALSE)</f>
        <v>Charges de personnel</v>
      </c>
      <c r="F449" t="s">
        <v>196</v>
      </c>
      <c r="I449">
        <v>-25.2</v>
      </c>
      <c r="K449" s="11" t="s">
        <v>11</v>
      </c>
      <c r="L449" s="11" t="s">
        <v>11</v>
      </c>
      <c r="M449" s="11">
        <v>-25.2</v>
      </c>
      <c r="N449" s="11" t="s">
        <v>11</v>
      </c>
    </row>
    <row r="450" spans="1:14" hidden="1" x14ac:dyDescent="0.25">
      <c r="A450" t="s">
        <v>712</v>
      </c>
      <c r="B450">
        <v>65800000</v>
      </c>
      <c r="C450" s="10" t="s">
        <v>197</v>
      </c>
      <c r="D450" t="s">
        <v>9</v>
      </c>
      <c r="E450" t="str">
        <f>VLOOKUP(C450,[1]Analytique!$A$44:$B$202,2,FALSE)</f>
        <v>Autres charges de gestion</v>
      </c>
      <c r="F450" t="s">
        <v>200</v>
      </c>
      <c r="H450">
        <v>-5.21</v>
      </c>
      <c r="K450" s="11" t="s">
        <v>11</v>
      </c>
      <c r="L450" s="11">
        <v>-5.21</v>
      </c>
      <c r="M450" s="11" t="s">
        <v>11</v>
      </c>
      <c r="N450" s="11" t="s">
        <v>11</v>
      </c>
    </row>
    <row r="451" spans="1:14" x14ac:dyDescent="0.25">
      <c r="A451" t="s">
        <v>712</v>
      </c>
      <c r="B451">
        <v>66151000</v>
      </c>
      <c r="C451" s="10" t="s">
        <v>201</v>
      </c>
      <c r="G451">
        <v>-433.7</v>
      </c>
      <c r="K451" s="11">
        <v>-433.7</v>
      </c>
    </row>
    <row r="452" spans="1:14" x14ac:dyDescent="0.25">
      <c r="A452" t="s">
        <v>712</v>
      </c>
      <c r="B452">
        <v>66151100</v>
      </c>
      <c r="C452" s="10" t="s">
        <v>201</v>
      </c>
      <c r="G452" t="s">
        <v>721</v>
      </c>
      <c r="H452">
        <v>-889.13</v>
      </c>
      <c r="K452" s="11">
        <v>-6164.67</v>
      </c>
    </row>
    <row r="453" spans="1:14" x14ac:dyDescent="0.25">
      <c r="A453" t="s">
        <v>712</v>
      </c>
      <c r="B453">
        <v>66151200</v>
      </c>
      <c r="C453" s="10" t="s">
        <v>201</v>
      </c>
      <c r="G453" t="s">
        <v>722</v>
      </c>
      <c r="H453" t="s">
        <v>723</v>
      </c>
      <c r="I453" t="s">
        <v>724</v>
      </c>
      <c r="J453" t="s">
        <v>724</v>
      </c>
      <c r="K453" s="11">
        <v>-284590.38</v>
      </c>
    </row>
    <row r="454" spans="1:14" x14ac:dyDescent="0.25">
      <c r="A454" t="s">
        <v>712</v>
      </c>
      <c r="B454">
        <v>66160000</v>
      </c>
      <c r="C454" s="10" t="s">
        <v>201</v>
      </c>
      <c r="H454">
        <v>-806.19</v>
      </c>
      <c r="K454" s="11" t="s">
        <v>11</v>
      </c>
    </row>
    <row r="455" spans="1:14" hidden="1" x14ac:dyDescent="0.25">
      <c r="A455" t="s">
        <v>712</v>
      </c>
      <c r="B455">
        <v>67180000</v>
      </c>
      <c r="C455" s="10" t="s">
        <v>207</v>
      </c>
      <c r="D455" t="s">
        <v>9</v>
      </c>
      <c r="E455" t="str">
        <f>VLOOKUP(C455,[1]Analytique!$A$44:$B$202,2,FALSE)</f>
        <v>Charges exceptionnelles</v>
      </c>
      <c r="F455" t="s">
        <v>692</v>
      </c>
      <c r="I455" t="s">
        <v>725</v>
      </c>
      <c r="J455" t="s">
        <v>725</v>
      </c>
      <c r="K455" s="11" t="s">
        <v>11</v>
      </c>
      <c r="L455" s="11" t="s">
        <v>11</v>
      </c>
      <c r="M455" s="11">
        <v>-56666.37</v>
      </c>
      <c r="N455" s="11">
        <v>-56666.37</v>
      </c>
    </row>
    <row r="456" spans="1:14" hidden="1" x14ac:dyDescent="0.25">
      <c r="A456" t="s">
        <v>712</v>
      </c>
      <c r="B456">
        <v>67520000</v>
      </c>
      <c r="C456" s="10" t="s">
        <v>207</v>
      </c>
      <c r="D456" t="s">
        <v>9</v>
      </c>
      <c r="E456" t="str">
        <f>VLOOKUP(C456,[1]Analytique!$A$44:$B$202,2,FALSE)</f>
        <v>Charges exceptionnelles</v>
      </c>
      <c r="F456" t="s">
        <v>347</v>
      </c>
      <c r="G456" t="s">
        <v>726</v>
      </c>
      <c r="K456" s="11">
        <v>-138395.4</v>
      </c>
      <c r="L456" s="11" t="s">
        <v>11</v>
      </c>
      <c r="M456" s="11" t="s">
        <v>11</v>
      </c>
      <c r="N456" s="11" t="s">
        <v>11</v>
      </c>
    </row>
    <row r="457" spans="1:14" hidden="1" x14ac:dyDescent="0.25">
      <c r="A457" t="s">
        <v>712</v>
      </c>
      <c r="B457">
        <v>68720000</v>
      </c>
      <c r="C457" s="10" t="s">
        <v>212</v>
      </c>
      <c r="D457" t="s">
        <v>9</v>
      </c>
      <c r="E457" t="str">
        <f>VLOOKUP(C457,[1]Analytique!$A$44:$B$202,2,FALSE)</f>
        <v>Dot amort,dépréciat provisions</v>
      </c>
      <c r="F457" t="s">
        <v>727</v>
      </c>
      <c r="G457" t="s">
        <v>728</v>
      </c>
      <c r="H457" t="s">
        <v>729</v>
      </c>
      <c r="K457" s="11">
        <v>-186484.81</v>
      </c>
      <c r="L457" s="11">
        <v>-177590.61</v>
      </c>
      <c r="M457" s="11" t="s">
        <v>11</v>
      </c>
      <c r="N457" s="11" t="s">
        <v>11</v>
      </c>
    </row>
    <row r="458" spans="1:14" hidden="1" x14ac:dyDescent="0.25">
      <c r="A458" t="s">
        <v>712</v>
      </c>
      <c r="B458">
        <v>70100000</v>
      </c>
      <c r="C458" s="10" t="s">
        <v>351</v>
      </c>
      <c r="D458" t="s">
        <v>352</v>
      </c>
      <c r="E458" t="e">
        <f>VLOOKUP(C458,[1]Analytique!$A$44:$B$202,2,FALSE)</f>
        <v>#N/A</v>
      </c>
      <c r="F458" t="s">
        <v>730</v>
      </c>
      <c r="I458" t="s">
        <v>731</v>
      </c>
      <c r="J458" t="s">
        <v>731</v>
      </c>
      <c r="K458" s="11" t="s">
        <v>11</v>
      </c>
      <c r="L458" s="11" t="s">
        <v>11</v>
      </c>
      <c r="M458" s="11">
        <v>-547200</v>
      </c>
      <c r="N458" s="11">
        <v>-547200</v>
      </c>
    </row>
    <row r="459" spans="1:14" hidden="1" x14ac:dyDescent="0.25">
      <c r="A459" t="s">
        <v>712</v>
      </c>
      <c r="B459">
        <v>71310000</v>
      </c>
      <c r="C459" s="10" t="s">
        <v>732</v>
      </c>
      <c r="D459" t="s">
        <v>352</v>
      </c>
      <c r="E459" t="e">
        <f>VLOOKUP(C459,[1]Analytique!$A$44:$B$202,2,FALSE)</f>
        <v>#N/A</v>
      </c>
      <c r="F459" t="s">
        <v>733</v>
      </c>
      <c r="G459" t="s">
        <v>734</v>
      </c>
      <c r="H459" t="s">
        <v>735</v>
      </c>
      <c r="K459" s="11">
        <v>30131.63</v>
      </c>
      <c r="L459" s="11">
        <v>-3044.11</v>
      </c>
      <c r="M459" s="11" t="s">
        <v>11</v>
      </c>
      <c r="N459" s="11" t="s">
        <v>11</v>
      </c>
    </row>
    <row r="460" spans="1:14" hidden="1" x14ac:dyDescent="0.25">
      <c r="A460" t="s">
        <v>712</v>
      </c>
      <c r="B460">
        <v>71350000</v>
      </c>
      <c r="C460" s="10" t="s">
        <v>732</v>
      </c>
      <c r="D460" t="s">
        <v>352</v>
      </c>
      <c r="E460" t="e">
        <f>VLOOKUP(C460,[1]Analytique!$A$44:$B$202,2,FALSE)</f>
        <v>#N/A</v>
      </c>
      <c r="F460" t="s">
        <v>736</v>
      </c>
      <c r="G460" t="s">
        <v>737</v>
      </c>
      <c r="H460" t="s">
        <v>738</v>
      </c>
      <c r="K460" s="11">
        <v>344005.63</v>
      </c>
      <c r="L460" s="11">
        <v>155857.59</v>
      </c>
      <c r="M460" s="11" t="s">
        <v>11</v>
      </c>
      <c r="N460" s="11" t="s">
        <v>11</v>
      </c>
    </row>
    <row r="461" spans="1:14" hidden="1" x14ac:dyDescent="0.25">
      <c r="A461" t="s">
        <v>712</v>
      </c>
      <c r="B461">
        <v>71355000</v>
      </c>
      <c r="C461" s="10" t="s">
        <v>732</v>
      </c>
      <c r="D461" t="s">
        <v>352</v>
      </c>
      <c r="E461" t="e">
        <f>VLOOKUP(C461,[1]Analytique!$A$44:$B$202,2,FALSE)</f>
        <v>#N/A</v>
      </c>
      <c r="F461" t="s">
        <v>739</v>
      </c>
      <c r="G461" t="s">
        <v>740</v>
      </c>
      <c r="H461" t="s">
        <v>741</v>
      </c>
      <c r="K461" s="11">
        <v>-252582.67</v>
      </c>
      <c r="L461" s="11">
        <v>218563.97</v>
      </c>
      <c r="M461" s="11" t="s">
        <v>11</v>
      </c>
      <c r="N461" s="11" t="s">
        <v>11</v>
      </c>
    </row>
    <row r="462" spans="1:14" hidden="1" x14ac:dyDescent="0.25">
      <c r="A462" t="s">
        <v>712</v>
      </c>
      <c r="B462">
        <v>75800000</v>
      </c>
      <c r="C462" s="10" t="s">
        <v>216</v>
      </c>
      <c r="D462" t="s">
        <v>9</v>
      </c>
      <c r="E462" t="e">
        <f>VLOOKUP(C462,[1]Analytique!$A$44:$B$202,2,FALSE)</f>
        <v>#N/A</v>
      </c>
      <c r="F462" t="s">
        <v>217</v>
      </c>
      <c r="H462">
        <v>7.76</v>
      </c>
      <c r="K462" s="11" t="s">
        <v>11</v>
      </c>
      <c r="L462" s="11">
        <v>7.76</v>
      </c>
      <c r="M462" s="11" t="s">
        <v>11</v>
      </c>
      <c r="N462" s="11" t="s">
        <v>11</v>
      </c>
    </row>
    <row r="463" spans="1:14" hidden="1" x14ac:dyDescent="0.25">
      <c r="A463" t="s">
        <v>712</v>
      </c>
      <c r="B463">
        <v>78173000</v>
      </c>
      <c r="C463" s="10" t="s">
        <v>742</v>
      </c>
      <c r="D463" t="s">
        <v>9</v>
      </c>
      <c r="E463" t="e">
        <f>VLOOKUP(C463,[1]Analytique!$A$44:$B$202,2,FALSE)</f>
        <v>#N/A</v>
      </c>
      <c r="F463" t="s">
        <v>743</v>
      </c>
      <c r="G463" t="s">
        <v>744</v>
      </c>
      <c r="K463" s="11">
        <v>1116</v>
      </c>
      <c r="L463" s="11" t="s">
        <v>11</v>
      </c>
      <c r="M463" s="11" t="s">
        <v>11</v>
      </c>
      <c r="N463" s="11" t="s">
        <v>11</v>
      </c>
    </row>
    <row r="464" spans="1:14" hidden="1" x14ac:dyDescent="0.25">
      <c r="A464" t="s">
        <v>712</v>
      </c>
      <c r="B464">
        <v>78720000</v>
      </c>
      <c r="C464" s="10" t="s">
        <v>742</v>
      </c>
      <c r="D464" t="s">
        <v>9</v>
      </c>
      <c r="E464" t="e">
        <f>VLOOKUP(C464,[1]Analytique!$A$44:$B$202,2,FALSE)</f>
        <v>#N/A</v>
      </c>
      <c r="F464" t="s">
        <v>745</v>
      </c>
      <c r="G464" t="s">
        <v>746</v>
      </c>
      <c r="H464" t="s">
        <v>747</v>
      </c>
      <c r="K464" s="11">
        <v>67798.17</v>
      </c>
      <c r="L464" s="11">
        <v>35508.699999999997</v>
      </c>
      <c r="M464" s="11" t="s">
        <v>11</v>
      </c>
      <c r="N464" s="11" t="s">
        <v>11</v>
      </c>
    </row>
    <row r="465" spans="1:14" hidden="1" x14ac:dyDescent="0.25">
      <c r="A465" t="s">
        <v>712</v>
      </c>
      <c r="B465">
        <v>79100000</v>
      </c>
      <c r="C465" s="10" t="s">
        <v>228</v>
      </c>
      <c r="D465" t="s">
        <v>9</v>
      </c>
      <c r="E465" t="e">
        <f>VLOOKUP(C465,[1]Analytique!$A$44:$B$202,2,FALSE)</f>
        <v>#N/A</v>
      </c>
      <c r="F465" t="s">
        <v>229</v>
      </c>
      <c r="H465" t="s">
        <v>748</v>
      </c>
      <c r="K465" s="11" t="s">
        <v>11</v>
      </c>
      <c r="L465" s="11">
        <v>37954.86</v>
      </c>
      <c r="M465" s="11" t="s">
        <v>11</v>
      </c>
      <c r="N465" s="11" t="s">
        <v>11</v>
      </c>
    </row>
    <row r="466" spans="1:14" hidden="1" x14ac:dyDescent="0.25">
      <c r="A466" t="s">
        <v>712</v>
      </c>
      <c r="B466">
        <v>79102000</v>
      </c>
      <c r="C466" s="10" t="s">
        <v>228</v>
      </c>
      <c r="D466" t="s">
        <v>9</v>
      </c>
      <c r="E466" t="e">
        <f>VLOOKUP(C466,[1]Analytique!$A$44:$B$202,2,FALSE)</f>
        <v>#N/A</v>
      </c>
      <c r="F466" t="s">
        <v>749</v>
      </c>
      <c r="H466" t="s">
        <v>750</v>
      </c>
      <c r="K466" s="11" t="s">
        <v>11</v>
      </c>
      <c r="L466" s="11">
        <v>17377.72</v>
      </c>
      <c r="M466" s="11" t="s">
        <v>11</v>
      </c>
      <c r="N466" s="11" t="s">
        <v>11</v>
      </c>
    </row>
    <row r="467" spans="1:14" hidden="1" x14ac:dyDescent="0.25">
      <c r="A467" t="s">
        <v>712</v>
      </c>
      <c r="B467">
        <v>79110000</v>
      </c>
      <c r="C467" s="10" t="s">
        <v>228</v>
      </c>
      <c r="D467" t="s">
        <v>9</v>
      </c>
      <c r="E467" t="e">
        <f>VLOOKUP(C467,[1]Analytique!$A$44:$B$202,2,FALSE)</f>
        <v>#N/A</v>
      </c>
      <c r="F467" t="s">
        <v>232</v>
      </c>
      <c r="I467" t="s">
        <v>751</v>
      </c>
      <c r="K467" s="11" t="s">
        <v>11</v>
      </c>
      <c r="L467" s="11" t="s">
        <v>11</v>
      </c>
      <c r="M467" s="11">
        <v>1186.8699999999999</v>
      </c>
      <c r="N467" s="11" t="s">
        <v>11</v>
      </c>
    </row>
    <row r="468" spans="1:14" hidden="1" x14ac:dyDescent="0.25">
      <c r="A468" t="s">
        <v>752</v>
      </c>
      <c r="B468">
        <v>61111000</v>
      </c>
      <c r="C468" s="10" t="s">
        <v>41</v>
      </c>
      <c r="D468" t="s">
        <v>9</v>
      </c>
      <c r="E468" t="str">
        <f>VLOOKUP(C468,[1]Analytique!$A$44:$B$202,2,FALSE)</f>
        <v>Services extérieurs</v>
      </c>
      <c r="F468" t="s">
        <v>277</v>
      </c>
      <c r="H468" t="s">
        <v>753</v>
      </c>
      <c r="K468" s="11" t="s">
        <v>11</v>
      </c>
      <c r="L468" s="11">
        <v>-8180.5</v>
      </c>
      <c r="M468" s="11" t="s">
        <v>11</v>
      </c>
      <c r="N468" s="11" t="s">
        <v>11</v>
      </c>
    </row>
    <row r="469" spans="1:14" hidden="1" x14ac:dyDescent="0.25">
      <c r="A469" t="s">
        <v>752</v>
      </c>
      <c r="B469">
        <v>62220000</v>
      </c>
      <c r="C469" s="10" t="s">
        <v>85</v>
      </c>
      <c r="D469" t="s">
        <v>9</v>
      </c>
      <c r="E469" t="str">
        <f>VLOOKUP(C469,[1]Analytique!$A$44:$B$202,2,FALSE)</f>
        <v>Autres Services extérieurs</v>
      </c>
      <c r="F469" t="s">
        <v>86</v>
      </c>
      <c r="G469" t="s">
        <v>754</v>
      </c>
      <c r="H469">
        <v>0</v>
      </c>
      <c r="K469" s="11">
        <v>-1289.92</v>
      </c>
      <c r="L469" s="11" t="s">
        <v>11</v>
      </c>
      <c r="M469" s="11" t="s">
        <v>11</v>
      </c>
      <c r="N469" s="11" t="s">
        <v>11</v>
      </c>
    </row>
    <row r="470" spans="1:14" hidden="1" x14ac:dyDescent="0.25">
      <c r="A470" t="s">
        <v>752</v>
      </c>
      <c r="B470">
        <v>62260000</v>
      </c>
      <c r="C470" s="10" t="s">
        <v>85</v>
      </c>
      <c r="D470" t="s">
        <v>9</v>
      </c>
      <c r="E470" t="str">
        <f>VLOOKUP(C470,[1]Analytique!$A$44:$B$202,2,FALSE)</f>
        <v>Autres Services extérieurs</v>
      </c>
      <c r="F470" t="s">
        <v>87</v>
      </c>
      <c r="G470">
        <v>-37.549999999999997</v>
      </c>
      <c r="K470" s="11">
        <v>-37.549999999999997</v>
      </c>
      <c r="L470" s="11" t="s">
        <v>11</v>
      </c>
      <c r="M470" s="11" t="s">
        <v>11</v>
      </c>
      <c r="N470" s="11" t="s">
        <v>11</v>
      </c>
    </row>
    <row r="471" spans="1:14" hidden="1" x14ac:dyDescent="0.25">
      <c r="A471" t="s">
        <v>752</v>
      </c>
      <c r="B471">
        <v>62265001</v>
      </c>
      <c r="C471" s="10" t="s">
        <v>85</v>
      </c>
      <c r="D471" t="s">
        <v>9</v>
      </c>
      <c r="E471" t="str">
        <f>VLOOKUP(C471,[1]Analytique!$A$44:$B$202,2,FALSE)</f>
        <v>Autres Services extérieurs</v>
      </c>
      <c r="F471" t="s">
        <v>104</v>
      </c>
      <c r="G471" t="s">
        <v>755</v>
      </c>
      <c r="H471" t="s">
        <v>756</v>
      </c>
      <c r="K471" s="11">
        <v>-19893.98</v>
      </c>
      <c r="L471" s="11">
        <v>-12983.82</v>
      </c>
      <c r="M471" s="11" t="s">
        <v>11</v>
      </c>
      <c r="N471" s="11" t="s">
        <v>11</v>
      </c>
    </row>
    <row r="472" spans="1:14" hidden="1" x14ac:dyDescent="0.25">
      <c r="A472" t="s">
        <v>752</v>
      </c>
      <c r="B472">
        <v>62420000</v>
      </c>
      <c r="C472" s="10" t="s">
        <v>85</v>
      </c>
      <c r="D472" t="s">
        <v>9</v>
      </c>
      <c r="E472" t="str">
        <f>VLOOKUP(C472,[1]Analytique!$A$44:$B$202,2,FALSE)</f>
        <v>Autres Services extérieurs</v>
      </c>
      <c r="F472" t="s">
        <v>312</v>
      </c>
      <c r="G472" t="s">
        <v>757</v>
      </c>
      <c r="H472" t="s">
        <v>758</v>
      </c>
      <c r="K472" s="11">
        <v>-5853.89</v>
      </c>
      <c r="L472" s="11">
        <v>-2111.5</v>
      </c>
      <c r="M472" s="11" t="s">
        <v>11</v>
      </c>
      <c r="N472" s="11" t="s">
        <v>11</v>
      </c>
    </row>
    <row r="473" spans="1:14" hidden="1" x14ac:dyDescent="0.25">
      <c r="A473" t="s">
        <v>752</v>
      </c>
      <c r="B473">
        <v>62780000</v>
      </c>
      <c r="C473" s="10" t="s">
        <v>85</v>
      </c>
      <c r="D473" t="s">
        <v>9</v>
      </c>
      <c r="E473" t="str">
        <f>VLOOKUP(C473,[1]Analytique!$A$44:$B$202,2,FALSE)</f>
        <v>Autres Services extérieurs</v>
      </c>
      <c r="F473" t="s">
        <v>140</v>
      </c>
      <c r="G473">
        <v>-529.59</v>
      </c>
      <c r="K473" s="11">
        <v>-529.59</v>
      </c>
      <c r="L473" s="11" t="s">
        <v>11</v>
      </c>
      <c r="M473" s="11" t="s">
        <v>11</v>
      </c>
      <c r="N473" s="11" t="s">
        <v>11</v>
      </c>
    </row>
    <row r="474" spans="1:14" hidden="1" x14ac:dyDescent="0.25">
      <c r="A474" t="s">
        <v>752</v>
      </c>
      <c r="B474">
        <v>63330000</v>
      </c>
      <c r="C474" s="10" t="s">
        <v>146</v>
      </c>
      <c r="D474" t="s">
        <v>9</v>
      </c>
      <c r="E474" t="str">
        <f>VLOOKUP(C474,[1]Analytique!$A$44:$B$202,2,FALSE)</f>
        <v>Impôts et taxes</v>
      </c>
      <c r="F474" t="s">
        <v>147</v>
      </c>
      <c r="G474">
        <v>-468.79</v>
      </c>
      <c r="H474">
        <v>194.47</v>
      </c>
      <c r="K474" s="11">
        <v>-468.79</v>
      </c>
      <c r="L474" s="11">
        <v>194.47</v>
      </c>
      <c r="M474" s="11" t="s">
        <v>11</v>
      </c>
      <c r="N474" s="11" t="s">
        <v>11</v>
      </c>
    </row>
    <row r="475" spans="1:14" hidden="1" x14ac:dyDescent="0.25">
      <c r="A475" t="s">
        <v>752</v>
      </c>
      <c r="B475">
        <v>63580000</v>
      </c>
      <c r="C475" s="10" t="s">
        <v>146</v>
      </c>
      <c r="D475" t="s">
        <v>9</v>
      </c>
      <c r="E475" t="str">
        <f>VLOOKUP(C475,[1]Analytique!$A$44:$B$202,2,FALSE)</f>
        <v>Impôts et taxes</v>
      </c>
      <c r="F475" t="s">
        <v>325</v>
      </c>
      <c r="G475" t="s">
        <v>759</v>
      </c>
      <c r="H475" t="s">
        <v>760</v>
      </c>
      <c r="I475" t="s">
        <v>761</v>
      </c>
      <c r="J475" t="s">
        <v>762</v>
      </c>
      <c r="K475" s="11">
        <v>-16941.34</v>
      </c>
      <c r="L475" s="11">
        <v>-10341.790000000001</v>
      </c>
      <c r="M475" s="11">
        <v>1487.16</v>
      </c>
      <c r="N475" s="11">
        <v>2215.16</v>
      </c>
    </row>
    <row r="476" spans="1:14" hidden="1" x14ac:dyDescent="0.25">
      <c r="A476" t="s">
        <v>752</v>
      </c>
      <c r="B476">
        <v>63780000</v>
      </c>
      <c r="C476" s="10" t="s">
        <v>146</v>
      </c>
      <c r="D476" t="s">
        <v>9</v>
      </c>
      <c r="E476" t="str">
        <f>VLOOKUP(C476,[1]Analytique!$A$44:$B$202,2,FALSE)</f>
        <v>Impôts et taxes</v>
      </c>
      <c r="F476" t="s">
        <v>158</v>
      </c>
      <c r="H476">
        <v>-96.43</v>
      </c>
      <c r="K476" s="11" t="s">
        <v>11</v>
      </c>
      <c r="L476" s="11">
        <v>-96.43</v>
      </c>
      <c r="M476" s="11" t="s">
        <v>11</v>
      </c>
      <c r="N476" s="11" t="s">
        <v>11</v>
      </c>
    </row>
    <row r="477" spans="1:14" hidden="1" x14ac:dyDescent="0.25">
      <c r="A477" t="s">
        <v>752</v>
      </c>
      <c r="B477">
        <v>63890000</v>
      </c>
      <c r="C477" s="10" t="s">
        <v>146</v>
      </c>
      <c r="D477" t="s">
        <v>9</v>
      </c>
      <c r="E477" t="str">
        <f>VLOOKUP(C477,[1]Analytique!$A$44:$B$202,2,FALSE)</f>
        <v>Impôts et taxes</v>
      </c>
      <c r="F477" t="s">
        <v>163</v>
      </c>
      <c r="G477">
        <v>-24.76</v>
      </c>
      <c r="K477" s="11">
        <v>-24.76</v>
      </c>
      <c r="L477" s="11" t="s">
        <v>11</v>
      </c>
      <c r="M477" s="11" t="s">
        <v>11</v>
      </c>
      <c r="N477" s="11" t="s">
        <v>11</v>
      </c>
    </row>
    <row r="478" spans="1:14" hidden="1" x14ac:dyDescent="0.25">
      <c r="A478" t="s">
        <v>752</v>
      </c>
      <c r="B478">
        <v>64110000</v>
      </c>
      <c r="C478" s="10" t="s">
        <v>8</v>
      </c>
      <c r="D478" t="s">
        <v>9</v>
      </c>
      <c r="E478" t="str">
        <f>VLOOKUP(C478,[1]Analytique!$A$44:$B$202,2,FALSE)</f>
        <v>Charges de personnel</v>
      </c>
      <c r="F478" t="s">
        <v>164</v>
      </c>
      <c r="G478" t="s">
        <v>763</v>
      </c>
      <c r="H478" t="s">
        <v>764</v>
      </c>
      <c r="I478" t="s">
        <v>765</v>
      </c>
      <c r="J478" t="s">
        <v>765</v>
      </c>
      <c r="K478" s="11">
        <v>-57435.95</v>
      </c>
      <c r="L478" s="11">
        <v>-69639.67</v>
      </c>
      <c r="M478" s="11">
        <v>-6082.6</v>
      </c>
      <c r="N478" s="11">
        <v>-6082.6</v>
      </c>
    </row>
    <row r="479" spans="1:14" hidden="1" x14ac:dyDescent="0.25">
      <c r="A479" t="s">
        <v>752</v>
      </c>
      <c r="B479">
        <v>64120000</v>
      </c>
      <c r="C479" s="10" t="s">
        <v>8</v>
      </c>
      <c r="D479" t="s">
        <v>9</v>
      </c>
      <c r="E479" t="str">
        <f>VLOOKUP(C479,[1]Analytique!$A$44:$B$202,2,FALSE)</f>
        <v>Charges de personnel</v>
      </c>
      <c r="F479" t="s">
        <v>168</v>
      </c>
      <c r="G479">
        <v>934.78</v>
      </c>
      <c r="H479" t="s">
        <v>766</v>
      </c>
      <c r="I479" t="s">
        <v>767</v>
      </c>
      <c r="J479" t="s">
        <v>767</v>
      </c>
      <c r="K479" s="11">
        <v>934.78</v>
      </c>
      <c r="L479" s="11">
        <v>-2855.67</v>
      </c>
      <c r="M479" s="11">
        <v>7356.55</v>
      </c>
      <c r="N479" s="11">
        <v>7356.55</v>
      </c>
    </row>
    <row r="480" spans="1:14" hidden="1" x14ac:dyDescent="0.25">
      <c r="A480" t="s">
        <v>752</v>
      </c>
      <c r="B480">
        <v>64130000</v>
      </c>
      <c r="C480" s="10" t="s">
        <v>8</v>
      </c>
      <c r="D480" t="s">
        <v>9</v>
      </c>
      <c r="E480" t="str">
        <f>VLOOKUP(C480,[1]Analytique!$A$44:$B$202,2,FALSE)</f>
        <v>Charges de personnel</v>
      </c>
      <c r="F480" t="s">
        <v>172</v>
      </c>
      <c r="G480" t="s">
        <v>768</v>
      </c>
      <c r="H480" t="s">
        <v>765</v>
      </c>
      <c r="I480">
        <v>-437.03</v>
      </c>
      <c r="J480">
        <v>-437.03</v>
      </c>
      <c r="K480" s="11">
        <v>-3590.19</v>
      </c>
      <c r="L480" s="11">
        <v>-6082.6</v>
      </c>
      <c r="M480" s="11">
        <v>-437.03</v>
      </c>
      <c r="N480" s="11">
        <v>-437.03</v>
      </c>
    </row>
    <row r="481" spans="1:14" hidden="1" x14ac:dyDescent="0.25">
      <c r="A481" t="s">
        <v>752</v>
      </c>
      <c r="B481">
        <v>64140000</v>
      </c>
      <c r="C481" s="10" t="s">
        <v>8</v>
      </c>
      <c r="D481" t="s">
        <v>9</v>
      </c>
      <c r="E481" t="str">
        <f>VLOOKUP(C481,[1]Analytique!$A$44:$B$202,2,FALSE)</f>
        <v>Charges de personnel</v>
      </c>
      <c r="F481" t="s">
        <v>176</v>
      </c>
      <c r="G481">
        <v>-21.82</v>
      </c>
      <c r="K481" s="11">
        <v>-21.82</v>
      </c>
      <c r="L481" s="11" t="s">
        <v>11</v>
      </c>
      <c r="M481" s="11" t="s">
        <v>11</v>
      </c>
      <c r="N481" s="11" t="s">
        <v>11</v>
      </c>
    </row>
    <row r="482" spans="1:14" hidden="1" x14ac:dyDescent="0.25">
      <c r="A482" t="s">
        <v>752</v>
      </c>
      <c r="B482">
        <v>64510000</v>
      </c>
      <c r="C482" s="10" t="s">
        <v>8</v>
      </c>
      <c r="D482" t="s">
        <v>9</v>
      </c>
      <c r="E482" t="str">
        <f>VLOOKUP(C482,[1]Analytique!$A$44:$B$202,2,FALSE)</f>
        <v>Charges de personnel</v>
      </c>
      <c r="F482" t="s">
        <v>10</v>
      </c>
      <c r="G482" t="s">
        <v>769</v>
      </c>
      <c r="H482" t="s">
        <v>770</v>
      </c>
      <c r="I482" t="s">
        <v>771</v>
      </c>
      <c r="J482" t="s">
        <v>771</v>
      </c>
      <c r="K482" s="11">
        <v>-25337.52</v>
      </c>
      <c r="L482" s="11">
        <v>-33838.04</v>
      </c>
      <c r="M482" s="11">
        <v>-2831.41</v>
      </c>
      <c r="N482" s="11">
        <v>-2831.41</v>
      </c>
    </row>
    <row r="483" spans="1:14" hidden="1" x14ac:dyDescent="0.25">
      <c r="A483" t="s">
        <v>752</v>
      </c>
      <c r="B483">
        <v>64512000</v>
      </c>
      <c r="C483" s="10" t="s">
        <v>8</v>
      </c>
      <c r="D483" t="s">
        <v>9</v>
      </c>
      <c r="E483" t="str">
        <f>VLOOKUP(C483,[1]Analytique!$A$44:$B$202,2,FALSE)</f>
        <v>Charges de personnel</v>
      </c>
      <c r="F483" t="s">
        <v>12</v>
      </c>
      <c r="G483">
        <v>-102.81</v>
      </c>
      <c r="K483" s="11">
        <v>-102.81</v>
      </c>
      <c r="L483" s="11" t="s">
        <v>11</v>
      </c>
      <c r="M483" s="11" t="s">
        <v>11</v>
      </c>
      <c r="N483" s="11" t="s">
        <v>11</v>
      </c>
    </row>
    <row r="484" spans="1:14" hidden="1" x14ac:dyDescent="0.25">
      <c r="A484" t="s">
        <v>752</v>
      </c>
      <c r="B484">
        <v>64524000</v>
      </c>
      <c r="C484" s="10" t="s">
        <v>8</v>
      </c>
      <c r="D484" t="s">
        <v>9</v>
      </c>
      <c r="E484" t="str">
        <f>VLOOKUP(C484,[1]Analytique!$A$44:$B$202,2,FALSE)</f>
        <v>Charges de personnel</v>
      </c>
      <c r="F484" t="s">
        <v>186</v>
      </c>
      <c r="G484">
        <v>-30.06</v>
      </c>
      <c r="K484" s="11">
        <v>-30.06</v>
      </c>
      <c r="L484" s="11" t="s">
        <v>11</v>
      </c>
      <c r="M484" s="11" t="s">
        <v>11</v>
      </c>
      <c r="N484" s="11" t="s">
        <v>11</v>
      </c>
    </row>
    <row r="485" spans="1:14" hidden="1" x14ac:dyDescent="0.25">
      <c r="A485" t="s">
        <v>752</v>
      </c>
      <c r="B485">
        <v>64535000</v>
      </c>
      <c r="C485" s="10" t="s">
        <v>8</v>
      </c>
      <c r="D485" t="s">
        <v>9</v>
      </c>
      <c r="E485" t="str">
        <f>VLOOKUP(C485,[1]Analytique!$A$44:$B$202,2,FALSE)</f>
        <v>Charges de personnel</v>
      </c>
      <c r="F485" t="s">
        <v>189</v>
      </c>
      <c r="G485" t="s">
        <v>772</v>
      </c>
      <c r="H485" t="s">
        <v>773</v>
      </c>
      <c r="I485">
        <v>-496.66</v>
      </c>
      <c r="J485">
        <v>-496.66</v>
      </c>
      <c r="K485" s="11">
        <v>-3412.12</v>
      </c>
      <c r="L485" s="11">
        <v>-6056.05</v>
      </c>
      <c r="M485" s="11">
        <v>-496.66</v>
      </c>
      <c r="N485" s="11">
        <v>-496.66</v>
      </c>
    </row>
    <row r="486" spans="1:14" hidden="1" x14ac:dyDescent="0.25">
      <c r="A486" t="s">
        <v>752</v>
      </c>
      <c r="B486">
        <v>64560000</v>
      </c>
      <c r="C486" s="10" t="s">
        <v>8</v>
      </c>
      <c r="D486" t="s">
        <v>9</v>
      </c>
      <c r="E486" t="str">
        <f>VLOOKUP(C486,[1]Analytique!$A$44:$B$202,2,FALSE)</f>
        <v>Charges de personnel</v>
      </c>
      <c r="F486" t="s">
        <v>193</v>
      </c>
      <c r="G486">
        <v>218.38</v>
      </c>
      <c r="H486" t="s">
        <v>774</v>
      </c>
      <c r="I486" t="s">
        <v>775</v>
      </c>
      <c r="J486" t="s">
        <v>775</v>
      </c>
      <c r="K486" s="11">
        <v>218.38</v>
      </c>
      <c r="L486" s="11">
        <v>-1350.08</v>
      </c>
      <c r="M486" s="11">
        <v>3725.02</v>
      </c>
      <c r="N486" s="11">
        <v>3725.02</v>
      </c>
    </row>
    <row r="487" spans="1:14" hidden="1" x14ac:dyDescent="0.25">
      <c r="A487" t="s">
        <v>752</v>
      </c>
      <c r="B487">
        <v>65800000</v>
      </c>
      <c r="C487" s="10" t="s">
        <v>197</v>
      </c>
      <c r="D487" t="s">
        <v>9</v>
      </c>
      <c r="E487" t="str">
        <f>VLOOKUP(C487,[1]Analytique!$A$44:$B$202,2,FALSE)</f>
        <v>Autres charges de gestion</v>
      </c>
      <c r="F487" t="s">
        <v>200</v>
      </c>
      <c r="G487">
        <v>-0.05</v>
      </c>
      <c r="K487" s="11">
        <v>-0.05</v>
      </c>
      <c r="L487" s="11" t="s">
        <v>11</v>
      </c>
      <c r="M487" s="11" t="s">
        <v>11</v>
      </c>
      <c r="N487" s="11" t="s">
        <v>11</v>
      </c>
    </row>
    <row r="488" spans="1:14" hidden="1" x14ac:dyDescent="0.25">
      <c r="A488" t="s">
        <v>752</v>
      </c>
      <c r="B488">
        <v>66800000</v>
      </c>
      <c r="C488" s="10" t="s">
        <v>201</v>
      </c>
      <c r="D488" t="s">
        <v>9</v>
      </c>
      <c r="E488" t="str">
        <f>VLOOKUP(C488,[1]Analytique!$A$44:$B$202,2,FALSE)</f>
        <v>Charges Financières</v>
      </c>
      <c r="F488" t="s">
        <v>206</v>
      </c>
      <c r="G488">
        <v>-9.6300000000000008</v>
      </c>
      <c r="K488" s="11">
        <v>-9.6300000000000008</v>
      </c>
      <c r="L488" s="11" t="s">
        <v>11</v>
      </c>
      <c r="M488" s="11" t="s">
        <v>11</v>
      </c>
      <c r="N488" s="11" t="s">
        <v>11</v>
      </c>
    </row>
    <row r="489" spans="1:14" hidden="1" x14ac:dyDescent="0.25">
      <c r="A489" t="s">
        <v>752</v>
      </c>
      <c r="B489">
        <v>67180000</v>
      </c>
      <c r="C489" s="10" t="s">
        <v>207</v>
      </c>
      <c r="D489" t="s">
        <v>9</v>
      </c>
      <c r="E489" t="str">
        <f>VLOOKUP(C489,[1]Analytique!$A$44:$B$202,2,FALSE)</f>
        <v>Charges exceptionnelles</v>
      </c>
      <c r="F489" t="s">
        <v>692</v>
      </c>
      <c r="G489" t="s">
        <v>776</v>
      </c>
      <c r="K489" s="11">
        <v>-5160</v>
      </c>
      <c r="L489" s="11" t="s">
        <v>11</v>
      </c>
      <c r="M489" s="11" t="s">
        <v>11</v>
      </c>
      <c r="N489" s="11" t="s">
        <v>11</v>
      </c>
    </row>
    <row r="490" spans="1:14" hidden="1" x14ac:dyDescent="0.25">
      <c r="A490" t="s">
        <v>752</v>
      </c>
      <c r="B490">
        <v>67200000</v>
      </c>
      <c r="C490" s="10" t="s">
        <v>207</v>
      </c>
      <c r="D490" t="s">
        <v>9</v>
      </c>
      <c r="E490" t="str">
        <f>VLOOKUP(C490,[1]Analytique!$A$44:$B$202,2,FALSE)</f>
        <v>Charges exceptionnelles</v>
      </c>
      <c r="F490" t="s">
        <v>209</v>
      </c>
      <c r="G490">
        <v>-553.4</v>
      </c>
      <c r="K490" s="11">
        <v>-553.4</v>
      </c>
      <c r="L490" s="11" t="s">
        <v>11</v>
      </c>
      <c r="M490" s="11" t="s">
        <v>11</v>
      </c>
      <c r="N490" s="11" t="s">
        <v>11</v>
      </c>
    </row>
    <row r="491" spans="1:14" hidden="1" x14ac:dyDescent="0.25">
      <c r="A491" t="s">
        <v>752</v>
      </c>
      <c r="B491">
        <v>70100000</v>
      </c>
      <c r="C491" s="10" t="s">
        <v>351</v>
      </c>
      <c r="D491" t="s">
        <v>352</v>
      </c>
      <c r="E491" t="e">
        <f>VLOOKUP(C491,[1]Analytique!$A$44:$B$202,2,FALSE)</f>
        <v>#N/A</v>
      </c>
      <c r="F491" t="s">
        <v>730</v>
      </c>
      <c r="G491" t="s">
        <v>777</v>
      </c>
      <c r="H491" t="s">
        <v>778</v>
      </c>
      <c r="I491" t="s">
        <v>779</v>
      </c>
      <c r="J491" t="s">
        <v>780</v>
      </c>
      <c r="K491" s="11">
        <v>3678087.07</v>
      </c>
      <c r="L491" s="11">
        <v>2743585.33</v>
      </c>
      <c r="M491" s="11">
        <v>3831335.44</v>
      </c>
      <c r="N491" s="11">
        <v>860549.59</v>
      </c>
    </row>
    <row r="492" spans="1:14" hidden="1" x14ac:dyDescent="0.25">
      <c r="A492" t="s">
        <v>752</v>
      </c>
      <c r="B492">
        <v>70101000</v>
      </c>
      <c r="C492" s="10" t="s">
        <v>351</v>
      </c>
      <c r="D492" t="s">
        <v>352</v>
      </c>
      <c r="E492" t="e">
        <f>VLOOKUP(C492,[1]Analytique!$A$44:$B$202,2,FALSE)</f>
        <v>#N/A</v>
      </c>
      <c r="F492" t="s">
        <v>781</v>
      </c>
      <c r="H492" t="s">
        <v>782</v>
      </c>
      <c r="I492" t="s">
        <v>783</v>
      </c>
      <c r="J492">
        <v>381</v>
      </c>
      <c r="K492" s="11" t="s">
        <v>11</v>
      </c>
      <c r="L492" s="11">
        <v>3181.75</v>
      </c>
      <c r="M492" s="11">
        <v>1581</v>
      </c>
      <c r="N492" s="11">
        <v>381</v>
      </c>
    </row>
    <row r="493" spans="1:14" hidden="1" x14ac:dyDescent="0.25">
      <c r="A493" t="s">
        <v>752</v>
      </c>
      <c r="B493">
        <v>70102196</v>
      </c>
      <c r="C493" s="10" t="s">
        <v>351</v>
      </c>
      <c r="D493" t="s">
        <v>352</v>
      </c>
      <c r="E493" t="e">
        <f>VLOOKUP(C493,[1]Analytique!$A$44:$B$202,2,FALSE)</f>
        <v>#N/A</v>
      </c>
      <c r="F493" t="s">
        <v>784</v>
      </c>
      <c r="H493" t="s">
        <v>785</v>
      </c>
      <c r="K493" s="11" t="s">
        <v>11</v>
      </c>
      <c r="L493" s="11">
        <v>5400</v>
      </c>
      <c r="M493" s="11" t="s">
        <v>11</v>
      </c>
      <c r="N493" s="11" t="s">
        <v>11</v>
      </c>
    </row>
    <row r="494" spans="1:14" hidden="1" x14ac:dyDescent="0.25">
      <c r="A494" t="s">
        <v>752</v>
      </c>
      <c r="B494">
        <v>70119000</v>
      </c>
      <c r="C494" s="10" t="s">
        <v>351</v>
      </c>
      <c r="D494" t="s">
        <v>352</v>
      </c>
      <c r="E494" t="e">
        <f>VLOOKUP(C494,[1]Analytique!$A$44:$B$202,2,FALSE)</f>
        <v>#N/A</v>
      </c>
      <c r="F494" t="s">
        <v>786</v>
      </c>
      <c r="G494" t="s">
        <v>787</v>
      </c>
      <c r="H494" t="s">
        <v>788</v>
      </c>
      <c r="I494" t="s">
        <v>789</v>
      </c>
      <c r="J494" t="s">
        <v>790</v>
      </c>
      <c r="K494" s="11">
        <v>612915.19999999995</v>
      </c>
      <c r="L494" s="11">
        <v>406177.6</v>
      </c>
      <c r="M494" s="11">
        <v>970651.62</v>
      </c>
      <c r="N494" s="11">
        <v>510399.95</v>
      </c>
    </row>
    <row r="495" spans="1:14" hidden="1" x14ac:dyDescent="0.25">
      <c r="A495" t="s">
        <v>752</v>
      </c>
      <c r="B495">
        <v>70600000</v>
      </c>
      <c r="C495" s="10" t="s">
        <v>351</v>
      </c>
      <c r="D495" t="s">
        <v>352</v>
      </c>
      <c r="E495" t="e">
        <f>VLOOKUP(C495,[1]Analytique!$A$44:$B$202,2,FALSE)</f>
        <v>#N/A</v>
      </c>
      <c r="F495" t="s">
        <v>353</v>
      </c>
      <c r="G495" t="s">
        <v>791</v>
      </c>
      <c r="H495" t="s">
        <v>792</v>
      </c>
      <c r="K495" s="11">
        <v>4060</v>
      </c>
      <c r="L495" s="11">
        <v>10569.37</v>
      </c>
      <c r="M495" s="11" t="s">
        <v>11</v>
      </c>
      <c r="N495" s="11" t="s">
        <v>11</v>
      </c>
    </row>
    <row r="496" spans="1:14" hidden="1" x14ac:dyDescent="0.25">
      <c r="A496" t="s">
        <v>752</v>
      </c>
      <c r="B496">
        <v>70800000</v>
      </c>
      <c r="C496" s="10" t="s">
        <v>351</v>
      </c>
      <c r="D496" t="s">
        <v>352</v>
      </c>
      <c r="E496" t="e">
        <f>VLOOKUP(C496,[1]Analytique!$A$44:$B$202,2,FALSE)</f>
        <v>#N/A</v>
      </c>
      <c r="F496" t="s">
        <v>793</v>
      </c>
      <c r="G496" t="s">
        <v>794</v>
      </c>
      <c r="H496" t="s">
        <v>795</v>
      </c>
      <c r="I496" t="s">
        <v>796</v>
      </c>
      <c r="J496" t="s">
        <v>797</v>
      </c>
      <c r="K496" s="11">
        <v>10148.42</v>
      </c>
      <c r="L496" s="11">
        <v>7302.19</v>
      </c>
      <c r="M496" s="11">
        <v>8385.17</v>
      </c>
      <c r="N496" s="11">
        <v>8399.17</v>
      </c>
    </row>
    <row r="497" spans="1:14" hidden="1" x14ac:dyDescent="0.25">
      <c r="A497" t="s">
        <v>752</v>
      </c>
      <c r="B497">
        <v>70802000</v>
      </c>
      <c r="C497" s="10" t="s">
        <v>351</v>
      </c>
      <c r="D497" t="s">
        <v>352</v>
      </c>
      <c r="E497" t="e">
        <f>VLOOKUP(C497,[1]Analytique!$A$44:$B$202,2,FALSE)</f>
        <v>#N/A</v>
      </c>
      <c r="F497" t="s">
        <v>798</v>
      </c>
      <c r="G497" t="s">
        <v>799</v>
      </c>
      <c r="H497" t="s">
        <v>800</v>
      </c>
      <c r="I497">
        <v>76.400000000000006</v>
      </c>
      <c r="J497">
        <v>62.4</v>
      </c>
      <c r="K497" s="11">
        <v>17563.13</v>
      </c>
      <c r="L497" s="11">
        <v>2343.4299999999998</v>
      </c>
      <c r="M497" s="11">
        <v>76.400000000000006</v>
      </c>
      <c r="N497" s="11">
        <v>62.4</v>
      </c>
    </row>
    <row r="498" spans="1:14" hidden="1" x14ac:dyDescent="0.25">
      <c r="A498" t="s">
        <v>752</v>
      </c>
      <c r="B498">
        <v>70860000</v>
      </c>
      <c r="C498" s="10" t="s">
        <v>351</v>
      </c>
      <c r="D498" t="s">
        <v>352</v>
      </c>
      <c r="E498" t="e">
        <f>VLOOKUP(C498,[1]Analytique!$A$44:$B$202,2,FALSE)</f>
        <v>#N/A</v>
      </c>
      <c r="F498" t="s">
        <v>801</v>
      </c>
      <c r="H498">
        <v>170</v>
      </c>
      <c r="I498" t="s">
        <v>802</v>
      </c>
      <c r="K498" s="11" t="s">
        <v>11</v>
      </c>
      <c r="L498" s="11">
        <v>170</v>
      </c>
      <c r="M498" s="11">
        <v>2720</v>
      </c>
      <c r="N498" s="11" t="s">
        <v>11</v>
      </c>
    </row>
    <row r="499" spans="1:14" hidden="1" x14ac:dyDescent="0.25">
      <c r="A499" t="s">
        <v>752</v>
      </c>
      <c r="B499">
        <v>70880000</v>
      </c>
      <c r="C499" s="10" t="s">
        <v>351</v>
      </c>
      <c r="D499" t="s">
        <v>352</v>
      </c>
      <c r="E499" t="e">
        <f>VLOOKUP(C499,[1]Analytique!$A$44:$B$202,2,FALSE)</f>
        <v>#N/A</v>
      </c>
      <c r="F499" t="s">
        <v>803</v>
      </c>
      <c r="H499" t="s">
        <v>804</v>
      </c>
      <c r="K499" s="11" t="s">
        <v>11</v>
      </c>
      <c r="L499" s="11">
        <v>2139.4499999999998</v>
      </c>
      <c r="M499" s="11" t="s">
        <v>11</v>
      </c>
      <c r="N499" s="11" t="s">
        <v>11</v>
      </c>
    </row>
    <row r="500" spans="1:14" hidden="1" x14ac:dyDescent="0.25">
      <c r="A500" t="s">
        <v>752</v>
      </c>
      <c r="B500">
        <v>75800000</v>
      </c>
      <c r="C500" s="10" t="s">
        <v>216</v>
      </c>
      <c r="D500" t="s">
        <v>9</v>
      </c>
      <c r="E500" t="e">
        <f>VLOOKUP(C500,[1]Analytique!$A$44:$B$202,2,FALSE)</f>
        <v>#N/A</v>
      </c>
      <c r="F500" t="s">
        <v>217</v>
      </c>
      <c r="H500">
        <v>158.5</v>
      </c>
      <c r="K500" s="11" t="s">
        <v>11</v>
      </c>
      <c r="L500" s="11">
        <v>158.5</v>
      </c>
      <c r="M500" s="11" t="s">
        <v>11</v>
      </c>
      <c r="N500" s="11" t="s">
        <v>11</v>
      </c>
    </row>
    <row r="501" spans="1:14" hidden="1" x14ac:dyDescent="0.25">
      <c r="A501" t="s">
        <v>752</v>
      </c>
      <c r="B501">
        <v>77200000</v>
      </c>
      <c r="C501" s="10" t="s">
        <v>222</v>
      </c>
      <c r="D501" t="s">
        <v>9</v>
      </c>
      <c r="E501" t="e">
        <f>VLOOKUP(C501,[1]Analytique!$A$44:$B$202,2,FALSE)</f>
        <v>#N/A</v>
      </c>
      <c r="F501" t="s">
        <v>223</v>
      </c>
      <c r="H501" t="s">
        <v>805</v>
      </c>
      <c r="K501" s="11" t="s">
        <v>11</v>
      </c>
      <c r="L501" s="11">
        <v>1964.13</v>
      </c>
      <c r="M501" s="11" t="s">
        <v>11</v>
      </c>
      <c r="N501" s="11" t="s">
        <v>11</v>
      </c>
    </row>
    <row r="502" spans="1:14" hidden="1" x14ac:dyDescent="0.25">
      <c r="A502" t="s">
        <v>752</v>
      </c>
      <c r="B502">
        <v>77521960</v>
      </c>
      <c r="C502" s="10" t="s">
        <v>222</v>
      </c>
      <c r="D502" t="s">
        <v>9</v>
      </c>
      <c r="E502" t="e">
        <f>VLOOKUP(C502,[1]Analytique!$A$44:$B$202,2,FALSE)</f>
        <v>#N/A</v>
      </c>
      <c r="F502" t="s">
        <v>225</v>
      </c>
      <c r="I502" t="s">
        <v>806</v>
      </c>
      <c r="J502" t="s">
        <v>806</v>
      </c>
      <c r="K502" s="11" t="s">
        <v>11</v>
      </c>
      <c r="L502" s="11" t="s">
        <v>11</v>
      </c>
      <c r="M502" s="11">
        <v>1080</v>
      </c>
      <c r="N502" s="11">
        <v>1080</v>
      </c>
    </row>
    <row r="503" spans="1:14" hidden="1" x14ac:dyDescent="0.25">
      <c r="A503" t="s">
        <v>752</v>
      </c>
      <c r="B503">
        <v>79150000</v>
      </c>
      <c r="C503" s="10" t="s">
        <v>228</v>
      </c>
      <c r="D503" t="s">
        <v>9</v>
      </c>
      <c r="E503" t="e">
        <f>VLOOKUP(C503,[1]Analytique!$A$44:$B$202,2,FALSE)</f>
        <v>#N/A</v>
      </c>
      <c r="F503" t="s">
        <v>234</v>
      </c>
      <c r="G503">
        <v>222</v>
      </c>
      <c r="H503" t="s">
        <v>807</v>
      </c>
      <c r="K503" s="11">
        <v>222</v>
      </c>
      <c r="L503" s="11">
        <v>5160</v>
      </c>
      <c r="M503" s="11" t="s">
        <v>11</v>
      </c>
      <c r="N503" s="11" t="s">
        <v>11</v>
      </c>
    </row>
    <row r="504" spans="1:14" hidden="1" x14ac:dyDescent="0.25">
      <c r="A504" t="s">
        <v>808</v>
      </c>
      <c r="B504">
        <v>60220000</v>
      </c>
      <c r="C504" s="10" t="s">
        <v>14</v>
      </c>
      <c r="D504" t="s">
        <v>9</v>
      </c>
      <c r="E504" t="str">
        <f>VLOOKUP(C504,[1]Analytique!$A$44:$B$202,2,FALSE)</f>
        <v>Achats</v>
      </c>
      <c r="F504" t="s">
        <v>360</v>
      </c>
      <c r="H504" t="s">
        <v>809</v>
      </c>
      <c r="I504" t="s">
        <v>810</v>
      </c>
      <c r="K504" s="11" t="s">
        <v>11</v>
      </c>
      <c r="L504" s="11">
        <v>-4725.3900000000003</v>
      </c>
      <c r="M504" s="11">
        <v>-5231.0200000000004</v>
      </c>
      <c r="N504" s="11" t="s">
        <v>11</v>
      </c>
    </row>
    <row r="505" spans="1:14" hidden="1" x14ac:dyDescent="0.25">
      <c r="A505" t="s">
        <v>808</v>
      </c>
      <c r="B505">
        <v>60240000</v>
      </c>
      <c r="C505" s="10" t="s">
        <v>14</v>
      </c>
      <c r="D505" t="s">
        <v>9</v>
      </c>
      <c r="E505" t="str">
        <f>VLOOKUP(C505,[1]Analytique!$A$44:$B$202,2,FALSE)</f>
        <v>Achats</v>
      </c>
      <c r="F505" t="s">
        <v>17</v>
      </c>
      <c r="H505">
        <v>-4.58</v>
      </c>
      <c r="K505" s="11" t="s">
        <v>11</v>
      </c>
      <c r="L505" s="11">
        <v>-4.58</v>
      </c>
      <c r="M505" s="11" t="s">
        <v>11</v>
      </c>
      <c r="N505" s="11" t="s">
        <v>11</v>
      </c>
    </row>
    <row r="506" spans="1:14" hidden="1" x14ac:dyDescent="0.25">
      <c r="A506" t="s">
        <v>808</v>
      </c>
      <c r="B506">
        <v>60250000</v>
      </c>
      <c r="C506" s="10" t="s">
        <v>14</v>
      </c>
      <c r="D506" t="s">
        <v>9</v>
      </c>
      <c r="E506" t="str">
        <f>VLOOKUP(C506,[1]Analytique!$A$44:$B$202,2,FALSE)</f>
        <v>Achats</v>
      </c>
      <c r="F506" t="s">
        <v>362</v>
      </c>
      <c r="G506" t="s">
        <v>811</v>
      </c>
      <c r="H506" t="s">
        <v>812</v>
      </c>
      <c r="I506" t="s">
        <v>813</v>
      </c>
      <c r="J506" t="s">
        <v>814</v>
      </c>
      <c r="K506" s="11">
        <v>-7278.11</v>
      </c>
      <c r="L506" s="11">
        <v>-4242.99</v>
      </c>
      <c r="M506" s="11">
        <v>-5493.46</v>
      </c>
      <c r="N506" s="11">
        <v>-2374.29</v>
      </c>
    </row>
    <row r="507" spans="1:14" hidden="1" x14ac:dyDescent="0.25">
      <c r="A507" t="s">
        <v>808</v>
      </c>
      <c r="B507">
        <v>60610000</v>
      </c>
      <c r="C507" s="10" t="s">
        <v>14</v>
      </c>
      <c r="D507" t="s">
        <v>9</v>
      </c>
      <c r="E507" t="str">
        <f>VLOOKUP(C507,[1]Analytique!$A$44:$B$202,2,FALSE)</f>
        <v>Achats</v>
      </c>
      <c r="F507" t="s">
        <v>21</v>
      </c>
      <c r="G507" t="s">
        <v>366</v>
      </c>
      <c r="H507">
        <v>-944.11</v>
      </c>
      <c r="I507">
        <v>-489.49</v>
      </c>
      <c r="J507">
        <v>-489.49</v>
      </c>
      <c r="K507" s="11">
        <v>-1706.45</v>
      </c>
      <c r="L507" s="11">
        <v>-944.11</v>
      </c>
      <c r="M507" s="11">
        <v>-489.49</v>
      </c>
      <c r="N507" s="11">
        <v>-489.49</v>
      </c>
    </row>
    <row r="508" spans="1:14" hidden="1" x14ac:dyDescent="0.25">
      <c r="A508" t="s">
        <v>808</v>
      </c>
      <c r="B508">
        <v>60620000</v>
      </c>
      <c r="C508" s="10" t="s">
        <v>14</v>
      </c>
      <c r="D508" t="s">
        <v>9</v>
      </c>
      <c r="E508" t="str">
        <f>VLOOKUP(C508,[1]Analytique!$A$44:$B$202,2,FALSE)</f>
        <v>Achats</v>
      </c>
      <c r="F508" t="s">
        <v>22</v>
      </c>
      <c r="H508">
        <v>-381.08</v>
      </c>
      <c r="I508">
        <v>-340</v>
      </c>
      <c r="K508" s="11" t="s">
        <v>11</v>
      </c>
      <c r="L508" s="11">
        <v>-381.08</v>
      </c>
      <c r="M508" s="11">
        <v>-340</v>
      </c>
      <c r="N508" s="11" t="s">
        <v>11</v>
      </c>
    </row>
    <row r="509" spans="1:14" hidden="1" x14ac:dyDescent="0.25">
      <c r="A509" t="s">
        <v>808</v>
      </c>
      <c r="B509">
        <v>60630000</v>
      </c>
      <c r="C509" s="10" t="s">
        <v>14</v>
      </c>
      <c r="D509" t="s">
        <v>9</v>
      </c>
      <c r="E509" t="str">
        <f>VLOOKUP(C509,[1]Analytique!$A$44:$B$202,2,FALSE)</f>
        <v>Achats</v>
      </c>
      <c r="F509" t="s">
        <v>24</v>
      </c>
      <c r="G509" t="s">
        <v>367</v>
      </c>
      <c r="H509" t="s">
        <v>815</v>
      </c>
      <c r="I509" t="s">
        <v>369</v>
      </c>
      <c r="J509" t="s">
        <v>370</v>
      </c>
      <c r="K509" s="11">
        <v>-15489.27</v>
      </c>
      <c r="L509" s="11">
        <v>-13528.66</v>
      </c>
      <c r="M509" s="11">
        <v>-13744.02</v>
      </c>
      <c r="N509" s="11">
        <v>-8226.43</v>
      </c>
    </row>
    <row r="510" spans="1:14" hidden="1" x14ac:dyDescent="0.25">
      <c r="A510" t="s">
        <v>808</v>
      </c>
      <c r="B510">
        <v>60640000</v>
      </c>
      <c r="C510" s="10" t="s">
        <v>14</v>
      </c>
      <c r="D510" t="s">
        <v>9</v>
      </c>
      <c r="E510" t="str">
        <f>VLOOKUP(C510,[1]Analytique!$A$44:$B$202,2,FALSE)</f>
        <v>Achats</v>
      </c>
      <c r="F510" t="s">
        <v>29</v>
      </c>
      <c r="G510">
        <v>-295.75</v>
      </c>
      <c r="H510">
        <v>-218.81</v>
      </c>
      <c r="K510" s="11">
        <v>-295.75</v>
      </c>
      <c r="L510" s="11">
        <v>-218.81</v>
      </c>
      <c r="M510" s="11" t="s">
        <v>11</v>
      </c>
      <c r="N510" s="11" t="s">
        <v>11</v>
      </c>
    </row>
    <row r="511" spans="1:14" hidden="1" x14ac:dyDescent="0.25">
      <c r="A511" t="s">
        <v>808</v>
      </c>
      <c r="B511">
        <v>60660000</v>
      </c>
      <c r="C511" s="10" t="s">
        <v>14</v>
      </c>
      <c r="D511" t="s">
        <v>9</v>
      </c>
      <c r="E511" t="str">
        <f>VLOOKUP(C511,[1]Analytique!$A$44:$B$202,2,FALSE)</f>
        <v>Achats</v>
      </c>
      <c r="F511" t="s">
        <v>35</v>
      </c>
      <c r="G511" t="s">
        <v>816</v>
      </c>
      <c r="H511" t="s">
        <v>817</v>
      </c>
      <c r="I511" t="s">
        <v>818</v>
      </c>
      <c r="J511">
        <v>-502.07</v>
      </c>
      <c r="K511" s="11">
        <v>-5221.3100000000004</v>
      </c>
      <c r="L511" s="11">
        <v>-6000.28</v>
      </c>
      <c r="M511" s="11">
        <v>-3234.61</v>
      </c>
      <c r="N511" s="11">
        <v>-502.07</v>
      </c>
    </row>
    <row r="512" spans="1:14" hidden="1" x14ac:dyDescent="0.25">
      <c r="A512" t="s">
        <v>808</v>
      </c>
      <c r="B512">
        <v>60670000</v>
      </c>
      <c r="C512" s="10" t="s">
        <v>14</v>
      </c>
      <c r="D512" t="s">
        <v>9</v>
      </c>
      <c r="E512" t="str">
        <f>VLOOKUP(C512,[1]Analytique!$A$44:$B$202,2,FALSE)</f>
        <v>Achats</v>
      </c>
      <c r="F512" t="s">
        <v>274</v>
      </c>
      <c r="G512" t="s">
        <v>819</v>
      </c>
      <c r="H512" t="s">
        <v>820</v>
      </c>
      <c r="I512" t="s">
        <v>821</v>
      </c>
      <c r="K512" s="11">
        <v>-6653.88</v>
      </c>
      <c r="L512" s="11">
        <v>-9307.5499999999993</v>
      </c>
      <c r="M512" s="11">
        <v>-9077.81</v>
      </c>
      <c r="N512" s="11" t="s">
        <v>11</v>
      </c>
    </row>
    <row r="513" spans="1:14" hidden="1" x14ac:dyDescent="0.25">
      <c r="A513" t="s">
        <v>808</v>
      </c>
      <c r="B513">
        <v>61100000</v>
      </c>
      <c r="C513" s="10" t="s">
        <v>41</v>
      </c>
      <c r="D513" t="s">
        <v>9</v>
      </c>
      <c r="E513" t="str">
        <f>VLOOKUP(C513,[1]Analytique!$A$44:$B$202,2,FALSE)</f>
        <v>Services extérieurs</v>
      </c>
      <c r="F513" t="s">
        <v>378</v>
      </c>
      <c r="G513">
        <v>-886.5</v>
      </c>
      <c r="H513">
        <v>-788.5</v>
      </c>
      <c r="I513" t="s">
        <v>822</v>
      </c>
      <c r="J513" t="s">
        <v>822</v>
      </c>
      <c r="K513" s="11">
        <v>-886.5</v>
      </c>
      <c r="L513" s="11">
        <v>-788.5</v>
      </c>
      <c r="M513" s="11">
        <v>-3559.36</v>
      </c>
      <c r="N513" s="11">
        <v>-3559.36</v>
      </c>
    </row>
    <row r="514" spans="1:14" hidden="1" x14ac:dyDescent="0.25">
      <c r="A514" t="s">
        <v>808</v>
      </c>
      <c r="B514">
        <v>61110000</v>
      </c>
      <c r="C514" s="10" t="s">
        <v>41</v>
      </c>
      <c r="D514" t="s">
        <v>9</v>
      </c>
      <c r="E514" t="str">
        <f>VLOOKUP(C514,[1]Analytique!$A$44:$B$202,2,FALSE)</f>
        <v>Services extérieurs</v>
      </c>
      <c r="F514" t="s">
        <v>465</v>
      </c>
      <c r="I514" t="s">
        <v>823</v>
      </c>
      <c r="K514" s="11" t="s">
        <v>11</v>
      </c>
      <c r="L514" s="11" t="s">
        <v>11</v>
      </c>
      <c r="M514" s="11">
        <v>-7200</v>
      </c>
      <c r="N514" s="11" t="s">
        <v>11</v>
      </c>
    </row>
    <row r="515" spans="1:14" hidden="1" x14ac:dyDescent="0.25">
      <c r="A515" t="s">
        <v>808</v>
      </c>
      <c r="B515">
        <v>61112000</v>
      </c>
      <c r="C515" s="10" t="s">
        <v>41</v>
      </c>
      <c r="D515" t="s">
        <v>9</v>
      </c>
      <c r="E515" t="str">
        <f>VLOOKUP(C515,[1]Analytique!$A$44:$B$202,2,FALSE)</f>
        <v>Services extérieurs</v>
      </c>
      <c r="F515" t="s">
        <v>42</v>
      </c>
      <c r="H515" t="s">
        <v>824</v>
      </c>
      <c r="I515">
        <v>-808.88</v>
      </c>
      <c r="J515">
        <v>-735.27</v>
      </c>
      <c r="K515" s="11" t="s">
        <v>11</v>
      </c>
      <c r="L515" s="11">
        <v>-2955.22</v>
      </c>
      <c r="M515" s="11">
        <v>-808.88</v>
      </c>
      <c r="N515" s="11">
        <v>-735.27</v>
      </c>
    </row>
    <row r="516" spans="1:14" hidden="1" x14ac:dyDescent="0.25">
      <c r="A516" t="s">
        <v>808</v>
      </c>
      <c r="B516">
        <v>61320000</v>
      </c>
      <c r="C516" s="10" t="s">
        <v>41</v>
      </c>
      <c r="D516" t="s">
        <v>9</v>
      </c>
      <c r="E516" t="str">
        <f>VLOOKUP(C516,[1]Analytique!$A$44:$B$202,2,FALSE)</f>
        <v>Services extérieurs</v>
      </c>
      <c r="F516" t="s">
        <v>51</v>
      </c>
      <c r="G516" t="s">
        <v>825</v>
      </c>
      <c r="H516">
        <v>-720.69</v>
      </c>
      <c r="I516" t="s">
        <v>826</v>
      </c>
      <c r="J516">
        <v>-93.75</v>
      </c>
      <c r="K516" s="11">
        <v>-1464.11</v>
      </c>
      <c r="L516" s="11">
        <v>-720.69</v>
      </c>
      <c r="M516" s="11">
        <v>-1137.4000000000001</v>
      </c>
      <c r="N516" s="11">
        <v>-93.75</v>
      </c>
    </row>
    <row r="517" spans="1:14" hidden="1" x14ac:dyDescent="0.25">
      <c r="A517" t="s">
        <v>808</v>
      </c>
      <c r="B517">
        <v>61520000</v>
      </c>
      <c r="C517" s="10" t="s">
        <v>41</v>
      </c>
      <c r="D517" t="s">
        <v>9</v>
      </c>
      <c r="E517" t="str">
        <f>VLOOKUP(C517,[1]Analytique!$A$44:$B$202,2,FALSE)</f>
        <v>Services extérieurs</v>
      </c>
      <c r="F517" t="s">
        <v>55</v>
      </c>
      <c r="G517">
        <v>-919.35</v>
      </c>
      <c r="H517">
        <v>-475</v>
      </c>
      <c r="K517" s="11">
        <v>-919.35</v>
      </c>
      <c r="L517" s="11">
        <v>-475</v>
      </c>
      <c r="M517" s="11" t="s">
        <v>11</v>
      </c>
      <c r="N517" s="11" t="s">
        <v>11</v>
      </c>
    </row>
    <row r="518" spans="1:14" hidden="1" x14ac:dyDescent="0.25">
      <c r="A518" t="s">
        <v>808</v>
      </c>
      <c r="B518">
        <v>61550000</v>
      </c>
      <c r="C518" s="10" t="s">
        <v>41</v>
      </c>
      <c r="D518" t="s">
        <v>9</v>
      </c>
      <c r="E518" t="str">
        <f>VLOOKUP(C518,[1]Analytique!$A$44:$B$202,2,FALSE)</f>
        <v>Services extérieurs</v>
      </c>
      <c r="F518" t="s">
        <v>57</v>
      </c>
      <c r="G518" t="s">
        <v>827</v>
      </c>
      <c r="H518" t="s">
        <v>828</v>
      </c>
      <c r="I518" t="s">
        <v>829</v>
      </c>
      <c r="J518" t="s">
        <v>830</v>
      </c>
      <c r="K518" s="11">
        <v>-4733.76</v>
      </c>
      <c r="L518" s="11">
        <v>-15010.56</v>
      </c>
      <c r="M518" s="11">
        <v>-8016.58</v>
      </c>
      <c r="N518" s="11">
        <v>-2137.11</v>
      </c>
    </row>
    <row r="519" spans="1:14" hidden="1" x14ac:dyDescent="0.25">
      <c r="A519" t="s">
        <v>808</v>
      </c>
      <c r="B519">
        <v>61551000</v>
      </c>
      <c r="C519" s="10" t="s">
        <v>41</v>
      </c>
      <c r="D519" t="s">
        <v>9</v>
      </c>
      <c r="E519" t="str">
        <f>VLOOKUP(C519,[1]Analytique!$A$44:$B$202,2,FALSE)</f>
        <v>Services extérieurs</v>
      </c>
      <c r="F519" t="s">
        <v>60</v>
      </c>
      <c r="G519">
        <v>-711.95</v>
      </c>
      <c r="K519" s="11">
        <v>-711.95</v>
      </c>
      <c r="L519" s="11" t="s">
        <v>11</v>
      </c>
      <c r="M519" s="11" t="s">
        <v>11</v>
      </c>
      <c r="N519" s="11" t="s">
        <v>11</v>
      </c>
    </row>
    <row r="520" spans="1:14" hidden="1" x14ac:dyDescent="0.25">
      <c r="A520" t="s">
        <v>808</v>
      </c>
      <c r="B520">
        <v>61570000</v>
      </c>
      <c r="C520" s="10" t="s">
        <v>41</v>
      </c>
      <c r="D520" t="s">
        <v>9</v>
      </c>
      <c r="E520" t="str">
        <f>VLOOKUP(C520,[1]Analytique!$A$44:$B$202,2,FALSE)</f>
        <v>Services extérieurs</v>
      </c>
      <c r="F520" t="s">
        <v>64</v>
      </c>
      <c r="G520" t="s">
        <v>831</v>
      </c>
      <c r="H520">
        <v>-906.6</v>
      </c>
      <c r="I520">
        <v>-963.68</v>
      </c>
      <c r="J520">
        <v>-963.68</v>
      </c>
      <c r="K520" s="11">
        <v>-1001.87</v>
      </c>
      <c r="L520" s="11">
        <v>-906.6</v>
      </c>
      <c r="M520" s="11">
        <v>-963.68</v>
      </c>
      <c r="N520" s="11">
        <v>-963.68</v>
      </c>
    </row>
    <row r="521" spans="1:14" hidden="1" x14ac:dyDescent="0.25">
      <c r="A521" t="s">
        <v>808</v>
      </c>
      <c r="B521">
        <v>61571100</v>
      </c>
      <c r="C521" s="10" t="s">
        <v>41</v>
      </c>
      <c r="D521" t="s">
        <v>9</v>
      </c>
      <c r="E521" t="str">
        <f>VLOOKUP(C521,[1]Analytique!$A$44:$B$202,2,FALSE)</f>
        <v>Services extérieurs</v>
      </c>
      <c r="F521" t="s">
        <v>389</v>
      </c>
      <c r="G521" t="s">
        <v>832</v>
      </c>
      <c r="H521" t="s">
        <v>833</v>
      </c>
      <c r="I521" t="s">
        <v>834</v>
      </c>
      <c r="J521" t="s">
        <v>835</v>
      </c>
      <c r="K521" s="11">
        <v>-3424.77</v>
      </c>
      <c r="L521" s="11">
        <v>-4136.87</v>
      </c>
      <c r="M521" s="11">
        <v>-4627.16</v>
      </c>
      <c r="N521" s="11">
        <v>-4433.5</v>
      </c>
    </row>
    <row r="522" spans="1:14" hidden="1" x14ac:dyDescent="0.25">
      <c r="A522" t="s">
        <v>808</v>
      </c>
      <c r="B522">
        <v>61571200</v>
      </c>
      <c r="C522" s="10" t="s">
        <v>41</v>
      </c>
      <c r="D522" t="s">
        <v>9</v>
      </c>
      <c r="E522" t="str">
        <f>VLOOKUP(C522,[1]Analytique!$A$44:$B$202,2,FALSE)</f>
        <v>Services extérieurs</v>
      </c>
      <c r="F522" t="s">
        <v>393</v>
      </c>
      <c r="G522">
        <v>-295.82</v>
      </c>
      <c r="H522">
        <v>-336.11</v>
      </c>
      <c r="I522">
        <v>-448.2</v>
      </c>
      <c r="J522">
        <v>-224.1</v>
      </c>
      <c r="K522" s="11">
        <v>-295.82</v>
      </c>
      <c r="L522" s="11">
        <v>-336.11</v>
      </c>
      <c r="M522" s="11">
        <v>-448.2</v>
      </c>
      <c r="N522" s="11">
        <v>-224.1</v>
      </c>
    </row>
    <row r="523" spans="1:14" hidden="1" x14ac:dyDescent="0.25">
      <c r="A523" t="s">
        <v>808</v>
      </c>
      <c r="B523">
        <v>61572000</v>
      </c>
      <c r="C523" s="10" t="s">
        <v>41</v>
      </c>
      <c r="D523" t="s">
        <v>9</v>
      </c>
      <c r="E523" t="str">
        <f>VLOOKUP(C523,[1]Analytique!$A$44:$B$202,2,FALSE)</f>
        <v>Services extérieurs</v>
      </c>
      <c r="F523" t="s">
        <v>65</v>
      </c>
      <c r="G523">
        <v>-271.86</v>
      </c>
      <c r="H523">
        <v>-275.97000000000003</v>
      </c>
      <c r="I523">
        <v>-202.4</v>
      </c>
      <c r="J523">
        <v>-202.4</v>
      </c>
      <c r="K523" s="11">
        <v>-271.86</v>
      </c>
      <c r="L523" s="11">
        <v>-275.97000000000003</v>
      </c>
      <c r="M523" s="11">
        <v>-202.4</v>
      </c>
      <c r="N523" s="11">
        <v>-202.4</v>
      </c>
    </row>
    <row r="524" spans="1:14" hidden="1" x14ac:dyDescent="0.25">
      <c r="A524" t="s">
        <v>808</v>
      </c>
      <c r="B524">
        <v>61574000</v>
      </c>
      <c r="C524" s="10" t="s">
        <v>41</v>
      </c>
      <c r="D524" t="s">
        <v>9</v>
      </c>
      <c r="E524" t="str">
        <f>VLOOKUP(C524,[1]Analytique!$A$44:$B$202,2,FALSE)</f>
        <v>Services extérieurs</v>
      </c>
      <c r="F524" t="s">
        <v>66</v>
      </c>
      <c r="G524">
        <v>-43.33</v>
      </c>
      <c r="H524">
        <v>-21.67</v>
      </c>
      <c r="K524" s="11">
        <v>-43.33</v>
      </c>
      <c r="L524" s="11">
        <v>-21.67</v>
      </c>
      <c r="M524" s="11" t="s">
        <v>11</v>
      </c>
      <c r="N524" s="11" t="s">
        <v>11</v>
      </c>
    </row>
    <row r="525" spans="1:14" hidden="1" x14ac:dyDescent="0.25">
      <c r="A525" t="s">
        <v>808</v>
      </c>
      <c r="B525">
        <v>61575000</v>
      </c>
      <c r="C525" s="10" t="s">
        <v>41</v>
      </c>
      <c r="D525" t="s">
        <v>9</v>
      </c>
      <c r="E525" t="str">
        <f>VLOOKUP(C525,[1]Analytique!$A$44:$B$202,2,FALSE)</f>
        <v>Services extérieurs</v>
      </c>
      <c r="F525" t="s">
        <v>68</v>
      </c>
      <c r="G525" t="s">
        <v>836</v>
      </c>
      <c r="I525" t="s">
        <v>837</v>
      </c>
      <c r="J525">
        <v>-58.35</v>
      </c>
      <c r="K525" s="11">
        <v>-1641.23</v>
      </c>
      <c r="L525" s="11" t="s">
        <v>11</v>
      </c>
      <c r="M525" s="11">
        <v>-2819.55</v>
      </c>
      <c r="N525" s="11">
        <v>-58.35</v>
      </c>
    </row>
    <row r="526" spans="1:14" hidden="1" x14ac:dyDescent="0.25">
      <c r="A526" t="s">
        <v>808</v>
      </c>
      <c r="B526">
        <v>61650000</v>
      </c>
      <c r="C526" s="10" t="s">
        <v>41</v>
      </c>
      <c r="D526" t="s">
        <v>9</v>
      </c>
      <c r="E526" t="str">
        <f>VLOOKUP(C526,[1]Analytique!$A$44:$B$202,2,FALSE)</f>
        <v>Services extérieurs</v>
      </c>
      <c r="F526" t="s">
        <v>81</v>
      </c>
      <c r="G526">
        <v>-86.87</v>
      </c>
      <c r="H526">
        <v>-703.55</v>
      </c>
      <c r="I526">
        <v>-838.03</v>
      </c>
      <c r="J526">
        <v>-838.03</v>
      </c>
      <c r="K526" s="11">
        <v>-86.87</v>
      </c>
      <c r="L526" s="11">
        <v>-703.55</v>
      </c>
      <c r="M526" s="11">
        <v>-838.03</v>
      </c>
      <c r="N526" s="11">
        <v>-838.03</v>
      </c>
    </row>
    <row r="527" spans="1:14" hidden="1" x14ac:dyDescent="0.25">
      <c r="A527" t="s">
        <v>808</v>
      </c>
      <c r="B527">
        <v>61670000</v>
      </c>
      <c r="C527" s="10" t="s">
        <v>41</v>
      </c>
      <c r="D527" t="s">
        <v>9</v>
      </c>
      <c r="E527" t="str">
        <f>VLOOKUP(C527,[1]Analytique!$A$44:$B$202,2,FALSE)</f>
        <v>Services extérieurs</v>
      </c>
      <c r="F527" t="s">
        <v>301</v>
      </c>
      <c r="G527" t="s">
        <v>838</v>
      </c>
      <c r="H527" t="s">
        <v>396</v>
      </c>
      <c r="I527" t="s">
        <v>397</v>
      </c>
      <c r="J527" t="s">
        <v>397</v>
      </c>
      <c r="K527" s="11">
        <v>-1454.27</v>
      </c>
      <c r="L527" s="11">
        <v>-1457.76</v>
      </c>
      <c r="M527" s="11">
        <v>-8250.74</v>
      </c>
      <c r="N527" s="11">
        <v>-8250.74</v>
      </c>
    </row>
    <row r="528" spans="1:14" hidden="1" x14ac:dyDescent="0.25">
      <c r="A528" t="s">
        <v>808</v>
      </c>
      <c r="B528">
        <v>62140100</v>
      </c>
      <c r="C528" s="10" t="s">
        <v>85</v>
      </c>
      <c r="D528" t="s">
        <v>9</v>
      </c>
      <c r="E528" t="str">
        <f>VLOOKUP(C528,[1]Analytique!$A$44:$B$202,2,FALSE)</f>
        <v>Autres Services extérieurs</v>
      </c>
      <c r="F528" t="s">
        <v>245</v>
      </c>
      <c r="G528">
        <v>-225</v>
      </c>
      <c r="K528" s="11">
        <v>-225</v>
      </c>
      <c r="L528" s="11" t="s">
        <v>11</v>
      </c>
      <c r="M528" s="11" t="s">
        <v>11</v>
      </c>
      <c r="N528" s="11" t="s">
        <v>11</v>
      </c>
    </row>
    <row r="529" spans="1:14" hidden="1" x14ac:dyDescent="0.25">
      <c r="A529" t="s">
        <v>808</v>
      </c>
      <c r="B529">
        <v>62260000</v>
      </c>
      <c r="C529" s="10" t="s">
        <v>85</v>
      </c>
      <c r="D529" t="s">
        <v>9</v>
      </c>
      <c r="E529" t="str">
        <f>VLOOKUP(C529,[1]Analytique!$A$44:$B$202,2,FALSE)</f>
        <v>Autres Services extérieurs</v>
      </c>
      <c r="F529" t="s">
        <v>87</v>
      </c>
      <c r="I529" t="s">
        <v>839</v>
      </c>
      <c r="K529" s="11" t="s">
        <v>11</v>
      </c>
      <c r="L529" s="11" t="s">
        <v>11</v>
      </c>
      <c r="M529" s="11">
        <v>-1000</v>
      </c>
      <c r="N529" s="11" t="s">
        <v>11</v>
      </c>
    </row>
    <row r="530" spans="1:14" hidden="1" x14ac:dyDescent="0.25">
      <c r="A530" t="s">
        <v>808</v>
      </c>
      <c r="B530">
        <v>62264000</v>
      </c>
      <c r="C530" s="10" t="s">
        <v>85</v>
      </c>
      <c r="D530" t="s">
        <v>9</v>
      </c>
      <c r="E530" t="str">
        <f>VLOOKUP(C530,[1]Analytique!$A$44:$B$202,2,FALSE)</f>
        <v>Autres Services extérieurs</v>
      </c>
      <c r="F530" t="s">
        <v>309</v>
      </c>
      <c r="G530" t="s">
        <v>840</v>
      </c>
      <c r="H530" t="s">
        <v>841</v>
      </c>
      <c r="I530" t="s">
        <v>842</v>
      </c>
      <c r="J530" t="s">
        <v>843</v>
      </c>
      <c r="K530" s="11">
        <v>-5339.44</v>
      </c>
      <c r="L530" s="11">
        <v>-5356.86</v>
      </c>
      <c r="M530" s="11">
        <v>-2725.54</v>
      </c>
      <c r="N530" s="11">
        <v>-2634.54</v>
      </c>
    </row>
    <row r="531" spans="1:14" hidden="1" x14ac:dyDescent="0.25">
      <c r="A531" t="s">
        <v>808</v>
      </c>
      <c r="B531">
        <v>62280000</v>
      </c>
      <c r="C531" s="10" t="s">
        <v>85</v>
      </c>
      <c r="D531" t="s">
        <v>9</v>
      </c>
      <c r="E531" t="str">
        <f>VLOOKUP(C531,[1]Analytique!$A$44:$B$202,2,FALSE)</f>
        <v>Autres Services extérieurs</v>
      </c>
      <c r="F531" t="s">
        <v>108</v>
      </c>
      <c r="I531">
        <v>-672</v>
      </c>
      <c r="K531" s="11" t="s">
        <v>11</v>
      </c>
      <c r="L531" s="11" t="s">
        <v>11</v>
      </c>
      <c r="M531" s="11">
        <v>-672</v>
      </c>
      <c r="N531" s="11" t="s">
        <v>11</v>
      </c>
    </row>
    <row r="532" spans="1:14" hidden="1" x14ac:dyDescent="0.25">
      <c r="A532" t="s">
        <v>808</v>
      </c>
      <c r="B532">
        <v>62410000</v>
      </c>
      <c r="C532" s="10" t="s">
        <v>85</v>
      </c>
      <c r="D532" t="s">
        <v>9</v>
      </c>
      <c r="E532" t="str">
        <f>VLOOKUP(C532,[1]Analytique!$A$44:$B$202,2,FALSE)</f>
        <v>Autres Services extérieurs</v>
      </c>
      <c r="F532" t="s">
        <v>115</v>
      </c>
      <c r="H532">
        <v>-459.5</v>
      </c>
      <c r="K532" s="11" t="s">
        <v>11</v>
      </c>
      <c r="L532" s="11">
        <v>-459.5</v>
      </c>
      <c r="M532" s="11" t="s">
        <v>11</v>
      </c>
      <c r="N532" s="11" t="s">
        <v>11</v>
      </c>
    </row>
    <row r="533" spans="1:14" hidden="1" x14ac:dyDescent="0.25">
      <c r="A533" t="s">
        <v>808</v>
      </c>
      <c r="B533">
        <v>62570000</v>
      </c>
      <c r="C533" s="10" t="s">
        <v>85</v>
      </c>
      <c r="D533" t="s">
        <v>9</v>
      </c>
      <c r="E533" t="str">
        <f>VLOOKUP(C533,[1]Analytique!$A$44:$B$202,2,FALSE)</f>
        <v>Autres Services extérieurs</v>
      </c>
      <c r="F533" t="s">
        <v>125</v>
      </c>
      <c r="H533">
        <v>-980.29</v>
      </c>
      <c r="K533" s="11" t="s">
        <v>11</v>
      </c>
      <c r="L533" s="11">
        <v>-980.29</v>
      </c>
      <c r="M533" s="11" t="s">
        <v>11</v>
      </c>
      <c r="N533" s="11" t="s">
        <v>11</v>
      </c>
    </row>
    <row r="534" spans="1:14" hidden="1" x14ac:dyDescent="0.25">
      <c r="A534" t="s">
        <v>808</v>
      </c>
      <c r="B534">
        <v>62640000</v>
      </c>
      <c r="C534" s="10" t="s">
        <v>85</v>
      </c>
      <c r="D534" t="s">
        <v>9</v>
      </c>
      <c r="E534" t="str">
        <f>VLOOKUP(C534,[1]Analytique!$A$44:$B$202,2,FALSE)</f>
        <v>Autres Services extérieurs</v>
      </c>
      <c r="F534" t="s">
        <v>139</v>
      </c>
      <c r="G534">
        <v>-15.01</v>
      </c>
      <c r="K534" s="11">
        <v>-15.01</v>
      </c>
      <c r="L534" s="11" t="s">
        <v>11</v>
      </c>
      <c r="M534" s="11" t="s">
        <v>11</v>
      </c>
      <c r="N534" s="11" t="s">
        <v>11</v>
      </c>
    </row>
    <row r="535" spans="1:14" hidden="1" x14ac:dyDescent="0.25">
      <c r="A535" t="s">
        <v>808</v>
      </c>
      <c r="B535">
        <v>63330000</v>
      </c>
      <c r="C535" s="10" t="s">
        <v>146</v>
      </c>
      <c r="D535" t="s">
        <v>9</v>
      </c>
      <c r="E535" t="str">
        <f>VLOOKUP(C535,[1]Analytique!$A$44:$B$202,2,FALSE)</f>
        <v>Impôts et taxes</v>
      </c>
      <c r="F535" t="s">
        <v>147</v>
      </c>
      <c r="G535" t="s">
        <v>844</v>
      </c>
      <c r="H535">
        <v>-265.69</v>
      </c>
      <c r="I535">
        <v>-173.87</v>
      </c>
      <c r="J535">
        <v>-173.87</v>
      </c>
      <c r="K535" s="11">
        <v>-1310.88</v>
      </c>
      <c r="L535" s="11">
        <v>-265.69</v>
      </c>
      <c r="M535" s="11">
        <v>-173.87</v>
      </c>
      <c r="N535" s="11">
        <v>-173.87</v>
      </c>
    </row>
    <row r="536" spans="1:14" hidden="1" x14ac:dyDescent="0.25">
      <c r="A536" t="s">
        <v>808</v>
      </c>
      <c r="B536">
        <v>63780000</v>
      </c>
      <c r="C536" s="10" t="s">
        <v>146</v>
      </c>
      <c r="D536" t="s">
        <v>9</v>
      </c>
      <c r="E536" t="str">
        <f>VLOOKUP(C536,[1]Analytique!$A$44:$B$202,2,FALSE)</f>
        <v>Impôts et taxes</v>
      </c>
      <c r="F536" t="s">
        <v>158</v>
      </c>
      <c r="G536">
        <v>-73.5</v>
      </c>
      <c r="K536" s="11">
        <v>-73.5</v>
      </c>
      <c r="L536" s="11" t="s">
        <v>11</v>
      </c>
      <c r="M536" s="11" t="s">
        <v>11</v>
      </c>
      <c r="N536" s="11" t="s">
        <v>11</v>
      </c>
    </row>
    <row r="537" spans="1:14" hidden="1" x14ac:dyDescent="0.25">
      <c r="A537" t="s">
        <v>808</v>
      </c>
      <c r="B537">
        <v>63890000</v>
      </c>
      <c r="C537" s="10" t="s">
        <v>146</v>
      </c>
      <c r="D537" t="s">
        <v>9</v>
      </c>
      <c r="E537" t="str">
        <f>VLOOKUP(C537,[1]Analytique!$A$44:$B$202,2,FALSE)</f>
        <v>Impôts et taxes</v>
      </c>
      <c r="F537" t="s">
        <v>163</v>
      </c>
      <c r="G537">
        <v>-27.11</v>
      </c>
      <c r="K537" s="11">
        <v>-27.11</v>
      </c>
      <c r="L537" s="11" t="s">
        <v>11</v>
      </c>
      <c r="M537" s="11" t="s">
        <v>11</v>
      </c>
      <c r="N537" s="11" t="s">
        <v>11</v>
      </c>
    </row>
    <row r="538" spans="1:14" hidden="1" x14ac:dyDescent="0.25">
      <c r="A538" t="s">
        <v>808</v>
      </c>
      <c r="B538">
        <v>64110000</v>
      </c>
      <c r="C538" s="10" t="s">
        <v>8</v>
      </c>
      <c r="D538" t="s">
        <v>9</v>
      </c>
      <c r="E538" t="str">
        <f>VLOOKUP(C538,[1]Analytique!$A$44:$B$202,2,FALSE)</f>
        <v>Charges de personnel</v>
      </c>
      <c r="F538" t="s">
        <v>164</v>
      </c>
      <c r="G538" t="s">
        <v>845</v>
      </c>
      <c r="H538" t="s">
        <v>846</v>
      </c>
      <c r="I538" t="s">
        <v>847</v>
      </c>
      <c r="J538" t="s">
        <v>847</v>
      </c>
      <c r="K538" s="11">
        <v>-106870.36</v>
      </c>
      <c r="L538" s="11">
        <v>-99152.66</v>
      </c>
      <c r="M538" s="11">
        <v>-34680.129999999997</v>
      </c>
      <c r="N538" s="11">
        <v>-34680.129999999997</v>
      </c>
    </row>
    <row r="539" spans="1:14" hidden="1" x14ac:dyDescent="0.25">
      <c r="A539" t="s">
        <v>808</v>
      </c>
      <c r="B539">
        <v>64120000</v>
      </c>
      <c r="C539" s="10" t="s">
        <v>8</v>
      </c>
      <c r="D539" t="s">
        <v>9</v>
      </c>
      <c r="E539" t="str">
        <f>VLOOKUP(C539,[1]Analytique!$A$44:$B$202,2,FALSE)</f>
        <v>Charges de personnel</v>
      </c>
      <c r="F539" t="s">
        <v>168</v>
      </c>
      <c r="G539">
        <v>-203.93</v>
      </c>
      <c r="H539">
        <v>-902.41</v>
      </c>
      <c r="I539" t="s">
        <v>848</v>
      </c>
      <c r="J539" t="s">
        <v>848</v>
      </c>
      <c r="K539" s="11">
        <v>-203.93</v>
      </c>
      <c r="L539" s="11">
        <v>-902.41</v>
      </c>
      <c r="M539" s="11">
        <v>5789.5</v>
      </c>
      <c r="N539" s="11">
        <v>5789.5</v>
      </c>
    </row>
    <row r="540" spans="1:14" hidden="1" x14ac:dyDescent="0.25">
      <c r="A540" t="s">
        <v>808</v>
      </c>
      <c r="B540">
        <v>64130000</v>
      </c>
      <c r="C540" s="10" t="s">
        <v>8</v>
      </c>
      <c r="D540" t="s">
        <v>9</v>
      </c>
      <c r="E540" t="str">
        <f>VLOOKUP(C540,[1]Analytique!$A$44:$B$202,2,FALSE)</f>
        <v>Charges de personnel</v>
      </c>
      <c r="F540" t="s">
        <v>172</v>
      </c>
      <c r="G540" t="s">
        <v>849</v>
      </c>
      <c r="H540" t="s">
        <v>850</v>
      </c>
      <c r="I540" t="s">
        <v>851</v>
      </c>
      <c r="J540" t="s">
        <v>851</v>
      </c>
      <c r="K540" s="11">
        <v>-11808.01</v>
      </c>
      <c r="L540" s="11">
        <v>-10544.18</v>
      </c>
      <c r="M540" s="11">
        <v>-1006.97</v>
      </c>
      <c r="N540" s="11">
        <v>-1006.97</v>
      </c>
    </row>
    <row r="541" spans="1:14" hidden="1" x14ac:dyDescent="0.25">
      <c r="A541" t="s">
        <v>808</v>
      </c>
      <c r="B541">
        <v>64140000</v>
      </c>
      <c r="C541" s="10" t="s">
        <v>8</v>
      </c>
      <c r="D541" t="s">
        <v>9</v>
      </c>
      <c r="E541" t="str">
        <f>VLOOKUP(C541,[1]Analytique!$A$44:$B$202,2,FALSE)</f>
        <v>Charges de personnel</v>
      </c>
      <c r="F541" t="s">
        <v>176</v>
      </c>
      <c r="G541" t="s">
        <v>852</v>
      </c>
      <c r="H541" t="s">
        <v>853</v>
      </c>
      <c r="I541">
        <v>-461.76</v>
      </c>
      <c r="J541">
        <v>-461.76</v>
      </c>
      <c r="K541" s="11">
        <v>-4610.8999999999996</v>
      </c>
      <c r="L541" s="11">
        <v>-3322.57</v>
      </c>
      <c r="M541" s="11">
        <v>-461.76</v>
      </c>
      <c r="N541" s="11">
        <v>-461.76</v>
      </c>
    </row>
    <row r="542" spans="1:14" hidden="1" x14ac:dyDescent="0.25">
      <c r="A542" t="s">
        <v>808</v>
      </c>
      <c r="B542">
        <v>64149000</v>
      </c>
      <c r="C542" s="10" t="s">
        <v>8</v>
      </c>
      <c r="D542" t="s">
        <v>9</v>
      </c>
      <c r="E542" t="str">
        <f>VLOOKUP(C542,[1]Analytique!$A$44:$B$202,2,FALSE)</f>
        <v>Charges de personnel</v>
      </c>
      <c r="F542" t="s">
        <v>416</v>
      </c>
      <c r="G542" t="s">
        <v>417</v>
      </c>
      <c r="I542" t="s">
        <v>854</v>
      </c>
      <c r="J542" t="s">
        <v>854</v>
      </c>
      <c r="K542" s="11">
        <v>-3328.57</v>
      </c>
      <c r="L542" s="11" t="s">
        <v>11</v>
      </c>
      <c r="M542" s="11">
        <v>-1297.75</v>
      </c>
      <c r="N542" s="11">
        <v>-1297.75</v>
      </c>
    </row>
    <row r="543" spans="1:14" hidden="1" x14ac:dyDescent="0.25">
      <c r="A543" t="s">
        <v>808</v>
      </c>
      <c r="B543">
        <v>64170000</v>
      </c>
      <c r="C543" s="10" t="s">
        <v>8</v>
      </c>
      <c r="D543" t="s">
        <v>9</v>
      </c>
      <c r="E543" t="str">
        <f>VLOOKUP(C543,[1]Analytique!$A$44:$B$202,2,FALSE)</f>
        <v>Charges de personnel</v>
      </c>
      <c r="F543" t="s">
        <v>180</v>
      </c>
      <c r="G543" t="s">
        <v>855</v>
      </c>
      <c r="H543" t="s">
        <v>856</v>
      </c>
      <c r="K543" s="11">
        <v>-1880.7</v>
      </c>
      <c r="L543" s="11">
        <v>-2912.4</v>
      </c>
      <c r="M543" s="11" t="s">
        <v>11</v>
      </c>
      <c r="N543" s="11" t="s">
        <v>11</v>
      </c>
    </row>
    <row r="544" spans="1:14" hidden="1" x14ac:dyDescent="0.25">
      <c r="A544" t="s">
        <v>808</v>
      </c>
      <c r="B544">
        <v>64510000</v>
      </c>
      <c r="C544" s="10" t="s">
        <v>8</v>
      </c>
      <c r="D544" t="s">
        <v>9</v>
      </c>
      <c r="E544" t="str">
        <f>VLOOKUP(C544,[1]Analytique!$A$44:$B$202,2,FALSE)</f>
        <v>Charges de personnel</v>
      </c>
      <c r="F544" t="s">
        <v>10</v>
      </c>
      <c r="G544" t="s">
        <v>857</v>
      </c>
      <c r="H544" t="s">
        <v>858</v>
      </c>
      <c r="I544" t="s">
        <v>859</v>
      </c>
      <c r="J544" t="s">
        <v>859</v>
      </c>
      <c r="K544" s="11">
        <v>-45677.51</v>
      </c>
      <c r="L544" s="11">
        <v>-42283.12</v>
      </c>
      <c r="M544" s="11">
        <v>-14681.35</v>
      </c>
      <c r="N544" s="11">
        <v>-14681.35</v>
      </c>
    </row>
    <row r="545" spans="1:14" hidden="1" x14ac:dyDescent="0.25">
      <c r="A545" t="s">
        <v>808</v>
      </c>
      <c r="B545">
        <v>64512000</v>
      </c>
      <c r="C545" s="10" t="s">
        <v>8</v>
      </c>
      <c r="D545" t="s">
        <v>9</v>
      </c>
      <c r="E545" t="str">
        <f>VLOOKUP(C545,[1]Analytique!$A$44:$B$202,2,FALSE)</f>
        <v>Charges de personnel</v>
      </c>
      <c r="F545" t="s">
        <v>12</v>
      </c>
      <c r="G545">
        <v>-263.83999999999997</v>
      </c>
      <c r="H545">
        <v>-264.70999999999998</v>
      </c>
      <c r="I545">
        <v>-67.77</v>
      </c>
      <c r="J545">
        <v>-67.77</v>
      </c>
      <c r="K545" s="11">
        <v>-263.83999999999997</v>
      </c>
      <c r="L545" s="11">
        <v>-264.70999999999998</v>
      </c>
      <c r="M545" s="11">
        <v>-67.77</v>
      </c>
      <c r="N545" s="11">
        <v>-67.77</v>
      </c>
    </row>
    <row r="546" spans="1:14" hidden="1" x14ac:dyDescent="0.25">
      <c r="A546" t="s">
        <v>808</v>
      </c>
      <c r="B546">
        <v>64524000</v>
      </c>
      <c r="C546" s="10" t="s">
        <v>8</v>
      </c>
      <c r="D546" t="s">
        <v>9</v>
      </c>
      <c r="E546" t="str">
        <f>VLOOKUP(C546,[1]Analytique!$A$44:$B$202,2,FALSE)</f>
        <v>Charges de personnel</v>
      </c>
      <c r="F546" t="s">
        <v>186</v>
      </c>
      <c r="G546" t="s">
        <v>860</v>
      </c>
      <c r="H546" t="s">
        <v>861</v>
      </c>
      <c r="I546">
        <v>-556.96</v>
      </c>
      <c r="J546">
        <v>-556.96</v>
      </c>
      <c r="K546" s="11">
        <v>-1038.53</v>
      </c>
      <c r="L546" s="11">
        <v>-1121.28</v>
      </c>
      <c r="M546" s="11">
        <v>-556.96</v>
      </c>
      <c r="N546" s="11">
        <v>-556.96</v>
      </c>
    </row>
    <row r="547" spans="1:14" hidden="1" x14ac:dyDescent="0.25">
      <c r="A547" t="s">
        <v>808</v>
      </c>
      <c r="B547">
        <v>64535000</v>
      </c>
      <c r="C547" s="10" t="s">
        <v>8</v>
      </c>
      <c r="D547" t="s">
        <v>9</v>
      </c>
      <c r="E547" t="str">
        <f>VLOOKUP(C547,[1]Analytique!$A$44:$B$202,2,FALSE)</f>
        <v>Charges de personnel</v>
      </c>
      <c r="F547" t="s">
        <v>189</v>
      </c>
      <c r="G547" t="s">
        <v>862</v>
      </c>
      <c r="H547" t="s">
        <v>425</v>
      </c>
      <c r="I547">
        <v>-424.67</v>
      </c>
      <c r="J547">
        <v>-424.67</v>
      </c>
      <c r="K547" s="11">
        <v>-2024.93</v>
      </c>
      <c r="L547" s="11">
        <v>-1131.23</v>
      </c>
      <c r="M547" s="11">
        <v>-424.67</v>
      </c>
      <c r="N547" s="11">
        <v>-424.67</v>
      </c>
    </row>
    <row r="548" spans="1:14" hidden="1" x14ac:dyDescent="0.25">
      <c r="A548" t="s">
        <v>808</v>
      </c>
      <c r="B548">
        <v>64560000</v>
      </c>
      <c r="C548" s="10" t="s">
        <v>8</v>
      </c>
      <c r="D548" t="s">
        <v>9</v>
      </c>
      <c r="E548" t="str">
        <f>VLOOKUP(C548,[1]Analytique!$A$44:$B$202,2,FALSE)</f>
        <v>Charges de personnel</v>
      </c>
      <c r="F548" t="s">
        <v>193</v>
      </c>
      <c r="G548">
        <v>-2.99</v>
      </c>
      <c r="H548">
        <v>-338.34</v>
      </c>
      <c r="I548" t="s">
        <v>863</v>
      </c>
      <c r="J548" t="s">
        <v>863</v>
      </c>
      <c r="K548" s="11">
        <v>-2.99</v>
      </c>
      <c r="L548" s="11">
        <v>-338.34</v>
      </c>
      <c r="M548" s="11">
        <v>2553.29</v>
      </c>
      <c r="N548" s="11">
        <v>2553.29</v>
      </c>
    </row>
    <row r="549" spans="1:14" hidden="1" x14ac:dyDescent="0.25">
      <c r="A549" t="s">
        <v>808</v>
      </c>
      <c r="B549">
        <v>67180000</v>
      </c>
      <c r="C549" s="10" t="s">
        <v>207</v>
      </c>
      <c r="D549" t="s">
        <v>9</v>
      </c>
      <c r="E549" t="str">
        <f>VLOOKUP(C549,[1]Analytique!$A$44:$B$202,2,FALSE)</f>
        <v>Charges exceptionnelles</v>
      </c>
      <c r="F549" t="s">
        <v>692</v>
      </c>
      <c r="G549">
        <v>-0.01</v>
      </c>
      <c r="K549" s="11">
        <v>-0.01</v>
      </c>
      <c r="L549" s="11" t="s">
        <v>11</v>
      </c>
      <c r="M549" s="11" t="s">
        <v>11</v>
      </c>
      <c r="N549" s="11" t="s">
        <v>11</v>
      </c>
    </row>
    <row r="550" spans="1:14" hidden="1" x14ac:dyDescent="0.25">
      <c r="A550" t="s">
        <v>808</v>
      </c>
      <c r="B550">
        <v>67200000</v>
      </c>
      <c r="C550" s="10" t="s">
        <v>207</v>
      </c>
      <c r="D550" t="s">
        <v>9</v>
      </c>
      <c r="E550" t="str">
        <f>VLOOKUP(C550,[1]Analytique!$A$44:$B$202,2,FALSE)</f>
        <v>Charges exceptionnelles</v>
      </c>
      <c r="F550" t="s">
        <v>209</v>
      </c>
      <c r="G550">
        <v>-238.2</v>
      </c>
      <c r="I550">
        <v>-105.33</v>
      </c>
      <c r="J550">
        <v>-105.33</v>
      </c>
      <c r="K550" s="11">
        <v>-238.2</v>
      </c>
      <c r="L550" s="11" t="s">
        <v>11</v>
      </c>
      <c r="M550" s="11">
        <v>-105.33</v>
      </c>
      <c r="N550" s="11">
        <v>-105.33</v>
      </c>
    </row>
    <row r="551" spans="1:14" hidden="1" x14ac:dyDescent="0.25">
      <c r="A551" t="s">
        <v>808</v>
      </c>
      <c r="B551">
        <v>67520000</v>
      </c>
      <c r="C551" s="10" t="s">
        <v>207</v>
      </c>
      <c r="D551" t="s">
        <v>9</v>
      </c>
      <c r="E551" t="str">
        <f>VLOOKUP(C551,[1]Analytique!$A$44:$B$202,2,FALSE)</f>
        <v>Charges exceptionnelles</v>
      </c>
      <c r="F551" t="s">
        <v>347</v>
      </c>
      <c r="H551" t="s">
        <v>864</v>
      </c>
      <c r="K551" s="11" t="s">
        <v>11</v>
      </c>
      <c r="L551" s="11">
        <v>-2805.2</v>
      </c>
      <c r="M551" s="11" t="s">
        <v>11</v>
      </c>
      <c r="N551" s="11" t="s">
        <v>11</v>
      </c>
    </row>
    <row r="552" spans="1:14" hidden="1" x14ac:dyDescent="0.25">
      <c r="A552" t="s">
        <v>808</v>
      </c>
      <c r="B552">
        <v>68112000</v>
      </c>
      <c r="C552" s="10" t="s">
        <v>212</v>
      </c>
      <c r="D552" t="s">
        <v>9</v>
      </c>
      <c r="E552" t="str">
        <f>VLOOKUP(C552,[1]Analytique!$A$44:$B$202,2,FALSE)</f>
        <v>Dot amort,dépréciat provisions</v>
      </c>
      <c r="F552" t="s">
        <v>213</v>
      </c>
      <c r="G552" t="s">
        <v>865</v>
      </c>
      <c r="H552" t="s">
        <v>866</v>
      </c>
      <c r="K552" s="11">
        <v>-87240.44</v>
      </c>
      <c r="L552" s="11">
        <v>-90151.85</v>
      </c>
      <c r="M552" s="11" t="s">
        <v>11</v>
      </c>
      <c r="N552" s="11" t="s">
        <v>11</v>
      </c>
    </row>
    <row r="553" spans="1:14" hidden="1" x14ac:dyDescent="0.25">
      <c r="A553" t="s">
        <v>808</v>
      </c>
      <c r="B553">
        <v>75800000</v>
      </c>
      <c r="C553" s="10" t="s">
        <v>216</v>
      </c>
      <c r="D553" t="s">
        <v>9</v>
      </c>
      <c r="E553" t="e">
        <f>VLOOKUP(C553,[1]Analytique!$A$44:$B$202,2,FALSE)</f>
        <v>#N/A</v>
      </c>
      <c r="F553" t="s">
        <v>217</v>
      </c>
      <c r="H553">
        <v>5.23</v>
      </c>
      <c r="K553" s="11" t="s">
        <v>11</v>
      </c>
      <c r="L553" s="11">
        <v>5.23</v>
      </c>
      <c r="M553" s="11" t="s">
        <v>11</v>
      </c>
      <c r="N553" s="11" t="s">
        <v>11</v>
      </c>
    </row>
    <row r="554" spans="1:14" hidden="1" x14ac:dyDescent="0.25">
      <c r="A554" t="s">
        <v>808</v>
      </c>
      <c r="B554">
        <v>77522000</v>
      </c>
      <c r="C554" s="10" t="s">
        <v>222</v>
      </c>
      <c r="D554" t="s">
        <v>9</v>
      </c>
      <c r="E554" t="e">
        <f>VLOOKUP(C554,[1]Analytique!$A$44:$B$202,2,FALSE)</f>
        <v>#N/A</v>
      </c>
      <c r="F554" t="s">
        <v>226</v>
      </c>
      <c r="H554" t="s">
        <v>867</v>
      </c>
      <c r="K554" s="11" t="s">
        <v>11</v>
      </c>
      <c r="L554" s="11">
        <v>8300</v>
      </c>
      <c r="M554" s="11" t="s">
        <v>11</v>
      </c>
      <c r="N554" s="11" t="s">
        <v>11</v>
      </c>
    </row>
    <row r="555" spans="1:14" hidden="1" x14ac:dyDescent="0.25">
      <c r="A555" t="s">
        <v>808</v>
      </c>
      <c r="B555">
        <v>79100000</v>
      </c>
      <c r="C555" s="10" t="s">
        <v>228</v>
      </c>
      <c r="D555" t="s">
        <v>9</v>
      </c>
      <c r="E555" t="e">
        <f>VLOOKUP(C555,[1]Analytique!$A$44:$B$202,2,FALSE)</f>
        <v>#N/A</v>
      </c>
      <c r="F555" t="s">
        <v>229</v>
      </c>
      <c r="G555" t="s">
        <v>868</v>
      </c>
      <c r="H555" t="s">
        <v>869</v>
      </c>
      <c r="K555" s="11">
        <v>4610.8999999999996</v>
      </c>
      <c r="L555" s="11">
        <v>3322.57</v>
      </c>
      <c r="M555" s="11" t="s">
        <v>11</v>
      </c>
      <c r="N555" s="11" t="s">
        <v>11</v>
      </c>
    </row>
    <row r="556" spans="1:14" hidden="1" x14ac:dyDescent="0.25">
      <c r="A556" t="s">
        <v>808</v>
      </c>
      <c r="B556">
        <v>79110000</v>
      </c>
      <c r="C556" s="10" t="s">
        <v>228</v>
      </c>
      <c r="D556" t="s">
        <v>9</v>
      </c>
      <c r="E556" t="e">
        <f>VLOOKUP(C556,[1]Analytique!$A$44:$B$202,2,FALSE)</f>
        <v>#N/A</v>
      </c>
      <c r="F556" t="s">
        <v>232</v>
      </c>
      <c r="I556">
        <v>461.76</v>
      </c>
      <c r="J556">
        <v>461.76</v>
      </c>
      <c r="K556" s="11" t="s">
        <v>11</v>
      </c>
      <c r="L556" s="11" t="s">
        <v>11</v>
      </c>
      <c r="M556" s="11">
        <v>461.76</v>
      </c>
      <c r="N556" s="11">
        <v>461.76</v>
      </c>
    </row>
    <row r="557" spans="1:14" hidden="1" x14ac:dyDescent="0.25">
      <c r="A557" t="s">
        <v>870</v>
      </c>
      <c r="B557">
        <v>68112000</v>
      </c>
      <c r="C557" s="10" t="s">
        <v>212</v>
      </c>
      <c r="D557" t="s">
        <v>9</v>
      </c>
      <c r="E557" t="str">
        <f>VLOOKUP(C557,[1]Analytique!$A$44:$B$202,2,FALSE)</f>
        <v>Dot amort,dépréciat provisions</v>
      </c>
      <c r="F557" t="s">
        <v>213</v>
      </c>
      <c r="G557" t="s">
        <v>871</v>
      </c>
      <c r="H557" t="s">
        <v>871</v>
      </c>
      <c r="K557" s="11">
        <v>-106123.29</v>
      </c>
      <c r="L557" s="11">
        <v>-106123.29</v>
      </c>
      <c r="M557" s="11" t="s">
        <v>11</v>
      </c>
      <c r="N557" s="11" t="s">
        <v>11</v>
      </c>
    </row>
    <row r="558" spans="1:14" hidden="1" x14ac:dyDescent="0.25">
      <c r="A558" t="s">
        <v>872</v>
      </c>
      <c r="B558">
        <v>68112000</v>
      </c>
      <c r="C558" s="10" t="s">
        <v>212</v>
      </c>
      <c r="D558" t="s">
        <v>9</v>
      </c>
      <c r="E558" t="str">
        <f>VLOOKUP(C558,[1]Analytique!$A$44:$B$202,2,FALSE)</f>
        <v>Dot amort,dépréciat provisions</v>
      </c>
      <c r="F558" t="s">
        <v>213</v>
      </c>
      <c r="G558" t="s">
        <v>873</v>
      </c>
      <c r="H558" t="s">
        <v>873</v>
      </c>
      <c r="K558" s="11">
        <v>-15967</v>
      </c>
      <c r="L558" s="11">
        <v>-15967</v>
      </c>
      <c r="M558" s="11" t="s">
        <v>11</v>
      </c>
      <c r="N558" s="11" t="s">
        <v>11</v>
      </c>
    </row>
    <row r="559" spans="1:14" hidden="1" x14ac:dyDescent="0.25">
      <c r="A559" t="s">
        <v>874</v>
      </c>
      <c r="B559">
        <v>68112000</v>
      </c>
      <c r="C559" s="10" t="s">
        <v>212</v>
      </c>
      <c r="D559" t="s">
        <v>9</v>
      </c>
      <c r="E559" t="str">
        <f>VLOOKUP(C559,[1]Analytique!$A$44:$B$202,2,FALSE)</f>
        <v>Dot amort,dépréciat provisions</v>
      </c>
      <c r="F559" t="s">
        <v>213</v>
      </c>
      <c r="G559">
        <v>0.17</v>
      </c>
      <c r="H559">
        <v>0.17</v>
      </c>
      <c r="K559" s="11">
        <v>0.17</v>
      </c>
      <c r="L559" s="11">
        <v>0.17</v>
      </c>
      <c r="M559" s="11" t="s">
        <v>11</v>
      </c>
      <c r="N559" s="11" t="s">
        <v>11</v>
      </c>
    </row>
    <row r="560" spans="1:14" hidden="1" x14ac:dyDescent="0.25">
      <c r="A560" t="s">
        <v>875</v>
      </c>
      <c r="B560">
        <v>68112000</v>
      </c>
      <c r="C560" s="10" t="s">
        <v>212</v>
      </c>
      <c r="D560" t="s">
        <v>9</v>
      </c>
      <c r="E560" t="str">
        <f>VLOOKUP(C560,[1]Analytique!$A$44:$B$202,2,FALSE)</f>
        <v>Dot amort,dépréciat provisions</v>
      </c>
      <c r="F560" t="s">
        <v>213</v>
      </c>
      <c r="G560" t="s">
        <v>876</v>
      </c>
      <c r="H560" t="s">
        <v>876</v>
      </c>
      <c r="K560" s="11">
        <v>-33140.94</v>
      </c>
      <c r="L560" s="11">
        <v>-33140.94</v>
      </c>
      <c r="M560" s="11" t="s">
        <v>11</v>
      </c>
      <c r="N560" s="11" t="s">
        <v>11</v>
      </c>
    </row>
    <row r="561" spans="1:14" hidden="1" x14ac:dyDescent="0.25">
      <c r="A561" t="s">
        <v>877</v>
      </c>
      <c r="B561">
        <v>68112000</v>
      </c>
      <c r="C561" s="10" t="s">
        <v>212</v>
      </c>
      <c r="D561" t="s">
        <v>9</v>
      </c>
      <c r="E561" t="str">
        <f>VLOOKUP(C561,[1]Analytique!$A$44:$B$202,2,FALSE)</f>
        <v>Dot amort,dépréciat provisions</v>
      </c>
      <c r="F561" t="s">
        <v>213</v>
      </c>
      <c r="G561" t="s">
        <v>878</v>
      </c>
      <c r="H561" t="s">
        <v>878</v>
      </c>
      <c r="K561" s="11">
        <v>-114791.41</v>
      </c>
      <c r="L561" s="11">
        <v>-114791.41</v>
      </c>
      <c r="M561" s="11" t="s">
        <v>11</v>
      </c>
      <c r="N561" s="11" t="s">
        <v>11</v>
      </c>
    </row>
    <row r="562" spans="1:14" hidden="1" x14ac:dyDescent="0.25">
      <c r="A562" t="s">
        <v>13</v>
      </c>
      <c r="B562" t="s">
        <v>879</v>
      </c>
      <c r="C562" s="10" t="s">
        <v>880</v>
      </c>
      <c r="D562" t="s">
        <v>9</v>
      </c>
      <c r="E562" t="e">
        <f>VLOOKUP(C562,[1]Analytique!$A$44:$B$202,2,FALSE)</f>
        <v>#N/A</v>
      </c>
      <c r="G562" s="11">
        <f>-'[1]Calcul transfert charges'!B15</f>
        <v>84116.370000000024</v>
      </c>
      <c r="H562" s="11">
        <f>-'[1]Calcul transfert charges'!B16</f>
        <v>124804.46400000002</v>
      </c>
      <c r="I562" s="11">
        <f>-'[1]Calcul transfert charges'!B17</f>
        <v>85268.064000000013</v>
      </c>
      <c r="J562" s="11">
        <f>-'[1]Calcul transfert charges'!B18</f>
        <v>61676.468000000008</v>
      </c>
      <c r="K562" s="11">
        <v>84116.37</v>
      </c>
      <c r="L562" s="11">
        <v>124804.46400000001</v>
      </c>
      <c r="M562" s="11">
        <v>85268.063999999998</v>
      </c>
      <c r="N562" s="11">
        <v>61676.468000000001</v>
      </c>
    </row>
    <row r="563" spans="1:14" hidden="1" x14ac:dyDescent="0.25">
      <c r="A563" t="s">
        <v>359</v>
      </c>
      <c r="B563" t="s">
        <v>879</v>
      </c>
      <c r="C563" s="10" t="s">
        <v>880</v>
      </c>
      <c r="D563" t="s">
        <v>9</v>
      </c>
      <c r="E563" t="e">
        <f>VLOOKUP(C563,[1]Analytique!$A$44:$B$202,2,FALSE)</f>
        <v>#N/A</v>
      </c>
      <c r="G563" s="11">
        <f>'[1]Calcul transfert charges'!F15</f>
        <v>-2102.9092500000006</v>
      </c>
      <c r="H563" s="11">
        <f>'[1]Calcul transfert charges'!F16</f>
        <v>-3120.1116000000006</v>
      </c>
      <c r="I563" s="11">
        <f>'[1]Calcul transfert charges'!F17</f>
        <v>-2131.7016000000003</v>
      </c>
      <c r="J563" s="11">
        <f>'[1]Calcul transfert charges'!F18</f>
        <v>-1541.9117000000003</v>
      </c>
      <c r="K563" s="11">
        <v>-2102.9092500000002</v>
      </c>
      <c r="L563" s="11">
        <v>-3120.1116000000002</v>
      </c>
      <c r="M563" s="11">
        <v>-2131.7015999999999</v>
      </c>
      <c r="N563" s="11">
        <v>-1541.9117000000001</v>
      </c>
    </row>
    <row r="564" spans="1:14" hidden="1" x14ac:dyDescent="0.25">
      <c r="A564" t="s">
        <v>438</v>
      </c>
      <c r="B564" t="s">
        <v>879</v>
      </c>
      <c r="C564" s="10" t="s">
        <v>880</v>
      </c>
      <c r="D564" t="s">
        <v>9</v>
      </c>
      <c r="E564" t="e">
        <f>VLOOKUP(C564,[1]Analytique!$A$44:$B$202,2,FALSE)</f>
        <v>#N/A</v>
      </c>
      <c r="G564" s="11">
        <f>'[1]Calcul transfert charges'!G15</f>
        <v>-46264.003500000021</v>
      </c>
      <c r="H564" s="11">
        <f>'[1]Calcul transfert charges'!G16</f>
        <v>-68642.455200000011</v>
      </c>
      <c r="I564" s="11">
        <f>'[1]Calcul transfert charges'!G17</f>
        <v>-46897.435200000014</v>
      </c>
      <c r="J564" s="11">
        <f>'[1]Calcul transfert charges'!G18</f>
        <v>-33922.057400000005</v>
      </c>
      <c r="K564" s="11">
        <v>-46264.003499999999</v>
      </c>
      <c r="L564" s="11">
        <v>-68642.455199999997</v>
      </c>
      <c r="M564" s="11">
        <v>-46897.4352</v>
      </c>
      <c r="N564" s="11">
        <v>-33922.057399999998</v>
      </c>
    </row>
    <row r="565" spans="1:14" hidden="1" x14ac:dyDescent="0.25">
      <c r="A565" t="s">
        <v>559</v>
      </c>
      <c r="B565" t="s">
        <v>879</v>
      </c>
      <c r="C565" s="10" t="s">
        <v>880</v>
      </c>
      <c r="D565" t="s">
        <v>9</v>
      </c>
      <c r="E565" t="e">
        <f>VLOOKUP(C565,[1]Analytique!$A$44:$B$202,2,FALSE)</f>
        <v>#N/A</v>
      </c>
      <c r="G565" s="11">
        <f>'[1]Calcul transfert charges'!J15</f>
        <v>-12617.455500000004</v>
      </c>
      <c r="H565" s="11">
        <f>'[1]Calcul transfert charges'!J16</f>
        <v>-18720.669600000001</v>
      </c>
      <c r="I565" s="11">
        <f>'[1]Calcul transfert charges'!J17</f>
        <v>-12790.209600000002</v>
      </c>
      <c r="J565" s="11">
        <f>'[1]Calcul transfert charges'!J18</f>
        <v>-9251.4702000000016</v>
      </c>
      <c r="K565" s="11">
        <v>-12617.4555</v>
      </c>
      <c r="L565" s="11">
        <v>-18720.669600000001</v>
      </c>
      <c r="M565" s="11">
        <v>-12790.2096</v>
      </c>
      <c r="N565" s="11">
        <v>-9251.4701999999997</v>
      </c>
    </row>
    <row r="566" spans="1:14" hidden="1" x14ac:dyDescent="0.25">
      <c r="A566" t="s">
        <v>808</v>
      </c>
      <c r="B566" t="s">
        <v>879</v>
      </c>
      <c r="C566" s="10" t="s">
        <v>880</v>
      </c>
      <c r="D566" t="s">
        <v>9</v>
      </c>
      <c r="E566" t="e">
        <f>VLOOKUP(C566,[1]Analytique!$A$44:$B$202,2,FALSE)</f>
        <v>#N/A</v>
      </c>
      <c r="G566" s="11">
        <f>'[1]Calcul transfert charges'!P15</f>
        <v>-23132.00175000001</v>
      </c>
      <c r="H566" s="11">
        <f>'[1]Calcul transfert charges'!P16</f>
        <v>-34321.227600000006</v>
      </c>
      <c r="I566" s="11">
        <f>'[1]Calcul transfert charges'!P17</f>
        <v>-23448.717600000007</v>
      </c>
      <c r="J566" s="11">
        <f>'[1]Calcul transfert charges'!P18</f>
        <v>-16961.028700000003</v>
      </c>
      <c r="K566" s="11">
        <v>-23132.001749999999</v>
      </c>
      <c r="L566" s="11">
        <v>-34321.227599999998</v>
      </c>
      <c r="M566" s="11">
        <v>-23448.7176</v>
      </c>
      <c r="N566" s="11">
        <v>-16961.028699999999</v>
      </c>
    </row>
    <row r="567" spans="1:14" hidden="1" x14ac:dyDescent="0.25">
      <c r="B567">
        <v>60240000</v>
      </c>
      <c r="C567" s="10" t="s">
        <v>14</v>
      </c>
      <c r="D567" t="s">
        <v>9</v>
      </c>
      <c r="E567" t="str">
        <f>VLOOKUP(C567,[1]Analytique!$A$44:$B$202,2,FALSE)</f>
        <v>Achats</v>
      </c>
      <c r="F567" t="s">
        <v>881</v>
      </c>
      <c r="K567" s="11" t="s">
        <v>11</v>
      </c>
      <c r="L567" s="11" t="s">
        <v>11</v>
      </c>
      <c r="M567" s="11" t="s">
        <v>11</v>
      </c>
      <c r="N567" s="11" t="s">
        <v>11</v>
      </c>
    </row>
    <row r="568" spans="1:14" hidden="1" x14ac:dyDescent="0.25">
      <c r="B568">
        <v>60262000</v>
      </c>
      <c r="C568" s="10" t="s">
        <v>14</v>
      </c>
      <c r="D568" t="s">
        <v>9</v>
      </c>
      <c r="E568" t="str">
        <f>VLOOKUP(C568,[1]Analytique!$A$44:$B$202,2,FALSE)</f>
        <v>Achats</v>
      </c>
      <c r="F568" t="s">
        <v>882</v>
      </c>
      <c r="K568" s="11" t="s">
        <v>11</v>
      </c>
      <c r="L568" s="11" t="s">
        <v>11</v>
      </c>
      <c r="M568" s="11" t="s">
        <v>11</v>
      </c>
      <c r="N568" s="11" t="s">
        <v>11</v>
      </c>
    </row>
    <row r="569" spans="1:14" hidden="1" x14ac:dyDescent="0.25">
      <c r="B569">
        <v>60263000</v>
      </c>
      <c r="C569" s="10" t="s">
        <v>14</v>
      </c>
      <c r="D569" t="s">
        <v>9</v>
      </c>
      <c r="E569" t="str">
        <f>VLOOKUP(C569,[1]Analytique!$A$44:$B$202,2,FALSE)</f>
        <v>Achats</v>
      </c>
      <c r="F569" t="s">
        <v>883</v>
      </c>
      <c r="K569" s="11" t="s">
        <v>11</v>
      </c>
      <c r="L569" s="11" t="s">
        <v>11</v>
      </c>
      <c r="M569" s="11" t="s">
        <v>11</v>
      </c>
      <c r="N569" s="11" t="s">
        <v>11</v>
      </c>
    </row>
    <row r="570" spans="1:14" hidden="1" x14ac:dyDescent="0.25">
      <c r="B570">
        <v>60264000</v>
      </c>
      <c r="C570" s="10" t="s">
        <v>14</v>
      </c>
      <c r="D570" t="s">
        <v>9</v>
      </c>
      <c r="E570" t="str">
        <f>VLOOKUP(C570,[1]Analytique!$A$44:$B$202,2,FALSE)</f>
        <v>Achats</v>
      </c>
      <c r="F570" t="s">
        <v>884</v>
      </c>
      <c r="K570" s="11" t="s">
        <v>11</v>
      </c>
      <c r="L570" s="11" t="s">
        <v>11</v>
      </c>
      <c r="M570" s="11" t="s">
        <v>11</v>
      </c>
      <c r="N570" s="11" t="s">
        <v>11</v>
      </c>
    </row>
    <row r="571" spans="1:14" hidden="1" x14ac:dyDescent="0.25">
      <c r="B571">
        <v>60265000</v>
      </c>
      <c r="C571" s="10" t="s">
        <v>14</v>
      </c>
      <c r="D571" t="s">
        <v>9</v>
      </c>
      <c r="E571" t="str">
        <f>VLOOKUP(C571,[1]Analytique!$A$44:$B$202,2,FALSE)</f>
        <v>Achats</v>
      </c>
      <c r="F571" t="s">
        <v>885</v>
      </c>
      <c r="K571" s="11" t="s">
        <v>11</v>
      </c>
      <c r="L571" s="11" t="s">
        <v>11</v>
      </c>
      <c r="M571" s="11" t="s">
        <v>11</v>
      </c>
      <c r="N571" s="11" t="s">
        <v>11</v>
      </c>
    </row>
    <row r="572" spans="1:14" hidden="1" x14ac:dyDescent="0.25">
      <c r="B572">
        <v>60266000</v>
      </c>
      <c r="C572" s="10" t="s">
        <v>14</v>
      </c>
      <c r="D572" t="s">
        <v>9</v>
      </c>
      <c r="E572" t="str">
        <f>VLOOKUP(C572,[1]Analytique!$A$44:$B$202,2,FALSE)</f>
        <v>Achats</v>
      </c>
      <c r="F572" t="s">
        <v>886</v>
      </c>
      <c r="K572" s="11" t="s">
        <v>11</v>
      </c>
      <c r="L572" s="11" t="s">
        <v>11</v>
      </c>
      <c r="M572" s="11" t="s">
        <v>11</v>
      </c>
      <c r="N572" s="11" t="s">
        <v>11</v>
      </c>
    </row>
    <row r="573" spans="1:14" hidden="1" x14ac:dyDescent="0.25">
      <c r="B573">
        <v>60267000</v>
      </c>
      <c r="C573" s="10" t="s">
        <v>14</v>
      </c>
      <c r="D573" t="s">
        <v>9</v>
      </c>
      <c r="E573" t="str">
        <f>VLOOKUP(C573,[1]Analytique!$A$44:$B$202,2,FALSE)</f>
        <v>Achats</v>
      </c>
      <c r="F573" t="s">
        <v>887</v>
      </c>
      <c r="K573" s="11" t="s">
        <v>11</v>
      </c>
      <c r="L573" s="11" t="s">
        <v>11</v>
      </c>
      <c r="M573" s="11" t="s">
        <v>11</v>
      </c>
      <c r="N573" s="11" t="s">
        <v>11</v>
      </c>
    </row>
    <row r="574" spans="1:14" hidden="1" x14ac:dyDescent="0.25">
      <c r="B574">
        <v>60310000</v>
      </c>
      <c r="C574" s="10" t="s">
        <v>14</v>
      </c>
      <c r="D574" t="s">
        <v>9</v>
      </c>
      <c r="E574" t="str">
        <f>VLOOKUP(C574,[1]Analytique!$A$44:$B$202,2,FALSE)</f>
        <v>Achats</v>
      </c>
      <c r="F574" t="s">
        <v>365</v>
      </c>
      <c r="K574" s="11" t="s">
        <v>11</v>
      </c>
      <c r="L574" s="11" t="s">
        <v>11</v>
      </c>
      <c r="M574" s="11" t="s">
        <v>11</v>
      </c>
      <c r="N574" s="11" t="s">
        <v>11</v>
      </c>
    </row>
    <row r="575" spans="1:14" hidden="1" x14ac:dyDescent="0.25">
      <c r="B575">
        <v>60610000</v>
      </c>
      <c r="C575" s="10" t="s">
        <v>14</v>
      </c>
      <c r="D575" t="s">
        <v>9</v>
      </c>
      <c r="E575" t="str">
        <f>VLOOKUP(C575,[1]Analytique!$A$44:$B$202,2,FALSE)</f>
        <v>Achats</v>
      </c>
      <c r="F575" t="s">
        <v>888</v>
      </c>
      <c r="K575" s="11" t="s">
        <v>11</v>
      </c>
      <c r="L575" s="11" t="s">
        <v>11</v>
      </c>
      <c r="M575" s="11" t="s">
        <v>11</v>
      </c>
      <c r="N575" s="11" t="s">
        <v>11</v>
      </c>
    </row>
    <row r="576" spans="1:14" hidden="1" x14ac:dyDescent="0.25">
      <c r="B576">
        <v>60620000</v>
      </c>
      <c r="C576" s="10" t="s">
        <v>14</v>
      </c>
      <c r="D576" t="s">
        <v>9</v>
      </c>
      <c r="E576" t="str">
        <f>VLOOKUP(C576,[1]Analytique!$A$44:$B$202,2,FALSE)</f>
        <v>Achats</v>
      </c>
      <c r="F576" t="s">
        <v>889</v>
      </c>
      <c r="K576" s="11" t="s">
        <v>11</v>
      </c>
      <c r="L576" s="11" t="s">
        <v>11</v>
      </c>
      <c r="M576" s="11" t="s">
        <v>11</v>
      </c>
      <c r="N576" s="11" t="s">
        <v>11</v>
      </c>
    </row>
    <row r="577" spans="2:14" hidden="1" x14ac:dyDescent="0.25">
      <c r="B577">
        <v>60630000</v>
      </c>
      <c r="C577" s="10" t="s">
        <v>14</v>
      </c>
      <c r="D577" t="s">
        <v>9</v>
      </c>
      <c r="E577" t="str">
        <f>VLOOKUP(C577,[1]Analytique!$A$44:$B$202,2,FALSE)</f>
        <v>Achats</v>
      </c>
      <c r="F577" t="s">
        <v>890</v>
      </c>
      <c r="K577" s="11" t="s">
        <v>11</v>
      </c>
      <c r="L577" s="11" t="s">
        <v>11</v>
      </c>
      <c r="M577" s="11" t="s">
        <v>11</v>
      </c>
      <c r="N577" s="11" t="s">
        <v>11</v>
      </c>
    </row>
    <row r="578" spans="2:14" hidden="1" x14ac:dyDescent="0.25">
      <c r="B578">
        <v>60640000</v>
      </c>
      <c r="C578" s="10" t="s">
        <v>14</v>
      </c>
      <c r="D578" t="s">
        <v>9</v>
      </c>
      <c r="E578" t="str">
        <f>VLOOKUP(C578,[1]Analytique!$A$44:$B$202,2,FALSE)</f>
        <v>Achats</v>
      </c>
      <c r="F578" t="s">
        <v>891</v>
      </c>
      <c r="K578" s="11" t="s">
        <v>11</v>
      </c>
      <c r="L578" s="11" t="s">
        <v>11</v>
      </c>
      <c r="M578" s="11" t="s">
        <v>11</v>
      </c>
      <c r="N578" s="11" t="s">
        <v>11</v>
      </c>
    </row>
    <row r="579" spans="2:14" hidden="1" x14ac:dyDescent="0.25">
      <c r="B579">
        <v>60641000</v>
      </c>
      <c r="C579" s="10" t="s">
        <v>14</v>
      </c>
      <c r="D579" t="s">
        <v>9</v>
      </c>
      <c r="E579" t="str">
        <f>VLOOKUP(C579,[1]Analytique!$A$44:$B$202,2,FALSE)</f>
        <v>Achats</v>
      </c>
      <c r="F579" t="s">
        <v>892</v>
      </c>
      <c r="K579" s="11" t="s">
        <v>11</v>
      </c>
      <c r="L579" s="11" t="s">
        <v>11</v>
      </c>
      <c r="M579" s="11" t="s">
        <v>11</v>
      </c>
      <c r="N579" s="11" t="s">
        <v>11</v>
      </c>
    </row>
    <row r="580" spans="2:14" hidden="1" x14ac:dyDescent="0.25">
      <c r="B580">
        <v>60660000</v>
      </c>
      <c r="C580" s="10" t="s">
        <v>14</v>
      </c>
      <c r="D580" t="s">
        <v>9</v>
      </c>
      <c r="E580" t="str">
        <f>VLOOKUP(C580,[1]Analytique!$A$44:$B$202,2,FALSE)</f>
        <v>Achats</v>
      </c>
      <c r="F580" t="s">
        <v>893</v>
      </c>
      <c r="K580" s="11" t="s">
        <v>11</v>
      </c>
      <c r="L580" s="11" t="s">
        <v>11</v>
      </c>
      <c r="M580" s="11" t="s">
        <v>11</v>
      </c>
      <c r="N580" s="11" t="s">
        <v>11</v>
      </c>
    </row>
    <row r="581" spans="2:14" hidden="1" x14ac:dyDescent="0.25">
      <c r="B581">
        <v>60670000</v>
      </c>
      <c r="C581" s="10" t="s">
        <v>14</v>
      </c>
      <c r="D581" t="s">
        <v>9</v>
      </c>
      <c r="E581" t="str">
        <f>VLOOKUP(C581,[1]Analytique!$A$44:$B$202,2,FALSE)</f>
        <v>Achats</v>
      </c>
      <c r="F581" t="s">
        <v>894</v>
      </c>
      <c r="K581" s="11" t="s">
        <v>11</v>
      </c>
      <c r="L581" s="11" t="s">
        <v>11</v>
      </c>
      <c r="M581" s="11" t="s">
        <v>11</v>
      </c>
      <c r="N581" s="11" t="s">
        <v>11</v>
      </c>
    </row>
    <row r="582" spans="2:14" hidden="1" x14ac:dyDescent="0.25">
      <c r="B582">
        <v>60681000</v>
      </c>
      <c r="C582" s="10" t="s">
        <v>14</v>
      </c>
      <c r="D582" t="s">
        <v>9</v>
      </c>
      <c r="E582" t="str">
        <f>VLOOKUP(C582,[1]Analytique!$A$44:$B$202,2,FALSE)</f>
        <v>Achats</v>
      </c>
      <c r="F582" t="s">
        <v>895</v>
      </c>
      <c r="K582" s="11" t="s">
        <v>11</v>
      </c>
      <c r="L582" s="11" t="s">
        <v>11</v>
      </c>
      <c r="M582" s="11" t="s">
        <v>11</v>
      </c>
      <c r="N582" s="11" t="s">
        <v>11</v>
      </c>
    </row>
    <row r="583" spans="2:14" hidden="1" x14ac:dyDescent="0.25">
      <c r="B583">
        <v>60682000</v>
      </c>
      <c r="C583" s="10" t="s">
        <v>14</v>
      </c>
      <c r="D583" t="s">
        <v>9</v>
      </c>
      <c r="E583" t="str">
        <f>VLOOKUP(C583,[1]Analytique!$A$44:$B$202,2,FALSE)</f>
        <v>Achats</v>
      </c>
      <c r="F583" t="s">
        <v>896</v>
      </c>
      <c r="K583" s="11" t="s">
        <v>11</v>
      </c>
      <c r="L583" s="11" t="s">
        <v>11</v>
      </c>
      <c r="M583" s="11" t="s">
        <v>11</v>
      </c>
      <c r="N583" s="11" t="s">
        <v>11</v>
      </c>
    </row>
    <row r="584" spans="2:14" hidden="1" x14ac:dyDescent="0.25">
      <c r="B584">
        <v>60720000</v>
      </c>
      <c r="C584" s="10" t="s">
        <v>14</v>
      </c>
      <c r="D584" t="s">
        <v>9</v>
      </c>
      <c r="E584" t="str">
        <f>VLOOKUP(C584,[1]Analytique!$A$44:$B$202,2,FALSE)</f>
        <v>Achats</v>
      </c>
      <c r="F584" t="s">
        <v>897</v>
      </c>
      <c r="K584" s="11" t="s">
        <v>11</v>
      </c>
      <c r="L584" s="11" t="s">
        <v>11</v>
      </c>
      <c r="M584" s="11" t="s">
        <v>11</v>
      </c>
      <c r="N584" s="11" t="s">
        <v>11</v>
      </c>
    </row>
    <row r="585" spans="2:14" hidden="1" x14ac:dyDescent="0.25">
      <c r="B585">
        <v>61110000</v>
      </c>
      <c r="C585" s="10" t="s">
        <v>41</v>
      </c>
      <c r="D585" t="s">
        <v>9</v>
      </c>
      <c r="E585" t="str">
        <f>VLOOKUP(C585,[1]Analytique!$A$44:$B$202,2,FALSE)</f>
        <v>Services extérieurs</v>
      </c>
      <c r="F585" t="s">
        <v>898</v>
      </c>
      <c r="K585" s="11" t="s">
        <v>11</v>
      </c>
      <c r="L585" s="11" t="s">
        <v>11</v>
      </c>
      <c r="M585" s="11" t="s">
        <v>11</v>
      </c>
      <c r="N585" s="11" t="s">
        <v>11</v>
      </c>
    </row>
    <row r="586" spans="2:14" hidden="1" x14ac:dyDescent="0.25">
      <c r="B586">
        <v>61120000</v>
      </c>
      <c r="C586" s="10" t="s">
        <v>41</v>
      </c>
      <c r="D586" t="s">
        <v>9</v>
      </c>
      <c r="E586" t="str">
        <f>VLOOKUP(C586,[1]Analytique!$A$44:$B$202,2,FALSE)</f>
        <v>Services extérieurs</v>
      </c>
      <c r="F586" t="s">
        <v>899</v>
      </c>
      <c r="K586" s="11" t="s">
        <v>11</v>
      </c>
      <c r="L586" s="11" t="s">
        <v>11</v>
      </c>
      <c r="M586" s="11" t="s">
        <v>11</v>
      </c>
      <c r="N586" s="11" t="s">
        <v>11</v>
      </c>
    </row>
    <row r="587" spans="2:14" hidden="1" x14ac:dyDescent="0.25">
      <c r="B587">
        <v>61220000</v>
      </c>
      <c r="C587" s="10" t="s">
        <v>41</v>
      </c>
      <c r="D587" t="s">
        <v>9</v>
      </c>
      <c r="E587" t="str">
        <f>VLOOKUP(C587,[1]Analytique!$A$44:$B$202,2,FALSE)</f>
        <v>Services extérieurs</v>
      </c>
      <c r="F587" t="s">
        <v>900</v>
      </c>
      <c r="K587" s="11" t="s">
        <v>11</v>
      </c>
      <c r="L587" s="11" t="s">
        <v>11</v>
      </c>
      <c r="M587" s="11" t="s">
        <v>11</v>
      </c>
      <c r="N587" s="11" t="s">
        <v>11</v>
      </c>
    </row>
    <row r="588" spans="2:14" hidden="1" x14ac:dyDescent="0.25">
      <c r="B588">
        <v>61320000</v>
      </c>
      <c r="C588" s="10" t="s">
        <v>41</v>
      </c>
      <c r="D588" t="s">
        <v>9</v>
      </c>
      <c r="E588" t="str">
        <f>VLOOKUP(C588,[1]Analytique!$A$44:$B$202,2,FALSE)</f>
        <v>Services extérieurs</v>
      </c>
      <c r="F588" t="s">
        <v>901</v>
      </c>
      <c r="K588" s="11" t="s">
        <v>11</v>
      </c>
      <c r="L588" s="11" t="s">
        <v>11</v>
      </c>
      <c r="M588" s="11" t="s">
        <v>11</v>
      </c>
      <c r="N588" s="11" t="s">
        <v>11</v>
      </c>
    </row>
    <row r="589" spans="2:14" hidden="1" x14ac:dyDescent="0.25">
      <c r="B589">
        <v>61330000</v>
      </c>
      <c r="C589" s="10" t="s">
        <v>41</v>
      </c>
      <c r="D589" t="s">
        <v>9</v>
      </c>
      <c r="E589" t="str">
        <f>VLOOKUP(C589,[1]Analytique!$A$44:$B$202,2,FALSE)</f>
        <v>Services extérieurs</v>
      </c>
      <c r="F589" t="s">
        <v>902</v>
      </c>
      <c r="K589" s="11" t="s">
        <v>11</v>
      </c>
      <c r="L589" s="11" t="s">
        <v>11</v>
      </c>
      <c r="M589" s="11" t="s">
        <v>11</v>
      </c>
      <c r="N589" s="11" t="s">
        <v>11</v>
      </c>
    </row>
    <row r="590" spans="2:14" hidden="1" x14ac:dyDescent="0.25">
      <c r="B590">
        <v>61350000</v>
      </c>
      <c r="C590" s="10" t="s">
        <v>41</v>
      </c>
      <c r="D590" t="s">
        <v>9</v>
      </c>
      <c r="E590" t="str">
        <f>VLOOKUP(C590,[1]Analytique!$A$44:$B$202,2,FALSE)</f>
        <v>Services extérieurs</v>
      </c>
      <c r="F590" t="s">
        <v>903</v>
      </c>
      <c r="K590" s="11" t="s">
        <v>11</v>
      </c>
      <c r="L590" s="11" t="s">
        <v>11</v>
      </c>
      <c r="M590" s="11" t="s">
        <v>11</v>
      </c>
      <c r="N590" s="11" t="s">
        <v>11</v>
      </c>
    </row>
    <row r="591" spans="2:14" hidden="1" x14ac:dyDescent="0.25">
      <c r="B591">
        <v>61510000</v>
      </c>
      <c r="C591" s="10" t="s">
        <v>41</v>
      </c>
      <c r="D591" t="s">
        <v>9</v>
      </c>
      <c r="E591" t="str">
        <f>VLOOKUP(C591,[1]Analytique!$A$44:$B$202,2,FALSE)</f>
        <v>Services extérieurs</v>
      </c>
      <c r="F591" t="s">
        <v>904</v>
      </c>
      <c r="K591" s="11" t="s">
        <v>11</v>
      </c>
      <c r="L591" s="11" t="s">
        <v>11</v>
      </c>
      <c r="M591" s="11" t="s">
        <v>11</v>
      </c>
      <c r="N591" s="11" t="s">
        <v>11</v>
      </c>
    </row>
    <row r="592" spans="2:14" hidden="1" x14ac:dyDescent="0.25">
      <c r="B592">
        <v>61550000</v>
      </c>
      <c r="C592" s="10" t="s">
        <v>41</v>
      </c>
      <c r="D592" t="s">
        <v>9</v>
      </c>
      <c r="E592" t="str">
        <f>VLOOKUP(C592,[1]Analytique!$A$44:$B$202,2,FALSE)</f>
        <v>Services extérieurs</v>
      </c>
      <c r="F592" t="s">
        <v>905</v>
      </c>
      <c r="K592" s="11" t="s">
        <v>11</v>
      </c>
      <c r="L592" s="11" t="s">
        <v>11</v>
      </c>
      <c r="M592" s="11" t="s">
        <v>11</v>
      </c>
      <c r="N592" s="11" t="s">
        <v>11</v>
      </c>
    </row>
    <row r="593" spans="2:14" hidden="1" x14ac:dyDescent="0.25">
      <c r="B593">
        <v>61560000</v>
      </c>
      <c r="C593" s="10" t="s">
        <v>41</v>
      </c>
      <c r="D593" t="s">
        <v>9</v>
      </c>
      <c r="E593" t="str">
        <f>VLOOKUP(C593,[1]Analytique!$A$44:$B$202,2,FALSE)</f>
        <v>Services extérieurs</v>
      </c>
      <c r="F593" t="s">
        <v>906</v>
      </c>
      <c r="K593" s="11" t="s">
        <v>11</v>
      </c>
      <c r="L593" s="11" t="s">
        <v>11</v>
      </c>
      <c r="M593" s="11" t="s">
        <v>11</v>
      </c>
      <c r="N593" s="11" t="s">
        <v>11</v>
      </c>
    </row>
    <row r="594" spans="2:14" hidden="1" x14ac:dyDescent="0.25">
      <c r="B594">
        <v>61561000</v>
      </c>
      <c r="C594" s="10" t="s">
        <v>41</v>
      </c>
      <c r="D594" t="s">
        <v>9</v>
      </c>
      <c r="E594" t="str">
        <f>VLOOKUP(C594,[1]Analytique!$A$44:$B$202,2,FALSE)</f>
        <v>Services extérieurs</v>
      </c>
      <c r="F594" t="s">
        <v>907</v>
      </c>
      <c r="K594" s="11" t="s">
        <v>11</v>
      </c>
      <c r="L594" s="11" t="s">
        <v>11</v>
      </c>
      <c r="M594" s="11" t="s">
        <v>11</v>
      </c>
      <c r="N594" s="11" t="s">
        <v>11</v>
      </c>
    </row>
    <row r="595" spans="2:14" hidden="1" x14ac:dyDescent="0.25">
      <c r="B595">
        <v>61565000</v>
      </c>
      <c r="C595" s="10" t="s">
        <v>41</v>
      </c>
      <c r="D595" t="s">
        <v>9</v>
      </c>
      <c r="E595" t="str">
        <f>VLOOKUP(C595,[1]Analytique!$A$44:$B$202,2,FALSE)</f>
        <v>Services extérieurs</v>
      </c>
      <c r="F595" t="s">
        <v>908</v>
      </c>
      <c r="K595" s="11" t="s">
        <v>11</v>
      </c>
      <c r="L595" s="11" t="s">
        <v>11</v>
      </c>
      <c r="M595" s="11" t="s">
        <v>11</v>
      </c>
      <c r="N595" s="11" t="s">
        <v>11</v>
      </c>
    </row>
    <row r="596" spans="2:14" hidden="1" x14ac:dyDescent="0.25">
      <c r="B596">
        <v>61570000</v>
      </c>
      <c r="C596" s="10" t="s">
        <v>41</v>
      </c>
      <c r="D596" t="s">
        <v>9</v>
      </c>
      <c r="E596" t="str">
        <f>VLOOKUP(C596,[1]Analytique!$A$44:$B$202,2,FALSE)</f>
        <v>Services extérieurs</v>
      </c>
      <c r="F596" t="s">
        <v>909</v>
      </c>
      <c r="K596" s="11" t="s">
        <v>11</v>
      </c>
      <c r="L596" s="11" t="s">
        <v>11</v>
      </c>
      <c r="M596" s="11" t="s">
        <v>11</v>
      </c>
      <c r="N596" s="11" t="s">
        <v>11</v>
      </c>
    </row>
    <row r="597" spans="2:14" hidden="1" x14ac:dyDescent="0.25">
      <c r="B597">
        <v>61610000</v>
      </c>
      <c r="C597" s="10" t="s">
        <v>41</v>
      </c>
      <c r="D597" t="s">
        <v>9</v>
      </c>
      <c r="E597" t="str">
        <f>VLOOKUP(C597,[1]Analytique!$A$44:$B$202,2,FALSE)</f>
        <v>Services extérieurs</v>
      </c>
      <c r="F597" t="s">
        <v>910</v>
      </c>
      <c r="K597" s="11" t="s">
        <v>11</v>
      </c>
      <c r="L597" s="11" t="s">
        <v>11</v>
      </c>
      <c r="M597" s="11" t="s">
        <v>11</v>
      </c>
      <c r="N597" s="11" t="s">
        <v>11</v>
      </c>
    </row>
    <row r="598" spans="2:14" hidden="1" x14ac:dyDescent="0.25">
      <c r="B598">
        <v>61611000</v>
      </c>
      <c r="C598" s="10" t="s">
        <v>41</v>
      </c>
      <c r="D598" t="s">
        <v>9</v>
      </c>
      <c r="E598" t="str">
        <f>VLOOKUP(C598,[1]Analytique!$A$44:$B$202,2,FALSE)</f>
        <v>Services extérieurs</v>
      </c>
      <c r="F598" t="s">
        <v>911</v>
      </c>
      <c r="K598" s="11" t="s">
        <v>11</v>
      </c>
      <c r="L598" s="11" t="s">
        <v>11</v>
      </c>
      <c r="M598" s="11" t="s">
        <v>11</v>
      </c>
      <c r="N598" s="11" t="s">
        <v>11</v>
      </c>
    </row>
    <row r="599" spans="2:14" hidden="1" x14ac:dyDescent="0.25">
      <c r="B599">
        <v>61612000</v>
      </c>
      <c r="C599" s="10" t="s">
        <v>41</v>
      </c>
      <c r="D599" t="s">
        <v>9</v>
      </c>
      <c r="E599" t="str">
        <f>VLOOKUP(C599,[1]Analytique!$A$44:$B$202,2,FALSE)</f>
        <v>Services extérieurs</v>
      </c>
      <c r="F599" t="s">
        <v>912</v>
      </c>
      <c r="K599" s="11" t="s">
        <v>11</v>
      </c>
      <c r="L599" s="11" t="s">
        <v>11</v>
      </c>
      <c r="M599" s="11" t="s">
        <v>11</v>
      </c>
      <c r="N599" s="11" t="s">
        <v>11</v>
      </c>
    </row>
    <row r="600" spans="2:14" hidden="1" x14ac:dyDescent="0.25">
      <c r="B600">
        <v>61614000</v>
      </c>
      <c r="C600" s="10" t="s">
        <v>41</v>
      </c>
      <c r="D600" t="s">
        <v>9</v>
      </c>
      <c r="E600" t="str">
        <f>VLOOKUP(C600,[1]Analytique!$A$44:$B$202,2,FALSE)</f>
        <v>Services extérieurs</v>
      </c>
      <c r="F600" t="s">
        <v>913</v>
      </c>
      <c r="K600" s="11" t="s">
        <v>11</v>
      </c>
      <c r="L600" s="11" t="s">
        <v>11</v>
      </c>
      <c r="M600" s="11" t="s">
        <v>11</v>
      </c>
      <c r="N600" s="11" t="s">
        <v>11</v>
      </c>
    </row>
    <row r="601" spans="2:14" hidden="1" x14ac:dyDescent="0.25">
      <c r="B601">
        <v>61615000</v>
      </c>
      <c r="C601" s="10" t="s">
        <v>41</v>
      </c>
      <c r="D601" t="s">
        <v>9</v>
      </c>
      <c r="E601" t="str">
        <f>VLOOKUP(C601,[1]Analytique!$A$44:$B$202,2,FALSE)</f>
        <v>Services extérieurs</v>
      </c>
      <c r="F601" t="s">
        <v>914</v>
      </c>
      <c r="K601" s="11" t="s">
        <v>11</v>
      </c>
      <c r="L601" s="11" t="s">
        <v>11</v>
      </c>
      <c r="M601" s="11" t="s">
        <v>11</v>
      </c>
      <c r="N601" s="11" t="s">
        <v>11</v>
      </c>
    </row>
    <row r="602" spans="2:14" hidden="1" x14ac:dyDescent="0.25">
      <c r="B602">
        <v>61616000</v>
      </c>
      <c r="C602" s="10" t="s">
        <v>41</v>
      </c>
      <c r="D602" t="s">
        <v>9</v>
      </c>
      <c r="E602" t="str">
        <f>VLOOKUP(C602,[1]Analytique!$A$44:$B$202,2,FALSE)</f>
        <v>Services extérieurs</v>
      </c>
      <c r="F602" t="s">
        <v>915</v>
      </c>
      <c r="K602" s="11" t="s">
        <v>11</v>
      </c>
      <c r="L602" s="11" t="s">
        <v>11</v>
      </c>
      <c r="M602" s="11" t="s">
        <v>11</v>
      </c>
      <c r="N602" s="11" t="s">
        <v>11</v>
      </c>
    </row>
    <row r="603" spans="2:14" hidden="1" x14ac:dyDescent="0.25">
      <c r="B603">
        <v>61650000</v>
      </c>
      <c r="C603" s="10" t="s">
        <v>41</v>
      </c>
      <c r="D603" t="s">
        <v>9</v>
      </c>
      <c r="E603" t="str">
        <f>VLOOKUP(C603,[1]Analytique!$A$44:$B$202,2,FALSE)</f>
        <v>Services extérieurs</v>
      </c>
      <c r="F603" t="s">
        <v>916</v>
      </c>
      <c r="K603" s="11" t="s">
        <v>11</v>
      </c>
      <c r="L603" s="11" t="s">
        <v>11</v>
      </c>
      <c r="M603" s="11" t="s">
        <v>11</v>
      </c>
      <c r="N603" s="11" t="s">
        <v>11</v>
      </c>
    </row>
    <row r="604" spans="2:14" hidden="1" x14ac:dyDescent="0.25">
      <c r="B604">
        <v>61670000</v>
      </c>
      <c r="C604" s="10" t="s">
        <v>41</v>
      </c>
      <c r="D604" t="s">
        <v>9</v>
      </c>
      <c r="E604" t="str">
        <f>VLOOKUP(C604,[1]Analytique!$A$44:$B$202,2,FALSE)</f>
        <v>Services extérieurs</v>
      </c>
      <c r="F604" t="s">
        <v>917</v>
      </c>
      <c r="K604" s="11" t="s">
        <v>11</v>
      </c>
      <c r="L604" s="11" t="s">
        <v>11</v>
      </c>
      <c r="M604" s="11" t="s">
        <v>11</v>
      </c>
      <c r="N604" s="11" t="s">
        <v>11</v>
      </c>
    </row>
    <row r="605" spans="2:14" hidden="1" x14ac:dyDescent="0.25">
      <c r="B605">
        <v>61680000</v>
      </c>
      <c r="C605" s="10" t="s">
        <v>41</v>
      </c>
      <c r="D605" t="s">
        <v>9</v>
      </c>
      <c r="E605" t="str">
        <f>VLOOKUP(C605,[1]Analytique!$A$44:$B$202,2,FALSE)</f>
        <v>Services extérieurs</v>
      </c>
      <c r="F605" t="s">
        <v>918</v>
      </c>
      <c r="K605" s="11" t="s">
        <v>11</v>
      </c>
      <c r="L605" s="11" t="s">
        <v>11</v>
      </c>
      <c r="M605" s="11" t="s">
        <v>11</v>
      </c>
      <c r="N605" s="11" t="s">
        <v>11</v>
      </c>
    </row>
    <row r="606" spans="2:14" hidden="1" x14ac:dyDescent="0.25">
      <c r="B606">
        <v>61830000</v>
      </c>
      <c r="C606" s="10" t="s">
        <v>41</v>
      </c>
      <c r="D606" t="s">
        <v>9</v>
      </c>
      <c r="E606" t="str">
        <f>VLOOKUP(C606,[1]Analytique!$A$44:$B$202,2,FALSE)</f>
        <v>Services extérieurs</v>
      </c>
      <c r="F606" t="s">
        <v>919</v>
      </c>
      <c r="K606" s="11" t="s">
        <v>11</v>
      </c>
      <c r="L606" s="11" t="s">
        <v>11</v>
      </c>
      <c r="M606" s="11" t="s">
        <v>11</v>
      </c>
      <c r="N606" s="11" t="s">
        <v>11</v>
      </c>
    </row>
    <row r="607" spans="2:14" hidden="1" x14ac:dyDescent="0.25">
      <c r="B607">
        <v>62110000</v>
      </c>
      <c r="C607" s="10" t="s">
        <v>85</v>
      </c>
      <c r="D607" t="s">
        <v>9</v>
      </c>
      <c r="E607" t="str">
        <f>VLOOKUP(C607,[1]Analytique!$A$44:$B$202,2,FALSE)</f>
        <v>Autres Services extérieurs</v>
      </c>
      <c r="F607" t="s">
        <v>920</v>
      </c>
      <c r="K607" s="11" t="s">
        <v>11</v>
      </c>
      <c r="L607" s="11" t="s">
        <v>11</v>
      </c>
      <c r="M607" s="11" t="s">
        <v>11</v>
      </c>
      <c r="N607" s="11" t="s">
        <v>11</v>
      </c>
    </row>
    <row r="608" spans="2:14" hidden="1" x14ac:dyDescent="0.25">
      <c r="B608">
        <v>62240000</v>
      </c>
      <c r="C608" s="10" t="s">
        <v>85</v>
      </c>
      <c r="D608" t="s">
        <v>9</v>
      </c>
      <c r="E608" t="str">
        <f>VLOOKUP(C608,[1]Analytique!$A$44:$B$202,2,FALSE)</f>
        <v>Autres Services extérieurs</v>
      </c>
      <c r="F608" t="s">
        <v>921</v>
      </c>
      <c r="K608" s="11" t="s">
        <v>11</v>
      </c>
      <c r="L608" s="11" t="s">
        <v>11</v>
      </c>
      <c r="M608" s="11" t="s">
        <v>11</v>
      </c>
      <c r="N608" s="11" t="s">
        <v>11</v>
      </c>
    </row>
    <row r="609" spans="2:14" hidden="1" x14ac:dyDescent="0.25">
      <c r="B609">
        <v>62261500</v>
      </c>
      <c r="C609" s="10" t="s">
        <v>85</v>
      </c>
      <c r="D609" t="s">
        <v>9</v>
      </c>
      <c r="E609" t="str">
        <f>VLOOKUP(C609,[1]Analytique!$A$44:$B$202,2,FALSE)</f>
        <v>Autres Services extérieurs</v>
      </c>
      <c r="F609" t="s">
        <v>922</v>
      </c>
      <c r="K609" s="11" t="s">
        <v>11</v>
      </c>
      <c r="L609" s="11" t="s">
        <v>11</v>
      </c>
      <c r="M609" s="11" t="s">
        <v>11</v>
      </c>
      <c r="N609" s="11" t="s">
        <v>11</v>
      </c>
    </row>
    <row r="610" spans="2:14" hidden="1" x14ac:dyDescent="0.25">
      <c r="B610">
        <v>62262000</v>
      </c>
      <c r="C610" s="10" t="s">
        <v>85</v>
      </c>
      <c r="D610" t="s">
        <v>9</v>
      </c>
      <c r="E610" t="str">
        <f>VLOOKUP(C610,[1]Analytique!$A$44:$B$202,2,FALSE)</f>
        <v>Autres Services extérieurs</v>
      </c>
      <c r="F610" t="s">
        <v>923</v>
      </c>
      <c r="K610" s="11" t="s">
        <v>11</v>
      </c>
      <c r="L610" s="11" t="s">
        <v>11</v>
      </c>
      <c r="M610" s="11" t="s">
        <v>11</v>
      </c>
      <c r="N610" s="11" t="s">
        <v>11</v>
      </c>
    </row>
    <row r="611" spans="2:14" hidden="1" x14ac:dyDescent="0.25">
      <c r="B611">
        <v>62265000</v>
      </c>
      <c r="C611" s="10" t="s">
        <v>85</v>
      </c>
      <c r="D611" t="s">
        <v>9</v>
      </c>
      <c r="E611" t="str">
        <f>VLOOKUP(C611,[1]Analytique!$A$44:$B$202,2,FALSE)</f>
        <v>Autres Services extérieurs</v>
      </c>
      <c r="F611" t="s">
        <v>924</v>
      </c>
      <c r="K611" s="11" t="s">
        <v>11</v>
      </c>
      <c r="L611" s="11" t="s">
        <v>11</v>
      </c>
      <c r="M611" s="11" t="s">
        <v>11</v>
      </c>
      <c r="N611" s="11" t="s">
        <v>11</v>
      </c>
    </row>
    <row r="612" spans="2:14" hidden="1" x14ac:dyDescent="0.25">
      <c r="B612">
        <v>62281000</v>
      </c>
      <c r="C612" s="10" t="s">
        <v>85</v>
      </c>
      <c r="D612" t="s">
        <v>9</v>
      </c>
      <c r="E612" t="str">
        <f>VLOOKUP(C612,[1]Analytique!$A$44:$B$202,2,FALSE)</f>
        <v>Autres Services extérieurs</v>
      </c>
      <c r="F612" t="s">
        <v>925</v>
      </c>
      <c r="K612" s="11" t="s">
        <v>11</v>
      </c>
      <c r="L612" s="11" t="s">
        <v>11</v>
      </c>
      <c r="M612" s="11" t="s">
        <v>11</v>
      </c>
      <c r="N612" s="11" t="s">
        <v>11</v>
      </c>
    </row>
    <row r="613" spans="2:14" hidden="1" x14ac:dyDescent="0.25">
      <c r="B613">
        <v>62310000</v>
      </c>
      <c r="C613" s="10" t="s">
        <v>85</v>
      </c>
      <c r="D613" t="s">
        <v>9</v>
      </c>
      <c r="E613" t="str">
        <f>VLOOKUP(C613,[1]Analytique!$A$44:$B$202,2,FALSE)</f>
        <v>Autres Services extérieurs</v>
      </c>
      <c r="F613" t="s">
        <v>926</v>
      </c>
      <c r="K613" s="11" t="s">
        <v>11</v>
      </c>
      <c r="L613" s="11" t="s">
        <v>11</v>
      </c>
      <c r="M613" s="11" t="s">
        <v>11</v>
      </c>
      <c r="N613" s="11" t="s">
        <v>11</v>
      </c>
    </row>
    <row r="614" spans="2:14" hidden="1" x14ac:dyDescent="0.25">
      <c r="B614">
        <v>62320000</v>
      </c>
      <c r="C614" s="10" t="s">
        <v>85</v>
      </c>
      <c r="D614" t="s">
        <v>9</v>
      </c>
      <c r="E614" t="str">
        <f>VLOOKUP(C614,[1]Analytique!$A$44:$B$202,2,FALSE)</f>
        <v>Autres Services extérieurs</v>
      </c>
      <c r="F614" t="s">
        <v>927</v>
      </c>
      <c r="K614" s="11" t="s">
        <v>11</v>
      </c>
      <c r="L614" s="11" t="s">
        <v>11</v>
      </c>
      <c r="M614" s="11" t="s">
        <v>11</v>
      </c>
      <c r="N614" s="11" t="s">
        <v>11</v>
      </c>
    </row>
    <row r="615" spans="2:14" hidden="1" x14ac:dyDescent="0.25">
      <c r="B615">
        <v>62332000</v>
      </c>
      <c r="C615" s="10" t="s">
        <v>85</v>
      </c>
      <c r="D615" t="s">
        <v>9</v>
      </c>
      <c r="E615" t="str">
        <f>VLOOKUP(C615,[1]Analytique!$A$44:$B$202,2,FALSE)</f>
        <v>Autres Services extérieurs</v>
      </c>
      <c r="F615" t="s">
        <v>928</v>
      </c>
      <c r="K615" s="11" t="s">
        <v>11</v>
      </c>
      <c r="L615" s="11" t="s">
        <v>11</v>
      </c>
      <c r="M615" s="11" t="s">
        <v>11</v>
      </c>
      <c r="N615" s="11" t="s">
        <v>11</v>
      </c>
    </row>
    <row r="616" spans="2:14" hidden="1" x14ac:dyDescent="0.25">
      <c r="B616">
        <v>62333000</v>
      </c>
      <c r="C616" s="10" t="s">
        <v>85</v>
      </c>
      <c r="D616" t="s">
        <v>9</v>
      </c>
      <c r="E616" t="str">
        <f>VLOOKUP(C616,[1]Analytique!$A$44:$B$202,2,FALSE)</f>
        <v>Autres Services extérieurs</v>
      </c>
      <c r="F616" t="s">
        <v>929</v>
      </c>
      <c r="K616" s="11" t="s">
        <v>11</v>
      </c>
      <c r="L616" s="11" t="s">
        <v>11</v>
      </c>
      <c r="M616" s="11" t="s">
        <v>11</v>
      </c>
      <c r="N616" s="11" t="s">
        <v>11</v>
      </c>
    </row>
    <row r="617" spans="2:14" hidden="1" x14ac:dyDescent="0.25">
      <c r="B617">
        <v>62342000</v>
      </c>
      <c r="C617" s="10" t="s">
        <v>85</v>
      </c>
      <c r="D617" t="s">
        <v>9</v>
      </c>
      <c r="E617" t="str">
        <f>VLOOKUP(C617,[1]Analytique!$A$44:$B$202,2,FALSE)</f>
        <v>Autres Services extérieurs</v>
      </c>
      <c r="F617" t="s">
        <v>930</v>
      </c>
      <c r="K617" s="11" t="s">
        <v>11</v>
      </c>
      <c r="L617" s="11" t="s">
        <v>11</v>
      </c>
      <c r="M617" s="11" t="s">
        <v>11</v>
      </c>
      <c r="N617" s="11" t="s">
        <v>11</v>
      </c>
    </row>
    <row r="618" spans="2:14" hidden="1" x14ac:dyDescent="0.25">
      <c r="B618">
        <v>62380000</v>
      </c>
      <c r="C618" s="10" t="s">
        <v>85</v>
      </c>
      <c r="D618" t="s">
        <v>9</v>
      </c>
      <c r="E618" t="str">
        <f>VLOOKUP(C618,[1]Analytique!$A$44:$B$202,2,FALSE)</f>
        <v>Autres Services extérieurs</v>
      </c>
      <c r="F618" t="s">
        <v>931</v>
      </c>
      <c r="K618" s="11" t="s">
        <v>11</v>
      </c>
      <c r="L618" s="11" t="s">
        <v>11</v>
      </c>
      <c r="M618" s="11" t="s">
        <v>11</v>
      </c>
      <c r="N618" s="11" t="s">
        <v>11</v>
      </c>
    </row>
    <row r="619" spans="2:14" hidden="1" x14ac:dyDescent="0.25">
      <c r="B619">
        <v>62440000</v>
      </c>
      <c r="C619" s="10" t="s">
        <v>85</v>
      </c>
      <c r="D619" t="s">
        <v>9</v>
      </c>
      <c r="E619" t="str">
        <f>VLOOKUP(C619,[1]Analytique!$A$44:$B$202,2,FALSE)</f>
        <v>Autres Services extérieurs</v>
      </c>
      <c r="F619" t="s">
        <v>932</v>
      </c>
      <c r="K619" s="11" t="s">
        <v>11</v>
      </c>
      <c r="L619" s="11" t="s">
        <v>11</v>
      </c>
      <c r="M619" s="11" t="s">
        <v>11</v>
      </c>
      <c r="N619" s="11" t="s">
        <v>11</v>
      </c>
    </row>
    <row r="620" spans="2:14" hidden="1" x14ac:dyDescent="0.25">
      <c r="B620">
        <v>62520000</v>
      </c>
      <c r="C620" s="10" t="s">
        <v>85</v>
      </c>
      <c r="D620" t="s">
        <v>9</v>
      </c>
      <c r="E620" t="str">
        <f>VLOOKUP(C620,[1]Analytique!$A$44:$B$202,2,FALSE)</f>
        <v>Autres Services extérieurs</v>
      </c>
      <c r="F620" t="s">
        <v>933</v>
      </c>
      <c r="K620" s="11" t="s">
        <v>11</v>
      </c>
      <c r="L620" s="11" t="s">
        <v>11</v>
      </c>
      <c r="M620" s="11" t="s">
        <v>11</v>
      </c>
      <c r="N620" s="11" t="s">
        <v>11</v>
      </c>
    </row>
    <row r="621" spans="2:14" hidden="1" x14ac:dyDescent="0.25">
      <c r="B621">
        <v>62560000</v>
      </c>
      <c r="C621" s="10" t="s">
        <v>85</v>
      </c>
      <c r="D621" t="s">
        <v>9</v>
      </c>
      <c r="E621" t="str">
        <f>VLOOKUP(C621,[1]Analytique!$A$44:$B$202,2,FALSE)</f>
        <v>Autres Services extérieurs</v>
      </c>
      <c r="F621" t="s">
        <v>934</v>
      </c>
      <c r="K621" s="11" t="s">
        <v>11</v>
      </c>
      <c r="L621" s="11" t="s">
        <v>11</v>
      </c>
      <c r="M621" s="11" t="s">
        <v>11</v>
      </c>
      <c r="N621" s="11" t="s">
        <v>11</v>
      </c>
    </row>
    <row r="622" spans="2:14" hidden="1" x14ac:dyDescent="0.25">
      <c r="B622">
        <v>62570000</v>
      </c>
      <c r="C622" s="10" t="s">
        <v>85</v>
      </c>
      <c r="D622" t="s">
        <v>9</v>
      </c>
      <c r="E622" t="str">
        <f>VLOOKUP(C622,[1]Analytique!$A$44:$B$202,2,FALSE)</f>
        <v>Autres Services extérieurs</v>
      </c>
      <c r="F622" t="s">
        <v>935</v>
      </c>
      <c r="K622" s="11" t="s">
        <v>11</v>
      </c>
      <c r="L622" s="11" t="s">
        <v>11</v>
      </c>
      <c r="M622" s="11" t="s">
        <v>11</v>
      </c>
      <c r="N622" s="11" t="s">
        <v>11</v>
      </c>
    </row>
    <row r="623" spans="2:14" hidden="1" x14ac:dyDescent="0.25">
      <c r="B623">
        <v>62571000</v>
      </c>
      <c r="C623" s="10" t="s">
        <v>85</v>
      </c>
      <c r="D623" t="s">
        <v>9</v>
      </c>
      <c r="E623" t="str">
        <f>VLOOKUP(C623,[1]Analytique!$A$44:$B$202,2,FALSE)</f>
        <v>Autres Services extérieurs</v>
      </c>
      <c r="F623" t="s">
        <v>936</v>
      </c>
      <c r="K623" s="11" t="s">
        <v>11</v>
      </c>
      <c r="L623" s="11" t="s">
        <v>11</v>
      </c>
      <c r="M623" s="11" t="s">
        <v>11</v>
      </c>
      <c r="N623" s="11" t="s">
        <v>11</v>
      </c>
    </row>
    <row r="624" spans="2:14" hidden="1" x14ac:dyDescent="0.25">
      <c r="B624">
        <v>62620000</v>
      </c>
      <c r="C624" s="10" t="s">
        <v>85</v>
      </c>
      <c r="D624" t="s">
        <v>9</v>
      </c>
      <c r="E624" t="str">
        <f>VLOOKUP(C624,[1]Analytique!$A$44:$B$202,2,FALSE)</f>
        <v>Autres Services extérieurs</v>
      </c>
      <c r="F624" t="s">
        <v>937</v>
      </c>
      <c r="K624" s="11" t="s">
        <v>11</v>
      </c>
      <c r="L624" s="11" t="s">
        <v>11</v>
      </c>
      <c r="M624" s="11" t="s">
        <v>11</v>
      </c>
      <c r="N624" s="11" t="s">
        <v>11</v>
      </c>
    </row>
    <row r="625" spans="2:14" hidden="1" x14ac:dyDescent="0.25">
      <c r="B625">
        <v>62780001</v>
      </c>
      <c r="C625" s="10" t="s">
        <v>85</v>
      </c>
      <c r="D625" t="s">
        <v>9</v>
      </c>
      <c r="E625" t="str">
        <f>VLOOKUP(C625,[1]Analytique!$A$44:$B$202,2,FALSE)</f>
        <v>Autres Services extérieurs</v>
      </c>
      <c r="F625" t="s">
        <v>938</v>
      </c>
      <c r="K625" s="11" t="s">
        <v>11</v>
      </c>
      <c r="L625" s="11" t="s">
        <v>11</v>
      </c>
      <c r="M625" s="11" t="s">
        <v>11</v>
      </c>
      <c r="N625" s="11" t="s">
        <v>11</v>
      </c>
    </row>
    <row r="626" spans="2:14" hidden="1" x14ac:dyDescent="0.25">
      <c r="B626">
        <v>62880000</v>
      </c>
      <c r="C626" s="10" t="s">
        <v>85</v>
      </c>
      <c r="D626" t="s">
        <v>9</v>
      </c>
      <c r="E626" t="str">
        <f>VLOOKUP(C626,[1]Analytique!$A$44:$B$202,2,FALSE)</f>
        <v>Autres Services extérieurs</v>
      </c>
      <c r="F626" t="s">
        <v>939</v>
      </c>
      <c r="K626" s="11" t="s">
        <v>11</v>
      </c>
      <c r="L626" s="11" t="s">
        <v>11</v>
      </c>
      <c r="M626" s="11" t="s">
        <v>11</v>
      </c>
      <c r="N626" s="11" t="s">
        <v>11</v>
      </c>
    </row>
    <row r="627" spans="2:14" hidden="1" x14ac:dyDescent="0.25">
      <c r="B627">
        <v>63110000</v>
      </c>
      <c r="C627" s="10" t="s">
        <v>146</v>
      </c>
      <c r="D627" t="s">
        <v>9</v>
      </c>
      <c r="E627" t="str">
        <f>VLOOKUP(C627,[1]Analytique!$A$44:$B$202,2,FALSE)</f>
        <v>Impôts et taxes</v>
      </c>
      <c r="F627" t="s">
        <v>940</v>
      </c>
      <c r="K627" s="11" t="s">
        <v>11</v>
      </c>
      <c r="L627" s="11" t="s">
        <v>11</v>
      </c>
      <c r="M627" s="11" t="s">
        <v>11</v>
      </c>
      <c r="N627" s="11" t="s">
        <v>11</v>
      </c>
    </row>
    <row r="628" spans="2:14" hidden="1" x14ac:dyDescent="0.25">
      <c r="B628">
        <v>63512000</v>
      </c>
      <c r="C628" s="10" t="s">
        <v>146</v>
      </c>
      <c r="D628" t="s">
        <v>9</v>
      </c>
      <c r="E628" t="str">
        <f>VLOOKUP(C628,[1]Analytique!$A$44:$B$202,2,FALSE)</f>
        <v>Impôts et taxes</v>
      </c>
      <c r="F628" t="s">
        <v>941</v>
      </c>
      <c r="K628" s="11" t="s">
        <v>11</v>
      </c>
      <c r="L628" s="11" t="s">
        <v>11</v>
      </c>
      <c r="M628" s="11" t="s">
        <v>11</v>
      </c>
      <c r="N628" s="11" t="s">
        <v>11</v>
      </c>
    </row>
    <row r="629" spans="2:14" hidden="1" x14ac:dyDescent="0.25">
      <c r="B629">
        <v>63514000</v>
      </c>
      <c r="C629" s="10" t="s">
        <v>146</v>
      </c>
      <c r="D629" t="s">
        <v>9</v>
      </c>
      <c r="E629" t="str">
        <f>VLOOKUP(C629,[1]Analytique!$A$44:$B$202,2,FALSE)</f>
        <v>Impôts et taxes</v>
      </c>
      <c r="F629" t="s">
        <v>942</v>
      </c>
      <c r="K629" s="11" t="s">
        <v>11</v>
      </c>
      <c r="L629" s="11" t="s">
        <v>11</v>
      </c>
      <c r="M629" s="11" t="s">
        <v>11</v>
      </c>
      <c r="N629" s="11" t="s">
        <v>11</v>
      </c>
    </row>
    <row r="630" spans="2:14" hidden="1" x14ac:dyDescent="0.25">
      <c r="B630">
        <v>63530000</v>
      </c>
      <c r="C630" s="10" t="s">
        <v>146</v>
      </c>
      <c r="D630" t="s">
        <v>9</v>
      </c>
      <c r="E630" t="str">
        <f>VLOOKUP(C630,[1]Analytique!$A$44:$B$202,2,FALSE)</f>
        <v>Impôts et taxes</v>
      </c>
      <c r="F630" t="s">
        <v>943</v>
      </c>
      <c r="K630" s="11" t="s">
        <v>11</v>
      </c>
      <c r="L630" s="11" t="s">
        <v>11</v>
      </c>
      <c r="M630" s="11" t="s">
        <v>11</v>
      </c>
      <c r="N630" s="11" t="s">
        <v>11</v>
      </c>
    </row>
    <row r="631" spans="2:14" hidden="1" x14ac:dyDescent="0.25">
      <c r="B631">
        <v>64120000</v>
      </c>
      <c r="C631" s="10" t="s">
        <v>8</v>
      </c>
      <c r="D631" t="s">
        <v>9</v>
      </c>
      <c r="E631" t="str">
        <f>VLOOKUP(C631,[1]Analytique!$A$44:$B$202,2,FALSE)</f>
        <v>Charges de personnel</v>
      </c>
      <c r="F631" t="s">
        <v>944</v>
      </c>
      <c r="K631" s="11" t="s">
        <v>11</v>
      </c>
      <c r="L631" s="11" t="s">
        <v>11</v>
      </c>
      <c r="M631" s="11" t="s">
        <v>11</v>
      </c>
      <c r="N631" s="11" t="s">
        <v>11</v>
      </c>
    </row>
    <row r="632" spans="2:14" hidden="1" x14ac:dyDescent="0.25">
      <c r="B632">
        <v>64121000</v>
      </c>
      <c r="C632" s="10" t="s">
        <v>8</v>
      </c>
      <c r="D632" t="s">
        <v>9</v>
      </c>
      <c r="E632" t="str">
        <f>VLOOKUP(C632,[1]Analytique!$A$44:$B$202,2,FALSE)</f>
        <v>Charges de personnel</v>
      </c>
      <c r="F632" t="s">
        <v>945</v>
      </c>
      <c r="K632" s="11" t="s">
        <v>11</v>
      </c>
      <c r="L632" s="11" t="s">
        <v>11</v>
      </c>
      <c r="M632" s="11" t="s">
        <v>11</v>
      </c>
      <c r="N632" s="11" t="s">
        <v>11</v>
      </c>
    </row>
    <row r="633" spans="2:14" hidden="1" x14ac:dyDescent="0.25">
      <c r="B633">
        <v>64135000</v>
      </c>
      <c r="C633" s="10" t="s">
        <v>8</v>
      </c>
      <c r="D633" t="s">
        <v>9</v>
      </c>
      <c r="E633" t="str">
        <f>VLOOKUP(C633,[1]Analytique!$A$44:$B$202,2,FALSE)</f>
        <v>Charges de personnel</v>
      </c>
      <c r="F633" t="s">
        <v>946</v>
      </c>
      <c r="K633" s="11" t="s">
        <v>11</v>
      </c>
      <c r="L633" s="11" t="s">
        <v>11</v>
      </c>
      <c r="M633" s="11" t="s">
        <v>11</v>
      </c>
      <c r="N633" s="11" t="s">
        <v>11</v>
      </c>
    </row>
    <row r="634" spans="2:14" hidden="1" x14ac:dyDescent="0.25">
      <c r="B634">
        <v>64140000</v>
      </c>
      <c r="C634" s="10" t="s">
        <v>8</v>
      </c>
      <c r="D634" t="s">
        <v>9</v>
      </c>
      <c r="E634" t="str">
        <f>VLOOKUP(C634,[1]Analytique!$A$44:$B$202,2,FALSE)</f>
        <v>Charges de personnel</v>
      </c>
      <c r="F634" t="s">
        <v>947</v>
      </c>
      <c r="K634" s="11" t="s">
        <v>11</v>
      </c>
      <c r="L634" s="11" t="s">
        <v>11</v>
      </c>
      <c r="M634" s="11" t="s">
        <v>11</v>
      </c>
      <c r="N634" s="11" t="s">
        <v>11</v>
      </c>
    </row>
    <row r="635" spans="2:14" hidden="1" x14ac:dyDescent="0.25">
      <c r="B635">
        <v>64149000</v>
      </c>
      <c r="C635" s="10" t="s">
        <v>8</v>
      </c>
      <c r="D635" t="s">
        <v>9</v>
      </c>
      <c r="E635" t="str">
        <f>VLOOKUP(C635,[1]Analytique!$A$44:$B$202,2,FALSE)</f>
        <v>Charges de personnel</v>
      </c>
      <c r="F635" t="s">
        <v>948</v>
      </c>
      <c r="K635" s="11" t="s">
        <v>11</v>
      </c>
      <c r="L635" s="11" t="s">
        <v>11</v>
      </c>
      <c r="M635" s="11" t="s">
        <v>11</v>
      </c>
      <c r="N635" s="11" t="s">
        <v>11</v>
      </c>
    </row>
    <row r="636" spans="2:14" hidden="1" x14ac:dyDescent="0.25">
      <c r="B636">
        <v>64160000</v>
      </c>
      <c r="C636" s="10" t="s">
        <v>8</v>
      </c>
      <c r="D636" t="s">
        <v>9</v>
      </c>
      <c r="E636" t="str">
        <f>VLOOKUP(C636,[1]Analytique!$A$44:$B$202,2,FALSE)</f>
        <v>Charges de personnel</v>
      </c>
      <c r="F636" t="s">
        <v>949</v>
      </c>
      <c r="K636" s="11" t="s">
        <v>11</v>
      </c>
      <c r="L636" s="11" t="s">
        <v>11</v>
      </c>
      <c r="M636" s="11" t="s">
        <v>11</v>
      </c>
      <c r="N636" s="11" t="s">
        <v>11</v>
      </c>
    </row>
    <row r="637" spans="2:14" hidden="1" x14ac:dyDescent="0.25">
      <c r="B637">
        <v>64510000</v>
      </c>
      <c r="C637" s="10" t="s">
        <v>8</v>
      </c>
      <c r="D637" t="s">
        <v>9</v>
      </c>
      <c r="E637" t="str">
        <f>VLOOKUP(C637,[1]Analytique!$A$44:$B$202,2,FALSE)</f>
        <v>Charges de personnel</v>
      </c>
      <c r="F637" t="s">
        <v>950</v>
      </c>
      <c r="K637" s="11" t="s">
        <v>11</v>
      </c>
      <c r="L637" s="11" t="s">
        <v>11</v>
      </c>
      <c r="M637" s="11" t="s">
        <v>11</v>
      </c>
      <c r="N637" s="11" t="s">
        <v>11</v>
      </c>
    </row>
    <row r="638" spans="2:14" hidden="1" x14ac:dyDescent="0.25">
      <c r="B638">
        <v>64511000</v>
      </c>
      <c r="C638" s="10" t="s">
        <v>8</v>
      </c>
      <c r="D638" t="s">
        <v>9</v>
      </c>
      <c r="E638" t="str">
        <f>VLOOKUP(C638,[1]Analytique!$A$44:$B$202,2,FALSE)</f>
        <v>Charges de personnel</v>
      </c>
      <c r="F638" t="s">
        <v>951</v>
      </c>
      <c r="K638" s="11" t="s">
        <v>11</v>
      </c>
      <c r="L638" s="11" t="s">
        <v>11</v>
      </c>
      <c r="M638" s="11" t="s">
        <v>11</v>
      </c>
      <c r="N638" s="11" t="s">
        <v>11</v>
      </c>
    </row>
    <row r="639" spans="2:14" hidden="1" x14ac:dyDescent="0.25">
      <c r="B639">
        <v>64521000</v>
      </c>
      <c r="C639" s="10" t="s">
        <v>8</v>
      </c>
      <c r="D639" t="s">
        <v>9</v>
      </c>
      <c r="E639" t="str">
        <f>VLOOKUP(C639,[1]Analytique!$A$44:$B$202,2,FALSE)</f>
        <v>Charges de personnel</v>
      </c>
      <c r="F639" t="s">
        <v>952</v>
      </c>
      <c r="K639" s="11" t="s">
        <v>11</v>
      </c>
      <c r="L639" s="11" t="s">
        <v>11</v>
      </c>
      <c r="M639" s="11" t="s">
        <v>11</v>
      </c>
      <c r="N639" s="11" t="s">
        <v>11</v>
      </c>
    </row>
    <row r="640" spans="2:14" hidden="1" x14ac:dyDescent="0.25">
      <c r="B640">
        <v>64523000</v>
      </c>
      <c r="C640" s="10" t="s">
        <v>8</v>
      </c>
      <c r="D640" t="s">
        <v>9</v>
      </c>
      <c r="E640" t="str">
        <f>VLOOKUP(C640,[1]Analytique!$A$44:$B$202,2,FALSE)</f>
        <v>Charges de personnel</v>
      </c>
      <c r="F640" t="s">
        <v>953</v>
      </c>
      <c r="K640" s="11" t="s">
        <v>11</v>
      </c>
      <c r="L640" s="11" t="s">
        <v>11</v>
      </c>
      <c r="M640" s="11" t="s">
        <v>11</v>
      </c>
      <c r="N640" s="11" t="s">
        <v>11</v>
      </c>
    </row>
    <row r="641" spans="2:14" hidden="1" x14ac:dyDescent="0.25">
      <c r="B641">
        <v>64524000</v>
      </c>
      <c r="C641" s="10" t="s">
        <v>8</v>
      </c>
      <c r="D641" t="s">
        <v>9</v>
      </c>
      <c r="E641" t="str">
        <f>VLOOKUP(C641,[1]Analytique!$A$44:$B$202,2,FALSE)</f>
        <v>Charges de personnel</v>
      </c>
      <c r="F641" t="s">
        <v>954</v>
      </c>
      <c r="K641" s="11" t="s">
        <v>11</v>
      </c>
      <c r="L641" s="11" t="s">
        <v>11</v>
      </c>
      <c r="M641" s="11" t="s">
        <v>11</v>
      </c>
      <c r="N641" s="11" t="s">
        <v>11</v>
      </c>
    </row>
    <row r="642" spans="2:14" hidden="1" x14ac:dyDescent="0.25">
      <c r="B642">
        <v>64532000</v>
      </c>
      <c r="C642" s="10" t="s">
        <v>8</v>
      </c>
      <c r="D642" t="s">
        <v>9</v>
      </c>
      <c r="E642" t="str">
        <f>VLOOKUP(C642,[1]Analytique!$A$44:$B$202,2,FALSE)</f>
        <v>Charges de personnel</v>
      </c>
      <c r="F642" t="s">
        <v>955</v>
      </c>
      <c r="K642" s="11" t="s">
        <v>11</v>
      </c>
      <c r="L642" s="11" t="s">
        <v>11</v>
      </c>
      <c r="M642" s="11" t="s">
        <v>11</v>
      </c>
      <c r="N642" s="11" t="s">
        <v>11</v>
      </c>
    </row>
    <row r="643" spans="2:14" hidden="1" x14ac:dyDescent="0.25">
      <c r="B643">
        <v>64536000</v>
      </c>
      <c r="C643" s="10" t="s">
        <v>8</v>
      </c>
      <c r="D643" t="s">
        <v>9</v>
      </c>
      <c r="E643" t="str">
        <f>VLOOKUP(C643,[1]Analytique!$A$44:$B$202,2,FALSE)</f>
        <v>Charges de personnel</v>
      </c>
      <c r="F643" t="s">
        <v>956</v>
      </c>
      <c r="K643" s="11" t="s">
        <v>11</v>
      </c>
      <c r="L643" s="11" t="s">
        <v>11</v>
      </c>
      <c r="M643" s="11" t="s">
        <v>11</v>
      </c>
      <c r="N643" s="11" t="s">
        <v>11</v>
      </c>
    </row>
    <row r="644" spans="2:14" hidden="1" x14ac:dyDescent="0.25">
      <c r="B644">
        <v>64540000</v>
      </c>
      <c r="C644" s="10" t="s">
        <v>8</v>
      </c>
      <c r="D644" t="s">
        <v>9</v>
      </c>
      <c r="E644" t="str">
        <f>VLOOKUP(C644,[1]Analytique!$A$44:$B$202,2,FALSE)</f>
        <v>Charges de personnel</v>
      </c>
      <c r="F644" t="s">
        <v>957</v>
      </c>
      <c r="K644" s="11" t="s">
        <v>11</v>
      </c>
      <c r="L644" s="11" t="s">
        <v>11</v>
      </c>
      <c r="M644" s="11" t="s">
        <v>11</v>
      </c>
      <c r="N644" s="11" t="s">
        <v>11</v>
      </c>
    </row>
    <row r="645" spans="2:14" hidden="1" x14ac:dyDescent="0.25">
      <c r="B645">
        <v>64541000</v>
      </c>
      <c r="C645" s="10" t="s">
        <v>8</v>
      </c>
      <c r="D645" t="s">
        <v>9</v>
      </c>
      <c r="E645" t="str">
        <f>VLOOKUP(C645,[1]Analytique!$A$44:$B$202,2,FALSE)</f>
        <v>Charges de personnel</v>
      </c>
      <c r="F645" t="s">
        <v>958</v>
      </c>
      <c r="K645" s="11" t="s">
        <v>11</v>
      </c>
      <c r="L645" s="11" t="s">
        <v>11</v>
      </c>
      <c r="M645" s="11" t="s">
        <v>11</v>
      </c>
      <c r="N645" s="11" t="s">
        <v>11</v>
      </c>
    </row>
    <row r="646" spans="2:14" hidden="1" x14ac:dyDescent="0.25">
      <c r="B646">
        <v>64541100</v>
      </c>
      <c r="C646" s="10" t="s">
        <v>8</v>
      </c>
      <c r="D646" t="s">
        <v>9</v>
      </c>
      <c r="E646" t="str">
        <f>VLOOKUP(C646,[1]Analytique!$A$44:$B$202,2,FALSE)</f>
        <v>Charges de personnel</v>
      </c>
      <c r="F646" t="s">
        <v>959</v>
      </c>
      <c r="K646" s="11" t="s">
        <v>11</v>
      </c>
      <c r="L646" s="11" t="s">
        <v>11</v>
      </c>
      <c r="M646" s="11" t="s">
        <v>11</v>
      </c>
      <c r="N646" s="11" t="s">
        <v>11</v>
      </c>
    </row>
    <row r="647" spans="2:14" hidden="1" x14ac:dyDescent="0.25">
      <c r="B647">
        <v>64551000</v>
      </c>
      <c r="C647" s="10" t="s">
        <v>8</v>
      </c>
      <c r="D647" t="s">
        <v>9</v>
      </c>
      <c r="E647" t="str">
        <f>VLOOKUP(C647,[1]Analytique!$A$44:$B$202,2,FALSE)</f>
        <v>Charges de personnel</v>
      </c>
      <c r="F647" t="s">
        <v>960</v>
      </c>
      <c r="K647" s="11" t="s">
        <v>11</v>
      </c>
      <c r="L647" s="11" t="s">
        <v>11</v>
      </c>
      <c r="M647" s="11" t="s">
        <v>11</v>
      </c>
      <c r="N647" s="11" t="s">
        <v>11</v>
      </c>
    </row>
    <row r="648" spans="2:14" hidden="1" x14ac:dyDescent="0.25">
      <c r="B648">
        <v>64561000</v>
      </c>
      <c r="C648" s="10" t="s">
        <v>8</v>
      </c>
      <c r="D648" t="s">
        <v>9</v>
      </c>
      <c r="E648" t="str">
        <f>VLOOKUP(C648,[1]Analytique!$A$44:$B$202,2,FALSE)</f>
        <v>Charges de personnel</v>
      </c>
      <c r="F648" t="s">
        <v>961</v>
      </c>
      <c r="K648" s="11" t="s">
        <v>11</v>
      </c>
      <c r="L648" s="11" t="s">
        <v>11</v>
      </c>
      <c r="M648" s="11" t="s">
        <v>11</v>
      </c>
      <c r="N648" s="11" t="s">
        <v>11</v>
      </c>
    </row>
    <row r="649" spans="2:14" hidden="1" x14ac:dyDescent="0.25">
      <c r="B649">
        <v>64570000</v>
      </c>
      <c r="C649" s="10" t="s">
        <v>8</v>
      </c>
      <c r="D649" t="s">
        <v>9</v>
      </c>
      <c r="E649" t="str">
        <f>VLOOKUP(C649,[1]Analytique!$A$44:$B$202,2,FALSE)</f>
        <v>Charges de personnel</v>
      </c>
      <c r="F649" t="s">
        <v>962</v>
      </c>
      <c r="K649" s="11" t="s">
        <v>11</v>
      </c>
      <c r="L649" s="11" t="s">
        <v>11</v>
      </c>
      <c r="M649" s="11" t="s">
        <v>11</v>
      </c>
      <c r="N649" s="11" t="s">
        <v>11</v>
      </c>
    </row>
    <row r="650" spans="2:14" hidden="1" x14ac:dyDescent="0.25">
      <c r="B650">
        <v>64575000</v>
      </c>
      <c r="C650" s="10" t="s">
        <v>8</v>
      </c>
      <c r="D650" t="s">
        <v>9</v>
      </c>
      <c r="E650" t="str">
        <f>VLOOKUP(C650,[1]Analytique!$A$44:$B$202,2,FALSE)</f>
        <v>Charges de personnel</v>
      </c>
      <c r="F650" t="s">
        <v>963</v>
      </c>
      <c r="K650" s="11" t="s">
        <v>11</v>
      </c>
      <c r="L650" s="11" t="s">
        <v>11</v>
      </c>
      <c r="M650" s="11" t="s">
        <v>11</v>
      </c>
      <c r="N650" s="11" t="s">
        <v>11</v>
      </c>
    </row>
    <row r="651" spans="2:14" hidden="1" x14ac:dyDescent="0.25">
      <c r="B651">
        <v>64800000</v>
      </c>
      <c r="C651" s="10" t="s">
        <v>8</v>
      </c>
      <c r="D651" t="s">
        <v>9</v>
      </c>
      <c r="E651" t="str">
        <f>VLOOKUP(C651,[1]Analytique!$A$44:$B$202,2,FALSE)</f>
        <v>Charges de personnel</v>
      </c>
      <c r="F651" t="s">
        <v>964</v>
      </c>
      <c r="K651" s="11" t="s">
        <v>11</v>
      </c>
      <c r="L651" s="11" t="s">
        <v>11</v>
      </c>
      <c r="M651" s="11" t="s">
        <v>11</v>
      </c>
      <c r="N651" s="11" t="s">
        <v>11</v>
      </c>
    </row>
    <row r="652" spans="2:14" hidden="1" x14ac:dyDescent="0.25">
      <c r="B652">
        <v>64850000</v>
      </c>
      <c r="C652" s="10" t="s">
        <v>8</v>
      </c>
      <c r="D652" t="s">
        <v>9</v>
      </c>
      <c r="E652" t="str">
        <f>VLOOKUP(C652,[1]Analytique!$A$44:$B$202,2,FALSE)</f>
        <v>Charges de personnel</v>
      </c>
      <c r="F652" t="s">
        <v>965</v>
      </c>
      <c r="K652" s="11" t="s">
        <v>11</v>
      </c>
      <c r="L652" s="11" t="s">
        <v>11</v>
      </c>
      <c r="M652" s="11" t="s">
        <v>11</v>
      </c>
      <c r="N652" s="11" t="s">
        <v>11</v>
      </c>
    </row>
    <row r="653" spans="2:14" hidden="1" x14ac:dyDescent="0.25">
      <c r="B653">
        <v>65110000</v>
      </c>
      <c r="C653" s="10" t="s">
        <v>197</v>
      </c>
      <c r="D653" t="s">
        <v>9</v>
      </c>
      <c r="E653" t="str">
        <f>VLOOKUP(C653,[1]Analytique!$A$44:$B$202,2,FALSE)</f>
        <v>Autres charges de gestion</v>
      </c>
      <c r="F653" t="s">
        <v>966</v>
      </c>
      <c r="K653" s="11" t="s">
        <v>11</v>
      </c>
      <c r="L653" s="11" t="s">
        <v>11</v>
      </c>
      <c r="M653" s="11" t="s">
        <v>11</v>
      </c>
      <c r="N653" s="11" t="s">
        <v>11</v>
      </c>
    </row>
    <row r="654" spans="2:14" hidden="1" x14ac:dyDescent="0.25">
      <c r="B654">
        <v>65160000</v>
      </c>
      <c r="C654" s="10" t="s">
        <v>197</v>
      </c>
      <c r="D654" t="s">
        <v>9</v>
      </c>
      <c r="E654" t="str">
        <f>VLOOKUP(C654,[1]Analytique!$A$44:$B$202,2,FALSE)</f>
        <v>Autres charges de gestion</v>
      </c>
      <c r="F654" t="s">
        <v>967</v>
      </c>
      <c r="K654" s="11" t="s">
        <v>11</v>
      </c>
      <c r="L654" s="11" t="s">
        <v>11</v>
      </c>
      <c r="M654" s="11" t="s">
        <v>11</v>
      </c>
      <c r="N654" s="11" t="s">
        <v>11</v>
      </c>
    </row>
    <row r="655" spans="2:14" hidden="1" x14ac:dyDescent="0.25">
      <c r="B655">
        <v>66115000</v>
      </c>
      <c r="C655" s="10" t="s">
        <v>201</v>
      </c>
      <c r="D655" t="s">
        <v>9</v>
      </c>
      <c r="E655" t="str">
        <f>VLOOKUP(C655,[1]Analytique!$A$44:$B$202,2,FALSE)</f>
        <v>Charges Financières</v>
      </c>
      <c r="F655" t="s">
        <v>968</v>
      </c>
      <c r="K655" s="11" t="s">
        <v>11</v>
      </c>
      <c r="L655" s="11" t="s">
        <v>11</v>
      </c>
      <c r="M655" s="11" t="s">
        <v>11</v>
      </c>
      <c r="N655" s="11" t="s">
        <v>11</v>
      </c>
    </row>
    <row r="656" spans="2:14" hidden="1" x14ac:dyDescent="0.25">
      <c r="B656">
        <v>66130000</v>
      </c>
      <c r="C656" s="10" t="s">
        <v>201</v>
      </c>
      <c r="D656" t="s">
        <v>9</v>
      </c>
      <c r="E656" t="str">
        <f>VLOOKUP(C656,[1]Analytique!$A$44:$B$202,2,FALSE)</f>
        <v>Charges Financières</v>
      </c>
      <c r="F656" t="s">
        <v>969</v>
      </c>
      <c r="K656" s="11" t="s">
        <v>11</v>
      </c>
      <c r="L656" s="11" t="s">
        <v>11</v>
      </c>
      <c r="M656" s="11" t="s">
        <v>11</v>
      </c>
      <c r="N656" s="11" t="s">
        <v>11</v>
      </c>
    </row>
    <row r="657" spans="2:14" hidden="1" x14ac:dyDescent="0.25">
      <c r="B657">
        <v>67200000</v>
      </c>
      <c r="C657" s="10" t="s">
        <v>207</v>
      </c>
      <c r="D657" t="s">
        <v>9</v>
      </c>
      <c r="E657" t="str">
        <f>VLOOKUP(C657,[1]Analytique!$A$44:$B$202,2,FALSE)</f>
        <v>Charges exceptionnelles</v>
      </c>
      <c r="F657" t="s">
        <v>970</v>
      </c>
      <c r="K657" s="11" t="s">
        <v>11</v>
      </c>
      <c r="L657" s="11" t="s">
        <v>11</v>
      </c>
      <c r="M657" s="11" t="s">
        <v>11</v>
      </c>
      <c r="N657" s="11" t="s">
        <v>11</v>
      </c>
    </row>
    <row r="658" spans="2:14" hidden="1" x14ac:dyDescent="0.25">
      <c r="B658">
        <v>68111000</v>
      </c>
      <c r="C658" s="10" t="s">
        <v>212</v>
      </c>
      <c r="D658" t="s">
        <v>9</v>
      </c>
      <c r="E658" t="str">
        <f>VLOOKUP(C658,[1]Analytique!$A$44:$B$202,2,FALSE)</f>
        <v>Dot amort,dépréciat provisions</v>
      </c>
      <c r="F658" t="s">
        <v>971</v>
      </c>
      <c r="K658" s="11" t="s">
        <v>11</v>
      </c>
      <c r="L658" s="11" t="s">
        <v>11</v>
      </c>
      <c r="M658" s="11" t="s">
        <v>11</v>
      </c>
      <c r="N658" s="11" t="s">
        <v>11</v>
      </c>
    </row>
    <row r="659" spans="2:14" hidden="1" x14ac:dyDescent="0.25">
      <c r="B659">
        <v>68112000</v>
      </c>
      <c r="C659" s="10" t="s">
        <v>212</v>
      </c>
      <c r="D659" t="s">
        <v>9</v>
      </c>
      <c r="E659" t="str">
        <f>VLOOKUP(C659,[1]Analytique!$A$44:$B$202,2,FALSE)</f>
        <v>Dot amort,dépréciat provisions</v>
      </c>
      <c r="F659" t="s">
        <v>213</v>
      </c>
      <c r="K659" s="11" t="s">
        <v>11</v>
      </c>
      <c r="L659" s="11" t="s">
        <v>11</v>
      </c>
      <c r="M659" s="11" t="s">
        <v>11</v>
      </c>
      <c r="N659" s="11" t="s">
        <v>11</v>
      </c>
    </row>
    <row r="660" spans="2:14" hidden="1" x14ac:dyDescent="0.25">
      <c r="B660">
        <v>68720000</v>
      </c>
      <c r="C660" s="10" t="s">
        <v>212</v>
      </c>
      <c r="D660" t="s">
        <v>9</v>
      </c>
      <c r="E660" t="str">
        <f>VLOOKUP(C660,[1]Analytique!$A$44:$B$202,2,FALSE)</f>
        <v>Dot amort,dépréciat provisions</v>
      </c>
      <c r="F660" t="s">
        <v>972</v>
      </c>
      <c r="K660" s="11" t="s">
        <v>11</v>
      </c>
      <c r="L660" s="11" t="s">
        <v>11</v>
      </c>
      <c r="M660" s="11" t="s">
        <v>11</v>
      </c>
      <c r="N660" s="11" t="s">
        <v>11</v>
      </c>
    </row>
    <row r="661" spans="2:14" hidden="1" x14ac:dyDescent="0.25">
      <c r="B661">
        <v>70100000</v>
      </c>
      <c r="C661" s="10" t="s">
        <v>351</v>
      </c>
      <c r="D661" t="s">
        <v>352</v>
      </c>
      <c r="E661" t="e">
        <f>VLOOKUP(C661,[1]Analytique!$A$44:$B$202,2,FALSE)</f>
        <v>#N/A</v>
      </c>
      <c r="F661" t="s">
        <v>973</v>
      </c>
      <c r="K661" s="11" t="s">
        <v>11</v>
      </c>
      <c r="L661" s="11" t="s">
        <v>11</v>
      </c>
      <c r="M661" s="11" t="s">
        <v>11</v>
      </c>
      <c r="N661" s="11" t="s">
        <v>11</v>
      </c>
    </row>
    <row r="662" spans="2:14" hidden="1" x14ac:dyDescent="0.25">
      <c r="B662">
        <v>70101000</v>
      </c>
      <c r="C662" s="10" t="s">
        <v>351</v>
      </c>
      <c r="D662" t="s">
        <v>352</v>
      </c>
      <c r="E662" t="e">
        <f>VLOOKUP(C662,[1]Analytique!$A$44:$B$202,2,FALSE)</f>
        <v>#N/A</v>
      </c>
      <c r="F662" t="s">
        <v>974</v>
      </c>
      <c r="K662" s="11" t="s">
        <v>11</v>
      </c>
      <c r="L662" s="11" t="s">
        <v>11</v>
      </c>
      <c r="M662" s="11" t="s">
        <v>11</v>
      </c>
      <c r="N662" s="11" t="s">
        <v>11</v>
      </c>
    </row>
    <row r="663" spans="2:14" hidden="1" x14ac:dyDescent="0.25">
      <c r="B663">
        <v>70119000</v>
      </c>
      <c r="C663" s="10" t="s">
        <v>351</v>
      </c>
      <c r="D663" t="s">
        <v>352</v>
      </c>
      <c r="E663" t="e">
        <f>VLOOKUP(C663,[1]Analytique!$A$44:$B$202,2,FALSE)</f>
        <v>#N/A</v>
      </c>
      <c r="F663" t="s">
        <v>975</v>
      </c>
      <c r="K663" s="11" t="s">
        <v>11</v>
      </c>
      <c r="L663" s="11" t="s">
        <v>11</v>
      </c>
      <c r="M663" s="11" t="s">
        <v>11</v>
      </c>
      <c r="N663" s="11" t="s">
        <v>11</v>
      </c>
    </row>
    <row r="664" spans="2:14" hidden="1" x14ac:dyDescent="0.25">
      <c r="B664">
        <v>70330000</v>
      </c>
      <c r="C664" s="10" t="s">
        <v>351</v>
      </c>
      <c r="D664" t="s">
        <v>352</v>
      </c>
      <c r="E664" t="e">
        <f>VLOOKUP(C664,[1]Analytique!$A$44:$B$202,2,FALSE)</f>
        <v>#N/A</v>
      </c>
      <c r="F664" t="s">
        <v>976</v>
      </c>
      <c r="K664" s="11" t="s">
        <v>11</v>
      </c>
      <c r="L664" s="11" t="s">
        <v>11</v>
      </c>
      <c r="M664" s="11" t="s">
        <v>11</v>
      </c>
      <c r="N664" s="11" t="s">
        <v>11</v>
      </c>
    </row>
    <row r="665" spans="2:14" hidden="1" x14ac:dyDescent="0.25">
      <c r="B665">
        <v>70800000</v>
      </c>
      <c r="C665" s="10" t="s">
        <v>351</v>
      </c>
      <c r="D665" t="s">
        <v>352</v>
      </c>
      <c r="E665" t="e">
        <f>VLOOKUP(C665,[1]Analytique!$A$44:$B$202,2,FALSE)</f>
        <v>#N/A</v>
      </c>
      <c r="F665" t="s">
        <v>977</v>
      </c>
      <c r="K665" s="11" t="s">
        <v>11</v>
      </c>
      <c r="L665" s="11" t="s">
        <v>11</v>
      </c>
      <c r="M665" s="11" t="s">
        <v>11</v>
      </c>
      <c r="N665" s="11" t="s">
        <v>11</v>
      </c>
    </row>
    <row r="666" spans="2:14" hidden="1" x14ac:dyDescent="0.25">
      <c r="B666">
        <v>70802000</v>
      </c>
      <c r="C666" s="10" t="s">
        <v>351</v>
      </c>
      <c r="D666" t="s">
        <v>352</v>
      </c>
      <c r="E666" t="e">
        <f>VLOOKUP(C666,[1]Analytique!$A$44:$B$202,2,FALSE)</f>
        <v>#N/A</v>
      </c>
      <c r="F666" t="s">
        <v>978</v>
      </c>
      <c r="K666" s="11" t="s">
        <v>11</v>
      </c>
      <c r="L666" s="11" t="s">
        <v>11</v>
      </c>
      <c r="M666" s="11" t="s">
        <v>11</v>
      </c>
      <c r="N666" s="11" t="s">
        <v>11</v>
      </c>
    </row>
    <row r="667" spans="2:14" hidden="1" x14ac:dyDescent="0.25">
      <c r="B667">
        <v>70830000</v>
      </c>
      <c r="C667" s="10" t="s">
        <v>351</v>
      </c>
      <c r="D667" t="s">
        <v>352</v>
      </c>
      <c r="E667" t="e">
        <f>VLOOKUP(C667,[1]Analytique!$A$44:$B$202,2,FALSE)</f>
        <v>#N/A</v>
      </c>
      <c r="F667" t="s">
        <v>979</v>
      </c>
      <c r="K667" s="11" t="s">
        <v>11</v>
      </c>
      <c r="L667" s="11" t="s">
        <v>11</v>
      </c>
      <c r="M667" s="11" t="s">
        <v>11</v>
      </c>
      <c r="N667" s="11" t="s">
        <v>11</v>
      </c>
    </row>
    <row r="668" spans="2:14" hidden="1" x14ac:dyDescent="0.25">
      <c r="B668">
        <v>70831000</v>
      </c>
      <c r="C668" s="10" t="s">
        <v>351</v>
      </c>
      <c r="D668" t="s">
        <v>352</v>
      </c>
      <c r="E668" t="e">
        <f>VLOOKUP(C668,[1]Analytique!$A$44:$B$202,2,FALSE)</f>
        <v>#N/A</v>
      </c>
      <c r="F668" t="s">
        <v>980</v>
      </c>
      <c r="K668" s="11" t="str">
        <f t="shared" ref="K668:M696" si="0">IF(G668&lt;&gt;0,(SUBSTITUTE(G668,CHAR(160),"")*1),"")</f>
        <v/>
      </c>
      <c r="L668" s="11" t="str">
        <f t="shared" si="0"/>
        <v/>
      </c>
      <c r="M668" s="11" t="str">
        <f t="shared" si="0"/>
        <v/>
      </c>
      <c r="N668" s="11" t="s">
        <v>11</v>
      </c>
    </row>
    <row r="669" spans="2:14" hidden="1" x14ac:dyDescent="0.25">
      <c r="B669">
        <v>70832000</v>
      </c>
      <c r="C669" s="10" t="s">
        <v>351</v>
      </c>
      <c r="D669" t="s">
        <v>352</v>
      </c>
      <c r="E669" t="e">
        <f>VLOOKUP(C669,[1]Analytique!$A$44:$B$202,2,FALSE)</f>
        <v>#N/A</v>
      </c>
      <c r="F669" t="s">
        <v>981</v>
      </c>
      <c r="K669" s="11" t="str">
        <f t="shared" si="0"/>
        <v/>
      </c>
      <c r="L669" s="11" t="str">
        <f t="shared" si="0"/>
        <v/>
      </c>
      <c r="M669" s="11" t="str">
        <f t="shared" si="0"/>
        <v/>
      </c>
      <c r="N669" s="11" t="s">
        <v>11</v>
      </c>
    </row>
    <row r="670" spans="2:14" hidden="1" x14ac:dyDescent="0.25">
      <c r="B670">
        <v>70860000</v>
      </c>
      <c r="C670" s="10" t="s">
        <v>351</v>
      </c>
      <c r="D670" t="s">
        <v>352</v>
      </c>
      <c r="E670" t="e">
        <f>VLOOKUP(C670,[1]Analytique!$A$44:$B$202,2,FALSE)</f>
        <v>#N/A</v>
      </c>
      <c r="F670" t="s">
        <v>982</v>
      </c>
      <c r="K670" s="11" t="str">
        <f t="shared" si="0"/>
        <v/>
      </c>
      <c r="L670" s="11" t="str">
        <f t="shared" si="0"/>
        <v/>
      </c>
      <c r="M670" s="11" t="str">
        <f t="shared" si="0"/>
        <v/>
      </c>
      <c r="N670" s="11" t="s">
        <v>11</v>
      </c>
    </row>
    <row r="671" spans="2:14" hidden="1" x14ac:dyDescent="0.25">
      <c r="B671">
        <v>71331000</v>
      </c>
      <c r="C671" s="10" t="s">
        <v>732</v>
      </c>
      <c r="D671" t="s">
        <v>352</v>
      </c>
      <c r="E671" t="e">
        <f>VLOOKUP(C671,[1]Analytique!$A$44:$B$202,2,FALSE)</f>
        <v>#N/A</v>
      </c>
      <c r="F671" t="s">
        <v>983</v>
      </c>
      <c r="K671" s="11" t="str">
        <f t="shared" si="0"/>
        <v/>
      </c>
      <c r="L671" s="11" t="str">
        <f t="shared" si="0"/>
        <v/>
      </c>
      <c r="M671" s="11" t="str">
        <f t="shared" si="0"/>
        <v/>
      </c>
      <c r="N671" s="11" t="s">
        <v>11</v>
      </c>
    </row>
    <row r="672" spans="2:14" hidden="1" x14ac:dyDescent="0.25">
      <c r="B672">
        <v>71370000</v>
      </c>
      <c r="C672" s="10" t="s">
        <v>732</v>
      </c>
      <c r="D672" t="s">
        <v>352</v>
      </c>
      <c r="E672" t="e">
        <f>VLOOKUP(C672,[1]Analytique!$A$44:$B$202,2,FALSE)</f>
        <v>#N/A</v>
      </c>
      <c r="F672" t="s">
        <v>984</v>
      </c>
      <c r="K672" s="11" t="str">
        <f t="shared" si="0"/>
        <v/>
      </c>
      <c r="L672" s="11" t="str">
        <f t="shared" si="0"/>
        <v/>
      </c>
      <c r="M672" s="11" t="str">
        <f t="shared" si="0"/>
        <v/>
      </c>
      <c r="N672" s="11" t="s">
        <v>11</v>
      </c>
    </row>
    <row r="673" spans="2:14" hidden="1" x14ac:dyDescent="0.25">
      <c r="B673">
        <v>72200000</v>
      </c>
      <c r="C673" s="10" t="s">
        <v>985</v>
      </c>
      <c r="D673" t="s">
        <v>352</v>
      </c>
      <c r="E673" t="e">
        <f>VLOOKUP(C673,[1]Analytique!$A$44:$B$202,2,FALSE)</f>
        <v>#N/A</v>
      </c>
      <c r="F673" t="s">
        <v>986</v>
      </c>
      <c r="K673" s="11" t="str">
        <f t="shared" si="0"/>
        <v/>
      </c>
      <c r="L673" s="11" t="str">
        <f t="shared" si="0"/>
        <v/>
      </c>
      <c r="M673" s="11" t="str">
        <f t="shared" si="0"/>
        <v/>
      </c>
      <c r="N673" s="11" t="s">
        <v>11</v>
      </c>
    </row>
    <row r="674" spans="2:14" hidden="1" x14ac:dyDescent="0.25">
      <c r="B674">
        <v>77200000</v>
      </c>
      <c r="C674" s="10" t="s">
        <v>222</v>
      </c>
      <c r="D674" t="s">
        <v>9</v>
      </c>
      <c r="E674" t="e">
        <f>VLOOKUP(C674,[1]Analytique!$A$44:$B$202,2,FALSE)</f>
        <v>#N/A</v>
      </c>
      <c r="F674" t="s">
        <v>987</v>
      </c>
      <c r="K674" s="11" t="str">
        <f t="shared" si="0"/>
        <v/>
      </c>
      <c r="L674" s="11" t="str">
        <f t="shared" si="0"/>
        <v/>
      </c>
      <c r="M674" s="11" t="str">
        <f t="shared" si="0"/>
        <v/>
      </c>
      <c r="N674" s="11" t="s">
        <v>11</v>
      </c>
    </row>
    <row r="675" spans="2:14" hidden="1" x14ac:dyDescent="0.25">
      <c r="B675">
        <v>77520000</v>
      </c>
      <c r="C675" s="10" t="s">
        <v>222</v>
      </c>
      <c r="D675" t="s">
        <v>9</v>
      </c>
      <c r="E675" t="e">
        <f>VLOOKUP(C675,[1]Analytique!$A$44:$B$202,2,FALSE)</f>
        <v>#N/A</v>
      </c>
      <c r="F675" t="s">
        <v>988</v>
      </c>
      <c r="K675" s="11" t="str">
        <f t="shared" si="0"/>
        <v/>
      </c>
      <c r="L675" s="11" t="str">
        <f t="shared" si="0"/>
        <v/>
      </c>
      <c r="M675" s="11" t="str">
        <f t="shared" si="0"/>
        <v/>
      </c>
      <c r="N675" s="11" t="s">
        <v>11</v>
      </c>
    </row>
    <row r="676" spans="2:14" hidden="1" x14ac:dyDescent="0.25">
      <c r="B676">
        <v>77880000</v>
      </c>
      <c r="C676" s="10" t="s">
        <v>222</v>
      </c>
      <c r="D676" t="s">
        <v>9</v>
      </c>
      <c r="E676" t="e">
        <f>VLOOKUP(C676,[1]Analytique!$A$44:$B$202,2,FALSE)</f>
        <v>#N/A</v>
      </c>
      <c r="F676" t="s">
        <v>989</v>
      </c>
      <c r="K676" s="11" t="str">
        <f t="shared" si="0"/>
        <v/>
      </c>
      <c r="L676" s="11" t="str">
        <f t="shared" si="0"/>
        <v/>
      </c>
      <c r="M676" s="11" t="str">
        <f t="shared" si="0"/>
        <v/>
      </c>
      <c r="N676" s="11" t="s">
        <v>11</v>
      </c>
    </row>
    <row r="677" spans="2:14" hidden="1" x14ac:dyDescent="0.25">
      <c r="B677">
        <v>78173000</v>
      </c>
      <c r="C677" s="10" t="s">
        <v>742</v>
      </c>
      <c r="D677" t="s">
        <v>9</v>
      </c>
      <c r="E677" t="e">
        <f>VLOOKUP(C677,[1]Analytique!$A$44:$B$202,2,FALSE)</f>
        <v>#N/A</v>
      </c>
      <c r="F677" t="s">
        <v>990</v>
      </c>
      <c r="K677" s="11" t="str">
        <f t="shared" si="0"/>
        <v/>
      </c>
      <c r="L677" s="11" t="str">
        <f t="shared" si="0"/>
        <v/>
      </c>
      <c r="M677" s="11" t="str">
        <f t="shared" si="0"/>
        <v/>
      </c>
      <c r="N677" s="11" t="s">
        <v>11</v>
      </c>
    </row>
    <row r="678" spans="2:14" hidden="1" x14ac:dyDescent="0.25">
      <c r="B678">
        <v>78720000</v>
      </c>
      <c r="C678" s="10" t="s">
        <v>742</v>
      </c>
      <c r="D678" t="s">
        <v>9</v>
      </c>
      <c r="E678" t="e">
        <f>VLOOKUP(C678,[1]Analytique!$A$44:$B$202,2,FALSE)</f>
        <v>#N/A</v>
      </c>
      <c r="F678" t="s">
        <v>991</v>
      </c>
      <c r="K678" s="11" t="str">
        <f t="shared" si="0"/>
        <v/>
      </c>
      <c r="L678" s="11" t="str">
        <f t="shared" si="0"/>
        <v/>
      </c>
      <c r="M678" s="11" t="str">
        <f t="shared" si="0"/>
        <v/>
      </c>
      <c r="N678" s="11" t="s">
        <v>11</v>
      </c>
    </row>
    <row r="679" spans="2:14" hidden="1" x14ac:dyDescent="0.25">
      <c r="B679">
        <v>79100000</v>
      </c>
      <c r="C679" s="10" t="s">
        <v>228</v>
      </c>
      <c r="D679" t="s">
        <v>9</v>
      </c>
      <c r="E679" t="e">
        <f>VLOOKUP(C679,[1]Analytique!$A$44:$B$202,2,FALSE)</f>
        <v>#N/A</v>
      </c>
      <c r="F679" t="s">
        <v>992</v>
      </c>
      <c r="K679" s="11" t="str">
        <f t="shared" si="0"/>
        <v/>
      </c>
      <c r="L679" s="11" t="str">
        <f t="shared" si="0"/>
        <v/>
      </c>
      <c r="M679" s="11" t="str">
        <f t="shared" si="0"/>
        <v/>
      </c>
      <c r="N679" s="11" t="s">
        <v>11</v>
      </c>
    </row>
    <row r="680" spans="2:14" hidden="1" x14ac:dyDescent="0.25">
      <c r="B680">
        <v>79150000</v>
      </c>
      <c r="C680" s="10" t="s">
        <v>228</v>
      </c>
      <c r="D680" t="s">
        <v>9</v>
      </c>
      <c r="E680" t="e">
        <f>VLOOKUP(C680,[1]Analytique!$A$44:$B$202,2,FALSE)</f>
        <v>#N/A</v>
      </c>
      <c r="F680" t="s">
        <v>993</v>
      </c>
      <c r="K680" s="11" t="str">
        <f t="shared" si="0"/>
        <v/>
      </c>
      <c r="L680" s="11" t="str">
        <f t="shared" si="0"/>
        <v/>
      </c>
      <c r="M680" s="11" t="str">
        <f t="shared" si="0"/>
        <v/>
      </c>
      <c r="N680" s="11" t="s">
        <v>11</v>
      </c>
    </row>
  </sheetData>
  <autoFilter ref="A5:N680">
    <filterColumn colId="0">
      <filters>
        <filter val="01SANS"/>
      </filters>
    </filterColumn>
    <filterColumn colId="2">
      <filters>
        <filter val="66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2 - P&amp;L</vt:lpstr>
      <vt:lpstr>Source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Zeina Aboumrad</dc:creator>
  <cp:lastModifiedBy>Zeina Aboumrad</cp:lastModifiedBy>
  <dcterms:created xsi:type="dcterms:W3CDTF">2017-11-30T14:57:32Z</dcterms:created>
  <dcterms:modified xsi:type="dcterms:W3CDTF">2017-11-30T15:02:38Z</dcterms:modified>
</cp:coreProperties>
</file>