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8800" windowHeight="13020" activeTab="4"/>
  </bookViews>
  <sheets>
    <sheet name="Calcul" sheetId="1" r:id="rId1"/>
    <sheet name="Résultats" sheetId="2" r:id="rId2"/>
    <sheet name="Suivi" sheetId="4" r:id="rId3"/>
    <sheet name="Classement" sheetId="3" r:id="rId4"/>
    <sheet name="Feuil1" sheetId="5" r:id="rId5"/>
  </sheets>
  <functionGroups builtInGroupCount="17"/>
  <definedNames>
    <definedName name="_xlnm._FilterDatabase" localSheetId="3" hidden="1">Classement!$F$1:$G$1</definedName>
    <definedName name="Bundesliga">Classement!$J$2:$J$19</definedName>
    <definedName name="LaLiga">Classement!$L$2:$L$21</definedName>
    <definedName name="Ligue_1">Classement!$I$2:$I$21</definedName>
    <definedName name="Premier_League">Classement!$K$2:$K$21</definedName>
    <definedName name="Serie_A">Classement!$M$2:$M$21</definedName>
  </definedNames>
  <calcPr calcId="145621"/>
</workbook>
</file>

<file path=xl/calcChain.xml><?xml version="1.0" encoding="utf-8"?>
<calcChain xmlns="http://schemas.openxmlformats.org/spreadsheetml/2006/main">
  <c r="G32" i="1" l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C2" i="1" l="1"/>
  <c r="O2" i="1"/>
  <c r="P2" i="1"/>
  <c r="Q2" i="1" s="1"/>
  <c r="C3" i="1"/>
  <c r="O3" i="1"/>
  <c r="P3" i="1"/>
  <c r="Q3" i="1" s="1"/>
  <c r="C4" i="1"/>
  <c r="O4" i="1"/>
  <c r="P4" i="1"/>
  <c r="Q4" i="1" s="1"/>
  <c r="C5" i="1"/>
  <c r="O5" i="1"/>
  <c r="P5" i="1"/>
  <c r="C6" i="1"/>
  <c r="O6" i="1"/>
  <c r="P6" i="1"/>
  <c r="C7" i="1"/>
  <c r="O7" i="1"/>
  <c r="Q7" i="1" s="1"/>
  <c r="P7" i="1"/>
  <c r="C8" i="1"/>
  <c r="O8" i="1"/>
  <c r="P8" i="1"/>
  <c r="Q8" i="1" s="1"/>
  <c r="C9" i="1"/>
  <c r="O9" i="1"/>
  <c r="P9" i="1"/>
  <c r="C10" i="1"/>
  <c r="O10" i="1"/>
  <c r="P10" i="1"/>
  <c r="C11" i="1"/>
  <c r="F10" i="1"/>
  <c r="F9" i="1"/>
  <c r="F8" i="1"/>
  <c r="F7" i="1"/>
  <c r="F6" i="1"/>
  <c r="F5" i="1"/>
  <c r="F4" i="1"/>
  <c r="F3" i="1"/>
  <c r="F2" i="1"/>
  <c r="G3" i="1" l="1"/>
  <c r="I3" i="1"/>
  <c r="M3" i="1"/>
  <c r="K3" i="1"/>
  <c r="G4" i="1"/>
  <c r="I4" i="1"/>
  <c r="M4" i="1"/>
  <c r="K4" i="1"/>
  <c r="K5" i="1"/>
  <c r="I5" i="1"/>
  <c r="M5" i="1"/>
  <c r="G5" i="1"/>
  <c r="G6" i="1"/>
  <c r="K6" i="1"/>
  <c r="I6" i="1"/>
  <c r="M6" i="1"/>
  <c r="G7" i="1"/>
  <c r="K7" i="1"/>
  <c r="I7" i="1"/>
  <c r="M7" i="1"/>
  <c r="G8" i="1"/>
  <c r="K8" i="1"/>
  <c r="I8" i="1"/>
  <c r="M8" i="1"/>
  <c r="K9" i="1"/>
  <c r="I9" i="1"/>
  <c r="M9" i="1"/>
  <c r="G9" i="1"/>
  <c r="G10" i="1"/>
  <c r="I10" i="1"/>
  <c r="M10" i="1"/>
  <c r="K10" i="1"/>
  <c r="Q10" i="1"/>
  <c r="Q9" i="1"/>
  <c r="Q6" i="1"/>
  <c r="Q5" i="1"/>
  <c r="G2" i="1"/>
  <c r="K2" i="1"/>
  <c r="I2" i="1"/>
  <c r="M2" i="1"/>
  <c r="O11" i="1"/>
  <c r="P11" i="1"/>
  <c r="C12" i="1"/>
  <c r="O12" i="1"/>
  <c r="P12" i="1"/>
  <c r="Q12" i="1" s="1"/>
  <c r="C13" i="1"/>
  <c r="O13" i="1"/>
  <c r="P13" i="1"/>
  <c r="Q13" i="1"/>
  <c r="C14" i="1"/>
  <c r="O14" i="1"/>
  <c r="P14" i="1"/>
  <c r="C15" i="1"/>
  <c r="O15" i="1"/>
  <c r="P15" i="1"/>
  <c r="Q15" i="1" s="1"/>
  <c r="C16" i="1"/>
  <c r="O16" i="1"/>
  <c r="P16" i="1"/>
  <c r="C17" i="1"/>
  <c r="O17" i="1"/>
  <c r="P17" i="1"/>
  <c r="Q17" i="1" s="1"/>
  <c r="C18" i="1"/>
  <c r="O18" i="1"/>
  <c r="P18" i="1"/>
  <c r="C19" i="1"/>
  <c r="O19" i="1"/>
  <c r="P19" i="1"/>
  <c r="Q19" i="1" s="1"/>
  <c r="C20" i="1"/>
  <c r="O20" i="1"/>
  <c r="P20" i="1"/>
  <c r="C21" i="1"/>
  <c r="O21" i="1"/>
  <c r="P21" i="1"/>
  <c r="Q21" i="1" s="1"/>
  <c r="C22" i="1"/>
  <c r="O22" i="1"/>
  <c r="P22" i="1"/>
  <c r="Q22" i="1"/>
  <c r="C23" i="1"/>
  <c r="O23" i="1"/>
  <c r="P23" i="1"/>
  <c r="Q23" i="1"/>
  <c r="C24" i="1"/>
  <c r="O24" i="1"/>
  <c r="P24" i="1"/>
  <c r="C25" i="1"/>
  <c r="O25" i="1"/>
  <c r="P25" i="1"/>
  <c r="C26" i="1"/>
  <c r="O26" i="1"/>
  <c r="P26" i="1"/>
  <c r="C27" i="1"/>
  <c r="O27" i="1"/>
  <c r="P27" i="1"/>
  <c r="Q27" i="1" s="1"/>
  <c r="C28" i="1"/>
  <c r="O28" i="1"/>
  <c r="P28" i="1"/>
  <c r="C29" i="1"/>
  <c r="O29" i="1"/>
  <c r="P29" i="1"/>
  <c r="Q29" i="1" s="1"/>
  <c r="C30" i="1"/>
  <c r="O30" i="1"/>
  <c r="P30" i="1"/>
  <c r="C31" i="1"/>
  <c r="O31" i="1"/>
  <c r="P31" i="1"/>
  <c r="Q31" i="1" s="1"/>
  <c r="C32" i="1"/>
  <c r="F32" i="1"/>
  <c r="O32" i="1"/>
  <c r="P32" i="1"/>
  <c r="Q32" i="1"/>
  <c r="C33" i="1"/>
  <c r="F33" i="1"/>
  <c r="O33" i="1"/>
  <c r="P33" i="1"/>
  <c r="Q33" i="1"/>
  <c r="C34" i="1"/>
  <c r="F34" i="1"/>
  <c r="O34" i="1"/>
  <c r="P34" i="1"/>
  <c r="Q34" i="1"/>
  <c r="C35" i="1"/>
  <c r="F35" i="1"/>
  <c r="O35" i="1"/>
  <c r="P35" i="1"/>
  <c r="Q35" i="1"/>
  <c r="C36" i="1"/>
  <c r="F36" i="1"/>
  <c r="O36" i="1"/>
  <c r="P36" i="1"/>
  <c r="Q36" i="1"/>
  <c r="C37" i="1"/>
  <c r="F37" i="1"/>
  <c r="O37" i="1"/>
  <c r="P37" i="1"/>
  <c r="Q37" i="1"/>
  <c r="C38" i="1"/>
  <c r="F38" i="1"/>
  <c r="O38" i="1"/>
  <c r="P38" i="1"/>
  <c r="Q38" i="1"/>
  <c r="C39" i="1"/>
  <c r="F39" i="1"/>
  <c r="O39" i="1"/>
  <c r="P39" i="1"/>
  <c r="Q39" i="1"/>
  <c r="C40" i="1"/>
  <c r="F40" i="1"/>
  <c r="O40" i="1"/>
  <c r="P40" i="1"/>
  <c r="Q40" i="1"/>
  <c r="C41" i="1"/>
  <c r="F41" i="1"/>
  <c r="O41" i="1"/>
  <c r="P41" i="1"/>
  <c r="Q41" i="1"/>
  <c r="C42" i="1"/>
  <c r="F42" i="1"/>
  <c r="O42" i="1"/>
  <c r="P42" i="1"/>
  <c r="Q42" i="1"/>
  <c r="C43" i="1"/>
  <c r="F43" i="1"/>
  <c r="O43" i="1"/>
  <c r="P43" i="1"/>
  <c r="Q43" i="1"/>
  <c r="C44" i="1"/>
  <c r="F44" i="1"/>
  <c r="O44" i="1"/>
  <c r="P44" i="1"/>
  <c r="Q44" i="1"/>
  <c r="C45" i="1"/>
  <c r="F45" i="1"/>
  <c r="O45" i="1"/>
  <c r="P45" i="1"/>
  <c r="Q45" i="1"/>
  <c r="C46" i="1"/>
  <c r="F46" i="1"/>
  <c r="O46" i="1"/>
  <c r="P46" i="1"/>
  <c r="Q46" i="1"/>
  <c r="C47" i="1"/>
  <c r="F47" i="1"/>
  <c r="O47" i="1"/>
  <c r="P47" i="1"/>
  <c r="Q47" i="1"/>
  <c r="C48" i="1"/>
  <c r="F48" i="1"/>
  <c r="O48" i="1"/>
  <c r="P48" i="1"/>
  <c r="Q48" i="1"/>
  <c r="C49" i="1"/>
  <c r="F49" i="1"/>
  <c r="O49" i="1"/>
  <c r="P49" i="1"/>
  <c r="Q49" i="1"/>
  <c r="C50" i="1"/>
  <c r="F50" i="1"/>
  <c r="O50" i="1"/>
  <c r="P50" i="1"/>
  <c r="Q50" i="1"/>
  <c r="X2" i="2"/>
  <c r="W2" i="2"/>
  <c r="V2" i="2"/>
  <c r="U2" i="2"/>
  <c r="S2" i="2"/>
  <c r="T2" i="2" s="1"/>
  <c r="C3" i="4" s="1"/>
  <c r="S3" i="2"/>
  <c r="S4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31" i="1"/>
  <c r="K48" i="1" l="1"/>
  <c r="I48" i="1"/>
  <c r="M48" i="1"/>
  <c r="K46" i="1"/>
  <c r="I46" i="1"/>
  <c r="M46" i="1"/>
  <c r="K44" i="1"/>
  <c r="I44" i="1"/>
  <c r="M44" i="1"/>
  <c r="K42" i="1"/>
  <c r="I42" i="1"/>
  <c r="M42" i="1"/>
  <c r="I49" i="1"/>
  <c r="M49" i="1"/>
  <c r="K49" i="1"/>
  <c r="I47" i="1"/>
  <c r="M47" i="1"/>
  <c r="K47" i="1"/>
  <c r="I45" i="1"/>
  <c r="M45" i="1"/>
  <c r="K45" i="1"/>
  <c r="I43" i="1"/>
  <c r="M43" i="1"/>
  <c r="K43" i="1"/>
  <c r="I41" i="1"/>
  <c r="M41" i="1"/>
  <c r="K41" i="1"/>
  <c r="K39" i="1"/>
  <c r="I39" i="1"/>
  <c r="M39" i="1"/>
  <c r="I37" i="1"/>
  <c r="M37" i="1"/>
  <c r="K37" i="1"/>
  <c r="I35" i="1"/>
  <c r="M35" i="1"/>
  <c r="K35" i="1"/>
  <c r="I33" i="1"/>
  <c r="M33" i="1"/>
  <c r="K33" i="1"/>
  <c r="I50" i="1"/>
  <c r="M50" i="1"/>
  <c r="K50" i="1"/>
  <c r="I40" i="1"/>
  <c r="M40" i="1"/>
  <c r="K40" i="1"/>
  <c r="I38" i="1"/>
  <c r="M38" i="1"/>
  <c r="K38" i="1"/>
  <c r="K36" i="1"/>
  <c r="I36" i="1"/>
  <c r="M36" i="1"/>
  <c r="I34" i="1"/>
  <c r="M34" i="1"/>
  <c r="K34" i="1"/>
  <c r="I32" i="1"/>
  <c r="M32" i="1"/>
  <c r="K32" i="1"/>
  <c r="Q30" i="1"/>
  <c r="Q28" i="1"/>
  <c r="Q26" i="1"/>
  <c r="Q24" i="1"/>
  <c r="G30" i="1"/>
  <c r="G29" i="1"/>
  <c r="G28" i="1"/>
  <c r="G27" i="1"/>
  <c r="G26" i="1"/>
  <c r="Q25" i="1"/>
  <c r="G25" i="1"/>
  <c r="G24" i="1"/>
  <c r="G23" i="1"/>
  <c r="G22" i="1"/>
  <c r="G21" i="1"/>
  <c r="Q20" i="1"/>
  <c r="Q18" i="1"/>
  <c r="Q16" i="1"/>
  <c r="Q14" i="1"/>
  <c r="G20" i="1"/>
  <c r="G19" i="1"/>
  <c r="G18" i="1"/>
  <c r="G17" i="1"/>
  <c r="G16" i="1"/>
  <c r="G15" i="1"/>
  <c r="G14" i="1"/>
  <c r="G13" i="1"/>
  <c r="G12" i="1"/>
  <c r="Q11" i="1"/>
  <c r="G11" i="1"/>
  <c r="I11" i="1"/>
  <c r="M11" i="1"/>
  <c r="K11" i="1"/>
  <c r="K30" i="1"/>
  <c r="I30" i="1"/>
  <c r="M30" i="1"/>
  <c r="I29" i="1"/>
  <c r="M29" i="1"/>
  <c r="K29" i="1"/>
  <c r="I27" i="1"/>
  <c r="M27" i="1"/>
  <c r="K27" i="1"/>
  <c r="I25" i="1"/>
  <c r="M25" i="1"/>
  <c r="K25" i="1"/>
  <c r="K23" i="1"/>
  <c r="I23" i="1"/>
  <c r="M23" i="1"/>
  <c r="K21" i="1"/>
  <c r="I21" i="1"/>
  <c r="M21" i="1"/>
  <c r="K19" i="1"/>
  <c r="I19" i="1"/>
  <c r="M19" i="1"/>
  <c r="K17" i="1"/>
  <c r="I17" i="1"/>
  <c r="M17" i="1"/>
  <c r="K15" i="1"/>
  <c r="I15" i="1"/>
  <c r="M15" i="1"/>
  <c r="K13" i="1"/>
  <c r="I13" i="1"/>
  <c r="M13" i="1"/>
  <c r="K28" i="1"/>
  <c r="I28" i="1"/>
  <c r="M28" i="1"/>
  <c r="K26" i="1"/>
  <c r="I26" i="1"/>
  <c r="M26" i="1"/>
  <c r="I24" i="1"/>
  <c r="M24" i="1"/>
  <c r="K24" i="1"/>
  <c r="K22" i="1"/>
  <c r="I22" i="1"/>
  <c r="M22" i="1"/>
  <c r="K20" i="1"/>
  <c r="I20" i="1"/>
  <c r="M20" i="1"/>
  <c r="K18" i="1"/>
  <c r="I18" i="1"/>
  <c r="M18" i="1"/>
  <c r="K16" i="1"/>
  <c r="I16" i="1"/>
  <c r="M16" i="1"/>
  <c r="K14" i="1"/>
  <c r="I14" i="1"/>
  <c r="M14" i="1"/>
  <c r="K12" i="1"/>
  <c r="I12" i="1"/>
  <c r="M12" i="1"/>
  <c r="G31" i="1"/>
  <c r="I31" i="1"/>
  <c r="M31" i="1"/>
  <c r="K31" i="1"/>
  <c r="B3" i="4"/>
  <c r="K3" i="4"/>
  <c r="J3" i="4"/>
  <c r="I3" i="4"/>
  <c r="H3" i="4"/>
  <c r="G3" i="4"/>
  <c r="F3" i="4"/>
  <c r="A3" i="4"/>
  <c r="E3" i="4"/>
  <c r="D3" i="4"/>
</calcChain>
</file>

<file path=xl/sharedStrings.xml><?xml version="1.0" encoding="utf-8"?>
<sst xmlns="http://schemas.openxmlformats.org/spreadsheetml/2006/main" count="353" uniqueCount="157">
  <si>
    <t>Amiens</t>
  </si>
  <si>
    <t>Angers</t>
  </si>
  <si>
    <t>Bordeaux</t>
  </si>
  <si>
    <t>Caen</t>
  </si>
  <si>
    <t>Dijon</t>
  </si>
  <si>
    <t>Guingamp</t>
  </si>
  <si>
    <t>Lille</t>
  </si>
  <si>
    <t>Lyon</t>
  </si>
  <si>
    <t>Marseille</t>
  </si>
  <si>
    <t>Monaco</t>
  </si>
  <si>
    <t>Montpellier</t>
  </si>
  <si>
    <t>Nantes</t>
  </si>
  <si>
    <t>Nice</t>
  </si>
  <si>
    <t>Nimes</t>
  </si>
  <si>
    <t>PSG</t>
  </si>
  <si>
    <t>Reims</t>
  </si>
  <si>
    <t>Rennes</t>
  </si>
  <si>
    <t>Saint-Etienne</t>
  </si>
  <si>
    <t>Strasbourg</t>
  </si>
  <si>
    <t>Toulouse</t>
  </si>
  <si>
    <t>Journée</t>
  </si>
  <si>
    <t>Pour</t>
  </si>
  <si>
    <t>Contre</t>
  </si>
  <si>
    <t>Date</t>
  </si>
  <si>
    <t>Pays</t>
  </si>
  <si>
    <t>Championnat</t>
  </si>
  <si>
    <t>Domicile</t>
  </si>
  <si>
    <t>Extérieur</t>
  </si>
  <si>
    <t>Score 1</t>
  </si>
  <si>
    <t>Score 2</t>
  </si>
  <si>
    <t>Score 3</t>
  </si>
  <si>
    <t>Score 4</t>
  </si>
  <si>
    <t>Scores probables</t>
  </si>
  <si>
    <t>France</t>
  </si>
  <si>
    <t>Cote 1</t>
  </si>
  <si>
    <t>Cote 2</t>
  </si>
  <si>
    <t>Cote 3</t>
  </si>
  <si>
    <t>Cote 4</t>
  </si>
  <si>
    <t>Allemagne</t>
  </si>
  <si>
    <t>Angleterre</t>
  </si>
  <si>
    <t>Espagne</t>
  </si>
  <si>
    <t>Italie</t>
  </si>
  <si>
    <t>Bundesliga</t>
  </si>
  <si>
    <t>LaLiga</t>
  </si>
  <si>
    <t>Championnats</t>
  </si>
  <si>
    <t>Ligue_1</t>
  </si>
  <si>
    <t>Serie_A</t>
  </si>
  <si>
    <t>Premier_League</t>
  </si>
  <si>
    <t>Augsburg</t>
  </si>
  <si>
    <t>Bayern</t>
  </si>
  <si>
    <t>Bremen</t>
  </si>
  <si>
    <t>Dortmund</t>
  </si>
  <si>
    <t>Dusseldorf</t>
  </si>
  <si>
    <t>Frankfurt</t>
  </si>
  <si>
    <t>Freiburg</t>
  </si>
  <si>
    <t>Hannover</t>
  </si>
  <si>
    <t>Hertha</t>
  </si>
  <si>
    <t>Hoffenheim</t>
  </si>
  <si>
    <t>Leverkusen</t>
  </si>
  <si>
    <t>Mainz</t>
  </si>
  <si>
    <t>Monchengladbach</t>
  </si>
  <si>
    <t>Nurnberg</t>
  </si>
  <si>
    <t>RB Leipzig</t>
  </si>
  <si>
    <t>Schalke 04</t>
  </si>
  <si>
    <t>Stuttgart</t>
  </si>
  <si>
    <t>Wolfsburg</t>
  </si>
  <si>
    <t>Arsenal</t>
  </si>
  <si>
    <t>Bournemouth</t>
  </si>
  <si>
    <t>Brighton</t>
  </si>
  <si>
    <t>Burnley</t>
  </si>
  <si>
    <t>Cardiff</t>
  </si>
  <si>
    <t>Chelsea</t>
  </si>
  <si>
    <t>Crystal Palace</t>
  </si>
  <si>
    <t>Everton</t>
  </si>
  <si>
    <t>Fulham</t>
  </si>
  <si>
    <t>Huddersfield</t>
  </si>
  <si>
    <t>Leicester</t>
  </si>
  <si>
    <t>Liverpool</t>
  </si>
  <si>
    <t>Manchester City</t>
  </si>
  <si>
    <t>Manchester Utd</t>
  </si>
  <si>
    <t>Newcastle</t>
  </si>
  <si>
    <t>Southampton</t>
  </si>
  <si>
    <t>Tottenham</t>
  </si>
  <si>
    <t>Watford</t>
  </si>
  <si>
    <t>West Ham</t>
  </si>
  <si>
    <t>Wolves</t>
  </si>
  <si>
    <t>Alaves</t>
  </si>
  <si>
    <t>Ath. Bilbao</t>
  </si>
  <si>
    <t>Atl. Madrid</t>
  </si>
  <si>
    <t>Barcelone</t>
  </si>
  <si>
    <t>Betis</t>
  </si>
  <si>
    <t>Celta Vigo</t>
  </si>
  <si>
    <t>Eibar</t>
  </si>
  <si>
    <t>Espanyol</t>
  </si>
  <si>
    <t>FC Séville</t>
  </si>
  <si>
    <t>Getafe</t>
  </si>
  <si>
    <t>Girona</t>
  </si>
  <si>
    <t>Huesca</t>
  </si>
  <si>
    <t>Leganes</t>
  </si>
  <si>
    <t>Levante</t>
  </si>
  <si>
    <t>Real Madrid</t>
  </si>
  <si>
    <t>Real Sociedad</t>
  </si>
  <si>
    <t>Valence</t>
  </si>
  <si>
    <t>Valladolid</t>
  </si>
  <si>
    <t>Vallecano</t>
  </si>
  <si>
    <t>Villarreal</t>
  </si>
  <si>
    <t>AC Milan</t>
  </si>
  <si>
    <t>AS Rome</t>
  </si>
  <si>
    <t>Atalanta</t>
  </si>
  <si>
    <t>Bologne</t>
  </si>
  <si>
    <t>Cagliari</t>
  </si>
  <si>
    <t>Chievo</t>
  </si>
  <si>
    <t>Empoli</t>
  </si>
  <si>
    <t>Fiorentina</t>
  </si>
  <si>
    <t>Frosinone</t>
  </si>
  <si>
    <t>Genoa</t>
  </si>
  <si>
    <t>Inter</t>
  </si>
  <si>
    <t>Juventus</t>
  </si>
  <si>
    <t>Lazio</t>
  </si>
  <si>
    <t>Naples</t>
  </si>
  <si>
    <t>Parma</t>
  </si>
  <si>
    <t>Sampdoria</t>
  </si>
  <si>
    <t>Sassuolo</t>
  </si>
  <si>
    <t>Spal</t>
  </si>
  <si>
    <t>Torino</t>
  </si>
  <si>
    <t>Udinese</t>
  </si>
  <si>
    <t>Résultats</t>
  </si>
  <si>
    <t>Scores Probables</t>
  </si>
  <si>
    <t>Nombre de matchs</t>
  </si>
  <si>
    <t>Oui</t>
  </si>
  <si>
    <t>Non</t>
  </si>
  <si>
    <t>Validation</t>
  </si>
  <si>
    <t>SE 1</t>
  </si>
  <si>
    <t>SE 2</t>
  </si>
  <si>
    <t>SE 3</t>
  </si>
  <si>
    <t>SE 4</t>
  </si>
  <si>
    <t>Score Exact 1</t>
  </si>
  <si>
    <t>Score Exact 2</t>
  </si>
  <si>
    <t>Score Exact 3</t>
  </si>
  <si>
    <t>Score Exact 4</t>
  </si>
  <si>
    <t>FT</t>
  </si>
  <si>
    <t>Onglet Classement</t>
  </si>
  <si>
    <t>Mise à jour automatique des Journées, Buts Pour et Buts Contre pour  chaque équipes dès que la colonne FT de l'onglet Résultat est complétée</t>
  </si>
  <si>
    <t>Donc faire la somme des buts inscrits et encaissés</t>
  </si>
  <si>
    <t>Exemple</t>
  </si>
  <si>
    <t>A</t>
  </si>
  <si>
    <t>B</t>
  </si>
  <si>
    <t>C</t>
  </si>
  <si>
    <t>D</t>
  </si>
  <si>
    <t>2-1</t>
  </si>
  <si>
    <t>1-0</t>
  </si>
  <si>
    <t>3-2</t>
  </si>
  <si>
    <t>1-2</t>
  </si>
  <si>
    <t>AVANT</t>
  </si>
  <si>
    <t>APRÈS</t>
  </si>
  <si>
    <t>En fonction du Score X-X, ajouter les buts inscrits et encaissés</t>
  </si>
  <si>
    <t>Et si possible améliorer l'onglet Calcul, qui ne se base que sur 5 championnats, qui une fois saisie, sont copiés/collés avec insertion de 49 lignes dans l'onglet 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</si>
</sst>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000000"/>
      <name val="Calibri"/>
      <family val="2"/>
    </font>
    <font>
      <b/>
      <sz val="16"/>
      <color theme="1"/>
      <name val="Calibri"/>
      <family val="2"/>
      <scheme val="minor"/>
    </font>
    <font>
      <i/>
      <sz val="16"/>
      <color theme="4"/>
      <name val="Arial Black"/>
      <family val="2"/>
    </font>
    <font>
      <b/>
      <i/>
      <sz val="16"/>
      <color theme="4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9" fontId="1" fillId="0" borderId="0" xfId="1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14" xfId="0" applyNumberFormat="1" applyFont="1" applyFill="1" applyBorder="1" applyAlignment="1" applyProtection="1">
      <alignment horizontal="center" vertical="center"/>
    </xf>
    <xf numFmtId="14" fontId="1" fillId="0" borderId="7" xfId="0" applyNumberFormat="1" applyFont="1" applyFill="1" applyBorder="1" applyAlignment="1">
      <alignment horizontal="center" vertical="center"/>
    </xf>
    <xf numFmtId="14" fontId="1" fillId="0" borderId="5" xfId="0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14" fontId="1" fillId="2" borderId="7" xfId="0" applyNumberFormat="1" applyFont="1" applyFill="1" applyBorder="1" applyAlignment="1">
      <alignment horizontal="center" vertical="center"/>
    </xf>
    <xf numFmtId="14" fontId="1" fillId="2" borderId="9" xfId="0" applyNumberFormat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6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</cellXfs>
  <cellStyles count="2">
    <cellStyle name="Normal" xfId="0" builtinId="0"/>
    <cellStyle name="Pourcentage" xfId="1" builtinId="5"/>
  </cellStyles>
  <dxfs count="2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auto="1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1</xdr:row>
          <xdr:rowOff>0</xdr:rowOff>
        </xdr:from>
        <xdr:to>
          <xdr:col>20</xdr:col>
          <xdr:colOff>19050</xdr:colOff>
          <xdr:row>3</xdr:row>
          <xdr:rowOff>9525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SCORES EXACTS PROBABLES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4</xdr:row>
          <xdr:rowOff>0</xdr:rowOff>
        </xdr:from>
        <xdr:to>
          <xdr:col>19</xdr:col>
          <xdr:colOff>0</xdr:colOff>
          <xdr:row>6</xdr:row>
          <xdr:rowOff>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Z50"/>
  <sheetViews>
    <sheetView workbookViewId="0">
      <selection activeCell="T12" sqref="T12"/>
    </sheetView>
  </sheetViews>
  <sheetFormatPr baseColWidth="10" defaultColWidth="20.7109375" defaultRowHeight="20.100000000000001" customHeight="1" x14ac:dyDescent="0.25"/>
  <cols>
    <col min="1" max="2" width="18.7109375" style="2" customWidth="1"/>
    <col min="3" max="3" width="18.7109375" style="2" hidden="1" customWidth="1"/>
    <col min="4" max="5" width="20.7109375" style="2"/>
    <col min="6" max="6" width="28.140625" style="2" hidden="1" customWidth="1"/>
    <col min="7" max="14" width="10.7109375" style="2" customWidth="1"/>
    <col min="15" max="16" width="6.85546875" style="2" hidden="1" customWidth="1"/>
    <col min="17" max="17" width="25.7109375" style="2" customWidth="1"/>
    <col min="18" max="16384" width="20.7109375" style="2"/>
  </cols>
  <sheetData>
    <row r="1" spans="1:26" ht="20.100000000000001" customHeight="1" thickBot="1" x14ac:dyDescent="0.3">
      <c r="A1" s="17" t="s">
        <v>23</v>
      </c>
      <c r="B1" s="18" t="s">
        <v>24</v>
      </c>
      <c r="C1" s="7" t="s">
        <v>25</v>
      </c>
      <c r="D1" s="18" t="s">
        <v>26</v>
      </c>
      <c r="E1" s="18" t="s">
        <v>27</v>
      </c>
      <c r="F1" s="8" t="s">
        <v>32</v>
      </c>
      <c r="G1" s="13" t="s">
        <v>28</v>
      </c>
      <c r="H1" s="14" t="s">
        <v>34</v>
      </c>
      <c r="I1" s="13" t="s">
        <v>29</v>
      </c>
      <c r="J1" s="14" t="s">
        <v>35</v>
      </c>
      <c r="K1" s="13" t="s">
        <v>30</v>
      </c>
      <c r="L1" s="14" t="s">
        <v>36</v>
      </c>
      <c r="M1" s="13" t="s">
        <v>31</v>
      </c>
      <c r="N1" s="14" t="s">
        <v>37</v>
      </c>
      <c r="O1" s="19"/>
      <c r="P1" s="20"/>
      <c r="Q1" s="14" t="s">
        <v>126</v>
      </c>
    </row>
    <row r="2" spans="1:26" ht="20.100000000000001" customHeight="1" x14ac:dyDescent="0.25">
      <c r="A2" s="11"/>
      <c r="B2" s="6" t="s">
        <v>38</v>
      </c>
      <c r="C2" s="5" t="str">
        <f>IF(B2="","",VLOOKUP(B2,Classement!$F$1:$G$6,2,FALSE))</f>
        <v>Bundesliga</v>
      </c>
      <c r="D2" s="6"/>
      <c r="E2" s="6"/>
      <c r="F2" s="9" t="str">
        <f>IF(D2="","",mse(O2,P2,4))</f>
        <v/>
      </c>
      <c r="G2" s="15" t="str">
        <f>IF(D2="","",MID(F2,1,3))</f>
        <v/>
      </c>
      <c r="H2" s="16"/>
      <c r="I2" s="15" t="str">
        <f>MID(F2,7,3)</f>
        <v/>
      </c>
      <c r="J2" s="16"/>
      <c r="K2" s="15" t="str">
        <f>MID(F2,13,3)</f>
        <v/>
      </c>
      <c r="L2" s="16"/>
      <c r="M2" s="15" t="str">
        <f>MID(F2,19,3)</f>
        <v/>
      </c>
      <c r="N2" s="16"/>
      <c r="O2" s="21" t="str">
        <f>IF(D2="","",ROUNDDOWN(((VLOOKUP(Calcul!$D2,Classement!$A$1:$D$9999,3,FALSE)/(VLOOKUP(Calcul!$D2,Classement!$A$1:$D$9999,2,FALSE)))*(VLOOKUP(Calcul!$E2,Classement!$A$1:$D$9999,4,FALSE)/(VLOOKUP(Calcul!$E2,Classement!$A$1:$D$9999,2,FALSE)))),))</f>
        <v/>
      </c>
      <c r="P2" s="22" t="str">
        <f>IF(D2="","",ROUNDDOWN(((VLOOKUP(Calcul!$D2,Classement!$A$1:$D$9999,4,FALSE)/(VLOOKUP(Calcul!$D2,Classement!$A$1:$D$9999,2,FALSE)))*(VLOOKUP(Calcul!$E2,Classement!$A$1:$D$9999,3,FALSE)/(VLOOKUP(Calcul!$E2,Classement!$A$1:$D$9999,2,FALSE)))),))</f>
        <v/>
      </c>
      <c r="Q2" s="23" t="str">
        <f>IF(D2="","",IF(O2&gt;P2,D2,IF(O2=P2,"Nul",IF(O2&lt;P2,E2,""))))</f>
        <v/>
      </c>
      <c r="S2" s="3"/>
      <c r="T2" s="3"/>
      <c r="U2" s="3"/>
      <c r="V2" s="3"/>
      <c r="W2" s="3"/>
      <c r="X2" s="3"/>
      <c r="Y2" s="3"/>
      <c r="Z2" s="3"/>
    </row>
    <row r="3" spans="1:26" ht="20.100000000000001" customHeight="1" x14ac:dyDescent="0.25">
      <c r="A3" s="12"/>
      <c r="B3" s="6" t="s">
        <v>38</v>
      </c>
      <c r="C3" s="5" t="str">
        <f>IF(B3="","",VLOOKUP(B3,Classement!$F$1:$G$6,2,FALSE))</f>
        <v>Bundesliga</v>
      </c>
      <c r="D3" s="5"/>
      <c r="E3" s="5"/>
      <c r="F3" s="10" t="str">
        <f t="shared" ref="F3:F49" si="0">IF(D3="","",mse(O3,P3,4))</f>
        <v/>
      </c>
      <c r="G3" s="15" t="str">
        <f t="shared" ref="G3:G11" si="1">IF(D3="","",MID(F3,1,3))</f>
        <v/>
      </c>
      <c r="H3" s="16"/>
      <c r="I3" s="15" t="str">
        <f t="shared" ref="I3:I11" si="2">MID(F3,7,3)</f>
        <v/>
      </c>
      <c r="J3" s="16"/>
      <c r="K3" s="15" t="str">
        <f t="shared" ref="K3:K11" si="3">MID(F3,13,3)</f>
        <v/>
      </c>
      <c r="L3" s="16"/>
      <c r="M3" s="15" t="str">
        <f t="shared" ref="M3:M11" si="4">MID(F3,19,3)</f>
        <v/>
      </c>
      <c r="N3" s="16"/>
      <c r="O3" s="24" t="str">
        <f>IF(D3="","",ROUNDDOWN(((VLOOKUP(Calcul!$D3,Classement!$A$1:$D$9999,3,FALSE)/(VLOOKUP(Calcul!$D3,Classement!$A$1:$D$9999,2,FALSE)))*(VLOOKUP(Calcul!$E3,Classement!$A$1:$D$9999,4,FALSE)/(VLOOKUP(Calcul!$E3,Classement!$A$1:$D$9999,2,FALSE)))),))</f>
        <v/>
      </c>
      <c r="P3" s="25" t="str">
        <f>IF(D3="","",ROUNDDOWN(((VLOOKUP(Calcul!$D3,Classement!$A$1:$D$9999,4,FALSE)/(VLOOKUP(Calcul!$D3,Classement!$A$1:$D$9999,2,FALSE)))*(VLOOKUP(Calcul!$E3,Classement!$A$1:$D$9999,3,FALSE)/(VLOOKUP(Calcul!$E3,Classement!$A$1:$D$9999,2,FALSE)))),))</f>
        <v/>
      </c>
      <c r="Q3" s="26" t="str">
        <f t="shared" ref="Q3:Q49" si="5">IF(D3="","",IF(O3&gt;P3,D3,IF(O3=P3,"Nul",IF(O3&lt;P3,E3,""))))</f>
        <v/>
      </c>
      <c r="S3" s="3"/>
      <c r="T3" s="3"/>
      <c r="U3" s="3"/>
      <c r="V3" s="3"/>
      <c r="W3" s="3"/>
      <c r="X3" s="3"/>
      <c r="Y3" s="3"/>
      <c r="Z3" s="3"/>
    </row>
    <row r="4" spans="1:26" ht="20.100000000000001" customHeight="1" x14ac:dyDescent="0.25">
      <c r="A4" s="11"/>
      <c r="B4" s="6" t="s">
        <v>38</v>
      </c>
      <c r="C4" s="5" t="str">
        <f>IF(B4="","",VLOOKUP(B4,Classement!$F$1:$G$6,2,FALSE))</f>
        <v>Bundesliga</v>
      </c>
      <c r="D4" s="5"/>
      <c r="E4" s="5"/>
      <c r="F4" s="10" t="str">
        <f t="shared" si="0"/>
        <v/>
      </c>
      <c r="G4" s="15" t="str">
        <f t="shared" si="1"/>
        <v/>
      </c>
      <c r="H4" s="16"/>
      <c r="I4" s="15" t="str">
        <f t="shared" si="2"/>
        <v/>
      </c>
      <c r="J4" s="16"/>
      <c r="K4" s="15" t="str">
        <f t="shared" si="3"/>
        <v/>
      </c>
      <c r="L4" s="16"/>
      <c r="M4" s="15" t="str">
        <f t="shared" si="4"/>
        <v/>
      </c>
      <c r="N4" s="16"/>
      <c r="O4" s="24" t="str">
        <f>IF(D4="","",ROUNDDOWN(((VLOOKUP(Calcul!$D4,Classement!$A$1:$D$9999,3,FALSE)/(VLOOKUP(Calcul!$D4,Classement!$A$1:$D$9999,2,FALSE)))*(VLOOKUP(Calcul!$E4,Classement!$A$1:$D$9999,4,FALSE)/(VLOOKUP(Calcul!$E4,Classement!$A$1:$D$9999,2,FALSE)))),))</f>
        <v/>
      </c>
      <c r="P4" s="25" t="str">
        <f>IF(D4="","",ROUNDDOWN(((VLOOKUP(Calcul!$D4,Classement!$A$1:$D$9999,4,FALSE)/(VLOOKUP(Calcul!$D4,Classement!$A$1:$D$9999,2,FALSE)))*(VLOOKUP(Calcul!$E4,Classement!$A$1:$D$9999,3,FALSE)/(VLOOKUP(Calcul!$E4,Classement!$A$1:$D$9999,2,FALSE)))),))</f>
        <v/>
      </c>
      <c r="Q4" s="26" t="str">
        <f t="shared" si="5"/>
        <v/>
      </c>
      <c r="S4" s="3"/>
      <c r="T4" s="3"/>
      <c r="U4" s="3"/>
      <c r="V4" s="3"/>
      <c r="W4" s="3"/>
      <c r="X4" s="3"/>
      <c r="Y4" s="3"/>
      <c r="Z4" s="3"/>
    </row>
    <row r="5" spans="1:26" ht="20.100000000000001" customHeight="1" x14ac:dyDescent="0.25">
      <c r="A5" s="12"/>
      <c r="B5" s="6" t="s">
        <v>38</v>
      </c>
      <c r="C5" s="5" t="str">
        <f>IF(B5="","",VLOOKUP(B5,Classement!$F$1:$G$6,2,FALSE))</f>
        <v>Bundesliga</v>
      </c>
      <c r="D5" s="5"/>
      <c r="E5" s="5"/>
      <c r="F5" s="10" t="str">
        <f t="shared" si="0"/>
        <v/>
      </c>
      <c r="G5" s="15" t="str">
        <f t="shared" si="1"/>
        <v/>
      </c>
      <c r="H5" s="16"/>
      <c r="I5" s="15" t="str">
        <f t="shared" si="2"/>
        <v/>
      </c>
      <c r="J5" s="16"/>
      <c r="K5" s="15" t="str">
        <f t="shared" si="3"/>
        <v/>
      </c>
      <c r="L5" s="16"/>
      <c r="M5" s="15" t="str">
        <f t="shared" si="4"/>
        <v/>
      </c>
      <c r="N5" s="16"/>
      <c r="O5" s="24" t="str">
        <f>IF(D5="","",ROUNDDOWN(((VLOOKUP(Calcul!$D5,Classement!$A$1:$D$9999,3,FALSE)/(VLOOKUP(Calcul!$D5,Classement!$A$1:$D$9999,2,FALSE)))*(VLOOKUP(Calcul!$E5,Classement!$A$1:$D$9999,4,FALSE)/(VLOOKUP(Calcul!$E5,Classement!$A$1:$D$9999,2,FALSE)))),))</f>
        <v/>
      </c>
      <c r="P5" s="25" t="str">
        <f>IF(D5="","",ROUNDDOWN(((VLOOKUP(Calcul!$D5,Classement!$A$1:$D$9999,4,FALSE)/(VLOOKUP(Calcul!$D5,Classement!$A$1:$D$9999,2,FALSE)))*(VLOOKUP(Calcul!$E5,Classement!$A$1:$D$9999,3,FALSE)/(VLOOKUP(Calcul!$E5,Classement!$A$1:$D$9999,2,FALSE)))),))</f>
        <v/>
      </c>
      <c r="Q5" s="26" t="str">
        <f t="shared" si="5"/>
        <v/>
      </c>
      <c r="R5" s="27"/>
      <c r="S5" s="3"/>
      <c r="T5" s="3"/>
      <c r="U5" s="3"/>
      <c r="V5" s="3"/>
      <c r="W5" s="3"/>
      <c r="X5" s="3"/>
      <c r="Y5" s="3"/>
      <c r="Z5" s="3"/>
    </row>
    <row r="6" spans="1:26" ht="20.100000000000001" customHeight="1" x14ac:dyDescent="0.25">
      <c r="A6" s="11"/>
      <c r="B6" s="6" t="s">
        <v>38</v>
      </c>
      <c r="C6" s="5" t="str">
        <f>IF(B6="","",VLOOKUP(B6,Classement!$F$1:$G$6,2,FALSE))</f>
        <v>Bundesliga</v>
      </c>
      <c r="D6" s="5"/>
      <c r="E6" s="5"/>
      <c r="F6" s="10" t="str">
        <f t="shared" si="0"/>
        <v/>
      </c>
      <c r="G6" s="15" t="str">
        <f t="shared" si="1"/>
        <v/>
      </c>
      <c r="H6" s="16"/>
      <c r="I6" s="15" t="str">
        <f t="shared" si="2"/>
        <v/>
      </c>
      <c r="J6" s="16"/>
      <c r="K6" s="15" t="str">
        <f t="shared" si="3"/>
        <v/>
      </c>
      <c r="L6" s="16"/>
      <c r="M6" s="15" t="str">
        <f t="shared" si="4"/>
        <v/>
      </c>
      <c r="N6" s="16"/>
      <c r="O6" s="24" t="str">
        <f>IF(D6="","",ROUNDDOWN(((VLOOKUP(Calcul!$D6,Classement!$A$1:$D$9999,3,FALSE)/(VLOOKUP(Calcul!$D6,Classement!$A$1:$D$9999,2,FALSE)))*(VLOOKUP(Calcul!$E6,Classement!$A$1:$D$9999,4,FALSE)/(VLOOKUP(Calcul!$E6,Classement!$A$1:$D$9999,2,FALSE)))),))</f>
        <v/>
      </c>
      <c r="P6" s="25" t="str">
        <f>IF(D6="","",ROUNDDOWN(((VLOOKUP(Calcul!$D6,Classement!$A$1:$D$9999,4,FALSE)/(VLOOKUP(Calcul!$D6,Classement!$A$1:$D$9999,2,FALSE)))*(VLOOKUP(Calcul!$E6,Classement!$A$1:$D$9999,3,FALSE)/(VLOOKUP(Calcul!$E6,Classement!$A$1:$D$9999,2,FALSE)))),))</f>
        <v/>
      </c>
      <c r="Q6" s="26" t="str">
        <f t="shared" si="5"/>
        <v/>
      </c>
      <c r="S6" s="3"/>
      <c r="T6" s="3"/>
      <c r="U6" s="3"/>
      <c r="V6" s="3"/>
      <c r="W6" s="3"/>
      <c r="X6" s="3"/>
      <c r="Y6" s="3"/>
      <c r="Z6" s="3"/>
    </row>
    <row r="7" spans="1:26" ht="20.100000000000001" customHeight="1" x14ac:dyDescent="0.25">
      <c r="A7" s="12"/>
      <c r="B7" s="6" t="s">
        <v>38</v>
      </c>
      <c r="C7" s="5" t="str">
        <f>IF(B7="","",VLOOKUP(B7,Classement!$F$1:$G$6,2,FALSE))</f>
        <v>Bundesliga</v>
      </c>
      <c r="D7" s="5"/>
      <c r="E7" s="5"/>
      <c r="F7" s="10" t="str">
        <f t="shared" si="0"/>
        <v/>
      </c>
      <c r="G7" s="15" t="str">
        <f t="shared" si="1"/>
        <v/>
      </c>
      <c r="H7" s="16"/>
      <c r="I7" s="15" t="str">
        <f t="shared" si="2"/>
        <v/>
      </c>
      <c r="J7" s="16"/>
      <c r="K7" s="15" t="str">
        <f t="shared" si="3"/>
        <v/>
      </c>
      <c r="L7" s="16"/>
      <c r="M7" s="15" t="str">
        <f t="shared" si="4"/>
        <v/>
      </c>
      <c r="N7" s="16"/>
      <c r="O7" s="24" t="str">
        <f>IF(D7="","",ROUNDDOWN(((VLOOKUP(Calcul!$D7,Classement!$A$1:$D$9999,3,FALSE)/(VLOOKUP(Calcul!$D7,Classement!$A$1:$D$9999,2,FALSE)))*(VLOOKUP(Calcul!$E7,Classement!$A$1:$D$9999,4,FALSE)/(VLOOKUP(Calcul!$E7,Classement!$A$1:$D$9999,2,FALSE)))),))</f>
        <v/>
      </c>
      <c r="P7" s="25" t="str">
        <f>IF(D7="","",ROUNDDOWN(((VLOOKUP(Calcul!$D7,Classement!$A$1:$D$9999,4,FALSE)/(VLOOKUP(Calcul!$D7,Classement!$A$1:$D$9999,2,FALSE)))*(VLOOKUP(Calcul!$E7,Classement!$A$1:$D$9999,3,FALSE)/(VLOOKUP(Calcul!$E7,Classement!$A$1:$D$9999,2,FALSE)))),))</f>
        <v/>
      </c>
      <c r="Q7" s="26" t="str">
        <f t="shared" si="5"/>
        <v/>
      </c>
      <c r="S7" s="3"/>
      <c r="T7" s="3"/>
      <c r="U7" s="3"/>
      <c r="V7" s="3"/>
      <c r="W7" s="3"/>
      <c r="X7" s="3"/>
      <c r="Y7" s="3"/>
      <c r="Z7" s="3"/>
    </row>
    <row r="8" spans="1:26" ht="20.100000000000001" customHeight="1" x14ac:dyDescent="0.25">
      <c r="A8" s="11"/>
      <c r="B8" s="6" t="s">
        <v>38</v>
      </c>
      <c r="C8" s="5" t="str">
        <f>IF(B8="","",VLOOKUP(B8,Classement!$F$1:$G$6,2,FALSE))</f>
        <v>Bundesliga</v>
      </c>
      <c r="D8" s="5"/>
      <c r="E8" s="5"/>
      <c r="F8" s="10" t="str">
        <f t="shared" si="0"/>
        <v/>
      </c>
      <c r="G8" s="15" t="str">
        <f t="shared" si="1"/>
        <v/>
      </c>
      <c r="H8" s="16"/>
      <c r="I8" s="15" t="str">
        <f t="shared" si="2"/>
        <v/>
      </c>
      <c r="J8" s="16"/>
      <c r="K8" s="15" t="str">
        <f t="shared" si="3"/>
        <v/>
      </c>
      <c r="L8" s="16"/>
      <c r="M8" s="15" t="str">
        <f t="shared" si="4"/>
        <v/>
      </c>
      <c r="N8" s="16"/>
      <c r="O8" s="24" t="str">
        <f>IF(D8="","",ROUNDDOWN(((VLOOKUP(Calcul!$D8,Classement!$A$1:$D$9999,3,FALSE)/(VLOOKUP(Calcul!$D8,Classement!$A$1:$D$9999,2,FALSE)))*(VLOOKUP(Calcul!$E8,Classement!$A$1:$D$9999,4,FALSE)/(VLOOKUP(Calcul!$E8,Classement!$A$1:$D$9999,2,FALSE)))),))</f>
        <v/>
      </c>
      <c r="P8" s="25" t="str">
        <f>IF(D8="","",ROUNDDOWN(((VLOOKUP(Calcul!$D8,Classement!$A$1:$D$9999,4,FALSE)/(VLOOKUP(Calcul!$D8,Classement!$A$1:$D$9999,2,FALSE)))*(VLOOKUP(Calcul!$E8,Classement!$A$1:$D$9999,3,FALSE)/(VLOOKUP(Calcul!$E8,Classement!$A$1:$D$9999,2,FALSE)))),))</f>
        <v/>
      </c>
      <c r="Q8" s="26" t="str">
        <f t="shared" si="5"/>
        <v/>
      </c>
      <c r="S8" s="3"/>
      <c r="T8" s="3"/>
      <c r="U8" s="3"/>
      <c r="V8" s="3"/>
      <c r="W8" s="3"/>
      <c r="X8" s="3"/>
      <c r="Y8" s="3"/>
      <c r="Z8" s="3"/>
    </row>
    <row r="9" spans="1:26" ht="20.100000000000001" customHeight="1" x14ac:dyDescent="0.25">
      <c r="A9" s="12"/>
      <c r="B9" s="6" t="s">
        <v>38</v>
      </c>
      <c r="C9" s="5" t="str">
        <f>IF(B9="","",VLOOKUP(B9,Classement!$F$1:$G$6,2,FALSE))</f>
        <v>Bundesliga</v>
      </c>
      <c r="D9" s="5"/>
      <c r="E9" s="5"/>
      <c r="F9" s="10" t="str">
        <f t="shared" si="0"/>
        <v/>
      </c>
      <c r="G9" s="15" t="str">
        <f t="shared" si="1"/>
        <v/>
      </c>
      <c r="H9" s="16"/>
      <c r="I9" s="15" t="str">
        <f t="shared" si="2"/>
        <v/>
      </c>
      <c r="J9" s="16"/>
      <c r="K9" s="15" t="str">
        <f t="shared" si="3"/>
        <v/>
      </c>
      <c r="L9" s="16"/>
      <c r="M9" s="15" t="str">
        <f t="shared" si="4"/>
        <v/>
      </c>
      <c r="N9" s="16"/>
      <c r="O9" s="24" t="str">
        <f>IF(D9="","",ROUNDDOWN(((VLOOKUP(Calcul!$D9,Classement!$A$1:$D$9999,3,FALSE)/(VLOOKUP(Calcul!$D9,Classement!$A$1:$D$9999,2,FALSE)))*(VLOOKUP(Calcul!$E9,Classement!$A$1:$D$9999,4,FALSE)/(VLOOKUP(Calcul!$E9,Classement!$A$1:$D$9999,2,FALSE)))),))</f>
        <v/>
      </c>
      <c r="P9" s="25" t="str">
        <f>IF(D9="","",ROUNDDOWN(((VLOOKUP(Calcul!$D9,Classement!$A$1:$D$9999,4,FALSE)/(VLOOKUP(Calcul!$D9,Classement!$A$1:$D$9999,2,FALSE)))*(VLOOKUP(Calcul!$E9,Classement!$A$1:$D$9999,3,FALSE)/(VLOOKUP(Calcul!$E9,Classement!$A$1:$D$9999,2,FALSE)))),))</f>
        <v/>
      </c>
      <c r="Q9" s="26" t="str">
        <f t="shared" si="5"/>
        <v/>
      </c>
      <c r="S9" s="3"/>
      <c r="T9" s="3"/>
      <c r="U9" s="3"/>
      <c r="V9" s="3"/>
      <c r="W9" s="3"/>
      <c r="X9" s="3"/>
      <c r="Y9" s="3"/>
      <c r="Z9" s="3"/>
    </row>
    <row r="10" spans="1:26" ht="20.100000000000001" customHeight="1" x14ac:dyDescent="0.25">
      <c r="A10" s="11"/>
      <c r="B10" s="6" t="s">
        <v>38</v>
      </c>
      <c r="C10" s="5" t="str">
        <f>IF(B10="","",VLOOKUP(B10,Classement!$F$1:$G$6,2,FALSE))</f>
        <v>Bundesliga</v>
      </c>
      <c r="D10" s="5"/>
      <c r="E10" s="5"/>
      <c r="F10" s="10" t="str">
        <f t="shared" si="0"/>
        <v/>
      </c>
      <c r="G10" s="15" t="str">
        <f t="shared" si="1"/>
        <v/>
      </c>
      <c r="H10" s="16"/>
      <c r="I10" s="15" t="str">
        <f t="shared" si="2"/>
        <v/>
      </c>
      <c r="J10" s="16"/>
      <c r="K10" s="15" t="str">
        <f t="shared" si="3"/>
        <v/>
      </c>
      <c r="L10" s="16"/>
      <c r="M10" s="15" t="str">
        <f t="shared" si="4"/>
        <v/>
      </c>
      <c r="N10" s="16"/>
      <c r="O10" s="24" t="str">
        <f>IF(D10="","",ROUNDDOWN(((VLOOKUP(Calcul!$D10,Classement!$A$1:$D$9999,3,FALSE)/(VLOOKUP(Calcul!$D10,Classement!$A$1:$D$9999,2,FALSE)))*(VLOOKUP(Calcul!$E10,Classement!$A$1:$D$9999,4,FALSE)/(VLOOKUP(Calcul!$E10,Classement!$A$1:$D$9999,2,FALSE)))),))</f>
        <v/>
      </c>
      <c r="P10" s="25" t="str">
        <f>IF(D10="","",ROUNDDOWN(((VLOOKUP(Calcul!$D10,Classement!$A$1:$D$9999,4,FALSE)/(VLOOKUP(Calcul!$D10,Classement!$A$1:$D$9999,2,FALSE)))*(VLOOKUP(Calcul!$E10,Classement!$A$1:$D$9999,3,FALSE)/(VLOOKUP(Calcul!$E10,Classement!$A$1:$D$9999,2,FALSE)))),))</f>
        <v/>
      </c>
      <c r="Q10" s="26" t="str">
        <f t="shared" si="5"/>
        <v/>
      </c>
    </row>
    <row r="11" spans="1:26" ht="20.100000000000001" customHeight="1" x14ac:dyDescent="0.25">
      <c r="A11" s="12"/>
      <c r="B11" s="5" t="s">
        <v>39</v>
      </c>
      <c r="C11" s="5" t="str">
        <f>IF(B11="","",VLOOKUP(B11,Classement!$F$1:$G$6,2,FALSE))</f>
        <v>Premier_League</v>
      </c>
      <c r="D11" s="5"/>
      <c r="E11" s="5"/>
      <c r="F11" s="10" t="str">
        <f t="shared" si="0"/>
        <v/>
      </c>
      <c r="G11" s="15" t="str">
        <f t="shared" si="1"/>
        <v/>
      </c>
      <c r="H11" s="16"/>
      <c r="I11" s="15" t="str">
        <f t="shared" si="2"/>
        <v/>
      </c>
      <c r="J11" s="16"/>
      <c r="K11" s="15" t="str">
        <f t="shared" si="3"/>
        <v/>
      </c>
      <c r="L11" s="16"/>
      <c r="M11" s="15" t="str">
        <f t="shared" si="4"/>
        <v/>
      </c>
      <c r="N11" s="16"/>
      <c r="O11" s="24" t="str">
        <f>IF(D11="","",ROUNDDOWN(((VLOOKUP(Calcul!$D11,Classement!$A$1:$D$9999,3,FALSE)/(VLOOKUP(Calcul!$D11,Classement!$A$1:$D$9999,2,FALSE)))*(VLOOKUP(Calcul!$E11,Classement!$A$1:$D$9999,4,FALSE)/(VLOOKUP(Calcul!$E11,Classement!$A$1:$D$9999,2,FALSE)))),))</f>
        <v/>
      </c>
      <c r="P11" s="25" t="str">
        <f>IF(D11="","",ROUNDDOWN(((VLOOKUP(Calcul!$D11,Classement!$A$1:$D$9999,4,FALSE)/(VLOOKUP(Calcul!$D11,Classement!$A$1:$D$9999,2,FALSE)))*(VLOOKUP(Calcul!$E11,Classement!$A$1:$D$9999,3,FALSE)/(VLOOKUP(Calcul!$E11,Classement!$A$1:$D$9999,2,FALSE)))),))</f>
        <v/>
      </c>
      <c r="Q11" s="26" t="str">
        <f t="shared" si="5"/>
        <v/>
      </c>
    </row>
    <row r="12" spans="1:26" ht="20.100000000000001" customHeight="1" x14ac:dyDescent="0.25">
      <c r="A12" s="11"/>
      <c r="B12" s="5" t="s">
        <v>39</v>
      </c>
      <c r="C12" s="5" t="str">
        <f>IF(B12="","",VLOOKUP(B12,Classement!$F$1:$G$6,2,FALSE))</f>
        <v>Premier_League</v>
      </c>
      <c r="D12" s="5"/>
      <c r="E12" s="5"/>
      <c r="F12" s="10" t="str">
        <f t="shared" si="0"/>
        <v/>
      </c>
      <c r="G12" s="15" t="str">
        <f t="shared" ref="G12:G50" si="6">IF(D12="","",MID(F12,1,3))</f>
        <v/>
      </c>
      <c r="H12" s="16"/>
      <c r="I12" s="15" t="str">
        <f t="shared" ref="I12:I50" si="7">MID(F12,7,3)</f>
        <v/>
      </c>
      <c r="J12" s="16"/>
      <c r="K12" s="15" t="str">
        <f t="shared" ref="K12:K50" si="8">MID(F12,13,3)</f>
        <v/>
      </c>
      <c r="L12" s="16"/>
      <c r="M12" s="15" t="str">
        <f t="shared" ref="M12:M50" si="9">MID(F12,19,3)</f>
        <v/>
      </c>
      <c r="N12" s="16"/>
      <c r="O12" s="24" t="str">
        <f>IF(D12="","",ROUNDDOWN(((VLOOKUP(Calcul!$D12,Classement!$A$1:$D$9999,3,FALSE)/(VLOOKUP(Calcul!$D12,Classement!$A$1:$D$9999,2,FALSE)))*(VLOOKUP(Calcul!$E12,Classement!$A$1:$D$9999,4,FALSE)/(VLOOKUP(Calcul!$E12,Classement!$A$1:$D$9999,2,FALSE)))),))</f>
        <v/>
      </c>
      <c r="P12" s="25" t="str">
        <f>IF(D12="","",ROUNDDOWN(((VLOOKUP(Calcul!$D12,Classement!$A$1:$D$9999,4,FALSE)/(VLOOKUP(Calcul!$D12,Classement!$A$1:$D$9999,2,FALSE)))*(VLOOKUP(Calcul!$E12,Classement!$A$1:$D$9999,3,FALSE)/(VLOOKUP(Calcul!$E12,Classement!$A$1:$D$9999,2,FALSE)))),))</f>
        <v/>
      </c>
      <c r="Q12" s="26" t="str">
        <f t="shared" si="5"/>
        <v/>
      </c>
    </row>
    <row r="13" spans="1:26" ht="20.100000000000001" customHeight="1" x14ac:dyDescent="0.25">
      <c r="A13" s="12"/>
      <c r="B13" s="5" t="s">
        <v>39</v>
      </c>
      <c r="C13" s="5" t="str">
        <f>IF(B13="","",VLOOKUP(B13,Classement!$F$1:$G$6,2,FALSE))</f>
        <v>Premier_League</v>
      </c>
      <c r="D13" s="5"/>
      <c r="E13" s="5"/>
      <c r="F13" s="10" t="str">
        <f t="shared" si="0"/>
        <v/>
      </c>
      <c r="G13" s="15" t="str">
        <f t="shared" si="6"/>
        <v/>
      </c>
      <c r="H13" s="16"/>
      <c r="I13" s="15" t="str">
        <f t="shared" si="7"/>
        <v/>
      </c>
      <c r="J13" s="16"/>
      <c r="K13" s="15" t="str">
        <f t="shared" si="8"/>
        <v/>
      </c>
      <c r="L13" s="16"/>
      <c r="M13" s="15" t="str">
        <f t="shared" si="9"/>
        <v/>
      </c>
      <c r="N13" s="16"/>
      <c r="O13" s="24" t="str">
        <f>IF(D13="","",ROUNDDOWN(((VLOOKUP(Calcul!$D13,Classement!$A$1:$D$9999,3,FALSE)/(VLOOKUP(Calcul!$D13,Classement!$A$1:$D$9999,2,FALSE)))*(VLOOKUP(Calcul!$E13,Classement!$A$1:$D$9999,4,FALSE)/(VLOOKUP(Calcul!$E13,Classement!$A$1:$D$9999,2,FALSE)))),))</f>
        <v/>
      </c>
      <c r="P13" s="25" t="str">
        <f>IF(D13="","",ROUNDDOWN(((VLOOKUP(Calcul!$D13,Classement!$A$1:$D$9999,4,FALSE)/(VLOOKUP(Calcul!$D13,Classement!$A$1:$D$9999,2,FALSE)))*(VLOOKUP(Calcul!$E13,Classement!$A$1:$D$9999,3,FALSE)/(VLOOKUP(Calcul!$E13,Classement!$A$1:$D$9999,2,FALSE)))),))</f>
        <v/>
      </c>
      <c r="Q13" s="26" t="str">
        <f t="shared" si="5"/>
        <v/>
      </c>
    </row>
    <row r="14" spans="1:26" ht="20.100000000000001" customHeight="1" x14ac:dyDescent="0.25">
      <c r="A14" s="11"/>
      <c r="B14" s="5" t="s">
        <v>39</v>
      </c>
      <c r="C14" s="5" t="str">
        <f>IF(B14="","",VLOOKUP(B14,Classement!$F$1:$G$6,2,FALSE))</f>
        <v>Premier_League</v>
      </c>
      <c r="D14" s="5"/>
      <c r="E14" s="5"/>
      <c r="F14" s="10" t="str">
        <f t="shared" si="0"/>
        <v/>
      </c>
      <c r="G14" s="15" t="str">
        <f t="shared" si="6"/>
        <v/>
      </c>
      <c r="H14" s="16"/>
      <c r="I14" s="15" t="str">
        <f t="shared" si="7"/>
        <v/>
      </c>
      <c r="J14" s="16"/>
      <c r="K14" s="15" t="str">
        <f t="shared" si="8"/>
        <v/>
      </c>
      <c r="L14" s="16"/>
      <c r="M14" s="15" t="str">
        <f t="shared" si="9"/>
        <v/>
      </c>
      <c r="N14" s="16"/>
      <c r="O14" s="24" t="str">
        <f>IF(D14="","",ROUNDDOWN(((VLOOKUP(Calcul!$D14,Classement!$A$1:$D$9999,3,FALSE)/(VLOOKUP(Calcul!$D14,Classement!$A$1:$D$9999,2,FALSE)))*(VLOOKUP(Calcul!$E14,Classement!$A$1:$D$9999,4,FALSE)/(VLOOKUP(Calcul!$E14,Classement!$A$1:$D$9999,2,FALSE)))),))</f>
        <v/>
      </c>
      <c r="P14" s="25" t="str">
        <f>IF(D14="","",ROUNDDOWN(((VLOOKUP(Calcul!$D14,Classement!$A$1:$D$9999,4,FALSE)/(VLOOKUP(Calcul!$D14,Classement!$A$1:$D$9999,2,FALSE)))*(VLOOKUP(Calcul!$E14,Classement!$A$1:$D$9999,3,FALSE)/(VLOOKUP(Calcul!$E14,Classement!$A$1:$D$9999,2,FALSE)))),))</f>
        <v/>
      </c>
      <c r="Q14" s="26" t="str">
        <f t="shared" si="5"/>
        <v/>
      </c>
    </row>
    <row r="15" spans="1:26" ht="20.100000000000001" customHeight="1" x14ac:dyDescent="0.25">
      <c r="A15" s="12"/>
      <c r="B15" s="5" t="s">
        <v>39</v>
      </c>
      <c r="C15" s="5" t="str">
        <f>IF(B15="","",VLOOKUP(B15,Classement!$F$1:$G$6,2,FALSE))</f>
        <v>Premier_League</v>
      </c>
      <c r="D15" s="5"/>
      <c r="E15" s="5"/>
      <c r="F15" s="10" t="str">
        <f t="shared" si="0"/>
        <v/>
      </c>
      <c r="G15" s="15" t="str">
        <f t="shared" si="6"/>
        <v/>
      </c>
      <c r="H15" s="16"/>
      <c r="I15" s="15" t="str">
        <f t="shared" si="7"/>
        <v/>
      </c>
      <c r="J15" s="16"/>
      <c r="K15" s="15" t="str">
        <f t="shared" si="8"/>
        <v/>
      </c>
      <c r="L15" s="16"/>
      <c r="M15" s="15" t="str">
        <f t="shared" si="9"/>
        <v/>
      </c>
      <c r="N15" s="16"/>
      <c r="O15" s="24" t="str">
        <f>IF(D15="","",ROUNDDOWN(((VLOOKUP(Calcul!$D15,Classement!$A$1:$D$9999,3,FALSE)/(VLOOKUP(Calcul!$D15,Classement!$A$1:$D$9999,2,FALSE)))*(VLOOKUP(Calcul!$E15,Classement!$A$1:$D$9999,4,FALSE)/(VLOOKUP(Calcul!$E15,Classement!$A$1:$D$9999,2,FALSE)))),))</f>
        <v/>
      </c>
      <c r="P15" s="25" t="str">
        <f>IF(D15="","",ROUNDDOWN(((VLOOKUP(Calcul!$D15,Classement!$A$1:$D$9999,4,FALSE)/(VLOOKUP(Calcul!$D15,Classement!$A$1:$D$9999,2,FALSE)))*(VLOOKUP(Calcul!$E15,Classement!$A$1:$D$9999,3,FALSE)/(VLOOKUP(Calcul!$E15,Classement!$A$1:$D$9999,2,FALSE)))),))</f>
        <v/>
      </c>
      <c r="Q15" s="26" t="str">
        <f t="shared" si="5"/>
        <v/>
      </c>
    </row>
    <row r="16" spans="1:26" ht="20.100000000000001" customHeight="1" x14ac:dyDescent="0.25">
      <c r="A16" s="11"/>
      <c r="B16" s="5" t="s">
        <v>39</v>
      </c>
      <c r="C16" s="5" t="str">
        <f>IF(B16="","",VLOOKUP(B16,Classement!$F$1:$G$6,2,FALSE))</f>
        <v>Premier_League</v>
      </c>
      <c r="D16" s="5"/>
      <c r="E16" s="5"/>
      <c r="F16" s="10" t="str">
        <f t="shared" si="0"/>
        <v/>
      </c>
      <c r="G16" s="15" t="str">
        <f t="shared" si="6"/>
        <v/>
      </c>
      <c r="H16" s="16"/>
      <c r="I16" s="15" t="str">
        <f t="shared" si="7"/>
        <v/>
      </c>
      <c r="J16" s="16"/>
      <c r="K16" s="15" t="str">
        <f t="shared" si="8"/>
        <v/>
      </c>
      <c r="L16" s="16"/>
      <c r="M16" s="15" t="str">
        <f t="shared" si="9"/>
        <v/>
      </c>
      <c r="N16" s="16"/>
      <c r="O16" s="24" t="str">
        <f>IF(D16="","",ROUNDDOWN(((VLOOKUP(Calcul!$D16,Classement!$A$1:$D$9999,3,FALSE)/(VLOOKUP(Calcul!$D16,Classement!$A$1:$D$9999,2,FALSE)))*(VLOOKUP(Calcul!$E16,Classement!$A$1:$D$9999,4,FALSE)/(VLOOKUP(Calcul!$E16,Classement!$A$1:$D$9999,2,FALSE)))),))</f>
        <v/>
      </c>
      <c r="P16" s="25" t="str">
        <f>IF(D16="","",ROUNDDOWN(((VLOOKUP(Calcul!$D16,Classement!$A$1:$D$9999,4,FALSE)/(VLOOKUP(Calcul!$D16,Classement!$A$1:$D$9999,2,FALSE)))*(VLOOKUP(Calcul!$E16,Classement!$A$1:$D$9999,3,FALSE)/(VLOOKUP(Calcul!$E16,Classement!$A$1:$D$9999,2,FALSE)))),))</f>
        <v/>
      </c>
      <c r="Q16" s="26" t="str">
        <f t="shared" si="5"/>
        <v/>
      </c>
    </row>
    <row r="17" spans="1:17" ht="20.100000000000001" customHeight="1" x14ac:dyDescent="0.25">
      <c r="A17" s="12"/>
      <c r="B17" s="5" t="s">
        <v>39</v>
      </c>
      <c r="C17" s="5" t="str">
        <f>IF(B17="","",VLOOKUP(B17,Classement!$F$1:$G$6,2,FALSE))</f>
        <v>Premier_League</v>
      </c>
      <c r="D17" s="5"/>
      <c r="E17" s="5"/>
      <c r="F17" s="10" t="str">
        <f t="shared" si="0"/>
        <v/>
      </c>
      <c r="G17" s="15" t="str">
        <f t="shared" si="6"/>
        <v/>
      </c>
      <c r="H17" s="16"/>
      <c r="I17" s="15" t="str">
        <f t="shared" si="7"/>
        <v/>
      </c>
      <c r="J17" s="16"/>
      <c r="K17" s="15" t="str">
        <f t="shared" si="8"/>
        <v/>
      </c>
      <c r="L17" s="16"/>
      <c r="M17" s="15" t="str">
        <f t="shared" si="9"/>
        <v/>
      </c>
      <c r="N17" s="16"/>
      <c r="O17" s="24" t="str">
        <f>IF(D17="","",ROUNDDOWN(((VLOOKUP(Calcul!$D17,Classement!$A$1:$D$9999,3,FALSE)/(VLOOKUP(Calcul!$D17,Classement!$A$1:$D$9999,2,FALSE)))*(VLOOKUP(Calcul!$E17,Classement!$A$1:$D$9999,4,FALSE)/(VLOOKUP(Calcul!$E17,Classement!$A$1:$D$9999,2,FALSE)))),))</f>
        <v/>
      </c>
      <c r="P17" s="25" t="str">
        <f>IF(D17="","",ROUNDDOWN(((VLOOKUP(Calcul!$D17,Classement!$A$1:$D$9999,4,FALSE)/(VLOOKUP(Calcul!$D17,Classement!$A$1:$D$9999,2,FALSE)))*(VLOOKUP(Calcul!$E17,Classement!$A$1:$D$9999,3,FALSE)/(VLOOKUP(Calcul!$E17,Classement!$A$1:$D$9999,2,FALSE)))),))</f>
        <v/>
      </c>
      <c r="Q17" s="26" t="str">
        <f t="shared" si="5"/>
        <v/>
      </c>
    </row>
    <row r="18" spans="1:17" ht="20.100000000000001" customHeight="1" x14ac:dyDescent="0.25">
      <c r="A18" s="11"/>
      <c r="B18" s="5" t="s">
        <v>39</v>
      </c>
      <c r="C18" s="5" t="str">
        <f>IF(B18="","",VLOOKUP(B18,Classement!$F$1:$G$6,2,FALSE))</f>
        <v>Premier_League</v>
      </c>
      <c r="D18" s="5"/>
      <c r="E18" s="5"/>
      <c r="F18" s="10" t="str">
        <f t="shared" si="0"/>
        <v/>
      </c>
      <c r="G18" s="15" t="str">
        <f t="shared" si="6"/>
        <v/>
      </c>
      <c r="H18" s="16"/>
      <c r="I18" s="15" t="str">
        <f t="shared" si="7"/>
        <v/>
      </c>
      <c r="J18" s="16"/>
      <c r="K18" s="15" t="str">
        <f t="shared" si="8"/>
        <v/>
      </c>
      <c r="L18" s="16"/>
      <c r="M18" s="15" t="str">
        <f t="shared" si="9"/>
        <v/>
      </c>
      <c r="N18" s="16"/>
      <c r="O18" s="24" t="str">
        <f>IF(D18="","",ROUNDDOWN(((VLOOKUP(Calcul!$D18,Classement!$A$1:$D$9999,3,FALSE)/(VLOOKUP(Calcul!$D18,Classement!$A$1:$D$9999,2,FALSE)))*(VLOOKUP(Calcul!$E18,Classement!$A$1:$D$9999,4,FALSE)/(VLOOKUP(Calcul!$E18,Classement!$A$1:$D$9999,2,FALSE)))),))</f>
        <v/>
      </c>
      <c r="P18" s="25" t="str">
        <f>IF(D18="","",ROUNDDOWN(((VLOOKUP(Calcul!$D18,Classement!$A$1:$D$9999,4,FALSE)/(VLOOKUP(Calcul!$D18,Classement!$A$1:$D$9999,2,FALSE)))*(VLOOKUP(Calcul!$E18,Classement!$A$1:$D$9999,3,FALSE)/(VLOOKUP(Calcul!$E18,Classement!$A$1:$D$9999,2,FALSE)))),))</f>
        <v/>
      </c>
      <c r="Q18" s="26" t="str">
        <f t="shared" si="5"/>
        <v/>
      </c>
    </row>
    <row r="19" spans="1:17" ht="20.100000000000001" customHeight="1" x14ac:dyDescent="0.25">
      <c r="A19" s="12"/>
      <c r="B19" s="5" t="s">
        <v>39</v>
      </c>
      <c r="C19" s="5" t="str">
        <f>IF(B19="","",VLOOKUP(B19,Classement!$F$1:$G$6,2,FALSE))</f>
        <v>Premier_League</v>
      </c>
      <c r="D19" s="5"/>
      <c r="E19" s="5"/>
      <c r="F19" s="10" t="str">
        <f t="shared" si="0"/>
        <v/>
      </c>
      <c r="G19" s="15" t="str">
        <f t="shared" si="6"/>
        <v/>
      </c>
      <c r="H19" s="16"/>
      <c r="I19" s="15" t="str">
        <f t="shared" si="7"/>
        <v/>
      </c>
      <c r="J19" s="16"/>
      <c r="K19" s="15" t="str">
        <f t="shared" si="8"/>
        <v/>
      </c>
      <c r="L19" s="16"/>
      <c r="M19" s="15" t="str">
        <f t="shared" si="9"/>
        <v/>
      </c>
      <c r="N19" s="16"/>
      <c r="O19" s="24" t="str">
        <f>IF(D19="","",ROUNDDOWN(((VLOOKUP(Calcul!$D19,Classement!$A$1:$D$9999,3,FALSE)/(VLOOKUP(Calcul!$D19,Classement!$A$1:$D$9999,2,FALSE)))*(VLOOKUP(Calcul!$E19,Classement!$A$1:$D$9999,4,FALSE)/(VLOOKUP(Calcul!$E19,Classement!$A$1:$D$9999,2,FALSE)))),))</f>
        <v/>
      </c>
      <c r="P19" s="25" t="str">
        <f>IF(D19="","",ROUNDDOWN(((VLOOKUP(Calcul!$D19,Classement!$A$1:$D$9999,4,FALSE)/(VLOOKUP(Calcul!$D19,Classement!$A$1:$D$9999,2,FALSE)))*(VLOOKUP(Calcul!$E19,Classement!$A$1:$D$9999,3,FALSE)/(VLOOKUP(Calcul!$E19,Classement!$A$1:$D$9999,2,FALSE)))),))</f>
        <v/>
      </c>
      <c r="Q19" s="26" t="str">
        <f t="shared" si="5"/>
        <v/>
      </c>
    </row>
    <row r="20" spans="1:17" ht="20.100000000000001" customHeight="1" x14ac:dyDescent="0.25">
      <c r="A20" s="11"/>
      <c r="B20" s="5" t="s">
        <v>39</v>
      </c>
      <c r="C20" s="5" t="str">
        <f>IF(B20="","",VLOOKUP(B20,Classement!$F$1:$G$6,2,FALSE))</f>
        <v>Premier_League</v>
      </c>
      <c r="D20" s="5"/>
      <c r="E20" s="5"/>
      <c r="F20" s="10" t="str">
        <f t="shared" si="0"/>
        <v/>
      </c>
      <c r="G20" s="15" t="str">
        <f t="shared" si="6"/>
        <v/>
      </c>
      <c r="H20" s="16"/>
      <c r="I20" s="15" t="str">
        <f t="shared" si="7"/>
        <v/>
      </c>
      <c r="J20" s="16"/>
      <c r="K20" s="15" t="str">
        <f t="shared" si="8"/>
        <v/>
      </c>
      <c r="L20" s="16"/>
      <c r="M20" s="15" t="str">
        <f t="shared" si="9"/>
        <v/>
      </c>
      <c r="N20" s="16"/>
      <c r="O20" s="24" t="str">
        <f>IF(D20="","",ROUNDDOWN(((VLOOKUP(Calcul!$D20,Classement!$A$1:$D$9999,3,FALSE)/(VLOOKUP(Calcul!$D20,Classement!$A$1:$D$9999,2,FALSE)))*(VLOOKUP(Calcul!$E20,Classement!$A$1:$D$9999,4,FALSE)/(VLOOKUP(Calcul!$E20,Classement!$A$1:$D$9999,2,FALSE)))),))</f>
        <v/>
      </c>
      <c r="P20" s="25" t="str">
        <f>IF(D20="","",ROUNDDOWN(((VLOOKUP(Calcul!$D20,Classement!$A$1:$D$9999,4,FALSE)/(VLOOKUP(Calcul!$D20,Classement!$A$1:$D$9999,2,FALSE)))*(VLOOKUP(Calcul!$E20,Classement!$A$1:$D$9999,3,FALSE)/(VLOOKUP(Calcul!$E20,Classement!$A$1:$D$9999,2,FALSE)))),))</f>
        <v/>
      </c>
      <c r="Q20" s="26" t="str">
        <f t="shared" si="5"/>
        <v/>
      </c>
    </row>
    <row r="21" spans="1:17" ht="20.100000000000001" customHeight="1" x14ac:dyDescent="0.25">
      <c r="A21" s="12"/>
      <c r="B21" s="5" t="s">
        <v>40</v>
      </c>
      <c r="C21" s="5" t="str">
        <f>IF(B21="","",VLOOKUP(B21,Classement!$F$1:$G$6,2,FALSE))</f>
        <v>LaLiga</v>
      </c>
      <c r="D21" s="5"/>
      <c r="E21" s="5"/>
      <c r="F21" s="10" t="str">
        <f t="shared" si="0"/>
        <v/>
      </c>
      <c r="G21" s="15" t="str">
        <f t="shared" si="6"/>
        <v/>
      </c>
      <c r="H21" s="16"/>
      <c r="I21" s="15" t="str">
        <f t="shared" si="7"/>
        <v/>
      </c>
      <c r="J21" s="16"/>
      <c r="K21" s="15" t="str">
        <f t="shared" si="8"/>
        <v/>
      </c>
      <c r="L21" s="16"/>
      <c r="M21" s="15" t="str">
        <f t="shared" si="9"/>
        <v/>
      </c>
      <c r="N21" s="16"/>
      <c r="O21" s="24" t="str">
        <f>IF(D21="","",ROUNDDOWN(((VLOOKUP(Calcul!$D21,Classement!$A$1:$D$9999,3,FALSE)/(VLOOKUP(Calcul!$D21,Classement!$A$1:$D$9999,2,FALSE)))*(VLOOKUP(Calcul!$E21,Classement!$A$1:$D$9999,4,FALSE)/(VLOOKUP(Calcul!$E21,Classement!$A$1:$D$9999,2,FALSE)))),))</f>
        <v/>
      </c>
      <c r="P21" s="25" t="str">
        <f>IF(D21="","",ROUNDDOWN(((VLOOKUP(Calcul!$D21,Classement!$A$1:$D$9999,4,FALSE)/(VLOOKUP(Calcul!$D21,Classement!$A$1:$D$9999,2,FALSE)))*(VLOOKUP(Calcul!$E21,Classement!$A$1:$D$9999,3,FALSE)/(VLOOKUP(Calcul!$E21,Classement!$A$1:$D$9999,2,FALSE)))),))</f>
        <v/>
      </c>
      <c r="Q21" s="26" t="str">
        <f t="shared" si="5"/>
        <v/>
      </c>
    </row>
    <row r="22" spans="1:17" ht="20.100000000000001" customHeight="1" x14ac:dyDescent="0.25">
      <c r="A22" s="11"/>
      <c r="B22" s="5" t="s">
        <v>40</v>
      </c>
      <c r="C22" s="5" t="str">
        <f>IF(B22="","",VLOOKUP(B22,Classement!$F$1:$G$6,2,FALSE))</f>
        <v>LaLiga</v>
      </c>
      <c r="D22" s="5"/>
      <c r="E22" s="5"/>
      <c r="F22" s="10" t="str">
        <f t="shared" si="0"/>
        <v/>
      </c>
      <c r="G22" s="15" t="str">
        <f t="shared" si="6"/>
        <v/>
      </c>
      <c r="H22" s="16"/>
      <c r="I22" s="15" t="str">
        <f t="shared" si="7"/>
        <v/>
      </c>
      <c r="J22" s="16"/>
      <c r="K22" s="15" t="str">
        <f t="shared" si="8"/>
        <v/>
      </c>
      <c r="L22" s="16"/>
      <c r="M22" s="15" t="str">
        <f t="shared" si="9"/>
        <v/>
      </c>
      <c r="N22" s="16"/>
      <c r="O22" s="24" t="str">
        <f>IF(D22="","",ROUNDDOWN(((VLOOKUP(Calcul!$D22,Classement!$A$1:$D$9999,3,FALSE)/(VLOOKUP(Calcul!$D22,Classement!$A$1:$D$9999,2,FALSE)))*(VLOOKUP(Calcul!$E22,Classement!$A$1:$D$9999,4,FALSE)/(VLOOKUP(Calcul!$E22,Classement!$A$1:$D$9999,2,FALSE)))),))</f>
        <v/>
      </c>
      <c r="P22" s="25" t="str">
        <f>IF(D22="","",ROUNDDOWN(((VLOOKUP(Calcul!$D22,Classement!$A$1:$D$9999,4,FALSE)/(VLOOKUP(Calcul!$D22,Classement!$A$1:$D$9999,2,FALSE)))*(VLOOKUP(Calcul!$E22,Classement!$A$1:$D$9999,3,FALSE)/(VLOOKUP(Calcul!$E22,Classement!$A$1:$D$9999,2,FALSE)))),))</f>
        <v/>
      </c>
      <c r="Q22" s="26" t="str">
        <f t="shared" si="5"/>
        <v/>
      </c>
    </row>
    <row r="23" spans="1:17" ht="20.100000000000001" customHeight="1" x14ac:dyDescent="0.25">
      <c r="A23" s="12"/>
      <c r="B23" s="5" t="s">
        <v>40</v>
      </c>
      <c r="C23" s="5" t="str">
        <f>IF(B23="","",VLOOKUP(B23,Classement!$F$1:$G$6,2,FALSE))</f>
        <v>LaLiga</v>
      </c>
      <c r="D23" s="5"/>
      <c r="E23" s="5"/>
      <c r="F23" s="10" t="str">
        <f t="shared" si="0"/>
        <v/>
      </c>
      <c r="G23" s="15" t="str">
        <f t="shared" si="6"/>
        <v/>
      </c>
      <c r="H23" s="16"/>
      <c r="I23" s="15" t="str">
        <f t="shared" si="7"/>
        <v/>
      </c>
      <c r="J23" s="16"/>
      <c r="K23" s="15" t="str">
        <f t="shared" si="8"/>
        <v/>
      </c>
      <c r="L23" s="16"/>
      <c r="M23" s="15" t="str">
        <f t="shared" si="9"/>
        <v/>
      </c>
      <c r="N23" s="16"/>
      <c r="O23" s="24" t="str">
        <f>IF(D23="","",ROUNDDOWN(((VLOOKUP(Calcul!$D23,Classement!$A$1:$D$9999,3,FALSE)/(VLOOKUP(Calcul!$D23,Classement!$A$1:$D$9999,2,FALSE)))*(VLOOKUP(Calcul!$E23,Classement!$A$1:$D$9999,4,FALSE)/(VLOOKUP(Calcul!$E23,Classement!$A$1:$D$9999,2,FALSE)))),))</f>
        <v/>
      </c>
      <c r="P23" s="25" t="str">
        <f>IF(D23="","",ROUNDDOWN(((VLOOKUP(Calcul!$D23,Classement!$A$1:$D$9999,4,FALSE)/(VLOOKUP(Calcul!$D23,Classement!$A$1:$D$9999,2,FALSE)))*(VLOOKUP(Calcul!$E23,Classement!$A$1:$D$9999,3,FALSE)/(VLOOKUP(Calcul!$E23,Classement!$A$1:$D$9999,2,FALSE)))),))</f>
        <v/>
      </c>
      <c r="Q23" s="26" t="str">
        <f t="shared" si="5"/>
        <v/>
      </c>
    </row>
    <row r="24" spans="1:17" ht="20.100000000000001" customHeight="1" x14ac:dyDescent="0.25">
      <c r="A24" s="11"/>
      <c r="B24" s="5" t="s">
        <v>40</v>
      </c>
      <c r="C24" s="5" t="str">
        <f>IF(B24="","",VLOOKUP(B24,Classement!$F$1:$G$6,2,FALSE))</f>
        <v>LaLiga</v>
      </c>
      <c r="D24" s="5"/>
      <c r="E24" s="5"/>
      <c r="F24" s="10" t="str">
        <f t="shared" si="0"/>
        <v/>
      </c>
      <c r="G24" s="15" t="str">
        <f t="shared" si="6"/>
        <v/>
      </c>
      <c r="H24" s="16"/>
      <c r="I24" s="15" t="str">
        <f t="shared" si="7"/>
        <v/>
      </c>
      <c r="J24" s="16"/>
      <c r="K24" s="15" t="str">
        <f t="shared" si="8"/>
        <v/>
      </c>
      <c r="L24" s="16"/>
      <c r="M24" s="15" t="str">
        <f t="shared" si="9"/>
        <v/>
      </c>
      <c r="N24" s="16"/>
      <c r="O24" s="24" t="str">
        <f>IF(D24="","",ROUNDDOWN(((VLOOKUP(Calcul!$D24,Classement!$A$1:$D$9999,3,FALSE)/(VLOOKUP(Calcul!$D24,Classement!$A$1:$D$9999,2,FALSE)))*(VLOOKUP(Calcul!$E24,Classement!$A$1:$D$9999,4,FALSE)/(VLOOKUP(Calcul!$E24,Classement!$A$1:$D$9999,2,FALSE)))),))</f>
        <v/>
      </c>
      <c r="P24" s="25" t="str">
        <f>IF(D24="","",ROUNDDOWN(((VLOOKUP(Calcul!$D24,Classement!$A$1:$D$9999,4,FALSE)/(VLOOKUP(Calcul!$D24,Classement!$A$1:$D$9999,2,FALSE)))*(VLOOKUP(Calcul!$E24,Classement!$A$1:$D$9999,3,FALSE)/(VLOOKUP(Calcul!$E24,Classement!$A$1:$D$9999,2,FALSE)))),))</f>
        <v/>
      </c>
      <c r="Q24" s="26" t="str">
        <f t="shared" si="5"/>
        <v/>
      </c>
    </row>
    <row r="25" spans="1:17" ht="20.100000000000001" customHeight="1" x14ac:dyDescent="0.25">
      <c r="A25" s="12"/>
      <c r="B25" s="5" t="s">
        <v>40</v>
      </c>
      <c r="C25" s="5" t="str">
        <f>IF(B25="","",VLOOKUP(B25,Classement!$F$1:$G$6,2,FALSE))</f>
        <v>LaLiga</v>
      </c>
      <c r="D25" s="5"/>
      <c r="E25" s="5"/>
      <c r="F25" s="10" t="str">
        <f t="shared" si="0"/>
        <v/>
      </c>
      <c r="G25" s="15" t="str">
        <f t="shared" si="6"/>
        <v/>
      </c>
      <c r="H25" s="16"/>
      <c r="I25" s="15" t="str">
        <f t="shared" si="7"/>
        <v/>
      </c>
      <c r="J25" s="16"/>
      <c r="K25" s="15" t="str">
        <f t="shared" si="8"/>
        <v/>
      </c>
      <c r="L25" s="16"/>
      <c r="M25" s="15" t="str">
        <f t="shared" si="9"/>
        <v/>
      </c>
      <c r="N25" s="16"/>
      <c r="O25" s="24" t="str">
        <f>IF(D25="","",ROUNDDOWN(((VLOOKUP(Calcul!$D25,Classement!$A$1:$D$9999,3,FALSE)/(VLOOKUP(Calcul!$D25,Classement!$A$1:$D$9999,2,FALSE)))*(VLOOKUP(Calcul!$E25,Classement!$A$1:$D$9999,4,FALSE)/(VLOOKUP(Calcul!$E25,Classement!$A$1:$D$9999,2,FALSE)))),))</f>
        <v/>
      </c>
      <c r="P25" s="25" t="str">
        <f>IF(D25="","",ROUNDDOWN(((VLOOKUP(Calcul!$D25,Classement!$A$1:$D$9999,4,FALSE)/(VLOOKUP(Calcul!$D25,Classement!$A$1:$D$9999,2,FALSE)))*(VLOOKUP(Calcul!$E25,Classement!$A$1:$D$9999,3,FALSE)/(VLOOKUP(Calcul!$E25,Classement!$A$1:$D$9999,2,FALSE)))),))</f>
        <v/>
      </c>
      <c r="Q25" s="26" t="str">
        <f t="shared" si="5"/>
        <v/>
      </c>
    </row>
    <row r="26" spans="1:17" ht="20.100000000000001" customHeight="1" x14ac:dyDescent="0.25">
      <c r="A26" s="12"/>
      <c r="B26" s="5" t="s">
        <v>40</v>
      </c>
      <c r="C26" s="5" t="str">
        <f>IF(B26="","",VLOOKUP(B26,Classement!$F$1:$G$6,2,FALSE))</f>
        <v>LaLiga</v>
      </c>
      <c r="D26" s="5"/>
      <c r="E26" s="5"/>
      <c r="F26" s="10" t="str">
        <f t="shared" si="0"/>
        <v/>
      </c>
      <c r="G26" s="15" t="str">
        <f t="shared" si="6"/>
        <v/>
      </c>
      <c r="H26" s="16"/>
      <c r="I26" s="15" t="str">
        <f t="shared" si="7"/>
        <v/>
      </c>
      <c r="J26" s="16"/>
      <c r="K26" s="15" t="str">
        <f t="shared" si="8"/>
        <v/>
      </c>
      <c r="L26" s="16"/>
      <c r="M26" s="15" t="str">
        <f t="shared" si="9"/>
        <v/>
      </c>
      <c r="N26" s="16"/>
      <c r="O26" s="24" t="str">
        <f>IF(D26="","",ROUNDDOWN(((VLOOKUP(Calcul!$D26,Classement!$A$1:$D$9999,3,FALSE)/(VLOOKUP(Calcul!$D26,Classement!$A$1:$D$9999,2,FALSE)))*(VLOOKUP(Calcul!$E26,Classement!$A$1:$D$9999,4,FALSE)/(VLOOKUP(Calcul!$E26,Classement!$A$1:$D$9999,2,FALSE)))),))</f>
        <v/>
      </c>
      <c r="P26" s="25" t="str">
        <f>IF(D26="","",ROUNDDOWN(((VLOOKUP(Calcul!$D26,Classement!$A$1:$D$9999,4,FALSE)/(VLOOKUP(Calcul!$D26,Classement!$A$1:$D$9999,2,FALSE)))*(VLOOKUP(Calcul!$E26,Classement!$A$1:$D$9999,3,FALSE)/(VLOOKUP(Calcul!$E26,Classement!$A$1:$D$9999,2,FALSE)))),))</f>
        <v/>
      </c>
      <c r="Q26" s="26" t="str">
        <f t="shared" si="5"/>
        <v/>
      </c>
    </row>
    <row r="27" spans="1:17" ht="20.100000000000001" customHeight="1" x14ac:dyDescent="0.25">
      <c r="A27" s="12"/>
      <c r="B27" s="5" t="s">
        <v>40</v>
      </c>
      <c r="C27" s="5" t="str">
        <f>IF(B27="","",VLOOKUP(B27,Classement!$F$1:$G$6,2,FALSE))</f>
        <v>LaLiga</v>
      </c>
      <c r="D27" s="5"/>
      <c r="E27" s="5"/>
      <c r="F27" s="10" t="str">
        <f t="shared" si="0"/>
        <v/>
      </c>
      <c r="G27" s="15" t="str">
        <f t="shared" si="6"/>
        <v/>
      </c>
      <c r="H27" s="16"/>
      <c r="I27" s="15" t="str">
        <f t="shared" si="7"/>
        <v/>
      </c>
      <c r="J27" s="16"/>
      <c r="K27" s="15" t="str">
        <f t="shared" si="8"/>
        <v/>
      </c>
      <c r="L27" s="16"/>
      <c r="M27" s="15" t="str">
        <f t="shared" si="9"/>
        <v/>
      </c>
      <c r="N27" s="16"/>
      <c r="O27" s="24" t="str">
        <f>IF(D27="","",ROUNDDOWN(((VLOOKUP(Calcul!$D27,Classement!$A$1:$D$9999,3,FALSE)/(VLOOKUP(Calcul!$D27,Classement!$A$1:$D$9999,2,FALSE)))*(VLOOKUP(Calcul!$E27,Classement!$A$1:$D$9999,4,FALSE)/(VLOOKUP(Calcul!$E27,Classement!$A$1:$D$9999,2,FALSE)))),))</f>
        <v/>
      </c>
      <c r="P27" s="25" t="str">
        <f>IF(D27="","",ROUNDDOWN(((VLOOKUP(Calcul!$D27,Classement!$A$1:$D$9999,4,FALSE)/(VLOOKUP(Calcul!$D27,Classement!$A$1:$D$9999,2,FALSE)))*(VLOOKUP(Calcul!$E27,Classement!$A$1:$D$9999,3,FALSE)/(VLOOKUP(Calcul!$E27,Classement!$A$1:$D$9999,2,FALSE)))),))</f>
        <v/>
      </c>
      <c r="Q27" s="26" t="str">
        <f t="shared" si="5"/>
        <v/>
      </c>
    </row>
    <row r="28" spans="1:17" ht="20.100000000000001" customHeight="1" x14ac:dyDescent="0.25">
      <c r="A28" s="12"/>
      <c r="B28" s="5" t="s">
        <v>40</v>
      </c>
      <c r="C28" s="5" t="str">
        <f>IF(B28="","",VLOOKUP(B28,Classement!$F$1:$G$6,2,FALSE))</f>
        <v>LaLiga</v>
      </c>
      <c r="D28" s="5"/>
      <c r="E28" s="5"/>
      <c r="F28" s="10" t="str">
        <f t="shared" si="0"/>
        <v/>
      </c>
      <c r="G28" s="15" t="str">
        <f t="shared" si="6"/>
        <v/>
      </c>
      <c r="H28" s="16"/>
      <c r="I28" s="15" t="str">
        <f t="shared" si="7"/>
        <v/>
      </c>
      <c r="J28" s="16"/>
      <c r="K28" s="15" t="str">
        <f t="shared" si="8"/>
        <v/>
      </c>
      <c r="L28" s="16"/>
      <c r="M28" s="15" t="str">
        <f t="shared" si="9"/>
        <v/>
      </c>
      <c r="N28" s="16"/>
      <c r="O28" s="24" t="str">
        <f>IF(D28="","",ROUNDDOWN(((VLOOKUP(Calcul!$D28,Classement!$A$1:$D$9999,3,FALSE)/(VLOOKUP(Calcul!$D28,Classement!$A$1:$D$9999,2,FALSE)))*(VLOOKUP(Calcul!$E28,Classement!$A$1:$D$9999,4,FALSE)/(VLOOKUP(Calcul!$E28,Classement!$A$1:$D$9999,2,FALSE)))),))</f>
        <v/>
      </c>
      <c r="P28" s="25" t="str">
        <f>IF(D28="","",ROUNDDOWN(((VLOOKUP(Calcul!$D28,Classement!$A$1:$D$9999,4,FALSE)/(VLOOKUP(Calcul!$D28,Classement!$A$1:$D$9999,2,FALSE)))*(VLOOKUP(Calcul!$E28,Classement!$A$1:$D$9999,3,FALSE)/(VLOOKUP(Calcul!$E28,Classement!$A$1:$D$9999,2,FALSE)))),))</f>
        <v/>
      </c>
      <c r="Q28" s="26" t="str">
        <f t="shared" si="5"/>
        <v/>
      </c>
    </row>
    <row r="29" spans="1:17" ht="20.100000000000001" customHeight="1" x14ac:dyDescent="0.25">
      <c r="A29" s="12"/>
      <c r="B29" s="5" t="s">
        <v>40</v>
      </c>
      <c r="C29" s="5" t="str">
        <f>IF(B29="","",VLOOKUP(B29,Classement!$F$1:$G$6,2,FALSE))</f>
        <v>LaLiga</v>
      </c>
      <c r="D29" s="5"/>
      <c r="E29" s="5"/>
      <c r="F29" s="10" t="str">
        <f t="shared" si="0"/>
        <v/>
      </c>
      <c r="G29" s="15" t="str">
        <f t="shared" si="6"/>
        <v/>
      </c>
      <c r="H29" s="16"/>
      <c r="I29" s="15" t="str">
        <f t="shared" si="7"/>
        <v/>
      </c>
      <c r="J29" s="16"/>
      <c r="K29" s="15" t="str">
        <f t="shared" si="8"/>
        <v/>
      </c>
      <c r="L29" s="16"/>
      <c r="M29" s="15" t="str">
        <f t="shared" si="9"/>
        <v/>
      </c>
      <c r="N29" s="16"/>
      <c r="O29" s="24" t="str">
        <f>IF(D29="","",ROUNDDOWN(((VLOOKUP(Calcul!$D29,Classement!$A$1:$D$9999,3,FALSE)/(VLOOKUP(Calcul!$D29,Classement!$A$1:$D$9999,2,FALSE)))*(VLOOKUP(Calcul!$E29,Classement!$A$1:$D$9999,4,FALSE)/(VLOOKUP(Calcul!$E29,Classement!$A$1:$D$9999,2,FALSE)))),))</f>
        <v/>
      </c>
      <c r="P29" s="25" t="str">
        <f>IF(D29="","",ROUNDDOWN(((VLOOKUP(Calcul!$D29,Classement!$A$1:$D$9999,4,FALSE)/(VLOOKUP(Calcul!$D29,Classement!$A$1:$D$9999,2,FALSE)))*(VLOOKUP(Calcul!$E29,Classement!$A$1:$D$9999,3,FALSE)/(VLOOKUP(Calcul!$E29,Classement!$A$1:$D$9999,2,FALSE)))),))</f>
        <v/>
      </c>
      <c r="Q29" s="26" t="str">
        <f t="shared" si="5"/>
        <v/>
      </c>
    </row>
    <row r="30" spans="1:17" ht="20.100000000000001" customHeight="1" x14ac:dyDescent="0.25">
      <c r="A30" s="11"/>
      <c r="B30" s="5" t="s">
        <v>40</v>
      </c>
      <c r="C30" s="5" t="str">
        <f>IF(B30="","",VLOOKUP(B30,Classement!$F$1:$G$6,2,FALSE))</f>
        <v>LaLiga</v>
      </c>
      <c r="D30" s="5"/>
      <c r="E30" s="5"/>
      <c r="F30" s="10" t="str">
        <f t="shared" si="0"/>
        <v/>
      </c>
      <c r="G30" s="15" t="str">
        <f t="shared" si="6"/>
        <v/>
      </c>
      <c r="H30" s="16"/>
      <c r="I30" s="15" t="str">
        <f t="shared" si="7"/>
        <v/>
      </c>
      <c r="J30" s="16"/>
      <c r="K30" s="15" t="str">
        <f t="shared" si="8"/>
        <v/>
      </c>
      <c r="L30" s="16"/>
      <c r="M30" s="15" t="str">
        <f t="shared" si="9"/>
        <v/>
      </c>
      <c r="N30" s="16"/>
      <c r="O30" s="24" t="str">
        <f>IF(D30="","",ROUNDDOWN(((VLOOKUP(Calcul!$D30,Classement!$A$1:$D$9999,3,FALSE)/(VLOOKUP(Calcul!$D30,Classement!$A$1:$D$9999,2,FALSE)))*(VLOOKUP(Calcul!$E30,Classement!$A$1:$D$9999,4,FALSE)/(VLOOKUP(Calcul!$E30,Classement!$A$1:$D$9999,2,FALSE)))),))</f>
        <v/>
      </c>
      <c r="P30" s="25" t="str">
        <f>IF(D30="","",ROUNDDOWN(((VLOOKUP(Calcul!$D30,Classement!$A$1:$D$9999,4,FALSE)/(VLOOKUP(Calcul!$D30,Classement!$A$1:$D$9999,2,FALSE)))*(VLOOKUP(Calcul!$E30,Classement!$A$1:$D$9999,3,FALSE)/(VLOOKUP(Calcul!$E30,Classement!$A$1:$D$9999,2,FALSE)))),))</f>
        <v/>
      </c>
      <c r="Q30" s="26" t="str">
        <f t="shared" si="5"/>
        <v/>
      </c>
    </row>
    <row r="31" spans="1:17" ht="20.100000000000001" customHeight="1" x14ac:dyDescent="0.25">
      <c r="A31" s="12"/>
      <c r="B31" s="5" t="s">
        <v>33</v>
      </c>
      <c r="C31" s="5" t="str">
        <f>IF(B31="","",VLOOKUP(B31,Classement!$F$1:$G$6,2,FALSE))</f>
        <v>Ligue_1</v>
      </c>
      <c r="D31" s="5"/>
      <c r="E31" s="5"/>
      <c r="F31" s="10" t="str">
        <f t="shared" si="0"/>
        <v/>
      </c>
      <c r="G31" s="15" t="str">
        <f t="shared" si="6"/>
        <v/>
      </c>
      <c r="H31" s="16"/>
      <c r="I31" s="15" t="str">
        <f t="shared" si="7"/>
        <v/>
      </c>
      <c r="J31" s="16"/>
      <c r="K31" s="15" t="str">
        <f t="shared" si="8"/>
        <v/>
      </c>
      <c r="L31" s="16"/>
      <c r="M31" s="15" t="str">
        <f t="shared" si="9"/>
        <v/>
      </c>
      <c r="N31" s="16"/>
      <c r="O31" s="24" t="str">
        <f>IF(D31="","",ROUNDDOWN(((VLOOKUP(Calcul!$D31,Classement!$A$1:$D$9999,3,FALSE)/(VLOOKUP(Calcul!$D31,Classement!$A$1:$D$9999,2,FALSE)))*(VLOOKUP(Calcul!$E31,Classement!$A$1:$D$9999,4,FALSE)/(VLOOKUP(Calcul!$E31,Classement!$A$1:$D$9999,2,FALSE)))),))</f>
        <v/>
      </c>
      <c r="P31" s="25" t="str">
        <f>IF(D31="","",ROUNDDOWN(((VLOOKUP(Calcul!$D31,Classement!$A$1:$D$9999,4,FALSE)/(VLOOKUP(Calcul!$D31,Classement!$A$1:$D$9999,2,FALSE)))*(VLOOKUP(Calcul!$E31,Classement!$A$1:$D$9999,3,FALSE)/(VLOOKUP(Calcul!$E31,Classement!$A$1:$D$9999,2,FALSE)))),))</f>
        <v/>
      </c>
      <c r="Q31" s="26" t="str">
        <f t="shared" si="5"/>
        <v/>
      </c>
    </row>
    <row r="32" spans="1:17" ht="20.100000000000001" customHeight="1" x14ac:dyDescent="0.25">
      <c r="A32" s="11"/>
      <c r="B32" s="5" t="s">
        <v>33</v>
      </c>
      <c r="C32" s="5" t="str">
        <f>IF(B32="","",VLOOKUP(B32,Classement!$F$1:$G$6,2,FALSE))</f>
        <v>Ligue_1</v>
      </c>
      <c r="D32" s="5"/>
      <c r="E32" s="5"/>
      <c r="F32" s="10" t="str">
        <f t="shared" si="0"/>
        <v/>
      </c>
      <c r="G32" s="15" t="str">
        <f t="shared" si="6"/>
        <v/>
      </c>
      <c r="H32" s="16"/>
      <c r="I32" s="15" t="str">
        <f t="shared" si="7"/>
        <v/>
      </c>
      <c r="J32" s="16"/>
      <c r="K32" s="15" t="str">
        <f t="shared" si="8"/>
        <v/>
      </c>
      <c r="L32" s="16"/>
      <c r="M32" s="15" t="str">
        <f t="shared" si="9"/>
        <v/>
      </c>
      <c r="N32" s="16"/>
      <c r="O32" s="24" t="str">
        <f>IF(D32="","",ROUNDDOWN(((VLOOKUP(Calcul!$D32,Classement!$A$1:$D$9999,3,FALSE)/(VLOOKUP(Calcul!$D32,Classement!$A$1:$D$9999,2,FALSE)))*(VLOOKUP(Calcul!$E32,Classement!$A$1:$D$9999,4,FALSE)/(VLOOKUP(Calcul!$E32,Classement!$A$1:$D$9999,2,FALSE)))),))</f>
        <v/>
      </c>
      <c r="P32" s="25" t="str">
        <f>IF(D32="","",ROUNDDOWN(((VLOOKUP(Calcul!$D32,Classement!$A$1:$D$9999,4,FALSE)/(VLOOKUP(Calcul!$D32,Classement!$A$1:$D$9999,2,FALSE)))*(VLOOKUP(Calcul!$E32,Classement!$A$1:$D$9999,3,FALSE)/(VLOOKUP(Calcul!$E32,Classement!$A$1:$D$9999,2,FALSE)))),))</f>
        <v/>
      </c>
      <c r="Q32" s="26" t="str">
        <f t="shared" si="5"/>
        <v/>
      </c>
    </row>
    <row r="33" spans="1:17" ht="20.100000000000001" customHeight="1" x14ac:dyDescent="0.25">
      <c r="A33" s="12"/>
      <c r="B33" s="5" t="s">
        <v>33</v>
      </c>
      <c r="C33" s="5" t="str">
        <f>IF(B33="","",VLOOKUP(B33,Classement!$F$1:$G$6,2,FALSE))</f>
        <v>Ligue_1</v>
      </c>
      <c r="D33" s="5"/>
      <c r="E33" s="5"/>
      <c r="F33" s="10" t="str">
        <f t="shared" si="0"/>
        <v/>
      </c>
      <c r="G33" s="15" t="str">
        <f t="shared" si="6"/>
        <v/>
      </c>
      <c r="H33" s="16"/>
      <c r="I33" s="15" t="str">
        <f t="shared" si="7"/>
        <v/>
      </c>
      <c r="J33" s="16"/>
      <c r="K33" s="15" t="str">
        <f t="shared" si="8"/>
        <v/>
      </c>
      <c r="L33" s="16"/>
      <c r="M33" s="15" t="str">
        <f t="shared" si="9"/>
        <v/>
      </c>
      <c r="N33" s="16"/>
      <c r="O33" s="24" t="str">
        <f>IF(D33="","",ROUNDDOWN(((VLOOKUP(Calcul!$D33,Classement!$A$1:$D$9999,3,FALSE)/(VLOOKUP(Calcul!$D33,Classement!$A$1:$D$9999,2,FALSE)))*(VLOOKUP(Calcul!$E33,Classement!$A$1:$D$9999,4,FALSE)/(VLOOKUP(Calcul!$E33,Classement!$A$1:$D$9999,2,FALSE)))),))</f>
        <v/>
      </c>
      <c r="P33" s="25" t="str">
        <f>IF(D33="","",ROUNDDOWN(((VLOOKUP(Calcul!$D33,Classement!$A$1:$D$9999,4,FALSE)/(VLOOKUP(Calcul!$D33,Classement!$A$1:$D$9999,2,FALSE)))*(VLOOKUP(Calcul!$E33,Classement!$A$1:$D$9999,3,FALSE)/(VLOOKUP(Calcul!$E33,Classement!$A$1:$D$9999,2,FALSE)))),))</f>
        <v/>
      </c>
      <c r="Q33" s="26" t="str">
        <f t="shared" si="5"/>
        <v/>
      </c>
    </row>
    <row r="34" spans="1:17" ht="20.100000000000001" customHeight="1" x14ac:dyDescent="0.25">
      <c r="A34" s="11"/>
      <c r="B34" s="5" t="s">
        <v>33</v>
      </c>
      <c r="C34" s="5" t="str">
        <f>IF(B34="","",VLOOKUP(B34,Classement!$F$1:$G$6,2,FALSE))</f>
        <v>Ligue_1</v>
      </c>
      <c r="D34" s="5"/>
      <c r="E34" s="5"/>
      <c r="F34" s="10" t="str">
        <f t="shared" si="0"/>
        <v/>
      </c>
      <c r="G34" s="15" t="str">
        <f t="shared" si="6"/>
        <v/>
      </c>
      <c r="H34" s="16"/>
      <c r="I34" s="15" t="str">
        <f t="shared" si="7"/>
        <v/>
      </c>
      <c r="J34" s="16"/>
      <c r="K34" s="15" t="str">
        <f t="shared" si="8"/>
        <v/>
      </c>
      <c r="L34" s="16"/>
      <c r="M34" s="15" t="str">
        <f t="shared" si="9"/>
        <v/>
      </c>
      <c r="N34" s="16"/>
      <c r="O34" s="24" t="str">
        <f>IF(D34="","",ROUNDDOWN(((VLOOKUP(Calcul!$D34,Classement!$A$1:$D$9999,3,FALSE)/(VLOOKUP(Calcul!$D34,Classement!$A$1:$D$9999,2,FALSE)))*(VLOOKUP(Calcul!$E34,Classement!$A$1:$D$9999,4,FALSE)/(VLOOKUP(Calcul!$E34,Classement!$A$1:$D$9999,2,FALSE)))),))</f>
        <v/>
      </c>
      <c r="P34" s="25" t="str">
        <f>IF(D34="","",ROUNDDOWN(((VLOOKUP(Calcul!$D34,Classement!$A$1:$D$9999,4,FALSE)/(VLOOKUP(Calcul!$D34,Classement!$A$1:$D$9999,2,FALSE)))*(VLOOKUP(Calcul!$E34,Classement!$A$1:$D$9999,3,FALSE)/(VLOOKUP(Calcul!$E34,Classement!$A$1:$D$9999,2,FALSE)))),))</f>
        <v/>
      </c>
      <c r="Q34" s="26" t="str">
        <f t="shared" si="5"/>
        <v/>
      </c>
    </row>
    <row r="35" spans="1:17" ht="20.100000000000001" customHeight="1" x14ac:dyDescent="0.25">
      <c r="A35" s="12"/>
      <c r="B35" s="5" t="s">
        <v>33</v>
      </c>
      <c r="C35" s="5" t="str">
        <f>IF(B35="","",VLOOKUP(B35,Classement!$F$1:$G$6,2,FALSE))</f>
        <v>Ligue_1</v>
      </c>
      <c r="D35" s="5"/>
      <c r="E35" s="5"/>
      <c r="F35" s="10" t="str">
        <f t="shared" si="0"/>
        <v/>
      </c>
      <c r="G35" s="15" t="str">
        <f t="shared" si="6"/>
        <v/>
      </c>
      <c r="H35" s="16"/>
      <c r="I35" s="15" t="str">
        <f t="shared" si="7"/>
        <v/>
      </c>
      <c r="J35" s="16"/>
      <c r="K35" s="15" t="str">
        <f t="shared" si="8"/>
        <v/>
      </c>
      <c r="L35" s="16"/>
      <c r="M35" s="15" t="str">
        <f t="shared" si="9"/>
        <v/>
      </c>
      <c r="N35" s="16"/>
      <c r="O35" s="24" t="str">
        <f>IF(D35="","",ROUNDDOWN(((VLOOKUP(Calcul!$D35,Classement!$A$1:$D$9999,3,FALSE)/(VLOOKUP(Calcul!$D35,Classement!$A$1:$D$9999,2,FALSE)))*(VLOOKUP(Calcul!$E35,Classement!$A$1:$D$9999,4,FALSE)/(VLOOKUP(Calcul!$E35,Classement!$A$1:$D$9999,2,FALSE)))),))</f>
        <v/>
      </c>
      <c r="P35" s="25" t="str">
        <f>IF(D35="","",ROUNDDOWN(((VLOOKUP(Calcul!$D35,Classement!$A$1:$D$9999,4,FALSE)/(VLOOKUP(Calcul!$D35,Classement!$A$1:$D$9999,2,FALSE)))*(VLOOKUP(Calcul!$E35,Classement!$A$1:$D$9999,3,FALSE)/(VLOOKUP(Calcul!$E35,Classement!$A$1:$D$9999,2,FALSE)))),))</f>
        <v/>
      </c>
      <c r="Q35" s="26" t="str">
        <f t="shared" si="5"/>
        <v/>
      </c>
    </row>
    <row r="36" spans="1:17" ht="20.100000000000001" customHeight="1" x14ac:dyDescent="0.25">
      <c r="A36" s="11"/>
      <c r="B36" s="5" t="s">
        <v>33</v>
      </c>
      <c r="C36" s="5" t="str">
        <f>IF(B36="","",VLOOKUP(B36,Classement!$F$1:$G$6,2,FALSE))</f>
        <v>Ligue_1</v>
      </c>
      <c r="D36" s="5"/>
      <c r="E36" s="5"/>
      <c r="F36" s="10" t="str">
        <f t="shared" si="0"/>
        <v/>
      </c>
      <c r="G36" s="15" t="str">
        <f t="shared" si="6"/>
        <v/>
      </c>
      <c r="H36" s="16"/>
      <c r="I36" s="15" t="str">
        <f t="shared" si="7"/>
        <v/>
      </c>
      <c r="J36" s="16"/>
      <c r="K36" s="15" t="str">
        <f t="shared" si="8"/>
        <v/>
      </c>
      <c r="L36" s="16"/>
      <c r="M36" s="15" t="str">
        <f t="shared" si="9"/>
        <v/>
      </c>
      <c r="N36" s="16"/>
      <c r="O36" s="24" t="str">
        <f>IF(D36="","",ROUNDDOWN(((VLOOKUP(Calcul!$D36,Classement!$A$1:$D$9999,3,FALSE)/(VLOOKUP(Calcul!$D36,Classement!$A$1:$D$9999,2,FALSE)))*(VLOOKUP(Calcul!$E36,Classement!$A$1:$D$9999,4,FALSE)/(VLOOKUP(Calcul!$E36,Classement!$A$1:$D$9999,2,FALSE)))),))</f>
        <v/>
      </c>
      <c r="P36" s="25" t="str">
        <f>IF(D36="","",ROUNDDOWN(((VLOOKUP(Calcul!$D36,Classement!$A$1:$D$9999,4,FALSE)/(VLOOKUP(Calcul!$D36,Classement!$A$1:$D$9999,2,FALSE)))*(VLOOKUP(Calcul!$E36,Classement!$A$1:$D$9999,3,FALSE)/(VLOOKUP(Calcul!$E36,Classement!$A$1:$D$9999,2,FALSE)))),))</f>
        <v/>
      </c>
      <c r="Q36" s="26" t="str">
        <f t="shared" si="5"/>
        <v/>
      </c>
    </row>
    <row r="37" spans="1:17" ht="20.100000000000001" customHeight="1" x14ac:dyDescent="0.25">
      <c r="A37" s="12"/>
      <c r="B37" s="5" t="s">
        <v>33</v>
      </c>
      <c r="C37" s="5" t="str">
        <f>IF(B37="","",VLOOKUP(B37,Classement!$F$1:$G$6,2,FALSE))</f>
        <v>Ligue_1</v>
      </c>
      <c r="D37" s="5"/>
      <c r="E37" s="5"/>
      <c r="F37" s="10" t="str">
        <f t="shared" si="0"/>
        <v/>
      </c>
      <c r="G37" s="15" t="str">
        <f t="shared" si="6"/>
        <v/>
      </c>
      <c r="H37" s="16"/>
      <c r="I37" s="15" t="str">
        <f t="shared" si="7"/>
        <v/>
      </c>
      <c r="J37" s="16"/>
      <c r="K37" s="15" t="str">
        <f t="shared" si="8"/>
        <v/>
      </c>
      <c r="L37" s="16"/>
      <c r="M37" s="15" t="str">
        <f t="shared" si="9"/>
        <v/>
      </c>
      <c r="N37" s="16"/>
      <c r="O37" s="24" t="str">
        <f>IF(D37="","",ROUNDDOWN(((VLOOKUP(Calcul!$D37,Classement!$A$1:$D$9999,3,FALSE)/(VLOOKUP(Calcul!$D37,Classement!$A$1:$D$9999,2,FALSE)))*(VLOOKUP(Calcul!$E37,Classement!$A$1:$D$9999,4,FALSE)/(VLOOKUP(Calcul!$E37,Classement!$A$1:$D$9999,2,FALSE)))),))</f>
        <v/>
      </c>
      <c r="P37" s="25" t="str">
        <f>IF(D37="","",ROUNDDOWN(((VLOOKUP(Calcul!$D37,Classement!$A$1:$D$9999,4,FALSE)/(VLOOKUP(Calcul!$D37,Classement!$A$1:$D$9999,2,FALSE)))*(VLOOKUP(Calcul!$E37,Classement!$A$1:$D$9999,3,FALSE)/(VLOOKUP(Calcul!$E37,Classement!$A$1:$D$9999,2,FALSE)))),))</f>
        <v/>
      </c>
      <c r="Q37" s="26" t="str">
        <f t="shared" si="5"/>
        <v/>
      </c>
    </row>
    <row r="38" spans="1:17" ht="20.100000000000001" customHeight="1" x14ac:dyDescent="0.25">
      <c r="A38" s="11"/>
      <c r="B38" s="5" t="s">
        <v>33</v>
      </c>
      <c r="C38" s="5" t="str">
        <f>IF(B38="","",VLOOKUP(B38,Classement!$F$1:$G$6,2,FALSE))</f>
        <v>Ligue_1</v>
      </c>
      <c r="D38" s="5"/>
      <c r="E38" s="5"/>
      <c r="F38" s="10" t="str">
        <f t="shared" si="0"/>
        <v/>
      </c>
      <c r="G38" s="15" t="str">
        <f t="shared" si="6"/>
        <v/>
      </c>
      <c r="H38" s="16"/>
      <c r="I38" s="15" t="str">
        <f t="shared" si="7"/>
        <v/>
      </c>
      <c r="J38" s="16"/>
      <c r="K38" s="15" t="str">
        <f t="shared" si="8"/>
        <v/>
      </c>
      <c r="L38" s="16"/>
      <c r="M38" s="15" t="str">
        <f t="shared" si="9"/>
        <v/>
      </c>
      <c r="N38" s="16"/>
      <c r="O38" s="24" t="str">
        <f>IF(D38="","",ROUNDDOWN(((VLOOKUP(Calcul!$D38,Classement!$A$1:$D$9999,3,FALSE)/(VLOOKUP(Calcul!$D38,Classement!$A$1:$D$9999,2,FALSE)))*(VLOOKUP(Calcul!$E38,Classement!$A$1:$D$9999,4,FALSE)/(VLOOKUP(Calcul!$E38,Classement!$A$1:$D$9999,2,FALSE)))),))</f>
        <v/>
      </c>
      <c r="P38" s="25" t="str">
        <f>IF(D38="","",ROUNDDOWN(((VLOOKUP(Calcul!$D38,Classement!$A$1:$D$9999,4,FALSE)/(VLOOKUP(Calcul!$D38,Classement!$A$1:$D$9999,2,FALSE)))*(VLOOKUP(Calcul!$E38,Classement!$A$1:$D$9999,3,FALSE)/(VLOOKUP(Calcul!$E38,Classement!$A$1:$D$9999,2,FALSE)))),))</f>
        <v/>
      </c>
      <c r="Q38" s="26" t="str">
        <f t="shared" si="5"/>
        <v/>
      </c>
    </row>
    <row r="39" spans="1:17" ht="20.100000000000001" customHeight="1" x14ac:dyDescent="0.25">
      <c r="A39" s="12"/>
      <c r="B39" s="5" t="s">
        <v>33</v>
      </c>
      <c r="C39" s="5" t="str">
        <f>IF(B39="","",VLOOKUP(B39,Classement!$F$1:$G$6,2,FALSE))</f>
        <v>Ligue_1</v>
      </c>
      <c r="D39" s="5"/>
      <c r="E39" s="5"/>
      <c r="F39" s="10" t="str">
        <f t="shared" si="0"/>
        <v/>
      </c>
      <c r="G39" s="15" t="str">
        <f t="shared" si="6"/>
        <v/>
      </c>
      <c r="H39" s="16"/>
      <c r="I39" s="15" t="str">
        <f t="shared" si="7"/>
        <v/>
      </c>
      <c r="J39" s="16"/>
      <c r="K39" s="15" t="str">
        <f t="shared" si="8"/>
        <v/>
      </c>
      <c r="L39" s="16"/>
      <c r="M39" s="15" t="str">
        <f t="shared" si="9"/>
        <v/>
      </c>
      <c r="N39" s="16"/>
      <c r="O39" s="24" t="str">
        <f>IF(D39="","",ROUNDDOWN(((VLOOKUP(Calcul!$D39,Classement!$A$1:$D$9999,3,FALSE)/(VLOOKUP(Calcul!$D39,Classement!$A$1:$D$9999,2,FALSE)))*(VLOOKUP(Calcul!$E39,Classement!$A$1:$D$9999,4,FALSE)/(VLOOKUP(Calcul!$E39,Classement!$A$1:$D$9999,2,FALSE)))),))</f>
        <v/>
      </c>
      <c r="P39" s="25" t="str">
        <f>IF(D39="","",ROUNDDOWN(((VLOOKUP(Calcul!$D39,Classement!$A$1:$D$9999,4,FALSE)/(VLOOKUP(Calcul!$D39,Classement!$A$1:$D$9999,2,FALSE)))*(VLOOKUP(Calcul!$E39,Classement!$A$1:$D$9999,3,FALSE)/(VLOOKUP(Calcul!$E39,Classement!$A$1:$D$9999,2,FALSE)))),))</f>
        <v/>
      </c>
      <c r="Q39" s="26" t="str">
        <f t="shared" si="5"/>
        <v/>
      </c>
    </row>
    <row r="40" spans="1:17" ht="20.100000000000001" customHeight="1" x14ac:dyDescent="0.25">
      <c r="A40" s="11"/>
      <c r="B40" s="5" t="s">
        <v>33</v>
      </c>
      <c r="C40" s="5" t="str">
        <f>IF(B40="","",VLOOKUP(B40,Classement!$F$1:$G$6,2,FALSE))</f>
        <v>Ligue_1</v>
      </c>
      <c r="D40" s="5"/>
      <c r="E40" s="5"/>
      <c r="F40" s="10" t="str">
        <f t="shared" si="0"/>
        <v/>
      </c>
      <c r="G40" s="15" t="str">
        <f t="shared" si="6"/>
        <v/>
      </c>
      <c r="H40" s="16"/>
      <c r="I40" s="15" t="str">
        <f t="shared" si="7"/>
        <v/>
      </c>
      <c r="J40" s="16"/>
      <c r="K40" s="15" t="str">
        <f t="shared" si="8"/>
        <v/>
      </c>
      <c r="L40" s="16"/>
      <c r="M40" s="15" t="str">
        <f t="shared" si="9"/>
        <v/>
      </c>
      <c r="N40" s="16"/>
      <c r="O40" s="24" t="str">
        <f>IF(D40="","",ROUNDDOWN(((VLOOKUP(Calcul!$D40,Classement!$A$1:$D$9999,3,FALSE)/(VLOOKUP(Calcul!$D40,Classement!$A$1:$D$9999,2,FALSE)))*(VLOOKUP(Calcul!$E40,Classement!$A$1:$D$9999,4,FALSE)/(VLOOKUP(Calcul!$E40,Classement!$A$1:$D$9999,2,FALSE)))),))</f>
        <v/>
      </c>
      <c r="P40" s="25" t="str">
        <f>IF(D40="","",ROUNDDOWN(((VLOOKUP(Calcul!$D40,Classement!$A$1:$D$9999,4,FALSE)/(VLOOKUP(Calcul!$D40,Classement!$A$1:$D$9999,2,FALSE)))*(VLOOKUP(Calcul!$E40,Classement!$A$1:$D$9999,3,FALSE)/(VLOOKUP(Calcul!$E40,Classement!$A$1:$D$9999,2,FALSE)))),))</f>
        <v/>
      </c>
      <c r="Q40" s="26" t="str">
        <f t="shared" si="5"/>
        <v/>
      </c>
    </row>
    <row r="41" spans="1:17" ht="20.100000000000001" customHeight="1" x14ac:dyDescent="0.25">
      <c r="A41" s="12"/>
      <c r="B41" s="5" t="s">
        <v>41</v>
      </c>
      <c r="C41" s="5" t="str">
        <f>IF(B41="","",VLOOKUP(B41,Classement!$F$1:$G$6,2,FALSE))</f>
        <v>Serie_A</v>
      </c>
      <c r="D41" s="5"/>
      <c r="E41" s="5"/>
      <c r="F41" s="10" t="str">
        <f t="shared" si="0"/>
        <v/>
      </c>
      <c r="G41" s="15" t="str">
        <f t="shared" si="6"/>
        <v/>
      </c>
      <c r="H41" s="16"/>
      <c r="I41" s="15" t="str">
        <f t="shared" si="7"/>
        <v/>
      </c>
      <c r="J41" s="16"/>
      <c r="K41" s="15" t="str">
        <f t="shared" si="8"/>
        <v/>
      </c>
      <c r="L41" s="16"/>
      <c r="M41" s="15" t="str">
        <f t="shared" si="9"/>
        <v/>
      </c>
      <c r="N41" s="16"/>
      <c r="O41" s="24" t="str">
        <f>IF(D41="","",ROUNDDOWN(((VLOOKUP(Calcul!$D41,Classement!$A$1:$D$9999,3,FALSE)/(VLOOKUP(Calcul!$D41,Classement!$A$1:$D$9999,2,FALSE)))*(VLOOKUP(Calcul!$E41,Classement!$A$1:$D$9999,4,FALSE)/(VLOOKUP(Calcul!$E41,Classement!$A$1:$D$9999,2,FALSE)))),))</f>
        <v/>
      </c>
      <c r="P41" s="25" t="str">
        <f>IF(D41="","",ROUNDDOWN(((VLOOKUP(Calcul!$D41,Classement!$A$1:$D$9999,4,FALSE)/(VLOOKUP(Calcul!$D41,Classement!$A$1:$D$9999,2,FALSE)))*(VLOOKUP(Calcul!$E41,Classement!$A$1:$D$9999,3,FALSE)/(VLOOKUP(Calcul!$E41,Classement!$A$1:$D$9999,2,FALSE)))),))</f>
        <v/>
      </c>
      <c r="Q41" s="26" t="str">
        <f t="shared" si="5"/>
        <v/>
      </c>
    </row>
    <row r="42" spans="1:17" ht="20.100000000000001" customHeight="1" x14ac:dyDescent="0.25">
      <c r="A42" s="11"/>
      <c r="B42" s="5" t="s">
        <v>41</v>
      </c>
      <c r="C42" s="5" t="str">
        <f>IF(B42="","",VLOOKUP(B42,Classement!$F$1:$G$6,2,FALSE))</f>
        <v>Serie_A</v>
      </c>
      <c r="D42" s="5"/>
      <c r="E42" s="5"/>
      <c r="F42" s="10" t="str">
        <f t="shared" si="0"/>
        <v/>
      </c>
      <c r="G42" s="15" t="str">
        <f t="shared" si="6"/>
        <v/>
      </c>
      <c r="H42" s="16"/>
      <c r="I42" s="15" t="str">
        <f t="shared" si="7"/>
        <v/>
      </c>
      <c r="J42" s="16"/>
      <c r="K42" s="15" t="str">
        <f t="shared" si="8"/>
        <v/>
      </c>
      <c r="L42" s="16"/>
      <c r="M42" s="15" t="str">
        <f t="shared" si="9"/>
        <v/>
      </c>
      <c r="N42" s="16"/>
      <c r="O42" s="24" t="str">
        <f>IF(D42="","",ROUNDDOWN(((VLOOKUP(Calcul!$D42,Classement!$A$1:$D$9999,3,FALSE)/(VLOOKUP(Calcul!$D42,Classement!$A$1:$D$9999,2,FALSE)))*(VLOOKUP(Calcul!$E42,Classement!$A$1:$D$9999,4,FALSE)/(VLOOKUP(Calcul!$E42,Classement!$A$1:$D$9999,2,FALSE)))),))</f>
        <v/>
      </c>
      <c r="P42" s="25" t="str">
        <f>IF(D42="","",ROUNDDOWN(((VLOOKUP(Calcul!$D42,Classement!$A$1:$D$9999,4,FALSE)/(VLOOKUP(Calcul!$D42,Classement!$A$1:$D$9999,2,FALSE)))*(VLOOKUP(Calcul!$E42,Classement!$A$1:$D$9999,3,FALSE)/(VLOOKUP(Calcul!$E42,Classement!$A$1:$D$9999,2,FALSE)))),))</f>
        <v/>
      </c>
      <c r="Q42" s="26" t="str">
        <f t="shared" si="5"/>
        <v/>
      </c>
    </row>
    <row r="43" spans="1:17" ht="20.100000000000001" customHeight="1" x14ac:dyDescent="0.25">
      <c r="A43" s="12"/>
      <c r="B43" s="5" t="s">
        <v>41</v>
      </c>
      <c r="C43" s="5" t="str">
        <f>IF(B43="","",VLOOKUP(B43,Classement!$F$1:$G$6,2,FALSE))</f>
        <v>Serie_A</v>
      </c>
      <c r="D43" s="5"/>
      <c r="E43" s="5"/>
      <c r="F43" s="10" t="str">
        <f t="shared" si="0"/>
        <v/>
      </c>
      <c r="G43" s="15" t="str">
        <f t="shared" si="6"/>
        <v/>
      </c>
      <c r="H43" s="16"/>
      <c r="I43" s="15" t="str">
        <f t="shared" si="7"/>
        <v/>
      </c>
      <c r="J43" s="16"/>
      <c r="K43" s="15" t="str">
        <f t="shared" si="8"/>
        <v/>
      </c>
      <c r="L43" s="16"/>
      <c r="M43" s="15" t="str">
        <f t="shared" si="9"/>
        <v/>
      </c>
      <c r="N43" s="16"/>
      <c r="O43" s="24" t="str">
        <f>IF(D43="","",ROUNDDOWN(((VLOOKUP(Calcul!$D43,Classement!$A$1:$D$9999,3,FALSE)/(VLOOKUP(Calcul!$D43,Classement!$A$1:$D$9999,2,FALSE)))*(VLOOKUP(Calcul!$E43,Classement!$A$1:$D$9999,4,FALSE)/(VLOOKUP(Calcul!$E43,Classement!$A$1:$D$9999,2,FALSE)))),))</f>
        <v/>
      </c>
      <c r="P43" s="25" t="str">
        <f>IF(D43="","",ROUNDDOWN(((VLOOKUP(Calcul!$D43,Classement!$A$1:$D$9999,4,FALSE)/(VLOOKUP(Calcul!$D43,Classement!$A$1:$D$9999,2,FALSE)))*(VLOOKUP(Calcul!$E43,Classement!$A$1:$D$9999,3,FALSE)/(VLOOKUP(Calcul!$E43,Classement!$A$1:$D$9999,2,FALSE)))),))</f>
        <v/>
      </c>
      <c r="Q43" s="26" t="str">
        <f t="shared" si="5"/>
        <v/>
      </c>
    </row>
    <row r="44" spans="1:17" ht="20.100000000000001" customHeight="1" x14ac:dyDescent="0.25">
      <c r="A44" s="11"/>
      <c r="B44" s="5" t="s">
        <v>41</v>
      </c>
      <c r="C44" s="5" t="str">
        <f>IF(B44="","",VLOOKUP(B44,Classement!$F$1:$G$6,2,FALSE))</f>
        <v>Serie_A</v>
      </c>
      <c r="D44" s="5"/>
      <c r="E44" s="5"/>
      <c r="F44" s="10" t="str">
        <f t="shared" si="0"/>
        <v/>
      </c>
      <c r="G44" s="15" t="str">
        <f t="shared" si="6"/>
        <v/>
      </c>
      <c r="H44" s="16"/>
      <c r="I44" s="15" t="str">
        <f t="shared" si="7"/>
        <v/>
      </c>
      <c r="J44" s="16"/>
      <c r="K44" s="15" t="str">
        <f t="shared" si="8"/>
        <v/>
      </c>
      <c r="L44" s="16"/>
      <c r="M44" s="15" t="str">
        <f t="shared" si="9"/>
        <v/>
      </c>
      <c r="N44" s="16"/>
      <c r="O44" s="24" t="str">
        <f>IF(D44="","",ROUNDDOWN(((VLOOKUP(Calcul!$D44,Classement!$A$1:$D$9999,3,FALSE)/(VLOOKUP(Calcul!$D44,Classement!$A$1:$D$9999,2,FALSE)))*(VLOOKUP(Calcul!$E44,Classement!$A$1:$D$9999,4,FALSE)/(VLOOKUP(Calcul!$E44,Classement!$A$1:$D$9999,2,FALSE)))),))</f>
        <v/>
      </c>
      <c r="P44" s="25" t="str">
        <f>IF(D44="","",ROUNDDOWN(((VLOOKUP(Calcul!$D44,Classement!$A$1:$D$9999,4,FALSE)/(VLOOKUP(Calcul!$D44,Classement!$A$1:$D$9999,2,FALSE)))*(VLOOKUP(Calcul!$E44,Classement!$A$1:$D$9999,3,FALSE)/(VLOOKUP(Calcul!$E44,Classement!$A$1:$D$9999,2,FALSE)))),))</f>
        <v/>
      </c>
      <c r="Q44" s="26" t="str">
        <f t="shared" si="5"/>
        <v/>
      </c>
    </row>
    <row r="45" spans="1:17" ht="20.100000000000001" customHeight="1" x14ac:dyDescent="0.25">
      <c r="A45" s="12"/>
      <c r="B45" s="5" t="s">
        <v>41</v>
      </c>
      <c r="C45" s="5" t="str">
        <f>IF(B45="","",VLOOKUP(B45,Classement!$F$1:$G$6,2,FALSE))</f>
        <v>Serie_A</v>
      </c>
      <c r="D45" s="5"/>
      <c r="E45" s="5"/>
      <c r="F45" s="10" t="str">
        <f t="shared" si="0"/>
        <v/>
      </c>
      <c r="G45" s="15" t="str">
        <f t="shared" si="6"/>
        <v/>
      </c>
      <c r="H45" s="16"/>
      <c r="I45" s="15" t="str">
        <f t="shared" si="7"/>
        <v/>
      </c>
      <c r="J45" s="16"/>
      <c r="K45" s="15" t="str">
        <f t="shared" si="8"/>
        <v/>
      </c>
      <c r="L45" s="16"/>
      <c r="M45" s="15" t="str">
        <f t="shared" si="9"/>
        <v/>
      </c>
      <c r="N45" s="16"/>
      <c r="O45" s="24" t="str">
        <f>IF(D45="","",ROUNDDOWN(((VLOOKUP(Calcul!$D45,Classement!$A$1:$D$9999,3,FALSE)/(VLOOKUP(Calcul!$D45,Classement!$A$1:$D$9999,2,FALSE)))*(VLOOKUP(Calcul!$E45,Classement!$A$1:$D$9999,4,FALSE)/(VLOOKUP(Calcul!$E45,Classement!$A$1:$D$9999,2,FALSE)))),))</f>
        <v/>
      </c>
      <c r="P45" s="25" t="str">
        <f>IF(D45="","",ROUNDDOWN(((VLOOKUP(Calcul!$D45,Classement!$A$1:$D$9999,4,FALSE)/(VLOOKUP(Calcul!$D45,Classement!$A$1:$D$9999,2,FALSE)))*(VLOOKUP(Calcul!$E45,Classement!$A$1:$D$9999,3,FALSE)/(VLOOKUP(Calcul!$E45,Classement!$A$1:$D$9999,2,FALSE)))),))</f>
        <v/>
      </c>
      <c r="Q45" s="26" t="str">
        <f t="shared" si="5"/>
        <v/>
      </c>
    </row>
    <row r="46" spans="1:17" ht="20.100000000000001" customHeight="1" x14ac:dyDescent="0.25">
      <c r="A46" s="11"/>
      <c r="B46" s="5" t="s">
        <v>41</v>
      </c>
      <c r="C46" s="5" t="str">
        <f>IF(B46="","",VLOOKUP(B46,Classement!$F$1:$G$6,2,FALSE))</f>
        <v>Serie_A</v>
      </c>
      <c r="D46" s="5"/>
      <c r="E46" s="5"/>
      <c r="F46" s="10" t="str">
        <f t="shared" si="0"/>
        <v/>
      </c>
      <c r="G46" s="15" t="str">
        <f t="shared" si="6"/>
        <v/>
      </c>
      <c r="H46" s="16"/>
      <c r="I46" s="15" t="str">
        <f t="shared" si="7"/>
        <v/>
      </c>
      <c r="J46" s="16"/>
      <c r="K46" s="15" t="str">
        <f t="shared" si="8"/>
        <v/>
      </c>
      <c r="L46" s="16"/>
      <c r="M46" s="15" t="str">
        <f t="shared" si="9"/>
        <v/>
      </c>
      <c r="N46" s="16"/>
      <c r="O46" s="24" t="str">
        <f>IF(D46="","",ROUNDDOWN(((VLOOKUP(Calcul!$D46,Classement!$A$1:$D$9999,3,FALSE)/(VLOOKUP(Calcul!$D46,Classement!$A$1:$D$9999,2,FALSE)))*(VLOOKUP(Calcul!$E46,Classement!$A$1:$D$9999,4,FALSE)/(VLOOKUP(Calcul!$E46,Classement!$A$1:$D$9999,2,FALSE)))),))</f>
        <v/>
      </c>
      <c r="P46" s="25" t="str">
        <f>IF(D46="","",ROUNDDOWN(((VLOOKUP(Calcul!$D46,Classement!$A$1:$D$9999,4,FALSE)/(VLOOKUP(Calcul!$D46,Classement!$A$1:$D$9999,2,FALSE)))*(VLOOKUP(Calcul!$E46,Classement!$A$1:$D$9999,3,FALSE)/(VLOOKUP(Calcul!$E46,Classement!$A$1:$D$9999,2,FALSE)))),))</f>
        <v/>
      </c>
      <c r="Q46" s="26" t="str">
        <f t="shared" si="5"/>
        <v/>
      </c>
    </row>
    <row r="47" spans="1:17" ht="20.100000000000001" customHeight="1" x14ac:dyDescent="0.25">
      <c r="A47" s="12"/>
      <c r="B47" s="5" t="s">
        <v>41</v>
      </c>
      <c r="C47" s="5" t="str">
        <f>IF(B47="","",VLOOKUP(B47,Classement!$F$1:$G$6,2,FALSE))</f>
        <v>Serie_A</v>
      </c>
      <c r="D47" s="5"/>
      <c r="E47" s="5"/>
      <c r="F47" s="10" t="str">
        <f t="shared" si="0"/>
        <v/>
      </c>
      <c r="G47" s="15" t="str">
        <f t="shared" si="6"/>
        <v/>
      </c>
      <c r="H47" s="16"/>
      <c r="I47" s="15" t="str">
        <f t="shared" si="7"/>
        <v/>
      </c>
      <c r="J47" s="16"/>
      <c r="K47" s="15" t="str">
        <f t="shared" si="8"/>
        <v/>
      </c>
      <c r="L47" s="16"/>
      <c r="M47" s="15" t="str">
        <f t="shared" si="9"/>
        <v/>
      </c>
      <c r="N47" s="16"/>
      <c r="O47" s="24" t="str">
        <f>IF(D47="","",ROUNDDOWN(((VLOOKUP(Calcul!$D47,Classement!$A$1:$D$9999,3,FALSE)/(VLOOKUP(Calcul!$D47,Classement!$A$1:$D$9999,2,FALSE)))*(VLOOKUP(Calcul!$E47,Classement!$A$1:$D$9999,4,FALSE)/(VLOOKUP(Calcul!$E47,Classement!$A$1:$D$9999,2,FALSE)))),))</f>
        <v/>
      </c>
      <c r="P47" s="25" t="str">
        <f>IF(D47="","",ROUNDDOWN(((VLOOKUP(Calcul!$D47,Classement!$A$1:$D$9999,4,FALSE)/(VLOOKUP(Calcul!$D47,Classement!$A$1:$D$9999,2,FALSE)))*(VLOOKUP(Calcul!$E47,Classement!$A$1:$D$9999,3,FALSE)/(VLOOKUP(Calcul!$E47,Classement!$A$1:$D$9999,2,FALSE)))),))</f>
        <v/>
      </c>
      <c r="Q47" s="26" t="str">
        <f t="shared" si="5"/>
        <v/>
      </c>
    </row>
    <row r="48" spans="1:17" ht="20.100000000000001" customHeight="1" x14ac:dyDescent="0.25">
      <c r="A48" s="11"/>
      <c r="B48" s="5" t="s">
        <v>41</v>
      </c>
      <c r="C48" s="5" t="str">
        <f>IF(B48="","",VLOOKUP(B48,Classement!$F$1:$G$6,2,FALSE))</f>
        <v>Serie_A</v>
      </c>
      <c r="D48" s="5"/>
      <c r="E48" s="5"/>
      <c r="F48" s="10" t="str">
        <f t="shared" si="0"/>
        <v/>
      </c>
      <c r="G48" s="15" t="str">
        <f t="shared" si="6"/>
        <v/>
      </c>
      <c r="H48" s="16"/>
      <c r="I48" s="15" t="str">
        <f t="shared" si="7"/>
        <v/>
      </c>
      <c r="J48" s="16"/>
      <c r="K48" s="15" t="str">
        <f t="shared" si="8"/>
        <v/>
      </c>
      <c r="L48" s="16"/>
      <c r="M48" s="15" t="str">
        <f t="shared" si="9"/>
        <v/>
      </c>
      <c r="N48" s="16"/>
      <c r="O48" s="24" t="str">
        <f>IF(D48="","",ROUNDDOWN(((VLOOKUP(Calcul!$D48,Classement!$A$1:$D$9999,3,FALSE)/(VLOOKUP(Calcul!$D48,Classement!$A$1:$D$9999,2,FALSE)))*(VLOOKUP(Calcul!$E48,Classement!$A$1:$D$9999,4,FALSE)/(VLOOKUP(Calcul!$E48,Classement!$A$1:$D$9999,2,FALSE)))),))</f>
        <v/>
      </c>
      <c r="P48" s="25" t="str">
        <f>IF(D48="","",ROUNDDOWN(((VLOOKUP(Calcul!$D48,Classement!$A$1:$D$9999,4,FALSE)/(VLOOKUP(Calcul!$D48,Classement!$A$1:$D$9999,2,FALSE)))*(VLOOKUP(Calcul!$E48,Classement!$A$1:$D$9999,3,FALSE)/(VLOOKUP(Calcul!$E48,Classement!$A$1:$D$9999,2,FALSE)))),))</f>
        <v/>
      </c>
      <c r="Q48" s="26" t="str">
        <f t="shared" si="5"/>
        <v/>
      </c>
    </row>
    <row r="49" spans="1:17" ht="20.100000000000001" customHeight="1" x14ac:dyDescent="0.25">
      <c r="A49" s="12"/>
      <c r="B49" s="5" t="s">
        <v>41</v>
      </c>
      <c r="C49" s="5" t="str">
        <f>IF(B49="","",VLOOKUP(B49,Classement!$F$1:$G$6,2,FALSE))</f>
        <v>Serie_A</v>
      </c>
      <c r="D49" s="5"/>
      <c r="E49" s="5"/>
      <c r="F49" s="10" t="str">
        <f t="shared" si="0"/>
        <v/>
      </c>
      <c r="G49" s="15" t="str">
        <f t="shared" si="6"/>
        <v/>
      </c>
      <c r="H49" s="16"/>
      <c r="I49" s="15" t="str">
        <f t="shared" si="7"/>
        <v/>
      </c>
      <c r="J49" s="16"/>
      <c r="K49" s="15" t="str">
        <f t="shared" si="8"/>
        <v/>
      </c>
      <c r="L49" s="16"/>
      <c r="M49" s="15" t="str">
        <f t="shared" si="9"/>
        <v/>
      </c>
      <c r="N49" s="16"/>
      <c r="O49" s="24" t="str">
        <f>IF(D49="","",ROUNDDOWN(((VLOOKUP(Calcul!$D49,Classement!$A$1:$D$9999,3,FALSE)/(VLOOKUP(Calcul!$D49,Classement!$A$1:$D$9999,2,FALSE)))*(VLOOKUP(Calcul!$E49,Classement!$A$1:$D$9999,4,FALSE)/(VLOOKUP(Calcul!$E49,Classement!$A$1:$D$9999,2,FALSE)))),))</f>
        <v/>
      </c>
      <c r="P49" s="25" t="str">
        <f>IF(D49="","",ROUNDDOWN(((VLOOKUP(Calcul!$D49,Classement!$A$1:$D$9999,4,FALSE)/(VLOOKUP(Calcul!$D49,Classement!$A$1:$D$9999,2,FALSE)))*(VLOOKUP(Calcul!$E49,Classement!$A$1:$D$9999,3,FALSE)/(VLOOKUP(Calcul!$E49,Classement!$A$1:$D$9999,2,FALSE)))),))</f>
        <v/>
      </c>
      <c r="Q49" s="26" t="str">
        <f t="shared" si="5"/>
        <v/>
      </c>
    </row>
    <row r="50" spans="1:17" ht="20.100000000000001" customHeight="1" x14ac:dyDescent="0.25">
      <c r="A50" s="11"/>
      <c r="B50" s="5" t="s">
        <v>41</v>
      </c>
      <c r="C50" s="5" t="str">
        <f>IF(B50="","",VLOOKUP(B50,Classement!$F$1:$G$6,2,FALSE))</f>
        <v>Serie_A</v>
      </c>
      <c r="D50" s="5"/>
      <c r="E50" s="5"/>
      <c r="F50" s="10" t="str">
        <f>IF(D50="","",mse(O50,P50,4))</f>
        <v/>
      </c>
      <c r="G50" s="15" t="str">
        <f t="shared" si="6"/>
        <v/>
      </c>
      <c r="H50" s="16"/>
      <c r="I50" s="15" t="str">
        <f t="shared" si="7"/>
        <v/>
      </c>
      <c r="J50" s="16"/>
      <c r="K50" s="15" t="str">
        <f t="shared" si="8"/>
        <v/>
      </c>
      <c r="L50" s="16"/>
      <c r="M50" s="15" t="str">
        <f t="shared" si="9"/>
        <v/>
      </c>
      <c r="N50" s="16"/>
      <c r="O50" s="24" t="str">
        <f>IF(D50="","",ROUNDDOWN(((VLOOKUP(Calcul!$D50,Classement!$A$1:$D$9999,3,FALSE)/(VLOOKUP(Calcul!$D50,Classement!$A$1:$D$9999,2,FALSE)))*(VLOOKUP(Calcul!$E50,Classement!$A$1:$D$9999,4,FALSE)/(VLOOKUP(Calcul!$E50,Classement!$A$1:$D$9999,2,FALSE)))),))</f>
        <v/>
      </c>
      <c r="P50" s="25" t="str">
        <f>IF(D50="","",ROUNDDOWN(((VLOOKUP(Calcul!$D50,Classement!$A$1:$D$9999,4,FALSE)/(VLOOKUP(Calcul!$D50,Classement!$A$1:$D$9999,2,FALSE)))*(VLOOKUP(Calcul!$E50,Classement!$A$1:$D$9999,3,FALSE)/(VLOOKUP(Calcul!$E50,Classement!$A$1:$D$9999,2,FALSE)))),))</f>
        <v/>
      </c>
      <c r="Q50" s="26" t="str">
        <f>IF(D50="","",IF(O50&gt;P50,D50,IF(O50=P50,"Nul",IF(O50&lt;P50,E50,""))))</f>
        <v/>
      </c>
    </row>
  </sheetData>
  <dataValidations count="2">
    <dataValidation type="list" allowBlank="1" showInputMessage="1" showErrorMessage="1" sqref="D2:D50">
      <formula1>INDIRECT(C2)</formula1>
    </dataValidation>
    <dataValidation type="list" allowBlank="1" showInputMessage="1" showErrorMessage="1" sqref="E2:E50">
      <formula1>INDIRECT(C2)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Copier_Coller">
                <anchor moveWithCells="1" sizeWithCells="1">
                  <from>
                    <xdr:col>18</xdr:col>
                    <xdr:colOff>0</xdr:colOff>
                    <xdr:row>1</xdr:row>
                    <xdr:rowOff>0</xdr:rowOff>
                  </from>
                  <to>
                    <xdr:col>20</xdr:col>
                    <xdr:colOff>19050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5" name="Button 6">
              <controlPr defaultSize="0" print="0" autoFill="0" autoPict="0" macro="[0]!Supprimer">
                <anchor moveWithCells="1" sizeWithCells="1">
                  <from>
                    <xdr:col>18</xdr:col>
                    <xdr:colOff>0</xdr:colOff>
                    <xdr:row>4</xdr:row>
                    <xdr:rowOff>0</xdr:rowOff>
                  </from>
                  <to>
                    <xdr:col>19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Classement!$F$2:$F$6</xm:f>
          </x14:formula1>
          <xm:sqref>B2:B50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50"/>
  <sheetViews>
    <sheetView workbookViewId="0">
      <selection activeCell="A2" sqref="A2"/>
    </sheetView>
  </sheetViews>
  <sheetFormatPr baseColWidth="10" defaultColWidth="25.7109375" defaultRowHeight="24.95" customHeight="1" x14ac:dyDescent="0.25"/>
  <cols>
    <col min="1" max="1" width="15.7109375" style="1" customWidth="1"/>
    <col min="2" max="2" width="25.7109375" style="1"/>
    <col min="3" max="3" width="0" style="1" hidden="1" customWidth="1"/>
    <col min="4" max="5" width="25.7109375" style="1"/>
    <col min="6" max="6" width="0" style="1" hidden="1" customWidth="1"/>
    <col min="7" max="14" width="10.7109375" style="1" customWidth="1"/>
    <col min="15" max="16" width="10.7109375" style="1" hidden="1" customWidth="1"/>
    <col min="17" max="17" width="25.7109375" style="1"/>
    <col min="18" max="18" width="10.7109375" style="39" customWidth="1"/>
    <col min="19" max="19" width="19.28515625" style="1" bestFit="1" customWidth="1"/>
    <col min="20" max="20" width="12.28515625" style="1" customWidth="1"/>
    <col min="21" max="24" width="10.7109375" style="1" customWidth="1"/>
    <col min="25" max="16384" width="25.7109375" style="1"/>
  </cols>
  <sheetData>
    <row r="1" spans="1:24" ht="24.95" customHeight="1" thickBot="1" x14ac:dyDescent="0.3">
      <c r="A1" s="28" t="s">
        <v>23</v>
      </c>
      <c r="B1" s="29" t="s">
        <v>24</v>
      </c>
      <c r="C1" s="29" t="s">
        <v>25</v>
      </c>
      <c r="D1" s="29" t="s">
        <v>26</v>
      </c>
      <c r="E1" s="29" t="s">
        <v>27</v>
      </c>
      <c r="F1" s="31" t="s">
        <v>127</v>
      </c>
      <c r="G1" s="28" t="s">
        <v>28</v>
      </c>
      <c r="H1" s="30" t="s">
        <v>34</v>
      </c>
      <c r="I1" s="32" t="s">
        <v>29</v>
      </c>
      <c r="J1" s="31" t="s">
        <v>35</v>
      </c>
      <c r="K1" s="28" t="s">
        <v>30</v>
      </c>
      <c r="L1" s="30" t="s">
        <v>36</v>
      </c>
      <c r="M1" s="32" t="s">
        <v>31</v>
      </c>
      <c r="N1" s="29" t="s">
        <v>37</v>
      </c>
      <c r="O1" s="29"/>
      <c r="P1" s="31"/>
      <c r="Q1" s="33" t="s">
        <v>126</v>
      </c>
      <c r="R1" s="37" t="s">
        <v>140</v>
      </c>
      <c r="S1" s="35" t="s">
        <v>131</v>
      </c>
      <c r="T1" s="35" t="s">
        <v>131</v>
      </c>
      <c r="U1" s="33" t="s">
        <v>132</v>
      </c>
      <c r="V1" s="33" t="s">
        <v>133</v>
      </c>
      <c r="W1" s="33" t="s">
        <v>134</v>
      </c>
      <c r="X1" s="33" t="s">
        <v>135</v>
      </c>
    </row>
    <row r="2" spans="1:24" ht="24.95" customHeight="1" x14ac:dyDescent="0.25">
      <c r="R2" s="38"/>
      <c r="S2" s="1" t="str">
        <f>IF(R2="","",IF(MID(R2,1,1)&lt;MID(R2,3,1),E2,IF(MID(R2,1,1)=MID(R2,3,1),"Nul",IF(MID(R2,1,1)&gt;MID(R2,3,1),D2,""))))</f>
        <v/>
      </c>
      <c r="T2" s="1" t="str">
        <f>IF(R2="","",IF(S2=Q2,"Oui","Non"))</f>
        <v/>
      </c>
      <c r="U2" s="36" t="str">
        <f>IF(R2="","",IF($R2=$G2,"Oui","Non"))</f>
        <v/>
      </c>
      <c r="V2" s="36" t="str">
        <f>IF(R2="","",IF($R2=$I2,"Oui","Non"))</f>
        <v/>
      </c>
      <c r="W2" s="36" t="str">
        <f>IF(R2="","",IF($R2=$K2,"Oui","Non"))</f>
        <v/>
      </c>
      <c r="X2" s="36" t="str">
        <f>IF(R2="","",IF($R2=$M2,"Oui","Non"))</f>
        <v/>
      </c>
    </row>
    <row r="3" spans="1:24" ht="24.95" customHeight="1" x14ac:dyDescent="0.25">
      <c r="S3" s="1" t="str">
        <f t="shared" ref="S3:S50" si="0">IF(R3="","",IF(OR(R3=G3,R3=I3,R3=K3,R3=M3),"Oui","Non"))</f>
        <v/>
      </c>
    </row>
    <row r="4" spans="1:24" ht="24.95" customHeight="1" x14ac:dyDescent="0.25">
      <c r="S4" s="1" t="str">
        <f t="shared" si="0"/>
        <v/>
      </c>
    </row>
    <row r="5" spans="1:24" ht="24.95" customHeight="1" x14ac:dyDescent="0.25">
      <c r="S5" s="1" t="str">
        <f t="shared" si="0"/>
        <v/>
      </c>
    </row>
    <row r="6" spans="1:24" ht="24.95" customHeight="1" x14ac:dyDescent="0.25">
      <c r="S6" s="1" t="str">
        <f t="shared" si="0"/>
        <v/>
      </c>
    </row>
    <row r="7" spans="1:24" ht="24.95" customHeight="1" x14ac:dyDescent="0.25">
      <c r="S7" s="1" t="str">
        <f t="shared" si="0"/>
        <v/>
      </c>
    </row>
    <row r="8" spans="1:24" ht="24.95" customHeight="1" x14ac:dyDescent="0.25">
      <c r="S8" s="1" t="str">
        <f t="shared" si="0"/>
        <v/>
      </c>
    </row>
    <row r="9" spans="1:24" ht="24.95" customHeight="1" x14ac:dyDescent="0.25">
      <c r="S9" s="1" t="str">
        <f t="shared" si="0"/>
        <v/>
      </c>
    </row>
    <row r="10" spans="1:24" ht="24.95" customHeight="1" x14ac:dyDescent="0.25">
      <c r="S10" s="1" t="str">
        <f t="shared" si="0"/>
        <v/>
      </c>
    </row>
    <row r="11" spans="1:24" ht="24.95" customHeight="1" x14ac:dyDescent="0.25">
      <c r="S11" s="1" t="str">
        <f t="shared" si="0"/>
        <v/>
      </c>
    </row>
    <row r="12" spans="1:24" ht="24.95" customHeight="1" x14ac:dyDescent="0.25">
      <c r="S12" s="1" t="str">
        <f t="shared" si="0"/>
        <v/>
      </c>
    </row>
    <row r="13" spans="1:24" ht="24.95" customHeight="1" x14ac:dyDescent="0.25">
      <c r="S13" s="1" t="str">
        <f t="shared" si="0"/>
        <v/>
      </c>
    </row>
    <row r="14" spans="1:24" ht="24.95" customHeight="1" x14ac:dyDescent="0.25">
      <c r="S14" s="1" t="str">
        <f t="shared" si="0"/>
        <v/>
      </c>
    </row>
    <row r="15" spans="1:24" ht="24.95" customHeight="1" x14ac:dyDescent="0.25">
      <c r="S15" s="1" t="str">
        <f t="shared" si="0"/>
        <v/>
      </c>
    </row>
    <row r="16" spans="1:24" ht="24.95" customHeight="1" x14ac:dyDescent="0.25">
      <c r="S16" s="1" t="str">
        <f t="shared" si="0"/>
        <v/>
      </c>
    </row>
    <row r="17" spans="19:19" ht="24.95" customHeight="1" x14ac:dyDescent="0.25">
      <c r="S17" s="1" t="str">
        <f t="shared" si="0"/>
        <v/>
      </c>
    </row>
    <row r="18" spans="19:19" ht="24.95" customHeight="1" x14ac:dyDescent="0.25">
      <c r="S18" s="1" t="str">
        <f t="shared" si="0"/>
        <v/>
      </c>
    </row>
    <row r="19" spans="19:19" ht="24.95" customHeight="1" x14ac:dyDescent="0.25">
      <c r="S19" s="1" t="str">
        <f t="shared" si="0"/>
        <v/>
      </c>
    </row>
    <row r="20" spans="19:19" ht="24.95" customHeight="1" x14ac:dyDescent="0.25">
      <c r="S20" s="1" t="str">
        <f t="shared" si="0"/>
        <v/>
      </c>
    </row>
    <row r="21" spans="19:19" ht="24.95" customHeight="1" x14ac:dyDescent="0.25">
      <c r="S21" s="1" t="str">
        <f t="shared" si="0"/>
        <v/>
      </c>
    </row>
    <row r="22" spans="19:19" ht="24.95" customHeight="1" x14ac:dyDescent="0.25">
      <c r="S22" s="1" t="str">
        <f t="shared" si="0"/>
        <v/>
      </c>
    </row>
    <row r="23" spans="19:19" ht="24.95" customHeight="1" x14ac:dyDescent="0.25">
      <c r="S23" s="1" t="str">
        <f t="shared" si="0"/>
        <v/>
      </c>
    </row>
    <row r="24" spans="19:19" ht="24.95" customHeight="1" x14ac:dyDescent="0.25">
      <c r="S24" s="1" t="str">
        <f t="shared" si="0"/>
        <v/>
      </c>
    </row>
    <row r="25" spans="19:19" ht="24.95" customHeight="1" x14ac:dyDescent="0.25">
      <c r="S25" s="1" t="str">
        <f t="shared" si="0"/>
        <v/>
      </c>
    </row>
    <row r="26" spans="19:19" ht="24.95" customHeight="1" x14ac:dyDescent="0.25">
      <c r="S26" s="1" t="str">
        <f t="shared" si="0"/>
        <v/>
      </c>
    </row>
    <row r="27" spans="19:19" ht="24.95" customHeight="1" x14ac:dyDescent="0.25">
      <c r="S27" s="1" t="str">
        <f t="shared" si="0"/>
        <v/>
      </c>
    </row>
    <row r="28" spans="19:19" ht="24.95" customHeight="1" x14ac:dyDescent="0.25">
      <c r="S28" s="1" t="str">
        <f t="shared" si="0"/>
        <v/>
      </c>
    </row>
    <row r="29" spans="19:19" ht="24.95" customHeight="1" x14ac:dyDescent="0.25">
      <c r="S29" s="1" t="str">
        <f t="shared" si="0"/>
        <v/>
      </c>
    </row>
    <row r="30" spans="19:19" ht="24.95" customHeight="1" x14ac:dyDescent="0.25">
      <c r="S30" s="1" t="str">
        <f t="shared" si="0"/>
        <v/>
      </c>
    </row>
    <row r="31" spans="19:19" ht="24.95" customHeight="1" x14ac:dyDescent="0.25">
      <c r="S31" s="1" t="str">
        <f t="shared" si="0"/>
        <v/>
      </c>
    </row>
    <row r="32" spans="19:19" ht="24.95" customHeight="1" x14ac:dyDescent="0.25">
      <c r="S32" s="1" t="str">
        <f t="shared" si="0"/>
        <v/>
      </c>
    </row>
    <row r="33" spans="19:19" ht="24.95" customHeight="1" x14ac:dyDescent="0.25">
      <c r="S33" s="1" t="str">
        <f t="shared" si="0"/>
        <v/>
      </c>
    </row>
    <row r="34" spans="19:19" ht="24.95" customHeight="1" x14ac:dyDescent="0.25">
      <c r="S34" s="1" t="str">
        <f t="shared" si="0"/>
        <v/>
      </c>
    </row>
    <row r="35" spans="19:19" ht="24.95" customHeight="1" x14ac:dyDescent="0.25">
      <c r="S35" s="1" t="str">
        <f t="shared" si="0"/>
        <v/>
      </c>
    </row>
    <row r="36" spans="19:19" ht="24.95" customHeight="1" x14ac:dyDescent="0.25">
      <c r="S36" s="1" t="str">
        <f t="shared" si="0"/>
        <v/>
      </c>
    </row>
    <row r="37" spans="19:19" ht="24.95" customHeight="1" x14ac:dyDescent="0.25">
      <c r="S37" s="1" t="str">
        <f t="shared" si="0"/>
        <v/>
      </c>
    </row>
    <row r="38" spans="19:19" ht="24.95" customHeight="1" x14ac:dyDescent="0.25">
      <c r="S38" s="1" t="str">
        <f t="shared" si="0"/>
        <v/>
      </c>
    </row>
    <row r="39" spans="19:19" ht="24.95" customHeight="1" x14ac:dyDescent="0.25">
      <c r="S39" s="1" t="str">
        <f t="shared" si="0"/>
        <v/>
      </c>
    </row>
    <row r="40" spans="19:19" ht="24.95" customHeight="1" x14ac:dyDescent="0.25">
      <c r="S40" s="1" t="str">
        <f t="shared" si="0"/>
        <v/>
      </c>
    </row>
    <row r="41" spans="19:19" ht="24.95" customHeight="1" x14ac:dyDescent="0.25">
      <c r="S41" s="1" t="str">
        <f t="shared" si="0"/>
        <v/>
      </c>
    </row>
    <row r="42" spans="19:19" ht="24.95" customHeight="1" x14ac:dyDescent="0.25">
      <c r="S42" s="1" t="str">
        <f t="shared" si="0"/>
        <v/>
      </c>
    </row>
    <row r="43" spans="19:19" ht="24.95" customHeight="1" x14ac:dyDescent="0.25">
      <c r="S43" s="1" t="str">
        <f t="shared" si="0"/>
        <v/>
      </c>
    </row>
    <row r="44" spans="19:19" ht="24.95" customHeight="1" x14ac:dyDescent="0.25">
      <c r="S44" s="1" t="str">
        <f t="shared" si="0"/>
        <v/>
      </c>
    </row>
    <row r="45" spans="19:19" ht="24.95" customHeight="1" x14ac:dyDescent="0.25">
      <c r="S45" s="1" t="str">
        <f t="shared" si="0"/>
        <v/>
      </c>
    </row>
    <row r="46" spans="19:19" ht="24.95" customHeight="1" x14ac:dyDescent="0.25">
      <c r="S46" s="1" t="str">
        <f t="shared" si="0"/>
        <v/>
      </c>
    </row>
    <row r="47" spans="19:19" ht="24.95" customHeight="1" x14ac:dyDescent="0.25">
      <c r="S47" s="1" t="str">
        <f t="shared" si="0"/>
        <v/>
      </c>
    </row>
    <row r="48" spans="19:19" ht="24.95" customHeight="1" x14ac:dyDescent="0.25">
      <c r="S48" s="1" t="str">
        <f t="shared" si="0"/>
        <v/>
      </c>
    </row>
    <row r="49" spans="19:19" ht="24.95" customHeight="1" x14ac:dyDescent="0.25">
      <c r="S49" s="1" t="str">
        <f t="shared" si="0"/>
        <v/>
      </c>
    </row>
    <row r="50" spans="19:19" ht="24.95" customHeight="1" x14ac:dyDescent="0.25">
      <c r="S50" s="1" t="str">
        <f t="shared" si="0"/>
        <v/>
      </c>
    </row>
  </sheetData>
  <conditionalFormatting sqref="T1:X1048576">
    <cfRule type="cellIs" dxfId="1" priority="1" operator="equal">
      <formula>"Non"</formula>
    </cfRule>
    <cfRule type="cellIs" dxfId="0" priority="2" operator="equal">
      <formula>"Oui"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3"/>
  <sheetViews>
    <sheetView workbookViewId="0">
      <selection activeCell="J3" activeCellId="3" sqref="D3 F3 H3 J3"/>
    </sheetView>
  </sheetViews>
  <sheetFormatPr baseColWidth="10" defaultRowHeight="15" x14ac:dyDescent="0.25"/>
  <cols>
    <col min="1" max="1" width="17.85546875" style="34" bestFit="1" customWidth="1"/>
    <col min="2" max="16384" width="11.42578125" style="34"/>
  </cols>
  <sheetData>
    <row r="1" spans="1:11" x14ac:dyDescent="0.25">
      <c r="B1" s="40" t="s">
        <v>126</v>
      </c>
      <c r="C1" s="40"/>
      <c r="D1" s="40" t="s">
        <v>136</v>
      </c>
      <c r="E1" s="40"/>
      <c r="F1" s="40" t="s">
        <v>137</v>
      </c>
      <c r="G1" s="40"/>
      <c r="H1" s="40" t="s">
        <v>138</v>
      </c>
      <c r="I1" s="40"/>
      <c r="J1" s="40" t="s">
        <v>139</v>
      </c>
      <c r="K1" s="40"/>
    </row>
    <row r="2" spans="1:11" x14ac:dyDescent="0.25">
      <c r="A2" s="34" t="s">
        <v>128</v>
      </c>
      <c r="B2" s="34" t="s">
        <v>129</v>
      </c>
      <c r="C2" s="34" t="s">
        <v>130</v>
      </c>
      <c r="D2" s="34" t="s">
        <v>129</v>
      </c>
      <c r="E2" s="34" t="s">
        <v>130</v>
      </c>
      <c r="F2" s="34" t="s">
        <v>129</v>
      </c>
      <c r="G2" s="34" t="s">
        <v>130</v>
      </c>
      <c r="H2" s="34" t="s">
        <v>129</v>
      </c>
      <c r="I2" s="34" t="s">
        <v>130</v>
      </c>
      <c r="J2" s="34" t="s">
        <v>129</v>
      </c>
      <c r="K2" s="34" t="s">
        <v>130</v>
      </c>
    </row>
    <row r="3" spans="1:11" x14ac:dyDescent="0.25">
      <c r="A3" s="34">
        <f>COUNT(Résultats!A:A)</f>
        <v>0</v>
      </c>
      <c r="B3" s="34">
        <f>COUNTIF(Résultats!T:T,Suivi!B2)</f>
        <v>0</v>
      </c>
      <c r="C3" s="34">
        <f>COUNTIF(Résultats!T:T,Suivi!C2)</f>
        <v>0</v>
      </c>
      <c r="D3" s="34">
        <f>COUNTIF(Résultats!U:U,Suivi!D2)</f>
        <v>0</v>
      </c>
      <c r="E3" s="34">
        <f>COUNTIF(Résultats!U:U,Suivi!E2)</f>
        <v>0</v>
      </c>
      <c r="F3" s="34">
        <f>COUNTIF(Résultats!V:V,Suivi!F2)</f>
        <v>0</v>
      </c>
      <c r="G3" s="34">
        <f>COUNTIF(Résultats!V:V,Suivi!G2)</f>
        <v>0</v>
      </c>
      <c r="H3" s="34">
        <f>COUNTIF(Résultats!W:W,Suivi!H2)</f>
        <v>0</v>
      </c>
      <c r="I3" s="34">
        <f>COUNTIF(Résultats!W:W,Suivi!I2)</f>
        <v>0</v>
      </c>
      <c r="J3" s="34">
        <f>COUNTIF(Résultats!X:X,Suivi!J2)</f>
        <v>0</v>
      </c>
      <c r="K3" s="34">
        <f>COUNTIF(Résultats!X:X,Suivi!K2)</f>
        <v>0</v>
      </c>
    </row>
  </sheetData>
  <mergeCells count="5"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03"/>
  <sheetViews>
    <sheetView workbookViewId="0">
      <selection activeCell="A32" sqref="A32"/>
    </sheetView>
  </sheetViews>
  <sheetFormatPr baseColWidth="10" defaultColWidth="11.42578125" defaultRowHeight="18.75" x14ac:dyDescent="0.3"/>
  <cols>
    <col min="1" max="1" width="22.7109375" style="1" customWidth="1"/>
    <col min="2" max="4" width="10.7109375" style="1" customWidth="1"/>
    <col min="5" max="5" width="11.42578125" style="4"/>
    <col min="6" max="6" width="12.85546875" style="4" hidden="1" customWidth="1"/>
    <col min="7" max="7" width="18.42578125" style="4" hidden="1" customWidth="1"/>
    <col min="8" max="8" width="0" style="4" hidden="1" customWidth="1"/>
    <col min="9" max="13" width="22.7109375" style="4" hidden="1" customWidth="1"/>
    <col min="14" max="16384" width="11.42578125" style="4"/>
  </cols>
  <sheetData>
    <row r="1" spans="1:13" x14ac:dyDescent="0.3">
      <c r="B1" s="4" t="s">
        <v>20</v>
      </c>
      <c r="C1" s="4" t="s">
        <v>21</v>
      </c>
      <c r="D1" s="4" t="s">
        <v>22</v>
      </c>
      <c r="F1" s="1" t="s">
        <v>24</v>
      </c>
      <c r="G1" s="4" t="s">
        <v>44</v>
      </c>
      <c r="I1" s="1" t="s">
        <v>45</v>
      </c>
      <c r="J1" s="4" t="s">
        <v>42</v>
      </c>
      <c r="K1" s="4" t="s">
        <v>47</v>
      </c>
      <c r="L1" s="4" t="s">
        <v>43</v>
      </c>
      <c r="M1" s="4" t="s">
        <v>46</v>
      </c>
    </row>
    <row r="2" spans="1:13" x14ac:dyDescent="0.3">
      <c r="A2" s="4" t="s">
        <v>48</v>
      </c>
      <c r="B2" s="4">
        <v>11</v>
      </c>
      <c r="C2" s="4">
        <v>19</v>
      </c>
      <c r="D2" s="4">
        <v>18</v>
      </c>
      <c r="F2" s="4" t="s">
        <v>38</v>
      </c>
      <c r="G2" s="4" t="s">
        <v>42</v>
      </c>
      <c r="I2" s="1" t="s">
        <v>0</v>
      </c>
      <c r="J2" s="4" t="s">
        <v>48</v>
      </c>
      <c r="K2" s="4" t="s">
        <v>66</v>
      </c>
      <c r="L2" s="1" t="s">
        <v>86</v>
      </c>
      <c r="M2" s="1" t="s">
        <v>106</v>
      </c>
    </row>
    <row r="3" spans="1:13" x14ac:dyDescent="0.3">
      <c r="A3" s="4" t="s">
        <v>49</v>
      </c>
      <c r="B3" s="4">
        <v>11</v>
      </c>
      <c r="C3" s="4">
        <v>20</v>
      </c>
      <c r="D3" s="4">
        <v>14</v>
      </c>
      <c r="F3" s="4" t="s">
        <v>39</v>
      </c>
      <c r="G3" s="4" t="s">
        <v>47</v>
      </c>
      <c r="I3" s="1" t="s">
        <v>1</v>
      </c>
      <c r="J3" s="4" t="s">
        <v>49</v>
      </c>
      <c r="K3" s="4" t="s">
        <v>67</v>
      </c>
      <c r="L3" s="1" t="s">
        <v>87</v>
      </c>
      <c r="M3" s="1" t="s">
        <v>107</v>
      </c>
    </row>
    <row r="4" spans="1:13" x14ac:dyDescent="0.3">
      <c r="A4" s="4" t="s">
        <v>50</v>
      </c>
      <c r="B4" s="4">
        <v>11</v>
      </c>
      <c r="C4" s="4">
        <v>19</v>
      </c>
      <c r="D4" s="4">
        <v>19</v>
      </c>
      <c r="F4" s="4" t="s">
        <v>40</v>
      </c>
      <c r="G4" s="4" t="s">
        <v>43</v>
      </c>
      <c r="I4" s="1" t="s">
        <v>2</v>
      </c>
      <c r="J4" s="4" t="s">
        <v>50</v>
      </c>
      <c r="K4" s="1" t="s">
        <v>68</v>
      </c>
      <c r="L4" s="1" t="s">
        <v>88</v>
      </c>
      <c r="M4" s="1" t="s">
        <v>108</v>
      </c>
    </row>
    <row r="5" spans="1:13" x14ac:dyDescent="0.3">
      <c r="A5" s="4" t="s">
        <v>51</v>
      </c>
      <c r="B5" s="4">
        <v>11</v>
      </c>
      <c r="C5" s="4">
        <v>33</v>
      </c>
      <c r="D5" s="4">
        <v>12</v>
      </c>
      <c r="F5" s="4" t="s">
        <v>33</v>
      </c>
      <c r="G5" s="4" t="s">
        <v>45</v>
      </c>
      <c r="I5" s="1" t="s">
        <v>3</v>
      </c>
      <c r="J5" s="4" t="s">
        <v>51</v>
      </c>
      <c r="K5" s="1" t="s">
        <v>69</v>
      </c>
      <c r="L5" s="1" t="s">
        <v>89</v>
      </c>
      <c r="M5" s="1" t="s">
        <v>109</v>
      </c>
    </row>
    <row r="6" spans="1:13" x14ac:dyDescent="0.3">
      <c r="A6" s="4" t="s">
        <v>52</v>
      </c>
      <c r="B6" s="4">
        <v>11</v>
      </c>
      <c r="C6" s="4">
        <v>10</v>
      </c>
      <c r="D6" s="4">
        <v>25</v>
      </c>
      <c r="F6" s="4" t="s">
        <v>41</v>
      </c>
      <c r="G6" s="4" t="s">
        <v>46</v>
      </c>
      <c r="I6" s="1" t="s">
        <v>4</v>
      </c>
      <c r="J6" s="4" t="s">
        <v>52</v>
      </c>
      <c r="K6" s="1" t="s">
        <v>70</v>
      </c>
      <c r="L6" s="1" t="s">
        <v>90</v>
      </c>
      <c r="M6" s="1" t="s">
        <v>110</v>
      </c>
    </row>
    <row r="7" spans="1:13" x14ac:dyDescent="0.3">
      <c r="A7" s="4" t="s">
        <v>53</v>
      </c>
      <c r="B7" s="4">
        <v>11</v>
      </c>
      <c r="C7" s="4">
        <v>26</v>
      </c>
      <c r="D7" s="4">
        <v>13</v>
      </c>
      <c r="I7" s="1" t="s">
        <v>5</v>
      </c>
      <c r="J7" s="4" t="s">
        <v>53</v>
      </c>
      <c r="K7" s="1" t="s">
        <v>71</v>
      </c>
      <c r="L7" s="1" t="s">
        <v>91</v>
      </c>
      <c r="M7" s="1" t="s">
        <v>111</v>
      </c>
    </row>
    <row r="8" spans="1:13" x14ac:dyDescent="0.3">
      <c r="A8" s="4" t="s">
        <v>54</v>
      </c>
      <c r="B8" s="4">
        <v>11</v>
      </c>
      <c r="C8" s="4">
        <v>15</v>
      </c>
      <c r="D8" s="4">
        <v>19</v>
      </c>
      <c r="I8" s="1" t="s">
        <v>6</v>
      </c>
      <c r="J8" s="4" t="s">
        <v>54</v>
      </c>
      <c r="K8" s="1" t="s">
        <v>72</v>
      </c>
      <c r="L8" s="1" t="s">
        <v>92</v>
      </c>
      <c r="M8" s="1" t="s">
        <v>112</v>
      </c>
    </row>
    <row r="9" spans="1:13" x14ac:dyDescent="0.3">
      <c r="A9" s="4" t="s">
        <v>55</v>
      </c>
      <c r="B9" s="4">
        <v>11</v>
      </c>
      <c r="C9" s="4">
        <v>14</v>
      </c>
      <c r="D9" s="4">
        <v>22</v>
      </c>
      <c r="I9" s="1" t="s">
        <v>7</v>
      </c>
      <c r="J9" s="4" t="s">
        <v>55</v>
      </c>
      <c r="K9" s="1" t="s">
        <v>73</v>
      </c>
      <c r="L9" s="1" t="s">
        <v>93</v>
      </c>
      <c r="M9" s="1" t="s">
        <v>113</v>
      </c>
    </row>
    <row r="10" spans="1:13" x14ac:dyDescent="0.3">
      <c r="A10" s="4" t="s">
        <v>56</v>
      </c>
      <c r="B10" s="4">
        <v>11</v>
      </c>
      <c r="C10" s="4">
        <v>16</v>
      </c>
      <c r="D10" s="4">
        <v>17</v>
      </c>
      <c r="I10" s="1" t="s">
        <v>8</v>
      </c>
      <c r="J10" s="4" t="s">
        <v>56</v>
      </c>
      <c r="K10" s="1" t="s">
        <v>74</v>
      </c>
      <c r="L10" s="1" t="s">
        <v>94</v>
      </c>
      <c r="M10" s="1" t="s">
        <v>114</v>
      </c>
    </row>
    <row r="11" spans="1:13" x14ac:dyDescent="0.3">
      <c r="A11" s="4" t="s">
        <v>57</v>
      </c>
      <c r="B11" s="4">
        <v>11</v>
      </c>
      <c r="C11" s="4">
        <v>24</v>
      </c>
      <c r="D11" s="4">
        <v>15</v>
      </c>
      <c r="I11" s="1" t="s">
        <v>9</v>
      </c>
      <c r="J11" s="4" t="s">
        <v>57</v>
      </c>
      <c r="K11" s="1" t="s">
        <v>75</v>
      </c>
      <c r="L11" s="1" t="s">
        <v>95</v>
      </c>
      <c r="M11" s="1" t="s">
        <v>115</v>
      </c>
    </row>
    <row r="12" spans="1:13" x14ac:dyDescent="0.3">
      <c r="A12" s="4" t="s">
        <v>58</v>
      </c>
      <c r="B12" s="4">
        <v>11</v>
      </c>
      <c r="C12" s="4">
        <v>16</v>
      </c>
      <c r="D12" s="4">
        <v>24</v>
      </c>
      <c r="I12" s="1" t="s">
        <v>10</v>
      </c>
      <c r="J12" s="4" t="s">
        <v>58</v>
      </c>
      <c r="K12" s="1" t="s">
        <v>76</v>
      </c>
      <c r="L12" s="1" t="s">
        <v>96</v>
      </c>
      <c r="M12" s="1" t="s">
        <v>116</v>
      </c>
    </row>
    <row r="13" spans="1:13" x14ac:dyDescent="0.3">
      <c r="A13" s="4" t="s">
        <v>59</v>
      </c>
      <c r="B13" s="4">
        <v>11</v>
      </c>
      <c r="C13" s="4">
        <v>10</v>
      </c>
      <c r="D13" s="4">
        <v>12</v>
      </c>
      <c r="I13" s="1" t="s">
        <v>11</v>
      </c>
      <c r="J13" s="4" t="s">
        <v>59</v>
      </c>
      <c r="K13" s="1" t="s">
        <v>77</v>
      </c>
      <c r="L13" s="1" t="s">
        <v>97</v>
      </c>
      <c r="M13" s="1" t="s">
        <v>117</v>
      </c>
    </row>
    <row r="14" spans="1:13" x14ac:dyDescent="0.3">
      <c r="A14" s="4" t="s">
        <v>60</v>
      </c>
      <c r="B14" s="4">
        <v>11</v>
      </c>
      <c r="C14" s="4">
        <v>26</v>
      </c>
      <c r="D14" s="4">
        <v>13</v>
      </c>
      <c r="I14" s="1" t="s">
        <v>12</v>
      </c>
      <c r="J14" s="4" t="s">
        <v>60</v>
      </c>
      <c r="K14" s="1" t="s">
        <v>78</v>
      </c>
      <c r="L14" s="1" t="s">
        <v>98</v>
      </c>
      <c r="M14" s="1" t="s">
        <v>118</v>
      </c>
    </row>
    <row r="15" spans="1:13" x14ac:dyDescent="0.3">
      <c r="A15" s="4" t="s">
        <v>61</v>
      </c>
      <c r="B15" s="4">
        <v>11</v>
      </c>
      <c r="C15" s="4">
        <v>11</v>
      </c>
      <c r="D15" s="4">
        <v>24</v>
      </c>
      <c r="I15" s="1" t="s">
        <v>13</v>
      </c>
      <c r="J15" s="4" t="s">
        <v>61</v>
      </c>
      <c r="K15" s="1" t="s">
        <v>79</v>
      </c>
      <c r="L15" s="1" t="s">
        <v>99</v>
      </c>
      <c r="M15" s="1" t="s">
        <v>119</v>
      </c>
    </row>
    <row r="16" spans="1:13" x14ac:dyDescent="0.3">
      <c r="A16" s="4" t="s">
        <v>62</v>
      </c>
      <c r="B16" s="4">
        <v>11</v>
      </c>
      <c r="C16" s="4">
        <v>22</v>
      </c>
      <c r="D16" s="4">
        <v>9</v>
      </c>
      <c r="I16" s="1" t="s">
        <v>14</v>
      </c>
      <c r="J16" s="4" t="s">
        <v>62</v>
      </c>
      <c r="K16" s="1" t="s">
        <v>80</v>
      </c>
      <c r="L16" s="1" t="s">
        <v>100</v>
      </c>
      <c r="M16" s="1" t="s">
        <v>120</v>
      </c>
    </row>
    <row r="17" spans="1:13" x14ac:dyDescent="0.3">
      <c r="A17" s="4" t="s">
        <v>63</v>
      </c>
      <c r="B17" s="4">
        <v>11</v>
      </c>
      <c r="C17" s="4">
        <v>8</v>
      </c>
      <c r="D17" s="4">
        <v>15</v>
      </c>
      <c r="I17" s="1" t="s">
        <v>15</v>
      </c>
      <c r="J17" s="4" t="s">
        <v>63</v>
      </c>
      <c r="K17" s="1" t="s">
        <v>81</v>
      </c>
      <c r="L17" s="1" t="s">
        <v>101</v>
      </c>
      <c r="M17" s="1" t="s">
        <v>121</v>
      </c>
    </row>
    <row r="18" spans="1:13" x14ac:dyDescent="0.3">
      <c r="A18" s="4" t="s">
        <v>64</v>
      </c>
      <c r="B18" s="4">
        <v>11</v>
      </c>
      <c r="C18" s="4">
        <v>8</v>
      </c>
      <c r="D18" s="4">
        <v>24</v>
      </c>
      <c r="I18" s="1" t="s">
        <v>16</v>
      </c>
      <c r="J18" s="4" t="s">
        <v>64</v>
      </c>
      <c r="K18" s="1" t="s">
        <v>82</v>
      </c>
      <c r="L18" s="1" t="s">
        <v>102</v>
      </c>
      <c r="M18" s="1" t="s">
        <v>122</v>
      </c>
    </row>
    <row r="19" spans="1:13" x14ac:dyDescent="0.3">
      <c r="A19" s="4" t="s">
        <v>65</v>
      </c>
      <c r="B19" s="4">
        <v>11</v>
      </c>
      <c r="C19" s="4">
        <v>15</v>
      </c>
      <c r="D19" s="4">
        <v>17</v>
      </c>
      <c r="I19" s="1" t="s">
        <v>17</v>
      </c>
      <c r="J19" s="4" t="s">
        <v>65</v>
      </c>
      <c r="K19" s="1" t="s">
        <v>83</v>
      </c>
      <c r="L19" s="1" t="s">
        <v>103</v>
      </c>
      <c r="M19" s="1" t="s">
        <v>123</v>
      </c>
    </row>
    <row r="20" spans="1:13" x14ac:dyDescent="0.3">
      <c r="A20" s="4"/>
      <c r="B20" s="4"/>
      <c r="C20" s="4"/>
      <c r="D20" s="4"/>
      <c r="I20" s="1" t="s">
        <v>18</v>
      </c>
      <c r="K20" s="1" t="s">
        <v>84</v>
      </c>
      <c r="L20" s="1" t="s">
        <v>104</v>
      </c>
      <c r="M20" s="1" t="s">
        <v>124</v>
      </c>
    </row>
    <row r="21" spans="1:13" x14ac:dyDescent="0.3">
      <c r="A21" s="4" t="s">
        <v>66</v>
      </c>
      <c r="B21" s="4">
        <v>12</v>
      </c>
      <c r="C21" s="4">
        <v>26</v>
      </c>
      <c r="D21" s="4">
        <v>15</v>
      </c>
      <c r="I21" s="1" t="s">
        <v>19</v>
      </c>
      <c r="K21" s="1" t="s">
        <v>85</v>
      </c>
      <c r="L21" s="1" t="s">
        <v>105</v>
      </c>
      <c r="M21" s="1" t="s">
        <v>125</v>
      </c>
    </row>
    <row r="22" spans="1:13" x14ac:dyDescent="0.3">
      <c r="A22" s="4" t="s">
        <v>67</v>
      </c>
      <c r="B22" s="4">
        <v>12</v>
      </c>
      <c r="C22" s="1">
        <v>21</v>
      </c>
      <c r="D22" s="1">
        <v>16</v>
      </c>
    </row>
    <row r="23" spans="1:13" x14ac:dyDescent="0.3">
      <c r="A23" s="1" t="s">
        <v>68</v>
      </c>
      <c r="B23" s="4">
        <v>12</v>
      </c>
      <c r="C23" s="1">
        <v>13</v>
      </c>
      <c r="D23" s="1">
        <v>18</v>
      </c>
    </row>
    <row r="24" spans="1:13" x14ac:dyDescent="0.3">
      <c r="A24" s="1" t="s">
        <v>69</v>
      </c>
      <c r="B24" s="4">
        <v>12</v>
      </c>
      <c r="C24" s="1">
        <v>12</v>
      </c>
      <c r="D24" s="1">
        <v>25</v>
      </c>
    </row>
    <row r="25" spans="1:13" x14ac:dyDescent="0.3">
      <c r="A25" s="1" t="s">
        <v>70</v>
      </c>
      <c r="B25" s="4">
        <v>12</v>
      </c>
      <c r="C25" s="1">
        <v>11</v>
      </c>
      <c r="D25" s="1">
        <v>25</v>
      </c>
    </row>
    <row r="26" spans="1:13" x14ac:dyDescent="0.3">
      <c r="A26" s="1" t="s">
        <v>71</v>
      </c>
      <c r="B26" s="4">
        <v>12</v>
      </c>
      <c r="C26" s="1">
        <v>27</v>
      </c>
      <c r="D26" s="1">
        <v>8</v>
      </c>
    </row>
    <row r="27" spans="1:13" x14ac:dyDescent="0.3">
      <c r="A27" s="1" t="s">
        <v>72</v>
      </c>
      <c r="B27" s="4">
        <v>12</v>
      </c>
      <c r="C27" s="1">
        <v>8</v>
      </c>
      <c r="D27" s="1">
        <v>17</v>
      </c>
    </row>
    <row r="28" spans="1:13" x14ac:dyDescent="0.3">
      <c r="A28" s="1" t="s">
        <v>73</v>
      </c>
      <c r="B28" s="4">
        <v>12</v>
      </c>
      <c r="C28" s="1">
        <v>19</v>
      </c>
      <c r="D28" s="1">
        <v>15</v>
      </c>
    </row>
    <row r="29" spans="1:13" x14ac:dyDescent="0.3">
      <c r="A29" s="1" t="s">
        <v>74</v>
      </c>
      <c r="B29" s="4">
        <v>12</v>
      </c>
      <c r="C29" s="1">
        <v>11</v>
      </c>
      <c r="D29" s="1">
        <v>31</v>
      </c>
    </row>
    <row r="30" spans="1:13" x14ac:dyDescent="0.3">
      <c r="A30" s="1" t="s">
        <v>75</v>
      </c>
      <c r="B30" s="4">
        <v>12</v>
      </c>
      <c r="C30" s="1">
        <v>6</v>
      </c>
      <c r="D30" s="1">
        <v>22</v>
      </c>
    </row>
    <row r="31" spans="1:13" x14ac:dyDescent="0.3">
      <c r="A31" s="1" t="s">
        <v>76</v>
      </c>
      <c r="B31" s="4">
        <v>12</v>
      </c>
      <c r="C31" s="1">
        <v>17</v>
      </c>
      <c r="D31" s="1">
        <v>16</v>
      </c>
    </row>
    <row r="32" spans="1:13" x14ac:dyDescent="0.3">
      <c r="A32" s="1" t="s">
        <v>77</v>
      </c>
      <c r="B32" s="4">
        <v>12</v>
      </c>
      <c r="C32" s="1">
        <v>23</v>
      </c>
      <c r="D32" s="1">
        <v>5</v>
      </c>
    </row>
    <row r="33" spans="1:4" x14ac:dyDescent="0.3">
      <c r="A33" s="1" t="s">
        <v>78</v>
      </c>
      <c r="B33" s="4">
        <v>12</v>
      </c>
      <c r="C33" s="1">
        <v>36</v>
      </c>
      <c r="D33" s="1">
        <v>5</v>
      </c>
    </row>
    <row r="34" spans="1:4" x14ac:dyDescent="0.3">
      <c r="A34" s="1" t="s">
        <v>79</v>
      </c>
      <c r="B34" s="4">
        <v>12</v>
      </c>
      <c r="C34" s="1">
        <v>20</v>
      </c>
      <c r="D34" s="1">
        <v>21</v>
      </c>
    </row>
    <row r="35" spans="1:4" x14ac:dyDescent="0.3">
      <c r="A35" s="1" t="s">
        <v>80</v>
      </c>
      <c r="B35" s="4">
        <v>12</v>
      </c>
      <c r="C35" s="1">
        <v>9</v>
      </c>
      <c r="D35" s="1">
        <v>15</v>
      </c>
    </row>
    <row r="36" spans="1:4" x14ac:dyDescent="0.3">
      <c r="A36" s="1" t="s">
        <v>81</v>
      </c>
      <c r="B36" s="4">
        <v>12</v>
      </c>
      <c r="C36" s="1">
        <v>8</v>
      </c>
      <c r="D36" s="1">
        <v>21</v>
      </c>
    </row>
    <row r="37" spans="1:4" x14ac:dyDescent="0.3">
      <c r="A37" s="1" t="s">
        <v>82</v>
      </c>
      <c r="B37" s="4">
        <v>12</v>
      </c>
      <c r="C37" s="1">
        <v>20</v>
      </c>
      <c r="D37" s="1">
        <v>10</v>
      </c>
    </row>
    <row r="38" spans="1:4" x14ac:dyDescent="0.3">
      <c r="A38" s="1" t="s">
        <v>83</v>
      </c>
      <c r="B38" s="4">
        <v>12</v>
      </c>
      <c r="C38" s="1">
        <v>17</v>
      </c>
      <c r="D38" s="1">
        <v>14</v>
      </c>
    </row>
    <row r="39" spans="1:4" x14ac:dyDescent="0.3">
      <c r="A39" s="1" t="s">
        <v>84</v>
      </c>
      <c r="B39" s="4">
        <v>12</v>
      </c>
      <c r="C39" s="1">
        <v>14</v>
      </c>
      <c r="D39" s="1">
        <v>18</v>
      </c>
    </row>
    <row r="40" spans="1:4" x14ac:dyDescent="0.3">
      <c r="A40" s="1" t="s">
        <v>85</v>
      </c>
      <c r="B40" s="1">
        <v>12</v>
      </c>
      <c r="C40" s="1">
        <v>12</v>
      </c>
      <c r="D40" s="1">
        <v>13</v>
      </c>
    </row>
    <row r="42" spans="1:4" x14ac:dyDescent="0.3">
      <c r="A42" s="1" t="s">
        <v>86</v>
      </c>
      <c r="B42" s="1">
        <v>12</v>
      </c>
      <c r="C42" s="1">
        <v>16</v>
      </c>
      <c r="D42" s="1">
        <v>10</v>
      </c>
    </row>
    <row r="43" spans="1:4" x14ac:dyDescent="0.3">
      <c r="A43" s="1" t="s">
        <v>87</v>
      </c>
      <c r="B43" s="1">
        <v>12</v>
      </c>
      <c r="C43" s="1">
        <v>13</v>
      </c>
      <c r="D43" s="1">
        <v>19</v>
      </c>
    </row>
    <row r="44" spans="1:4" x14ac:dyDescent="0.3">
      <c r="A44" s="1" t="s">
        <v>88</v>
      </c>
      <c r="B44" s="1">
        <v>12</v>
      </c>
      <c r="C44" s="1">
        <v>16</v>
      </c>
      <c r="D44" s="1">
        <v>8</v>
      </c>
    </row>
    <row r="45" spans="1:4" x14ac:dyDescent="0.3">
      <c r="A45" s="1" t="s">
        <v>89</v>
      </c>
      <c r="B45" s="1">
        <v>12</v>
      </c>
      <c r="C45" s="1">
        <v>34</v>
      </c>
      <c r="D45" s="1">
        <v>18</v>
      </c>
    </row>
    <row r="46" spans="1:4" x14ac:dyDescent="0.3">
      <c r="A46" s="1" t="s">
        <v>90</v>
      </c>
      <c r="B46" s="1">
        <v>12</v>
      </c>
      <c r="C46" s="1">
        <v>12</v>
      </c>
      <c r="D46" s="1">
        <v>15</v>
      </c>
    </row>
    <row r="47" spans="1:4" x14ac:dyDescent="0.3">
      <c r="A47" s="1" t="s">
        <v>91</v>
      </c>
      <c r="B47" s="1">
        <v>12</v>
      </c>
      <c r="C47" s="1">
        <v>22</v>
      </c>
      <c r="D47" s="1">
        <v>20</v>
      </c>
    </row>
    <row r="48" spans="1:4" x14ac:dyDescent="0.3">
      <c r="A48" s="1" t="s">
        <v>92</v>
      </c>
      <c r="B48" s="1">
        <v>12</v>
      </c>
      <c r="C48" s="1">
        <v>12</v>
      </c>
      <c r="D48" s="1">
        <v>18</v>
      </c>
    </row>
    <row r="49" spans="1:4" x14ac:dyDescent="0.3">
      <c r="A49" s="1" t="s">
        <v>93</v>
      </c>
      <c r="B49" s="1">
        <v>12</v>
      </c>
      <c r="C49" s="1">
        <v>16</v>
      </c>
      <c r="D49" s="1">
        <v>10</v>
      </c>
    </row>
    <row r="50" spans="1:4" x14ac:dyDescent="0.3">
      <c r="A50" s="1" t="s">
        <v>94</v>
      </c>
      <c r="B50" s="1">
        <v>12</v>
      </c>
      <c r="C50" s="1">
        <v>24</v>
      </c>
      <c r="D50" s="1">
        <v>14</v>
      </c>
    </row>
    <row r="51" spans="1:4" x14ac:dyDescent="0.3">
      <c r="A51" s="1" t="s">
        <v>95</v>
      </c>
      <c r="B51" s="1">
        <v>12</v>
      </c>
      <c r="C51" s="1">
        <v>11</v>
      </c>
      <c r="D51" s="1">
        <v>10</v>
      </c>
    </row>
    <row r="52" spans="1:4" x14ac:dyDescent="0.3">
      <c r="A52" s="1" t="s">
        <v>96</v>
      </c>
      <c r="B52" s="1">
        <v>12</v>
      </c>
      <c r="C52" s="1">
        <v>13</v>
      </c>
      <c r="D52" s="1">
        <v>14</v>
      </c>
    </row>
    <row r="53" spans="1:4" x14ac:dyDescent="0.3">
      <c r="A53" s="1" t="s">
        <v>97</v>
      </c>
      <c r="B53" s="1">
        <v>12</v>
      </c>
      <c r="C53" s="1">
        <v>10</v>
      </c>
      <c r="D53" s="1">
        <v>25</v>
      </c>
    </row>
    <row r="54" spans="1:4" x14ac:dyDescent="0.3">
      <c r="A54" s="1" t="s">
        <v>98</v>
      </c>
      <c r="B54" s="1">
        <v>12</v>
      </c>
      <c r="C54" s="1">
        <v>9</v>
      </c>
      <c r="D54" s="1">
        <v>16</v>
      </c>
    </row>
    <row r="55" spans="1:4" x14ac:dyDescent="0.3">
      <c r="A55" s="1" t="s">
        <v>99</v>
      </c>
      <c r="B55" s="1">
        <v>12</v>
      </c>
      <c r="C55" s="1">
        <v>18</v>
      </c>
      <c r="D55" s="1">
        <v>19</v>
      </c>
    </row>
    <row r="56" spans="1:4" x14ac:dyDescent="0.3">
      <c r="A56" s="1" t="s">
        <v>100</v>
      </c>
      <c r="B56" s="1">
        <v>12</v>
      </c>
      <c r="C56" s="1">
        <v>20</v>
      </c>
      <c r="D56" s="1">
        <v>16</v>
      </c>
    </row>
    <row r="57" spans="1:4" x14ac:dyDescent="0.3">
      <c r="A57" s="1" t="s">
        <v>101</v>
      </c>
      <c r="B57" s="1">
        <v>12</v>
      </c>
      <c r="C57" s="1">
        <v>15</v>
      </c>
      <c r="D57" s="1">
        <v>14</v>
      </c>
    </row>
    <row r="58" spans="1:4" x14ac:dyDescent="0.3">
      <c r="A58" s="1" t="s">
        <v>102</v>
      </c>
      <c r="B58" s="1">
        <v>12</v>
      </c>
      <c r="C58" s="1">
        <v>8</v>
      </c>
      <c r="D58" s="1">
        <v>9</v>
      </c>
    </row>
    <row r="59" spans="1:4" x14ac:dyDescent="0.3">
      <c r="A59" s="1" t="s">
        <v>103</v>
      </c>
      <c r="B59" s="1">
        <v>12</v>
      </c>
      <c r="C59" s="1">
        <v>9</v>
      </c>
      <c r="D59" s="1">
        <v>9</v>
      </c>
    </row>
    <row r="60" spans="1:4" x14ac:dyDescent="0.3">
      <c r="A60" s="1" t="s">
        <v>104</v>
      </c>
      <c r="B60" s="1">
        <v>12</v>
      </c>
      <c r="C60" s="1">
        <v>14</v>
      </c>
      <c r="D60" s="1">
        <v>25</v>
      </c>
    </row>
    <row r="61" spans="1:4" x14ac:dyDescent="0.3">
      <c r="A61" s="1" t="s">
        <v>105</v>
      </c>
      <c r="B61" s="1">
        <v>12</v>
      </c>
      <c r="C61" s="1">
        <v>11</v>
      </c>
      <c r="D61" s="1">
        <v>13</v>
      </c>
    </row>
    <row r="63" spans="1:4" x14ac:dyDescent="0.3">
      <c r="A63" s="1" t="s">
        <v>0</v>
      </c>
      <c r="B63" s="1">
        <v>12</v>
      </c>
      <c r="C63" s="1">
        <v>12</v>
      </c>
      <c r="D63" s="1">
        <v>21</v>
      </c>
    </row>
    <row r="64" spans="1:4" x14ac:dyDescent="0.3">
      <c r="A64" s="1" t="s">
        <v>1</v>
      </c>
      <c r="B64" s="1">
        <v>12</v>
      </c>
      <c r="C64" s="1">
        <v>16</v>
      </c>
      <c r="D64" s="1">
        <v>19</v>
      </c>
    </row>
    <row r="65" spans="1:4" x14ac:dyDescent="0.3">
      <c r="A65" s="1" t="s">
        <v>2</v>
      </c>
      <c r="B65" s="1">
        <v>12</v>
      </c>
      <c r="C65" s="1">
        <v>14</v>
      </c>
      <c r="D65" s="1">
        <v>15</v>
      </c>
    </row>
    <row r="66" spans="1:4" x14ac:dyDescent="0.3">
      <c r="A66" s="1" t="s">
        <v>3</v>
      </c>
      <c r="B66" s="1">
        <v>12</v>
      </c>
      <c r="C66" s="1">
        <v>11</v>
      </c>
      <c r="D66" s="1">
        <v>16</v>
      </c>
    </row>
    <row r="67" spans="1:4" x14ac:dyDescent="0.3">
      <c r="A67" s="1" t="s">
        <v>4</v>
      </c>
      <c r="B67" s="1">
        <v>12</v>
      </c>
      <c r="C67" s="1">
        <v>12</v>
      </c>
      <c r="D67" s="1">
        <v>21</v>
      </c>
    </row>
    <row r="68" spans="1:4" x14ac:dyDescent="0.3">
      <c r="A68" s="1" t="s">
        <v>5</v>
      </c>
      <c r="B68" s="1">
        <v>12</v>
      </c>
      <c r="C68" s="1">
        <v>7</v>
      </c>
      <c r="D68" s="1">
        <v>24</v>
      </c>
    </row>
    <row r="69" spans="1:4" x14ac:dyDescent="0.3">
      <c r="A69" s="1" t="s">
        <v>6</v>
      </c>
      <c r="B69" s="1">
        <v>12</v>
      </c>
      <c r="C69" s="1">
        <v>21</v>
      </c>
      <c r="D69" s="1">
        <v>10</v>
      </c>
    </row>
    <row r="70" spans="1:4" x14ac:dyDescent="0.3">
      <c r="A70" s="1" t="s">
        <v>7</v>
      </c>
      <c r="B70" s="1">
        <v>12</v>
      </c>
      <c r="C70" s="1">
        <v>19</v>
      </c>
      <c r="D70" s="1">
        <v>14</v>
      </c>
    </row>
    <row r="71" spans="1:4" x14ac:dyDescent="0.3">
      <c r="A71" s="1" t="s">
        <v>8</v>
      </c>
      <c r="B71" s="1">
        <v>12</v>
      </c>
      <c r="C71" s="1">
        <v>22</v>
      </c>
      <c r="D71" s="1">
        <v>21</v>
      </c>
    </row>
    <row r="72" spans="1:4" x14ac:dyDescent="0.3">
      <c r="A72" s="1" t="s">
        <v>9</v>
      </c>
      <c r="B72" s="1">
        <v>12</v>
      </c>
      <c r="C72" s="1">
        <v>12</v>
      </c>
      <c r="D72" s="1">
        <v>18</v>
      </c>
    </row>
    <row r="73" spans="1:4" x14ac:dyDescent="0.3">
      <c r="A73" s="1" t="s">
        <v>10</v>
      </c>
      <c r="B73" s="1">
        <v>12</v>
      </c>
      <c r="C73" s="1">
        <v>20</v>
      </c>
      <c r="D73" s="1">
        <v>7</v>
      </c>
    </row>
    <row r="74" spans="1:4" x14ac:dyDescent="0.3">
      <c r="A74" s="1" t="s">
        <v>11</v>
      </c>
      <c r="B74" s="1">
        <v>12</v>
      </c>
      <c r="C74" s="1">
        <v>19</v>
      </c>
      <c r="D74" s="1">
        <v>17</v>
      </c>
    </row>
    <row r="75" spans="1:4" x14ac:dyDescent="0.3">
      <c r="A75" s="1" t="s">
        <v>12</v>
      </c>
      <c r="B75" s="1">
        <v>12</v>
      </c>
      <c r="C75" s="1">
        <v>9</v>
      </c>
      <c r="D75" s="1">
        <v>14</v>
      </c>
    </row>
    <row r="76" spans="1:4" x14ac:dyDescent="0.3">
      <c r="A76" s="1" t="s">
        <v>13</v>
      </c>
      <c r="B76" s="1">
        <v>12</v>
      </c>
      <c r="C76" s="1">
        <v>18</v>
      </c>
      <c r="D76" s="1">
        <v>19</v>
      </c>
    </row>
    <row r="77" spans="1:4" x14ac:dyDescent="0.3">
      <c r="A77" s="1" t="s">
        <v>14</v>
      </c>
      <c r="B77" s="1">
        <v>12</v>
      </c>
      <c r="C77" s="1">
        <v>41</v>
      </c>
      <c r="D77" s="1">
        <v>7</v>
      </c>
    </row>
    <row r="78" spans="1:4" x14ac:dyDescent="0.3">
      <c r="A78" s="1" t="s">
        <v>15</v>
      </c>
      <c r="B78" s="1">
        <v>12</v>
      </c>
      <c r="C78" s="1">
        <v>8</v>
      </c>
      <c r="D78" s="1">
        <v>10</v>
      </c>
    </row>
    <row r="79" spans="1:4" x14ac:dyDescent="0.3">
      <c r="A79" s="1" t="s">
        <v>16</v>
      </c>
      <c r="B79" s="1">
        <v>12</v>
      </c>
      <c r="C79" s="1">
        <v>15</v>
      </c>
      <c r="D79" s="1">
        <v>18</v>
      </c>
    </row>
    <row r="80" spans="1:4" x14ac:dyDescent="0.3">
      <c r="A80" s="1" t="s">
        <v>17</v>
      </c>
      <c r="B80" s="1">
        <v>12</v>
      </c>
      <c r="C80" s="1">
        <v>17</v>
      </c>
      <c r="D80" s="1">
        <v>17</v>
      </c>
    </row>
    <row r="81" spans="1:4" x14ac:dyDescent="0.3">
      <c r="A81" s="1" t="s">
        <v>18</v>
      </c>
      <c r="B81" s="1">
        <v>12</v>
      </c>
      <c r="C81" s="1">
        <v>20</v>
      </c>
      <c r="D81" s="1">
        <v>16</v>
      </c>
    </row>
    <row r="82" spans="1:4" x14ac:dyDescent="0.3">
      <c r="A82" s="1" t="s">
        <v>19</v>
      </c>
      <c r="B82" s="1">
        <v>12</v>
      </c>
      <c r="C82" s="1">
        <v>11</v>
      </c>
      <c r="D82" s="1">
        <v>20</v>
      </c>
    </row>
    <row r="84" spans="1:4" x14ac:dyDescent="0.3">
      <c r="A84" s="1" t="s">
        <v>106</v>
      </c>
      <c r="B84" s="1">
        <v>12</v>
      </c>
      <c r="C84" s="1">
        <v>21</v>
      </c>
      <c r="D84" s="1">
        <v>16</v>
      </c>
    </row>
    <row r="85" spans="1:4" x14ac:dyDescent="0.3">
      <c r="A85" s="1" t="s">
        <v>107</v>
      </c>
      <c r="B85" s="1">
        <v>12</v>
      </c>
      <c r="C85" s="1">
        <v>22</v>
      </c>
      <c r="D85" s="1">
        <v>15</v>
      </c>
    </row>
    <row r="86" spans="1:4" x14ac:dyDescent="0.3">
      <c r="A86" s="1" t="s">
        <v>108</v>
      </c>
      <c r="B86" s="1">
        <v>12</v>
      </c>
      <c r="C86" s="1">
        <v>23</v>
      </c>
      <c r="D86" s="1">
        <v>14</v>
      </c>
    </row>
    <row r="87" spans="1:4" x14ac:dyDescent="0.3">
      <c r="A87" s="1" t="s">
        <v>109</v>
      </c>
      <c r="B87" s="1">
        <v>12</v>
      </c>
      <c r="C87" s="1">
        <v>11</v>
      </c>
      <c r="D87" s="1">
        <v>18</v>
      </c>
    </row>
    <row r="88" spans="1:4" x14ac:dyDescent="0.3">
      <c r="A88" s="1" t="s">
        <v>110</v>
      </c>
      <c r="B88" s="1">
        <v>12</v>
      </c>
      <c r="C88" s="1">
        <v>12</v>
      </c>
      <c r="D88" s="1">
        <v>16</v>
      </c>
    </row>
    <row r="89" spans="1:4" x14ac:dyDescent="0.3">
      <c r="A89" s="1" t="s">
        <v>111</v>
      </c>
      <c r="B89" s="1">
        <v>12</v>
      </c>
      <c r="C89" s="1">
        <v>10</v>
      </c>
      <c r="D89" s="1">
        <v>30</v>
      </c>
    </row>
    <row r="90" spans="1:4" x14ac:dyDescent="0.3">
      <c r="A90" s="1" t="s">
        <v>112</v>
      </c>
      <c r="B90" s="1">
        <v>12</v>
      </c>
      <c r="C90" s="1">
        <v>12</v>
      </c>
      <c r="D90" s="1">
        <v>21</v>
      </c>
    </row>
    <row r="91" spans="1:4" x14ac:dyDescent="0.3">
      <c r="A91" s="1" t="s">
        <v>113</v>
      </c>
      <c r="B91" s="1">
        <v>12</v>
      </c>
      <c r="C91" s="1">
        <v>18</v>
      </c>
      <c r="D91" s="1">
        <v>10</v>
      </c>
    </row>
    <row r="92" spans="1:4" x14ac:dyDescent="0.3">
      <c r="A92" s="1" t="s">
        <v>114</v>
      </c>
      <c r="B92" s="1">
        <v>12</v>
      </c>
      <c r="C92" s="1">
        <v>10</v>
      </c>
      <c r="D92" s="1">
        <v>25</v>
      </c>
    </row>
    <row r="93" spans="1:4" x14ac:dyDescent="0.3">
      <c r="A93" s="1" t="s">
        <v>115</v>
      </c>
      <c r="B93" s="1">
        <v>12</v>
      </c>
      <c r="C93" s="1">
        <v>17</v>
      </c>
      <c r="D93" s="1">
        <v>26</v>
      </c>
    </row>
    <row r="94" spans="1:4" x14ac:dyDescent="0.3">
      <c r="A94" s="1" t="s">
        <v>116</v>
      </c>
      <c r="B94" s="1">
        <v>12</v>
      </c>
      <c r="C94" s="1">
        <v>22</v>
      </c>
      <c r="D94" s="1">
        <v>10</v>
      </c>
    </row>
    <row r="95" spans="1:4" x14ac:dyDescent="0.3">
      <c r="A95" s="1" t="s">
        <v>117</v>
      </c>
      <c r="B95" s="1">
        <v>12</v>
      </c>
      <c r="C95" s="1">
        <v>26</v>
      </c>
      <c r="D95" s="1">
        <v>8</v>
      </c>
    </row>
    <row r="96" spans="1:4" x14ac:dyDescent="0.3">
      <c r="A96" s="1" t="s">
        <v>118</v>
      </c>
      <c r="B96" s="1">
        <v>12</v>
      </c>
      <c r="C96" s="1">
        <v>18</v>
      </c>
      <c r="D96" s="1">
        <v>14</v>
      </c>
    </row>
    <row r="97" spans="1:4" x14ac:dyDescent="0.3">
      <c r="A97" s="1" t="s">
        <v>119</v>
      </c>
      <c r="B97" s="1">
        <v>12</v>
      </c>
      <c r="C97" s="1">
        <v>26</v>
      </c>
      <c r="D97" s="1">
        <v>13</v>
      </c>
    </row>
    <row r="98" spans="1:4" x14ac:dyDescent="0.3">
      <c r="A98" s="1" t="s">
        <v>120</v>
      </c>
      <c r="B98" s="1">
        <v>12</v>
      </c>
      <c r="C98" s="1">
        <v>12</v>
      </c>
      <c r="D98" s="1">
        <v>15</v>
      </c>
    </row>
    <row r="99" spans="1:4" x14ac:dyDescent="0.3">
      <c r="A99" s="1" t="s">
        <v>121</v>
      </c>
      <c r="B99" s="1">
        <v>12</v>
      </c>
      <c r="C99" s="1">
        <v>16</v>
      </c>
      <c r="D99" s="1">
        <v>15</v>
      </c>
    </row>
    <row r="100" spans="1:4" x14ac:dyDescent="0.3">
      <c r="A100" s="1" t="s">
        <v>122</v>
      </c>
      <c r="B100" s="1">
        <v>12</v>
      </c>
      <c r="C100" s="1">
        <v>20</v>
      </c>
      <c r="D100" s="1">
        <v>17</v>
      </c>
    </row>
    <row r="101" spans="1:4" x14ac:dyDescent="0.3">
      <c r="A101" s="1" t="s">
        <v>123</v>
      </c>
      <c r="B101" s="1">
        <v>12</v>
      </c>
      <c r="C101" s="1">
        <v>11</v>
      </c>
      <c r="D101" s="1">
        <v>19</v>
      </c>
    </row>
    <row r="102" spans="1:4" x14ac:dyDescent="0.3">
      <c r="A102" s="1" t="s">
        <v>124</v>
      </c>
      <c r="B102" s="1">
        <v>12</v>
      </c>
      <c r="C102" s="1">
        <v>17</v>
      </c>
      <c r="D102" s="1">
        <v>15</v>
      </c>
    </row>
    <row r="103" spans="1:4" x14ac:dyDescent="0.3">
      <c r="A103" s="1" t="s">
        <v>125</v>
      </c>
      <c r="B103" s="1">
        <v>12</v>
      </c>
      <c r="C103" s="1">
        <v>11</v>
      </c>
      <c r="D103" s="1">
        <v>18</v>
      </c>
    </row>
  </sheetData>
  <autoFilter ref="F1:G1">
    <sortState ref="F2:G6">
      <sortCondition ref="F1"/>
    </sortState>
  </autoFilter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"/>
  <sheetViews>
    <sheetView tabSelected="1" workbookViewId="0">
      <selection activeCell="C19" sqref="C19"/>
    </sheetView>
  </sheetViews>
  <sheetFormatPr baseColWidth="10" defaultColWidth="15.7109375" defaultRowHeight="24.95" customHeight="1" x14ac:dyDescent="0.25"/>
  <cols>
    <col min="1" max="16384" width="15.7109375" style="42"/>
  </cols>
  <sheetData>
    <row r="2" spans="1:8" ht="24.95" customHeight="1" x14ac:dyDescent="0.25">
      <c r="A2" s="41" t="s">
        <v>141</v>
      </c>
    </row>
    <row r="3" spans="1:8" ht="24.95" customHeight="1" x14ac:dyDescent="0.25">
      <c r="A3" s="41" t="s">
        <v>142</v>
      </c>
    </row>
    <row r="4" spans="1:8" ht="24.95" customHeight="1" x14ac:dyDescent="0.25">
      <c r="A4" s="41" t="s">
        <v>143</v>
      </c>
      <c r="F4" s="41" t="s">
        <v>155</v>
      </c>
    </row>
    <row r="6" spans="1:8" ht="24.95" customHeight="1" x14ac:dyDescent="0.25">
      <c r="A6" s="43" t="s">
        <v>144</v>
      </c>
      <c r="B6" s="43"/>
      <c r="C6" s="43" t="s">
        <v>140</v>
      </c>
      <c r="D6" s="43"/>
      <c r="E6" s="44" t="s">
        <v>153</v>
      </c>
      <c r="F6" s="43" t="s">
        <v>20</v>
      </c>
      <c r="G6" s="43" t="s">
        <v>21</v>
      </c>
      <c r="H6" s="43" t="s">
        <v>22</v>
      </c>
    </row>
    <row r="7" spans="1:8" ht="24.95" customHeight="1" x14ac:dyDescent="0.25">
      <c r="A7" s="43" t="s">
        <v>145</v>
      </c>
      <c r="B7" s="43" t="s">
        <v>146</v>
      </c>
      <c r="C7" s="45" t="s">
        <v>149</v>
      </c>
      <c r="D7" s="43"/>
      <c r="E7" s="43" t="s">
        <v>145</v>
      </c>
      <c r="F7" s="43">
        <v>0</v>
      </c>
      <c r="G7" s="43">
        <v>0</v>
      </c>
      <c r="H7" s="43">
        <v>0</v>
      </c>
    </row>
    <row r="8" spans="1:8" ht="24.95" customHeight="1" x14ac:dyDescent="0.25">
      <c r="A8" s="43" t="s">
        <v>147</v>
      </c>
      <c r="B8" s="43" t="s">
        <v>148</v>
      </c>
      <c r="C8" s="45" t="s">
        <v>150</v>
      </c>
      <c r="D8" s="43"/>
      <c r="E8" s="43" t="s">
        <v>146</v>
      </c>
      <c r="F8" s="43">
        <v>0</v>
      </c>
      <c r="G8" s="43">
        <v>0</v>
      </c>
      <c r="H8" s="43">
        <v>0</v>
      </c>
    </row>
    <row r="9" spans="1:8" ht="24.95" customHeight="1" x14ac:dyDescent="0.25">
      <c r="A9" s="43" t="s">
        <v>148</v>
      </c>
      <c r="B9" s="43" t="s">
        <v>145</v>
      </c>
      <c r="C9" s="45" t="s">
        <v>151</v>
      </c>
      <c r="D9" s="43"/>
      <c r="E9" s="43" t="s">
        <v>147</v>
      </c>
      <c r="F9" s="43">
        <v>0</v>
      </c>
      <c r="G9" s="43">
        <v>0</v>
      </c>
      <c r="H9" s="43">
        <v>0</v>
      </c>
    </row>
    <row r="10" spans="1:8" ht="24.95" customHeight="1" x14ac:dyDescent="0.25">
      <c r="A10" s="43" t="s">
        <v>146</v>
      </c>
      <c r="B10" s="43" t="s">
        <v>147</v>
      </c>
      <c r="C10" s="45" t="s">
        <v>152</v>
      </c>
      <c r="D10" s="43"/>
      <c r="E10" s="43" t="s">
        <v>148</v>
      </c>
      <c r="F10" s="43">
        <v>0</v>
      </c>
      <c r="G10" s="43">
        <v>0</v>
      </c>
      <c r="H10" s="43">
        <v>0</v>
      </c>
    </row>
    <row r="11" spans="1:8" ht="24.95" customHeight="1" x14ac:dyDescent="0.25">
      <c r="A11" s="43"/>
      <c r="B11" s="43"/>
      <c r="C11" s="43"/>
      <c r="D11" s="43"/>
      <c r="E11" s="43"/>
      <c r="F11" s="46"/>
      <c r="G11" s="46"/>
      <c r="H11" s="46"/>
    </row>
    <row r="12" spans="1:8" ht="24.95" customHeight="1" x14ac:dyDescent="0.25">
      <c r="A12" s="43"/>
      <c r="B12" s="43"/>
      <c r="C12" s="43"/>
      <c r="D12" s="43"/>
      <c r="E12" s="44" t="s">
        <v>154</v>
      </c>
      <c r="F12" s="43" t="s">
        <v>20</v>
      </c>
      <c r="G12" s="43" t="s">
        <v>21</v>
      </c>
      <c r="H12" s="43" t="s">
        <v>22</v>
      </c>
    </row>
    <row r="13" spans="1:8" ht="24.95" customHeight="1" x14ac:dyDescent="0.25">
      <c r="A13" s="43"/>
      <c r="B13" s="43"/>
      <c r="C13" s="43"/>
      <c r="D13" s="43"/>
      <c r="E13" s="43" t="s">
        <v>145</v>
      </c>
      <c r="F13" s="43">
        <v>2</v>
      </c>
      <c r="G13" s="43">
        <v>4</v>
      </c>
      <c r="H13" s="43">
        <v>4</v>
      </c>
    </row>
    <row r="14" spans="1:8" ht="24.95" customHeight="1" x14ac:dyDescent="0.25">
      <c r="A14" s="43"/>
      <c r="B14" s="43"/>
      <c r="C14" s="43"/>
      <c r="D14" s="43"/>
      <c r="E14" s="43" t="s">
        <v>146</v>
      </c>
      <c r="F14" s="43">
        <v>2</v>
      </c>
      <c r="G14" s="43">
        <v>2</v>
      </c>
      <c r="H14" s="43">
        <v>4</v>
      </c>
    </row>
    <row r="15" spans="1:8" ht="24.95" customHeight="1" x14ac:dyDescent="0.25">
      <c r="A15" s="43"/>
      <c r="B15" s="43"/>
      <c r="C15" s="43"/>
      <c r="D15" s="43"/>
      <c r="E15" s="43" t="s">
        <v>147</v>
      </c>
      <c r="F15" s="43">
        <v>2</v>
      </c>
      <c r="G15" s="43">
        <v>3</v>
      </c>
      <c r="H15" s="43">
        <v>1</v>
      </c>
    </row>
    <row r="16" spans="1:8" ht="24.95" customHeight="1" x14ac:dyDescent="0.25">
      <c r="A16" s="46"/>
      <c r="B16" s="46"/>
      <c r="C16" s="46"/>
      <c r="D16" s="46"/>
      <c r="E16" s="43" t="s">
        <v>148</v>
      </c>
      <c r="F16" s="43">
        <v>2</v>
      </c>
      <c r="G16" s="43">
        <v>3</v>
      </c>
      <c r="H16" s="43">
        <v>3</v>
      </c>
    </row>
    <row r="18" spans="1:1" ht="24.95" customHeight="1" x14ac:dyDescent="0.25">
      <c r="A18" s="41" t="s">
        <v>156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Calcul</vt:lpstr>
      <vt:lpstr>Résultats</vt:lpstr>
      <vt:lpstr>Suivi</vt:lpstr>
      <vt:lpstr>Classement</vt:lpstr>
      <vt:lpstr>Feuil1</vt:lpstr>
      <vt:lpstr>Bundesliga</vt:lpstr>
      <vt:lpstr>LaLiga</vt:lpstr>
      <vt:lpstr>Ligue_1</vt:lpstr>
      <vt:lpstr>Premier_League</vt:lpstr>
      <vt:lpstr>Serie_A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HENER TSEF2</dc:creator>
  <cp:lastModifiedBy>HENER TSEF2</cp:lastModifiedBy>
  <dcterms:created xsi:type="dcterms:W3CDTF">2018-11-08T07:44:53Z</dcterms:created>
  <dcterms:modified xsi:type="dcterms:W3CDTF">2018-11-13T07:51:16Z</dcterms:modified>
</cp:coreProperties>
</file>