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svg" ContentType="image/svg+xml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r.hener\Desktop\"/>
    </mc:Choice>
  </mc:AlternateContent>
  <bookViews>
    <workbookView xWindow="-110" yWindow="-110" windowWidth="23260" windowHeight="12580"/>
  </bookViews>
  <sheets>
    <sheet name="TABLEAU_DE_BORD" sheetId="3" r:id="rId1"/>
    <sheet name="TCD_BDD" sheetId="6" r:id="rId2"/>
    <sheet name="BDD" sheetId="1" r:id="rId3"/>
    <sheet name="LISTE_PARAMETRE" sheetId="2" r:id="rId4"/>
    <sheet name="RESULTAT_BDD" sheetId="5" r:id="rId5"/>
  </sheets>
  <definedNames>
    <definedName name="_xlnm._FilterDatabase" localSheetId="2" hidden="1">BDD!$A$1:$W$4</definedName>
    <definedName name="_xlnm.Criteria" localSheetId="2">BDD!$W$2:$W$4</definedName>
    <definedName name="Lst_Saisie">Tab_BDD[Date de saisie]</definedName>
    <definedName name="Segment_Année">#N/A</definedName>
    <definedName name="Segment_Année1">#N/A</definedName>
    <definedName name="Segment_Année2">#N/A</definedName>
    <definedName name="Segment_Année3">#N/A</definedName>
    <definedName name="Segment_Année4">#N/A</definedName>
    <definedName name="Segment_Année5">#N/A</definedName>
  </definedNames>
  <calcPr calcId="162913"/>
  <pivotCaches>
    <pivotCache cacheId="9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5" l="1"/>
  <c r="V2" i="1" l="1"/>
  <c r="V3" i="1"/>
  <c r="V4" i="1"/>
  <c r="B2" i="5" l="1"/>
  <c r="B8" i="5"/>
  <c r="B7" i="5"/>
  <c r="B6" i="5"/>
  <c r="B5" i="5"/>
  <c r="B3" i="5"/>
  <c r="B4" i="5"/>
  <c r="C4" i="5" s="1"/>
</calcChain>
</file>

<file path=xl/sharedStrings.xml><?xml version="1.0" encoding="utf-8"?>
<sst xmlns="http://schemas.openxmlformats.org/spreadsheetml/2006/main" count="219" uniqueCount="147">
  <si>
    <t>Matricule</t>
  </si>
  <si>
    <t>Grade</t>
  </si>
  <si>
    <t>Nom</t>
  </si>
  <si>
    <t>Sexe</t>
  </si>
  <si>
    <t>Statut</t>
  </si>
  <si>
    <t>Date de naissance</t>
  </si>
  <si>
    <t>Unité / Service</t>
  </si>
  <si>
    <t>Prénom</t>
  </si>
  <si>
    <t>Date de l'accident</t>
  </si>
  <si>
    <t>Heure de l'accident</t>
  </si>
  <si>
    <t>Pays de l'accident</t>
  </si>
  <si>
    <t>Département de l'accident</t>
  </si>
  <si>
    <t>Ville de l'accident</t>
  </si>
  <si>
    <t>Détail de l'accident</t>
  </si>
  <si>
    <t>Partie du corps touché</t>
  </si>
  <si>
    <t>Constat</t>
  </si>
  <si>
    <t>Type d'activité</t>
  </si>
  <si>
    <t>Cause de l'accident</t>
  </si>
  <si>
    <t>Type d'activité lié à l'accident</t>
  </si>
  <si>
    <t>Nombre de jour(s) d'arrêt</t>
  </si>
  <si>
    <t>Commentaire</t>
  </si>
  <si>
    <t>Entorse</t>
  </si>
  <si>
    <t>Luxation</t>
  </si>
  <si>
    <t>Fracture</t>
  </si>
  <si>
    <t>Fêlure</t>
  </si>
  <si>
    <t>Tendinite</t>
  </si>
  <si>
    <t>Malaise</t>
  </si>
  <si>
    <t>Coup de chaleur</t>
  </si>
  <si>
    <t>Décès</t>
  </si>
  <si>
    <t>Morsures</t>
  </si>
  <si>
    <t>Brûlure</t>
  </si>
  <si>
    <t>Coupure</t>
  </si>
  <si>
    <t>Hématome</t>
  </si>
  <si>
    <t>Contusion</t>
  </si>
  <si>
    <t>Rupture</t>
  </si>
  <si>
    <t>Élongation</t>
  </si>
  <si>
    <t>Claquage</t>
  </si>
  <si>
    <t>Déchirure</t>
  </si>
  <si>
    <t>Plaie</t>
  </si>
  <si>
    <t>Griffure</t>
  </si>
  <si>
    <t>Égratignure</t>
  </si>
  <si>
    <t>Douleur</t>
  </si>
  <si>
    <t>Traumatisme</t>
  </si>
  <si>
    <t>Activité sportive</t>
  </si>
  <si>
    <t>Activité militaire : Parcours d'Obstacles</t>
  </si>
  <si>
    <t>Activité militaire : Aguerissement</t>
  </si>
  <si>
    <t>Activité militaire : Combat</t>
  </si>
  <si>
    <t>Activité militaire : Tir</t>
  </si>
  <si>
    <t>Activité professionnelle : Travail</t>
  </si>
  <si>
    <t>Activité professionnelle : Cohésion</t>
  </si>
  <si>
    <t>Hors activité professionnelle : Loisir</t>
  </si>
  <si>
    <t>Hors activité professionnelle : Quartier libre</t>
  </si>
  <si>
    <t>Conflit</t>
  </si>
  <si>
    <t>Rixe</t>
  </si>
  <si>
    <t>Trajet : Domicile - Travail</t>
  </si>
  <si>
    <t>Trajet : Service</t>
  </si>
  <si>
    <t>Trajet : Formation</t>
  </si>
  <si>
    <t>Trajet : Stage</t>
  </si>
  <si>
    <t>Absence d'EPI</t>
  </si>
  <si>
    <t>Absence d'un dispositif de sécurité</t>
  </si>
  <si>
    <t>Ambiance de travail</t>
  </si>
  <si>
    <t>Causé par un tiers</t>
  </si>
  <si>
    <t>Comportement de la victime</t>
  </si>
  <si>
    <t>Défaillance d'un élement d'infra</t>
  </si>
  <si>
    <t>Défaillance d'un moyen de transport</t>
  </si>
  <si>
    <t>Défaillance matériel</t>
  </si>
  <si>
    <t>Défaillance d'une machine</t>
  </si>
  <si>
    <t>Défaillance physique</t>
  </si>
  <si>
    <t>État des lieux</t>
  </si>
  <si>
    <t>Influences de substances (alcools, drogues)</t>
  </si>
  <si>
    <t>Organisation du poste de travail</t>
  </si>
  <si>
    <t>Phénomène naturel</t>
  </si>
  <si>
    <r>
      <t xml:space="preserve">Autres </t>
    </r>
    <r>
      <rPr>
        <i/>
        <sz val="10"/>
        <color theme="1"/>
        <rFont val="Arial"/>
        <family val="2"/>
      </rPr>
      <t>(préciser en commentaire)</t>
    </r>
  </si>
  <si>
    <t>ECL</t>
  </si>
  <si>
    <t>BOI</t>
  </si>
  <si>
    <t>BML</t>
  </si>
  <si>
    <t>1 ESC</t>
  </si>
  <si>
    <t>2 ESC</t>
  </si>
  <si>
    <t>3 ESC</t>
  </si>
  <si>
    <t>4 ESC</t>
  </si>
  <si>
    <t>5 ESC</t>
  </si>
  <si>
    <t>ETAT-MAJOR</t>
  </si>
  <si>
    <t>Homme</t>
  </si>
  <si>
    <t>Femme</t>
  </si>
  <si>
    <t>Civil</t>
  </si>
  <si>
    <t>Militaire</t>
  </si>
  <si>
    <t>Tête</t>
  </si>
  <si>
    <t>Thorax</t>
  </si>
  <si>
    <t>Ventre / Bas ventre</t>
  </si>
  <si>
    <t>Dos</t>
  </si>
  <si>
    <t>Épaule</t>
  </si>
  <si>
    <t>Bras</t>
  </si>
  <si>
    <t>Coude</t>
  </si>
  <si>
    <t>Avant-bras</t>
  </si>
  <si>
    <t>Poignet</t>
  </si>
  <si>
    <t>Main</t>
  </si>
  <si>
    <t>Doigt</t>
  </si>
  <si>
    <t>Bassin</t>
  </si>
  <si>
    <t>Cuisse</t>
  </si>
  <si>
    <t>Genou</t>
  </si>
  <si>
    <t>Jambe</t>
  </si>
  <si>
    <t>Cheville</t>
  </si>
  <si>
    <t>Pied</t>
  </si>
  <si>
    <t>Poly-traumatisme</t>
  </si>
  <si>
    <t>Visage : Œil</t>
  </si>
  <si>
    <t>Visage : Oreille</t>
  </si>
  <si>
    <t>Visage : Nez</t>
  </si>
  <si>
    <t>Visage : Bouche</t>
  </si>
  <si>
    <t>Nuque</t>
  </si>
  <si>
    <t>Orteil</t>
  </si>
  <si>
    <t>HSD</t>
  </si>
  <si>
    <t>Numéro AccMili</t>
  </si>
  <si>
    <t>08H00</t>
  </si>
  <si>
    <t>FRANCE</t>
  </si>
  <si>
    <t>MEUSE</t>
  </si>
  <si>
    <t>VERDUN</t>
  </si>
  <si>
    <t>LORS D'UNE SÉANCE DE COURSE A PIED A RESSENTI UNE VIVE DOULEUR AU GENOU GAUCHE;</t>
  </si>
  <si>
    <t>ADC</t>
  </si>
  <si>
    <t>28/09/1969</t>
  </si>
  <si>
    <t>17H45</t>
  </si>
  <si>
    <t>MOSELLE</t>
  </si>
  <si>
    <t>METZ</t>
  </si>
  <si>
    <t>LORS D'UN RETOUR TRAJET TRAVAIL-DOMICILE A SUBIT UN ACCIDENT DE LA CIRCULATION EN VEHICULE. MULTIPLES CONTUSIONS.</t>
  </si>
  <si>
    <t>ACCIDENT DE LA ROUTE</t>
  </si>
  <si>
    <t>17H00</t>
  </si>
  <si>
    <t>BITCHE</t>
  </si>
  <si>
    <t>LORS D'UN EXERCICE DE MORDANT AU CHENIL, S'EST TORDU LA CHEVILLE LORS D'UN DEPLACEMENT ET A RESSENTI UNE VIVE DOULEUR.</t>
  </si>
  <si>
    <t>Total d'accident</t>
  </si>
  <si>
    <t>Total d'accident avec AT</t>
  </si>
  <si>
    <t>Date du dernier accident</t>
  </si>
  <si>
    <t>Année</t>
  </si>
  <si>
    <t>Étiquettes de lignes</t>
  </si>
  <si>
    <t>Total général</t>
  </si>
  <si>
    <t>Étiquettes de colonnes</t>
  </si>
  <si>
    <t>Nombre de Constat</t>
  </si>
  <si>
    <t>Nombre de Cause de l'accident</t>
  </si>
  <si>
    <t>Nombre de Partie du corps touché</t>
  </si>
  <si>
    <t>Nombre de Unité / Service</t>
  </si>
  <si>
    <t>Nombre de Grade</t>
  </si>
  <si>
    <t>Année en cours</t>
  </si>
  <si>
    <t>Date de saisie</t>
  </si>
  <si>
    <t>PASSE</t>
  </si>
  <si>
    <t>PARTOUT</t>
  </si>
  <si>
    <t>MONT</t>
  </si>
  <si>
    <t>MARTIN</t>
  </si>
  <si>
    <t>JEAN-PAUL</t>
  </si>
  <si>
    <t>PETROLE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</si>
</sst>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i/>
      <sz val="10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</font>
    <font>
      <b/>
      <sz val="11"/>
      <color theme="0"/>
      <name val="Arial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0" borderId="0" xfId="0" applyFont="1"/>
    <xf numFmtId="0" fontId="1" fillId="0" borderId="0" xfId="0" applyFont="1" applyAlignment="1">
      <alignment horizontal="left" vertical="center" wrapText="1"/>
    </xf>
    <xf numFmtId="0" fontId="4" fillId="2" borderId="2" xfId="0" applyFont="1" applyFill="1" applyBorder="1" applyAlignment="1">
      <alignment horizontal="left" vertical="center" wrapText="1"/>
    </xf>
    <xf numFmtId="0" fontId="4" fillId="2" borderId="3" xfId="0" applyFont="1" applyFill="1" applyBorder="1" applyAlignment="1">
      <alignment horizontal="left" vertical="center" wrapText="1"/>
    </xf>
    <xf numFmtId="0" fontId="4" fillId="2" borderId="4" xfId="0" applyFont="1" applyFill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14" fontId="5" fillId="0" borderId="6" xfId="0" applyNumberFormat="1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14" fontId="4" fillId="2" borderId="3" xfId="0" applyNumberFormat="1" applyFont="1" applyFill="1" applyBorder="1" applyAlignment="1">
      <alignment horizontal="left" vertical="center" wrapText="1"/>
    </xf>
    <xf numFmtId="14" fontId="1" fillId="0" borderId="0" xfId="0" applyNumberFormat="1" applyFont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left" vertical="center" wrapText="1"/>
    </xf>
    <xf numFmtId="14" fontId="5" fillId="0" borderId="6" xfId="0" applyNumberFormat="1" applyFont="1" applyBorder="1" applyAlignment="1">
      <alignment horizontal="left" vertical="center" wrapText="1"/>
    </xf>
    <xf numFmtId="0" fontId="8" fillId="0" borderId="1" xfId="0" applyFont="1" applyBorder="1" applyAlignment="1">
      <alignment horizontal="left" vertical="center" wrapText="1"/>
    </xf>
    <xf numFmtId="0" fontId="8" fillId="0" borderId="3" xfId="0" applyFont="1" applyBorder="1" applyAlignment="1">
      <alignment horizontal="left" vertical="center" wrapText="1"/>
    </xf>
    <xf numFmtId="0" fontId="9" fillId="2" borderId="3" xfId="0" applyFont="1" applyFill="1" applyBorder="1" applyAlignment="1">
      <alignment horizontal="left"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1" fillId="0" borderId="0" xfId="0" applyNumberFormat="1" applyFont="1" applyAlignment="1">
      <alignment horizontal="left" vertical="center"/>
    </xf>
    <xf numFmtId="0" fontId="1" fillId="0" borderId="0" xfId="0" applyNumberFormat="1" applyFont="1" applyAlignment="1">
      <alignment horizontal="center" vertical="center"/>
    </xf>
    <xf numFmtId="14" fontId="8" fillId="0" borderId="3" xfId="0" applyNumberFormat="1" applyFont="1" applyBorder="1" applyAlignment="1">
      <alignment horizontal="left" vertical="center" wrapText="1"/>
    </xf>
  </cellXfs>
  <cellStyles count="1">
    <cellStyle name="Normal" xfId="0" builtinId="0"/>
  </cellStyles>
  <dxfs count="4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rgb="FF00206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6E0B14"/>
      <color rgb="FFFFD700"/>
      <color rgb="FFF0FFFF"/>
      <color rgb="FFBB0B0B"/>
      <color rgb="FFDFF2FF"/>
      <color rgb="FFB0F2B6"/>
      <color rgb="FF1E7FCB"/>
      <color rgb="FF22427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7/relationships/slicerCache" Target="slicerCaches/slicerCache6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5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pivotSource>
    <c:name>[Formulaire_Accident1 - Copie.xlsm]TCD_BDD!Tableau croisé dynamique2</c:name>
    <c:fmtId val="2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17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18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19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20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21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22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23"/>
        <c:spPr>
          <a:gradFill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24"/>
        <c:spPr>
          <a:gradFill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25"/>
        <c:spPr>
          <a:gradFill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26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TCD_BDD!$C$2:$C$3</c:f>
              <c:strCache>
                <c:ptCount val="1"/>
                <c:pt idx="0">
                  <c:v>Activité militaire : Combat</c:v>
                </c:pt>
              </c:strCache>
            </c:strRef>
          </c:tx>
          <c:spPr>
            <a:gradFill>
              <a:gsLst>
                <a:gs pos="100000">
                  <a:schemeClr val="accent4">
                    <a:shade val="65000"/>
                    <a:alpha val="0"/>
                  </a:schemeClr>
                </a:gs>
                <a:gs pos="50000">
                  <a:schemeClr val="accent4">
                    <a:shade val="65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TCD_BDD!$B$4:$B$6</c:f>
              <c:strCache>
                <c:ptCount val="2"/>
                <c:pt idx="0">
                  <c:v>2021</c:v>
                </c:pt>
                <c:pt idx="1">
                  <c:v>2022</c:v>
                </c:pt>
              </c:strCache>
            </c:strRef>
          </c:cat>
          <c:val>
            <c:numRef>
              <c:f>TCD_BDD!$C$4:$C$6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848-4068-B014-358088977288}"/>
            </c:ext>
          </c:extLst>
        </c:ser>
        <c:ser>
          <c:idx val="1"/>
          <c:order val="1"/>
          <c:tx>
            <c:strRef>
              <c:f>TCD_BDD!$D$2:$D$3</c:f>
              <c:strCache>
                <c:ptCount val="1"/>
                <c:pt idx="0">
                  <c:v>Activité sportive</c:v>
                </c:pt>
              </c:strCache>
            </c:strRef>
          </c:tx>
          <c:spPr>
            <a:gradFill>
              <a:gsLst>
                <a:gs pos="100000">
                  <a:schemeClr val="accent4">
                    <a:alpha val="0"/>
                  </a:schemeClr>
                </a:gs>
                <a:gs pos="50000">
                  <a:schemeClr val="accent4"/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TCD_BDD!$B$4:$B$6</c:f>
              <c:strCache>
                <c:ptCount val="2"/>
                <c:pt idx="0">
                  <c:v>2021</c:v>
                </c:pt>
                <c:pt idx="1">
                  <c:v>2022</c:v>
                </c:pt>
              </c:strCache>
            </c:strRef>
          </c:cat>
          <c:val>
            <c:numRef>
              <c:f>TCD_BDD!$D$4:$D$6</c:f>
              <c:numCache>
                <c:formatCode>General</c:formatCode>
                <c:ptCount val="2"/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FDA-41FB-A822-D3B354B591AE}"/>
            </c:ext>
          </c:extLst>
        </c:ser>
        <c:ser>
          <c:idx val="2"/>
          <c:order val="2"/>
          <c:tx>
            <c:strRef>
              <c:f>TCD_BDD!$E$2:$E$3</c:f>
              <c:strCache>
                <c:ptCount val="1"/>
                <c:pt idx="0">
                  <c:v>Trajet : Domicile - Travail</c:v>
                </c:pt>
              </c:strCache>
            </c:strRef>
          </c:tx>
          <c:spPr>
            <a:gradFill>
              <a:gsLst>
                <a:gs pos="100000">
                  <a:schemeClr val="accent4">
                    <a:tint val="65000"/>
                    <a:alpha val="0"/>
                  </a:schemeClr>
                </a:gs>
                <a:gs pos="50000">
                  <a:schemeClr val="accent4">
                    <a:tint val="65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TCD_BDD!$B$4:$B$6</c:f>
              <c:strCache>
                <c:ptCount val="2"/>
                <c:pt idx="0">
                  <c:v>2021</c:v>
                </c:pt>
                <c:pt idx="1">
                  <c:v>2022</c:v>
                </c:pt>
              </c:strCache>
            </c:strRef>
          </c:cat>
          <c:val>
            <c:numRef>
              <c:f>TCD_BDD!$E$4:$E$6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FDA-41FB-A822-D3B354B591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gapDepth val="0"/>
        <c:shape val="box"/>
        <c:axId val="467057952"/>
        <c:axId val="467058280"/>
        <c:axId val="0"/>
      </c:bar3DChart>
      <c:catAx>
        <c:axId val="467057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7058280"/>
        <c:crosses val="autoZero"/>
        <c:auto val="1"/>
        <c:lblAlgn val="ctr"/>
        <c:lblOffset val="100"/>
        <c:noMultiLvlLbl val="0"/>
      </c:catAx>
      <c:valAx>
        <c:axId val="467058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7057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pivotSource>
    <c:name>[Formulaire_Accident1 - Copie.xlsm]TCD_BDD!Tableau croisé dynamique5</c:name>
    <c:fmtId val="2"/>
  </c:pivotSource>
  <c:chart>
    <c:autoTitleDeleted val="0"/>
    <c:pivotFmts>
      <c:pivotFmt>
        <c:idx val="0"/>
      </c:pivotFmt>
      <c:pivotFmt>
        <c:idx val="1"/>
      </c:pivotFmt>
      <c:pivotFmt>
        <c:idx val="2"/>
        <c:spPr>
          <a:gradFill flip="none" rotWithShape="1">
            <a:gsLst>
              <a:gs pos="0">
                <a:schemeClr val="accent4"/>
              </a:gs>
              <a:gs pos="75000">
                <a:schemeClr val="accent4">
                  <a:lumMod val="60000"/>
                  <a:lumOff val="40000"/>
                </a:schemeClr>
              </a:gs>
              <a:gs pos="51000">
                <a:schemeClr val="accent4">
                  <a:alpha val="75000"/>
                </a:schemeClr>
              </a:gs>
              <a:gs pos="100000">
                <a:schemeClr val="accent4">
                  <a:lumMod val="20000"/>
                  <a:lumOff val="80000"/>
                  <a:alpha val="15000"/>
                </a:schemeClr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3"/>
        <c:spPr>
          <a:gradFill flip="none" rotWithShape="1">
            <a:gsLst>
              <a:gs pos="0">
                <a:schemeClr val="accent4"/>
              </a:gs>
              <a:gs pos="75000">
                <a:schemeClr val="accent4">
                  <a:lumMod val="60000"/>
                  <a:lumOff val="40000"/>
                </a:schemeClr>
              </a:gs>
              <a:gs pos="51000">
                <a:schemeClr val="accent4">
                  <a:alpha val="75000"/>
                </a:schemeClr>
              </a:gs>
              <a:gs pos="100000">
                <a:schemeClr val="accent4">
                  <a:lumMod val="20000"/>
                  <a:lumOff val="80000"/>
                  <a:alpha val="15000"/>
                </a:schemeClr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4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5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6"/>
        <c:spPr>
          <a:gradFill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7"/>
        <c:spPr>
          <a:gradFill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8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TCD_BDD!$C$16:$C$17</c:f>
              <c:strCache>
                <c:ptCount val="1"/>
                <c:pt idx="0">
                  <c:v>Contusion</c:v>
                </c:pt>
              </c:strCache>
            </c:strRef>
          </c:tx>
          <c:spPr>
            <a:gradFill>
              <a:gsLst>
                <a:gs pos="100000">
                  <a:schemeClr val="accent4">
                    <a:shade val="76000"/>
                    <a:alpha val="0"/>
                  </a:schemeClr>
                </a:gs>
                <a:gs pos="50000">
                  <a:schemeClr val="accent4">
                    <a:shade val="76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TCD_BDD!$B$18:$B$20</c:f>
              <c:strCache>
                <c:ptCount val="2"/>
                <c:pt idx="0">
                  <c:v>2021</c:v>
                </c:pt>
                <c:pt idx="1">
                  <c:v>2022</c:v>
                </c:pt>
              </c:strCache>
            </c:strRef>
          </c:cat>
          <c:val>
            <c:numRef>
              <c:f>TCD_BDD!$C$18:$C$20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89-49A0-AE63-F9852C62AE31}"/>
            </c:ext>
          </c:extLst>
        </c:ser>
        <c:ser>
          <c:idx val="1"/>
          <c:order val="1"/>
          <c:tx>
            <c:strRef>
              <c:f>TCD_BDD!$D$16:$D$17</c:f>
              <c:strCache>
                <c:ptCount val="1"/>
                <c:pt idx="0">
                  <c:v>Entorse</c:v>
                </c:pt>
              </c:strCache>
            </c:strRef>
          </c:tx>
          <c:spPr>
            <a:gradFill>
              <a:gsLst>
                <a:gs pos="100000">
                  <a:schemeClr val="accent4">
                    <a:tint val="77000"/>
                    <a:alpha val="0"/>
                  </a:schemeClr>
                </a:gs>
                <a:gs pos="50000">
                  <a:schemeClr val="accent4">
                    <a:tint val="77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TCD_BDD!$B$18:$B$20</c:f>
              <c:strCache>
                <c:ptCount val="2"/>
                <c:pt idx="0">
                  <c:v>2021</c:v>
                </c:pt>
                <c:pt idx="1">
                  <c:v>2022</c:v>
                </c:pt>
              </c:strCache>
            </c:strRef>
          </c:cat>
          <c:val>
            <c:numRef>
              <c:f>TCD_BDD!$D$18:$D$20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089-49A0-AE63-F9852C62AE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gapDepth val="0"/>
        <c:shape val="box"/>
        <c:axId val="461654152"/>
        <c:axId val="461654480"/>
        <c:axId val="0"/>
      </c:bar3DChart>
      <c:catAx>
        <c:axId val="461654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1654480"/>
        <c:crosses val="autoZero"/>
        <c:auto val="1"/>
        <c:lblAlgn val="ctr"/>
        <c:lblOffset val="100"/>
        <c:noMultiLvlLbl val="0"/>
      </c:catAx>
      <c:valAx>
        <c:axId val="46165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16541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pivotSource>
    <c:name>[Formulaire_Accident1 - Copie.xlsm]TCD_BDD!Tableau croisé dynamique6</c:name>
    <c:fmtId val="2"/>
  </c:pivotSource>
  <c:chart>
    <c:autoTitleDeleted val="0"/>
    <c:pivotFmts>
      <c:pivotFmt>
        <c:idx val="0"/>
      </c:pivotFmt>
      <c:pivotFmt>
        <c:idx val="1"/>
      </c:pivotFmt>
      <c:pivotFmt>
        <c:idx val="2"/>
        <c:spPr>
          <a:gradFill flip="none" rotWithShape="1">
            <a:gsLst>
              <a:gs pos="0">
                <a:schemeClr val="accent4"/>
              </a:gs>
              <a:gs pos="75000">
                <a:schemeClr val="accent4">
                  <a:lumMod val="60000"/>
                  <a:lumOff val="40000"/>
                </a:schemeClr>
              </a:gs>
              <a:gs pos="51000">
                <a:schemeClr val="accent4">
                  <a:alpha val="75000"/>
                </a:schemeClr>
              </a:gs>
              <a:gs pos="100000">
                <a:schemeClr val="accent4">
                  <a:lumMod val="20000"/>
                  <a:lumOff val="80000"/>
                  <a:alpha val="15000"/>
                </a:schemeClr>
              </a:gs>
            </a:gsLst>
            <a:lin ang="5400000" scaled="0"/>
          </a:gradFill>
          <a:ln>
            <a:noFill/>
          </a:ln>
          <a:effectLst/>
          <a:sp3d/>
        </c:spPr>
      </c:pivotFmt>
      <c:pivotFmt>
        <c:idx val="3"/>
        <c:spPr>
          <a:gradFill flip="none" rotWithShape="1">
            <a:gsLst>
              <a:gs pos="0">
                <a:schemeClr val="accent4"/>
              </a:gs>
              <a:gs pos="75000">
                <a:schemeClr val="accent4">
                  <a:lumMod val="60000"/>
                  <a:lumOff val="40000"/>
                </a:schemeClr>
              </a:gs>
              <a:gs pos="51000">
                <a:schemeClr val="accent4">
                  <a:alpha val="75000"/>
                </a:schemeClr>
              </a:gs>
              <a:gs pos="100000">
                <a:schemeClr val="accent4">
                  <a:lumMod val="20000"/>
                  <a:lumOff val="80000"/>
                  <a:alpha val="15000"/>
                </a:schemeClr>
              </a:gs>
            </a:gsLst>
            <a:lin ang="5400000" scaled="0"/>
          </a:gradFill>
          <a:ln>
            <a:noFill/>
          </a:ln>
          <a:effectLst/>
          <a:sp3d/>
        </c:spPr>
      </c:pivotFmt>
      <c:pivotFmt>
        <c:idx val="4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5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6"/>
        <c:spPr>
          <a:gradFill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7"/>
        <c:spPr>
          <a:gradFill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TCD_BDD!$C$30:$C$31</c:f>
              <c:strCache>
                <c:ptCount val="1"/>
                <c:pt idx="0">
                  <c:v>Causé par un tiers</c:v>
                </c:pt>
              </c:strCache>
            </c:strRef>
          </c:tx>
          <c:spPr>
            <a:gradFill>
              <a:gsLst>
                <a:gs pos="100000">
                  <a:schemeClr val="accent4">
                    <a:shade val="76000"/>
                    <a:alpha val="0"/>
                  </a:schemeClr>
                </a:gs>
                <a:gs pos="50000">
                  <a:schemeClr val="accent4">
                    <a:shade val="76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TCD_BDD!$B$32:$B$34</c:f>
              <c:strCache>
                <c:ptCount val="2"/>
                <c:pt idx="0">
                  <c:v>2021</c:v>
                </c:pt>
                <c:pt idx="1">
                  <c:v>2022</c:v>
                </c:pt>
              </c:strCache>
            </c:strRef>
          </c:cat>
          <c:val>
            <c:numRef>
              <c:f>TCD_BDD!$C$32:$C$34</c:f>
              <c:numCache>
                <c:formatCode>General</c:formatCode>
                <c:ptCount val="2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B00-4D21-9E50-20A0B6A7F55B}"/>
            </c:ext>
          </c:extLst>
        </c:ser>
        <c:ser>
          <c:idx val="1"/>
          <c:order val="1"/>
          <c:tx>
            <c:strRef>
              <c:f>TCD_BDD!$D$30:$D$31</c:f>
              <c:strCache>
                <c:ptCount val="1"/>
                <c:pt idx="0">
                  <c:v>Défaillance physique</c:v>
                </c:pt>
              </c:strCache>
            </c:strRef>
          </c:tx>
          <c:spPr>
            <a:gradFill>
              <a:gsLst>
                <a:gs pos="100000">
                  <a:schemeClr val="accent4">
                    <a:tint val="77000"/>
                    <a:alpha val="0"/>
                  </a:schemeClr>
                </a:gs>
                <a:gs pos="50000">
                  <a:schemeClr val="accent4">
                    <a:tint val="77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TCD_BDD!$B$32:$B$34</c:f>
              <c:strCache>
                <c:ptCount val="2"/>
                <c:pt idx="0">
                  <c:v>2021</c:v>
                </c:pt>
                <c:pt idx="1">
                  <c:v>2022</c:v>
                </c:pt>
              </c:strCache>
            </c:strRef>
          </c:cat>
          <c:val>
            <c:numRef>
              <c:f>TCD_BDD!$D$32:$D$34</c:f>
              <c:numCache>
                <c:formatCode>General</c:formatCode>
                <c:ptCount val="2"/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5B00-4D21-9E50-20A0B6A7F5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gapDepth val="0"/>
        <c:shape val="box"/>
        <c:axId val="456215000"/>
        <c:axId val="456215328"/>
        <c:axId val="0"/>
      </c:bar3DChart>
      <c:catAx>
        <c:axId val="456215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215328"/>
        <c:crosses val="autoZero"/>
        <c:auto val="1"/>
        <c:lblAlgn val="ctr"/>
        <c:lblOffset val="100"/>
        <c:noMultiLvlLbl val="0"/>
      </c:catAx>
      <c:valAx>
        <c:axId val="456215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2150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pivotSource>
    <c:name>[Formulaire_Accident1 - Copie.xlsm]TCD_BDD!Tableau croisé dynamique7</c:name>
    <c:fmtId val="4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  <c:spPr>
          <a:gradFill flip="none" rotWithShape="1">
            <a:gsLst>
              <a:gs pos="0">
                <a:schemeClr val="accent4"/>
              </a:gs>
              <a:gs pos="75000">
                <a:schemeClr val="accent4">
                  <a:lumMod val="60000"/>
                  <a:lumOff val="40000"/>
                </a:schemeClr>
              </a:gs>
              <a:gs pos="51000">
                <a:schemeClr val="accent4">
                  <a:alpha val="75000"/>
                </a:schemeClr>
              </a:gs>
              <a:gs pos="100000">
                <a:schemeClr val="accent4">
                  <a:lumMod val="20000"/>
                  <a:lumOff val="80000"/>
                  <a:alpha val="15000"/>
                </a:schemeClr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4"/>
        <c:spPr>
          <a:gradFill flip="none" rotWithShape="1">
            <a:gsLst>
              <a:gs pos="0">
                <a:schemeClr val="accent4"/>
              </a:gs>
              <a:gs pos="75000">
                <a:schemeClr val="accent4">
                  <a:lumMod val="60000"/>
                  <a:lumOff val="40000"/>
                </a:schemeClr>
              </a:gs>
              <a:gs pos="51000">
                <a:schemeClr val="accent4">
                  <a:alpha val="75000"/>
                </a:schemeClr>
              </a:gs>
              <a:gs pos="100000">
                <a:schemeClr val="accent4">
                  <a:lumMod val="20000"/>
                  <a:lumOff val="80000"/>
                  <a:alpha val="15000"/>
                </a:schemeClr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5"/>
        <c:spPr>
          <a:gradFill flip="none" rotWithShape="1">
            <a:gsLst>
              <a:gs pos="0">
                <a:schemeClr val="accent4"/>
              </a:gs>
              <a:gs pos="75000">
                <a:schemeClr val="accent4">
                  <a:lumMod val="60000"/>
                  <a:lumOff val="40000"/>
                </a:schemeClr>
              </a:gs>
              <a:gs pos="51000">
                <a:schemeClr val="accent4">
                  <a:alpha val="75000"/>
                </a:schemeClr>
              </a:gs>
              <a:gs pos="100000">
                <a:schemeClr val="accent4">
                  <a:lumMod val="20000"/>
                  <a:lumOff val="80000"/>
                  <a:alpha val="15000"/>
                </a:schemeClr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6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7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8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9"/>
        <c:spPr>
          <a:gradFill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10"/>
        <c:spPr>
          <a:gradFill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11"/>
        <c:spPr>
          <a:gradFill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  <c:pivotFmt>
        <c:idx val="12"/>
        <c:spPr>
          <a:gradFill flip="none" rotWithShape="1">
            <a:gsLst>
              <a:gs pos="100000">
                <a:schemeClr val="accent4">
                  <a:alpha val="0"/>
                </a:schemeClr>
              </a:gs>
              <a:gs pos="50000">
                <a:schemeClr val="accent4"/>
              </a:gs>
            </a:gsLst>
            <a:lin ang="5400000" scaled="0"/>
          </a:gra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TCD_BDD!$C$44:$C$45</c:f>
              <c:strCache>
                <c:ptCount val="1"/>
                <c:pt idx="0">
                  <c:v>Cheville</c:v>
                </c:pt>
              </c:strCache>
            </c:strRef>
          </c:tx>
          <c:spPr>
            <a:gradFill>
              <a:gsLst>
                <a:gs pos="100000">
                  <a:schemeClr val="accent4">
                    <a:shade val="65000"/>
                    <a:alpha val="0"/>
                  </a:schemeClr>
                </a:gs>
                <a:gs pos="50000">
                  <a:schemeClr val="accent4">
                    <a:shade val="65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TCD_BDD!$B$46:$B$48</c:f>
              <c:strCache>
                <c:ptCount val="2"/>
                <c:pt idx="0">
                  <c:v>2021</c:v>
                </c:pt>
                <c:pt idx="1">
                  <c:v>2022</c:v>
                </c:pt>
              </c:strCache>
            </c:strRef>
          </c:cat>
          <c:val>
            <c:numRef>
              <c:f>TCD_BDD!$C$46:$C$48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B86-4CB7-91FA-F6B74777846C}"/>
            </c:ext>
          </c:extLst>
        </c:ser>
        <c:ser>
          <c:idx val="1"/>
          <c:order val="1"/>
          <c:tx>
            <c:strRef>
              <c:f>TCD_BDD!$D$44:$D$45</c:f>
              <c:strCache>
                <c:ptCount val="1"/>
                <c:pt idx="0">
                  <c:v>Genou</c:v>
                </c:pt>
              </c:strCache>
            </c:strRef>
          </c:tx>
          <c:spPr>
            <a:gradFill>
              <a:gsLst>
                <a:gs pos="100000">
                  <a:schemeClr val="accent4">
                    <a:alpha val="0"/>
                  </a:schemeClr>
                </a:gs>
                <a:gs pos="50000">
                  <a:schemeClr val="accent4"/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TCD_BDD!$B$46:$B$48</c:f>
              <c:strCache>
                <c:ptCount val="2"/>
                <c:pt idx="0">
                  <c:v>2021</c:v>
                </c:pt>
                <c:pt idx="1">
                  <c:v>2022</c:v>
                </c:pt>
              </c:strCache>
            </c:strRef>
          </c:cat>
          <c:val>
            <c:numRef>
              <c:f>TCD_BDD!$D$46:$D$48</c:f>
              <c:numCache>
                <c:formatCode>General</c:formatCode>
                <c:ptCount val="2"/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B86-4CB7-91FA-F6B74777846C}"/>
            </c:ext>
          </c:extLst>
        </c:ser>
        <c:ser>
          <c:idx val="2"/>
          <c:order val="2"/>
          <c:tx>
            <c:strRef>
              <c:f>TCD_BDD!$E$44:$E$45</c:f>
              <c:strCache>
                <c:ptCount val="1"/>
                <c:pt idx="0">
                  <c:v>Poly-traumatisme</c:v>
                </c:pt>
              </c:strCache>
            </c:strRef>
          </c:tx>
          <c:spPr>
            <a:gradFill>
              <a:gsLst>
                <a:gs pos="100000">
                  <a:schemeClr val="accent4">
                    <a:tint val="65000"/>
                    <a:alpha val="0"/>
                  </a:schemeClr>
                </a:gs>
                <a:gs pos="50000">
                  <a:schemeClr val="accent4">
                    <a:tint val="65000"/>
                  </a:schemeClr>
                </a:gs>
              </a:gsLst>
              <a:lin ang="5400000" scaled="0"/>
            </a:gradFill>
            <a:ln>
              <a:noFill/>
            </a:ln>
            <a:effectLst/>
            <a:sp3d/>
          </c:spPr>
          <c:invertIfNegative val="0"/>
          <c:cat>
            <c:strRef>
              <c:f>TCD_BDD!$B$46:$B$48</c:f>
              <c:strCache>
                <c:ptCount val="2"/>
                <c:pt idx="0">
                  <c:v>2021</c:v>
                </c:pt>
                <c:pt idx="1">
                  <c:v>2022</c:v>
                </c:pt>
              </c:strCache>
            </c:strRef>
          </c:cat>
          <c:val>
            <c:numRef>
              <c:f>TCD_BDD!$E$46:$E$48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AB86-4CB7-91FA-F6B7477784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gapDepth val="0"/>
        <c:shape val="box"/>
        <c:axId val="455572800"/>
        <c:axId val="455574768"/>
        <c:axId val="0"/>
      </c:bar3DChart>
      <c:catAx>
        <c:axId val="4555728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5574768"/>
        <c:crosses val="autoZero"/>
        <c:auto val="1"/>
        <c:lblAlgn val="ctr"/>
        <c:lblOffset val="100"/>
        <c:noMultiLvlLbl val="0"/>
      </c:catAx>
      <c:valAx>
        <c:axId val="455574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55728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pivotSource>
    <c:name>[Formulaire_Accident1 - Copie.xlsm]TCD_BDD!Tableau croisé dynamique9</c:name>
    <c:fmtId val="2"/>
  </c:pivotSource>
  <c:chart>
    <c:autoTitleDeleted val="1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  <c:marker>
          <c:spPr>
            <a:solidFill>
              <a:schemeClr val="accent4"/>
            </a:solidFill>
            <a:ln w="9525">
              <a:solidFill>
                <a:schemeClr val="lt1"/>
              </a:solidFill>
            </a:ln>
            <a:effectLst/>
          </c:spPr>
        </c:marker>
      </c:pivotFmt>
      <c:pivotFmt>
        <c:idx val="9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  <c:marker>
          <c:symbol val="none"/>
        </c:marker>
      </c:pivotFmt>
      <c:pivotFmt>
        <c:idx val="10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  <c:marker>
          <c:symbol val="none"/>
        </c:marker>
      </c:pivotFmt>
      <c:pivotFmt>
        <c:idx val="11"/>
        <c:spPr>
          <a:solidFill>
            <a:schemeClr val="accent4">
              <a:shade val="65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3"/>
        <c:spPr>
          <a:solidFill>
            <a:schemeClr val="accent4">
              <a:tint val="65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TCD_BDD!$C$72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4">
                  <a:shade val="65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1-EBF1-4DE7-BA6F-A780B36B1059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3-EBF1-4DE7-BA6F-A780B36B1059}"/>
              </c:ext>
            </c:extLst>
          </c:dPt>
          <c:dPt>
            <c:idx val="2"/>
            <c:bubble3D val="0"/>
            <c:spPr>
              <a:solidFill>
                <a:schemeClr val="accent4">
                  <a:tint val="3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5-A351-4D2B-ADA0-6B02FE4DD72E}"/>
              </c:ext>
            </c:extLst>
          </c:dPt>
          <c:cat>
            <c:strRef>
              <c:f>TCD_BDD!$B$73:$B$75</c:f>
              <c:strCache>
                <c:ptCount val="2"/>
                <c:pt idx="0">
                  <c:v>ADC</c:v>
                </c:pt>
                <c:pt idx="1">
                  <c:v>HSD</c:v>
                </c:pt>
              </c:strCache>
            </c:strRef>
          </c:cat>
          <c:val>
            <c:numRef>
              <c:f>TCD_BDD!$C$73:$C$75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BF1-4DE7-BA6F-A780B36B10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pivotSource>
    <c:name>[Formulaire_Accident1 - Copie.xlsm]TCD_BDD!Tableau croisé dynamique10</c:name>
    <c:fmtId val="2"/>
  </c:pivotSource>
  <c:chart>
    <c:autoTitleDeleted val="1"/>
    <c:pivotFmts>
      <c:pivotFmt>
        <c:idx val="0"/>
      </c:pivotFmt>
      <c:pivotFmt>
        <c:idx val="1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  <c:marker>
          <c:symbol val="circle"/>
          <c:size val="6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spc="0" baseline="0">
                  <a:solidFill>
                    <a:schemeClr val="accen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  <c:marker>
          <c:symbol val="none"/>
        </c:marker>
      </c:pivotFmt>
      <c:pivotFmt>
        <c:idx val="3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4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  <c:marker>
          <c:symbol val="none"/>
        </c:marker>
      </c:pivotFmt>
      <c:pivotFmt>
        <c:idx val="5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6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  <c:marker>
          <c:symbol val="none"/>
        </c:marker>
      </c:pivotFmt>
      <c:pivotFmt>
        <c:idx val="7"/>
        <c:spPr>
          <a:solidFill>
            <a:schemeClr val="accent4">
              <a:shade val="76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8"/>
        <c:spPr>
          <a:solidFill>
            <a:schemeClr val="accent4">
              <a:tint val="77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TCD_BDD!$C$85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4">
                  <a:shade val="76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1-AF09-489C-9DFE-D4CBC212B19B}"/>
              </c:ext>
            </c:extLst>
          </c:dPt>
          <c:dPt>
            <c:idx val="1"/>
            <c:bubble3D val="0"/>
            <c:spPr>
              <a:solidFill>
                <a:schemeClr val="accent4">
                  <a:tint val="3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3-4FC8-450E-89D8-5DB250DB5EE4}"/>
              </c:ext>
            </c:extLst>
          </c:dPt>
          <c:cat>
            <c:strRef>
              <c:f>TCD_BDD!$B$86:$B$87</c:f>
              <c:strCache>
                <c:ptCount val="1"/>
                <c:pt idx="0">
                  <c:v>ECL</c:v>
                </c:pt>
              </c:strCache>
            </c:strRef>
          </c:cat>
          <c:val>
            <c:numRef>
              <c:f>TCD_BDD!$C$86:$C$87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F09-489C-9DFE-D4CBC212B1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2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3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4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5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6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29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/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50000"/>
          <a:lumOff val="50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gradFill flip="none" rotWithShape="1">
        <a:gsLst>
          <a:gs pos="0">
            <a:schemeClr val="phClr"/>
          </a:gs>
          <a:gs pos="75000">
            <a:schemeClr val="phClr">
              <a:lumMod val="60000"/>
              <a:lumOff val="40000"/>
            </a:schemeClr>
          </a:gs>
          <a:gs pos="51000">
            <a:schemeClr val="phClr">
              <a:alpha val="75000"/>
            </a:schemeClr>
          </a:gs>
          <a:gs pos="100000">
            <a:schemeClr val="phClr">
              <a:lumMod val="20000"/>
              <a:lumOff val="80000"/>
              <a:alpha val="15000"/>
            </a:schemeClr>
          </a:gs>
        </a:gsLst>
        <a:lin ang="5400000" scaled="0"/>
      </a:gra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gradFill>
        <a:gsLst>
          <a:gs pos="100000">
            <a:schemeClr val="phClr">
              <a:alpha val="0"/>
            </a:schemeClr>
          </a:gs>
          <a:gs pos="50000">
            <a:schemeClr val="phClr"/>
          </a:gs>
        </a:gsLst>
        <a:lin ang="5400000" scaled="0"/>
      </a:gradFill>
      <a:sp3d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 flip="none" rotWithShape="1">
        <a:gsLst>
          <a:gs pos="0">
            <a:schemeClr val="phClr"/>
          </a:gs>
          <a:gs pos="75000">
            <a:schemeClr val="phClr">
              <a:lumMod val="60000"/>
              <a:lumOff val="40000"/>
            </a:schemeClr>
          </a:gs>
          <a:gs pos="51000">
            <a:schemeClr val="phClr">
              <a:alpha val="75000"/>
            </a:schemeClr>
          </a:gs>
          <a:gs pos="100000">
            <a:schemeClr val="phClr">
              <a:lumMod val="20000"/>
              <a:lumOff val="80000"/>
              <a:alpha val="15000"/>
            </a:schemeClr>
          </a:gs>
        </a:gsLst>
        <a:lin ang="5400000" scaled="0"/>
      </a:gradFill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  <a:headEnd type="none" w="sm" len="sm"/>
        <a:tailEnd type="none" w="sm" len="sm"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/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50000"/>
          <a:lumOff val="50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gradFill flip="none" rotWithShape="1">
        <a:gsLst>
          <a:gs pos="0">
            <a:schemeClr val="phClr"/>
          </a:gs>
          <a:gs pos="75000">
            <a:schemeClr val="phClr">
              <a:lumMod val="60000"/>
              <a:lumOff val="40000"/>
            </a:schemeClr>
          </a:gs>
          <a:gs pos="51000">
            <a:schemeClr val="phClr">
              <a:alpha val="75000"/>
            </a:schemeClr>
          </a:gs>
          <a:gs pos="100000">
            <a:schemeClr val="phClr">
              <a:lumMod val="20000"/>
              <a:lumOff val="80000"/>
              <a:alpha val="15000"/>
            </a:schemeClr>
          </a:gs>
        </a:gsLst>
        <a:lin ang="5400000" scaled="0"/>
      </a:gra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gradFill>
        <a:gsLst>
          <a:gs pos="100000">
            <a:schemeClr val="phClr">
              <a:alpha val="0"/>
            </a:schemeClr>
          </a:gs>
          <a:gs pos="50000">
            <a:schemeClr val="phClr"/>
          </a:gs>
        </a:gsLst>
        <a:lin ang="5400000" scaled="0"/>
      </a:gradFill>
      <a:sp3d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 flip="none" rotWithShape="1">
        <a:gsLst>
          <a:gs pos="0">
            <a:schemeClr val="phClr"/>
          </a:gs>
          <a:gs pos="75000">
            <a:schemeClr val="phClr">
              <a:lumMod val="60000"/>
              <a:lumOff val="40000"/>
            </a:schemeClr>
          </a:gs>
          <a:gs pos="51000">
            <a:schemeClr val="phClr">
              <a:alpha val="75000"/>
            </a:schemeClr>
          </a:gs>
          <a:gs pos="100000">
            <a:schemeClr val="phClr">
              <a:lumMod val="20000"/>
              <a:lumOff val="80000"/>
              <a:alpha val="15000"/>
            </a:schemeClr>
          </a:gs>
        </a:gsLst>
        <a:lin ang="5400000" scaled="0"/>
      </a:gradFill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  <a:headEnd type="none" w="sm" len="sm"/>
        <a:tailEnd type="none" w="sm" len="sm"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9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/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50000"/>
          <a:lumOff val="50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gradFill flip="none" rotWithShape="1">
        <a:gsLst>
          <a:gs pos="0">
            <a:schemeClr val="phClr"/>
          </a:gs>
          <a:gs pos="75000">
            <a:schemeClr val="phClr">
              <a:lumMod val="60000"/>
              <a:lumOff val="40000"/>
            </a:schemeClr>
          </a:gs>
          <a:gs pos="51000">
            <a:schemeClr val="phClr">
              <a:alpha val="75000"/>
            </a:schemeClr>
          </a:gs>
          <a:gs pos="100000">
            <a:schemeClr val="phClr">
              <a:lumMod val="20000"/>
              <a:lumOff val="80000"/>
              <a:alpha val="15000"/>
            </a:schemeClr>
          </a:gs>
        </a:gsLst>
        <a:lin ang="5400000" scaled="0"/>
      </a:gra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gradFill>
        <a:gsLst>
          <a:gs pos="100000">
            <a:schemeClr val="phClr">
              <a:alpha val="0"/>
            </a:schemeClr>
          </a:gs>
          <a:gs pos="50000">
            <a:schemeClr val="phClr"/>
          </a:gs>
        </a:gsLst>
        <a:lin ang="5400000" scaled="0"/>
      </a:gradFill>
      <a:sp3d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 flip="none" rotWithShape="1">
        <a:gsLst>
          <a:gs pos="0">
            <a:schemeClr val="phClr"/>
          </a:gs>
          <a:gs pos="75000">
            <a:schemeClr val="phClr">
              <a:lumMod val="60000"/>
              <a:lumOff val="40000"/>
            </a:schemeClr>
          </a:gs>
          <a:gs pos="51000">
            <a:schemeClr val="phClr">
              <a:alpha val="75000"/>
            </a:schemeClr>
          </a:gs>
          <a:gs pos="100000">
            <a:schemeClr val="phClr">
              <a:lumMod val="20000"/>
              <a:lumOff val="80000"/>
              <a:alpha val="15000"/>
            </a:schemeClr>
          </a:gs>
        </a:gsLst>
        <a:lin ang="5400000" scaled="0"/>
      </a:gradFill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  <a:headEnd type="none" w="sm" len="sm"/>
        <a:tailEnd type="none" w="sm" len="sm"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9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/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50000"/>
          <a:lumOff val="50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gradFill flip="none" rotWithShape="1">
        <a:gsLst>
          <a:gs pos="0">
            <a:schemeClr val="phClr"/>
          </a:gs>
          <a:gs pos="75000">
            <a:schemeClr val="phClr">
              <a:lumMod val="60000"/>
              <a:lumOff val="40000"/>
            </a:schemeClr>
          </a:gs>
          <a:gs pos="51000">
            <a:schemeClr val="phClr">
              <a:alpha val="75000"/>
            </a:schemeClr>
          </a:gs>
          <a:gs pos="100000">
            <a:schemeClr val="phClr">
              <a:lumMod val="20000"/>
              <a:lumOff val="80000"/>
              <a:alpha val="15000"/>
            </a:schemeClr>
          </a:gs>
        </a:gsLst>
        <a:lin ang="5400000" scaled="0"/>
      </a:gra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gradFill>
        <a:gsLst>
          <a:gs pos="100000">
            <a:schemeClr val="phClr">
              <a:alpha val="0"/>
            </a:schemeClr>
          </a:gs>
          <a:gs pos="50000">
            <a:schemeClr val="phClr"/>
          </a:gs>
        </a:gsLst>
        <a:lin ang="5400000" scaled="0"/>
      </a:gradFill>
      <a:sp3d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 flip="none" rotWithShape="1">
        <a:gsLst>
          <a:gs pos="0">
            <a:schemeClr val="phClr"/>
          </a:gs>
          <a:gs pos="75000">
            <a:schemeClr val="phClr">
              <a:lumMod val="60000"/>
              <a:lumOff val="40000"/>
            </a:schemeClr>
          </a:gs>
          <a:gs pos="51000">
            <a:schemeClr val="phClr">
              <a:alpha val="75000"/>
            </a:schemeClr>
          </a:gs>
          <a:gs pos="100000">
            <a:schemeClr val="phClr">
              <a:lumMod val="20000"/>
              <a:lumOff val="80000"/>
              <a:alpha val="15000"/>
            </a:schemeClr>
          </a:gs>
        </a:gsLst>
        <a:lin ang="5400000" scaled="0"/>
      </a:gradFill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  <a:headEnd type="none" w="sm" len="sm"/>
        <a:tailEnd type="none" w="sm" len="sm"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8" Type="http://schemas.openxmlformats.org/officeDocument/2006/relationships/chart" Target="../charts/chart2.xml"/><Relationship Id="rId26" Type="http://schemas.openxmlformats.org/officeDocument/2006/relationships/image" Target="../media/image7.png"/><Relationship Id="rId3" Type="http://schemas.openxmlformats.org/officeDocument/2006/relationships/image" Target="../media/image2.svg"/><Relationship Id="rId21" Type="http://schemas.openxmlformats.org/officeDocument/2006/relationships/chart" Target="../charts/chart5.xml"/><Relationship Id="rId17" Type="http://schemas.openxmlformats.org/officeDocument/2006/relationships/chart" Target="../charts/chart1.xml"/><Relationship Id="rId25" Type="http://schemas.openxmlformats.org/officeDocument/2006/relationships/image" Target="../media/image6.png"/><Relationship Id="rId16" Type="http://schemas.openxmlformats.org/officeDocument/2006/relationships/image" Target="../media/image12.svg"/><Relationship Id="rId20" Type="http://schemas.openxmlformats.org/officeDocument/2006/relationships/chart" Target="../charts/chart4.xml"/><Relationship Id="rId1" Type="http://schemas.openxmlformats.org/officeDocument/2006/relationships/image" Target="../media/image1.png"/><Relationship Id="rId6" Type="http://schemas.openxmlformats.org/officeDocument/2006/relationships/image" Target="../media/image3.png"/><Relationship Id="rId24" Type="http://schemas.openxmlformats.org/officeDocument/2006/relationships/chart" Target="../charts/chart6.xml"/><Relationship Id="rId5" Type="http://schemas.openxmlformats.org/officeDocument/2006/relationships/image" Target="../media/image4.svg"/><Relationship Id="rId23" Type="http://schemas.openxmlformats.org/officeDocument/2006/relationships/image" Target="../media/image5.png"/><Relationship Id="rId19" Type="http://schemas.openxmlformats.org/officeDocument/2006/relationships/chart" Target="../charts/chart3.xml"/><Relationship Id="rId4" Type="http://schemas.openxmlformats.org/officeDocument/2006/relationships/image" Target="../media/image2.png"/><Relationship Id="rId22" Type="http://schemas.openxmlformats.org/officeDocument/2006/relationships/image" Target="../media/image4.png"/><Relationship Id="rId27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0</xdr:colOff>
      <xdr:row>31</xdr:row>
      <xdr:rowOff>309561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0"/>
          <a:ext cx="1841500" cy="10175874"/>
        </a:xfrm>
        <a:prstGeom prst="rect">
          <a:avLst/>
        </a:prstGeom>
        <a:solidFill>
          <a:srgbClr val="6E0B14"/>
        </a:solidFill>
        <a:ln>
          <a:solidFill>
            <a:schemeClr val="accent5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903111</xdr:colOff>
      <xdr:row>0</xdr:row>
      <xdr:rowOff>0</xdr:rowOff>
    </xdr:from>
    <xdr:to>
      <xdr:col>22</xdr:col>
      <xdr:colOff>973665</xdr:colOff>
      <xdr:row>32</xdr:row>
      <xdr:rowOff>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823861" y="0"/>
          <a:ext cx="20668367" cy="1017587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920748</xdr:colOff>
      <xdr:row>0</xdr:row>
      <xdr:rowOff>0</xdr:rowOff>
    </xdr:from>
    <xdr:to>
      <xdr:col>19</xdr:col>
      <xdr:colOff>1086554</xdr:colOff>
      <xdr:row>2</xdr:row>
      <xdr:rowOff>310443</xdr:rowOff>
    </xdr:to>
    <xdr:sp macro="" textlink="">
      <xdr:nvSpPr>
        <xdr:cNvPr id="13" name="Rectangle avec coins arrondis du même côté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 flipV="1">
          <a:off x="920748" y="0"/>
          <a:ext cx="18411473" cy="931332"/>
        </a:xfrm>
        <a:prstGeom prst="round2SameRect">
          <a:avLst/>
        </a:prstGeom>
        <a:solidFill>
          <a:srgbClr val="6E0B1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</xdr:colOff>
      <xdr:row>0</xdr:row>
      <xdr:rowOff>0</xdr:rowOff>
    </xdr:from>
    <xdr:to>
      <xdr:col>8</xdr:col>
      <xdr:colOff>1</xdr:colOff>
      <xdr:row>3</xdr:row>
      <xdr:rowOff>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2568223" y="0"/>
          <a:ext cx="5432778" cy="931333"/>
        </a:xfrm>
        <a:prstGeom prst="rect">
          <a:avLst/>
        </a:prstGeom>
        <a:solidFill>
          <a:srgbClr val="6E0B14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 b="0" cap="none" spc="0">
              <a:ln w="0">
                <a:solidFill>
                  <a:schemeClr val="bg1"/>
                </a:solidFill>
              </a:ln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  <a:reflection blurRad="6350" stA="53000" endA="300" endPos="35500" dir="5400000" sy="-90000" algn="bl" rotWithShape="0"/>
              </a:effectLst>
              <a:latin typeface="Arial" panose="020B0604020202020204" pitchFamily="34" charset="0"/>
              <a:cs typeface="Arial" panose="020B0604020202020204" pitchFamily="34" charset="0"/>
            </a:rPr>
            <a:t>SUIVI DES ACCIDENTS 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2</xdr:col>
      <xdr:colOff>0</xdr:colOff>
      <xdr:row>3</xdr:row>
      <xdr:rowOff>0</xdr:rowOff>
    </xdr:to>
    <xdr:sp macro="[0]!ouverture_frm_accident" textlink="">
      <xdr:nvSpPr>
        <xdr:cNvPr id="15" name="Bouton_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0" y="0"/>
          <a:ext cx="2184400" cy="952500"/>
        </a:xfrm>
        <a:prstGeom prst="ellipse">
          <a:avLst/>
        </a:prstGeom>
        <a:ln/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>
                <a:solidFill>
                  <a:schemeClr val="bg1"/>
                </a:solidFill>
              </a:ln>
              <a:solidFill>
                <a:schemeClr val="tx1"/>
              </a:solidFill>
              <a:effectLst>
                <a:reflection blurRad="6350" stA="53000" endA="300" endPos="35500" dir="5400000" sy="-90000" algn="bl" rotWithShape="0"/>
              </a:effectLst>
              <a:latin typeface="Arial" panose="020B0604020202020204" pitchFamily="34" charset="0"/>
              <a:cs typeface="Arial" panose="020B0604020202020204" pitchFamily="34" charset="0"/>
            </a:rPr>
            <a:t>SAISIE</a:t>
          </a:r>
          <a:r>
            <a:rPr lang="fr-FR" sz="1400" b="1" cap="none" spc="0" baseline="0">
              <a:ln w="0">
                <a:solidFill>
                  <a:schemeClr val="bg1"/>
                </a:solidFill>
              </a:ln>
              <a:solidFill>
                <a:schemeClr val="tx1"/>
              </a:solidFill>
              <a:effectLst>
                <a:reflection blurRad="6350" stA="53000" endA="300" endPos="35500" dir="5400000" sy="-90000" algn="bl" rotWithShape="0"/>
              </a:effectLst>
              <a:latin typeface="Arial" panose="020B0604020202020204" pitchFamily="34" charset="0"/>
              <a:cs typeface="Arial" panose="020B0604020202020204" pitchFamily="34" charset="0"/>
            </a:rPr>
            <a:t> D'UN ACCIDENT</a:t>
          </a:r>
          <a:endParaRPr lang="fr-FR" sz="1400" b="1" cap="none" spc="0">
            <a:ln w="0">
              <a:solidFill>
                <a:schemeClr val="bg1"/>
              </a:solidFill>
            </a:ln>
            <a:solidFill>
              <a:schemeClr val="tx1"/>
            </a:solidFill>
            <a:effectLst>
              <a:reflection blurRad="6350" stA="53000" endA="300" endPos="35500" dir="5400000" sy="-90000" algn="bl" rotWithShape="0"/>
            </a:effectLst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16</xdr:col>
      <xdr:colOff>1086554</xdr:colOff>
      <xdr:row>0</xdr:row>
      <xdr:rowOff>0</xdr:rowOff>
    </xdr:from>
    <xdr:to>
      <xdr:col>18</xdr:col>
      <xdr:colOff>0</xdr:colOff>
      <xdr:row>3</xdr:row>
      <xdr:rowOff>1</xdr:rowOff>
    </xdr:to>
    <xdr:sp macro="" textlink="RESULTAT_BDD!B2">
      <xdr:nvSpPr>
        <xdr:cNvPr id="7" name="ZoneTexte 6">
          <a:extLst>
            <a:ext uri="{FF2B5EF4-FFF2-40B4-BE49-F238E27FC236}">
              <a16:creationId xmlns:a16="http://schemas.microsoft.com/office/drawing/2014/main" id="{A813E3DC-22B1-5DEB-4F32-AF92DC28D4A0}"/>
            </a:ext>
          </a:extLst>
        </xdr:cNvPr>
        <xdr:cNvSpPr txBox="1"/>
      </xdr:nvSpPr>
      <xdr:spPr>
        <a:xfrm>
          <a:off x="16072554" y="0"/>
          <a:ext cx="1086557" cy="93133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10A47B60-A0D3-4F7D-B69A-3440DAC1758B}" type="TxLink">
            <a:rPr lang="en-US" sz="5000" b="0" i="0" u="none" strike="noStrike">
              <a:solidFill>
                <a:schemeClr val="bg1"/>
              </a:solidFill>
              <a:latin typeface="Arial"/>
              <a:cs typeface="Arial"/>
            </a:rPr>
            <a:pPr algn="ctr"/>
            <a:t>1</a:t>
          </a:fld>
          <a:endParaRPr lang="fr-FR" sz="5000">
            <a:solidFill>
              <a:schemeClr val="bg1"/>
            </a:solidFill>
          </a:endParaRPr>
        </a:p>
      </xdr:txBody>
    </xdr:sp>
    <xdr:clientData/>
  </xdr:twoCellAnchor>
  <xdr:twoCellAnchor>
    <xdr:from>
      <xdr:col>18</xdr:col>
      <xdr:colOff>1086555</xdr:colOff>
      <xdr:row>0</xdr:row>
      <xdr:rowOff>0</xdr:rowOff>
    </xdr:from>
    <xdr:to>
      <xdr:col>19</xdr:col>
      <xdr:colOff>1086553</xdr:colOff>
      <xdr:row>3</xdr:row>
      <xdr:rowOff>0</xdr:rowOff>
    </xdr:to>
    <xdr:sp macro="" textlink="RESULTAT_BDD!B3">
      <xdr:nvSpPr>
        <xdr:cNvPr id="23" name="ZoneTexte 22">
          <a:extLst>
            <a:ext uri="{FF2B5EF4-FFF2-40B4-BE49-F238E27FC236}">
              <a16:creationId xmlns:a16="http://schemas.microsoft.com/office/drawing/2014/main" id="{F701B6C6-068D-4C3C-A438-87C6352C76F7}"/>
            </a:ext>
          </a:extLst>
        </xdr:cNvPr>
        <xdr:cNvSpPr txBox="1"/>
      </xdr:nvSpPr>
      <xdr:spPr>
        <a:xfrm>
          <a:off x="18245666" y="0"/>
          <a:ext cx="1086554" cy="93133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10773D8C-6C81-4A90-A280-A3FC147CE37D}" type="TxLink">
            <a:rPr lang="en-US" sz="5000" b="0" i="0" u="none" strike="noStrike">
              <a:solidFill>
                <a:schemeClr val="bg1"/>
              </a:solidFill>
              <a:latin typeface="Arial"/>
              <a:cs typeface="Arial"/>
            </a:rPr>
            <a:pPr algn="ctr"/>
            <a:t>1</a:t>
          </a:fld>
          <a:endParaRPr lang="fr-FR" sz="50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18</xdr:col>
      <xdr:colOff>0</xdr:colOff>
      <xdr:row>0</xdr:row>
      <xdr:rowOff>0</xdr:rowOff>
    </xdr:from>
    <xdr:to>
      <xdr:col>19</xdr:col>
      <xdr:colOff>0</xdr:colOff>
      <xdr:row>3</xdr:row>
      <xdr:rowOff>0</xdr:rowOff>
    </xdr:to>
    <xdr:pic>
      <xdr:nvPicPr>
        <xdr:cNvPr id="4" name="Graphique 3" descr="Fronde avec un remplissage uni">
          <a:extLst>
            <a:ext uri="{FF2B5EF4-FFF2-40B4-BE49-F238E27FC236}">
              <a16:creationId xmlns:a16="http://schemas.microsoft.com/office/drawing/2014/main" id="{64B3886A-1F86-E0AC-9186-8ED00F774D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3"/>
            </a:ext>
          </a:extLst>
        </a:blip>
        <a:stretch>
          <a:fillRect/>
        </a:stretch>
      </xdr:blipFill>
      <xdr:spPr>
        <a:xfrm>
          <a:off x="17159111" y="0"/>
          <a:ext cx="1086556" cy="931333"/>
        </a:xfrm>
        <a:prstGeom prst="rect">
          <a:avLst/>
        </a:prstGeom>
      </xdr:spPr>
    </xdr:pic>
    <xdr:clientData/>
  </xdr:twoCellAnchor>
  <xdr:twoCellAnchor>
    <xdr:from>
      <xdr:col>13</xdr:col>
      <xdr:colOff>0</xdr:colOff>
      <xdr:row>0</xdr:row>
      <xdr:rowOff>0</xdr:rowOff>
    </xdr:from>
    <xdr:to>
      <xdr:col>14</xdr:col>
      <xdr:colOff>393700</xdr:colOff>
      <xdr:row>3</xdr:row>
      <xdr:rowOff>0</xdr:rowOff>
    </xdr:to>
    <xdr:sp macro="" textlink="RESULTAT_BDD!B4">
      <xdr:nvSpPr>
        <xdr:cNvPr id="24" name="ZoneTexte 23">
          <a:extLst>
            <a:ext uri="{FF2B5EF4-FFF2-40B4-BE49-F238E27FC236}">
              <a16:creationId xmlns:a16="http://schemas.microsoft.com/office/drawing/2014/main" id="{3AA5D292-89E7-4F59-8879-C96A7AA1BC49}"/>
            </a:ext>
          </a:extLst>
        </xdr:cNvPr>
        <xdr:cNvSpPr txBox="1"/>
      </xdr:nvSpPr>
      <xdr:spPr>
        <a:xfrm>
          <a:off x="12742333" y="0"/>
          <a:ext cx="1480256" cy="93133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6297455C-6D59-46C1-8650-4EA2D5878101}" type="TxLink">
            <a:rPr lang="en-US" sz="2000" b="0" i="0" u="none" strike="noStrike">
              <a:solidFill>
                <a:schemeClr val="bg1"/>
              </a:solidFill>
              <a:latin typeface="Arial"/>
              <a:cs typeface="Arial"/>
            </a:rPr>
            <a:pPr algn="r"/>
            <a:t>01/03/2022</a:t>
          </a:fld>
          <a:endParaRPr lang="fr-FR" sz="20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12</xdr:col>
      <xdr:colOff>0</xdr:colOff>
      <xdr:row>0</xdr:row>
      <xdr:rowOff>28574</xdr:rowOff>
    </xdr:from>
    <xdr:to>
      <xdr:col>12</xdr:col>
      <xdr:colOff>1086555</xdr:colOff>
      <xdr:row>3</xdr:row>
      <xdr:rowOff>0</xdr:rowOff>
    </xdr:to>
    <xdr:pic>
      <xdr:nvPicPr>
        <xdr:cNvPr id="16" name="Graphique 15" descr="Sablier terminé contour">
          <a:extLst>
            <a:ext uri="{FF2B5EF4-FFF2-40B4-BE49-F238E27FC236}">
              <a16:creationId xmlns:a16="http://schemas.microsoft.com/office/drawing/2014/main" id="{92F4A4DD-856C-7886-F6E3-75497CDB4E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5"/>
            </a:ext>
          </a:extLst>
        </a:blip>
        <a:stretch>
          <a:fillRect/>
        </a:stretch>
      </xdr:blipFill>
      <xdr:spPr>
        <a:xfrm>
          <a:off x="11655778" y="28574"/>
          <a:ext cx="1086555" cy="902759"/>
        </a:xfrm>
        <a:prstGeom prst="rect">
          <a:avLst/>
        </a:prstGeom>
      </xdr:spPr>
    </xdr:pic>
    <xdr:clientData/>
  </xdr:twoCellAnchor>
  <xdr:twoCellAnchor>
    <xdr:from>
      <xdr:col>3</xdr:col>
      <xdr:colOff>0</xdr:colOff>
      <xdr:row>16</xdr:row>
      <xdr:rowOff>0</xdr:rowOff>
    </xdr:from>
    <xdr:to>
      <xdr:col>8</xdr:col>
      <xdr:colOff>0</xdr:colOff>
      <xdr:row>17</xdr:row>
      <xdr:rowOff>0</xdr:rowOff>
    </xdr:to>
    <xdr:sp macro="" textlink="RESULTAT_BDD!#REF!">
      <xdr:nvSpPr>
        <xdr:cNvPr id="27" name="ZoneTexte 26">
          <a:extLst>
            <a:ext uri="{FF2B5EF4-FFF2-40B4-BE49-F238E27FC236}">
              <a16:creationId xmlns:a16="http://schemas.microsoft.com/office/drawing/2014/main" id="{3A9D2E48-19F7-4F72-B360-B3313586C5B0}"/>
            </a:ext>
          </a:extLst>
        </xdr:cNvPr>
        <xdr:cNvSpPr txBox="1"/>
      </xdr:nvSpPr>
      <xdr:spPr>
        <a:xfrm>
          <a:off x="2568222" y="5101167"/>
          <a:ext cx="5432778" cy="444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fld id="{254C2B55-CA46-4524-B0B2-1D3DBD5C90EA}" type="TxLink">
            <a:rPr lang="en-US" sz="2000" b="1" i="0" u="none" strike="noStrike">
              <a:solidFill>
                <a:sysClr val="windowText" lastClr="000000"/>
              </a:solidFill>
              <a:latin typeface="Arial"/>
              <a:ea typeface="+mn-ea"/>
              <a:cs typeface="Arial"/>
            </a:rPr>
            <a:pPr marL="0" indent="0" algn="ctr"/>
            <a:t>Constat</a:t>
          </a:fld>
          <a:endParaRPr lang="fr-FR" sz="2000" b="1" i="0" u="none" strike="noStrike">
            <a:solidFill>
              <a:sysClr val="windowText" lastClr="000000"/>
            </a:solidFill>
            <a:latin typeface="Arial"/>
            <a:ea typeface="+mn-ea"/>
            <a:cs typeface="Arial"/>
          </a:endParaRPr>
        </a:p>
      </xdr:txBody>
    </xdr:sp>
    <xdr:clientData/>
  </xdr:twoCellAnchor>
  <xdr:twoCellAnchor>
    <xdr:from>
      <xdr:col>9</xdr:col>
      <xdr:colOff>-1</xdr:colOff>
      <xdr:row>3</xdr:row>
      <xdr:rowOff>0</xdr:rowOff>
    </xdr:from>
    <xdr:to>
      <xdr:col>13</xdr:col>
      <xdr:colOff>1086554</xdr:colOff>
      <xdr:row>4</xdr:row>
      <xdr:rowOff>0</xdr:rowOff>
    </xdr:to>
    <xdr:sp macro="" textlink="RESULTAT_BDD!#REF!">
      <xdr:nvSpPr>
        <xdr:cNvPr id="28" name="ZoneTexte 27">
          <a:extLst>
            <a:ext uri="{FF2B5EF4-FFF2-40B4-BE49-F238E27FC236}">
              <a16:creationId xmlns:a16="http://schemas.microsoft.com/office/drawing/2014/main" id="{644D4658-E610-4106-8102-B9F65DD9B100}"/>
            </a:ext>
          </a:extLst>
        </xdr:cNvPr>
        <xdr:cNvSpPr txBox="1"/>
      </xdr:nvSpPr>
      <xdr:spPr>
        <a:xfrm>
          <a:off x="9087555" y="931333"/>
          <a:ext cx="5432777" cy="444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fld id="{6B023829-CB8A-420F-9385-8B0AEF7411C7}" type="TxLink">
            <a:rPr lang="en-US" sz="2000" b="1" i="0" u="none" strike="noStrike">
              <a:solidFill>
                <a:sysClr val="windowText" lastClr="000000"/>
              </a:solidFill>
              <a:latin typeface="Arial"/>
              <a:ea typeface="+mn-ea"/>
              <a:cs typeface="Arial"/>
            </a:rPr>
            <a:pPr marL="0" indent="0" algn="ctr"/>
            <a:t>Cause</a:t>
          </a:fld>
          <a:endParaRPr lang="fr-FR" sz="2000" b="1" i="0" u="none" strike="noStrike">
            <a:solidFill>
              <a:sysClr val="windowText" lastClr="000000"/>
            </a:solidFill>
            <a:latin typeface="Arial"/>
            <a:ea typeface="+mn-ea"/>
            <a:cs typeface="Arial"/>
          </a:endParaRPr>
        </a:p>
      </xdr:txBody>
    </xdr:sp>
    <xdr:clientData/>
  </xdr:twoCellAnchor>
  <xdr:twoCellAnchor>
    <xdr:from>
      <xdr:col>1</xdr:col>
      <xdr:colOff>0</xdr:colOff>
      <xdr:row>7</xdr:row>
      <xdr:rowOff>0</xdr:rowOff>
    </xdr:from>
    <xdr:to>
      <xdr:col>2</xdr:col>
      <xdr:colOff>0</xdr:colOff>
      <xdr:row>10</xdr:row>
      <xdr:rowOff>0</xdr:rowOff>
    </xdr:to>
    <xdr:sp macro="" textlink="RESULTAT_BDD!B5">
      <xdr:nvSpPr>
        <xdr:cNvPr id="36" name="ZoneTexte 35">
          <a:extLst>
            <a:ext uri="{FF2B5EF4-FFF2-40B4-BE49-F238E27FC236}">
              <a16:creationId xmlns:a16="http://schemas.microsoft.com/office/drawing/2014/main" id="{0FF62D93-468B-4D38-98B2-54DDC23E22F2}"/>
            </a:ext>
          </a:extLst>
        </xdr:cNvPr>
        <xdr:cNvSpPr txBox="1"/>
      </xdr:nvSpPr>
      <xdr:spPr>
        <a:xfrm>
          <a:off x="924278" y="2307167"/>
          <a:ext cx="924278" cy="93133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0DD6D38C-2D8A-43B2-B801-C5BF63058326}" type="TxLink">
            <a:rPr lang="en-US" sz="4000" b="0" i="0" u="none" strike="noStrike">
              <a:solidFill>
                <a:schemeClr val="accent4"/>
              </a:solidFill>
              <a:latin typeface="Arial"/>
              <a:cs typeface="Arial"/>
            </a:rPr>
            <a:pPr algn="ctr"/>
            <a:t>1</a:t>
          </a:fld>
          <a:endParaRPr lang="en-US" sz="4000" b="0" i="0" u="none" strike="noStrike">
            <a:solidFill>
              <a:schemeClr val="accent4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0</xdr:colOff>
      <xdr:row>4</xdr:row>
      <xdr:rowOff>1</xdr:rowOff>
    </xdr:from>
    <xdr:to>
      <xdr:col>2</xdr:col>
      <xdr:colOff>0</xdr:colOff>
      <xdr:row>7</xdr:row>
      <xdr:rowOff>0</xdr:rowOff>
    </xdr:to>
    <xdr:sp macro="" textlink="RESULTAT_BDD!B6">
      <xdr:nvSpPr>
        <xdr:cNvPr id="37" name="ZoneTexte 36">
          <a:extLst>
            <a:ext uri="{FF2B5EF4-FFF2-40B4-BE49-F238E27FC236}">
              <a16:creationId xmlns:a16="http://schemas.microsoft.com/office/drawing/2014/main" id="{EB81A667-118B-4F3F-BC19-E1483DDF9021}"/>
            </a:ext>
          </a:extLst>
        </xdr:cNvPr>
        <xdr:cNvSpPr txBox="1"/>
      </xdr:nvSpPr>
      <xdr:spPr>
        <a:xfrm>
          <a:off x="924278" y="1375834"/>
          <a:ext cx="924278" cy="93133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AA468521-430C-4C47-8C42-98AA08E0F0F2}" type="TxLink">
            <a:rPr lang="en-US" sz="4000" b="0" i="0" u="none" strike="noStrike">
              <a:solidFill>
                <a:schemeClr val="accent4"/>
              </a:solidFill>
              <a:latin typeface="Arial"/>
              <a:cs typeface="Arial"/>
            </a:rPr>
            <a:pPr algn="ctr"/>
            <a:t>0</a:t>
          </a:fld>
          <a:endParaRPr lang="en-US" sz="4000" b="0" i="0" u="none" strike="noStrike">
            <a:solidFill>
              <a:schemeClr val="accent4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0</xdr:colOff>
      <xdr:row>17</xdr:row>
      <xdr:rowOff>0</xdr:rowOff>
    </xdr:from>
    <xdr:to>
      <xdr:col>2</xdr:col>
      <xdr:colOff>0</xdr:colOff>
      <xdr:row>20</xdr:row>
      <xdr:rowOff>0</xdr:rowOff>
    </xdr:to>
    <xdr:sp macro="" textlink="RESULTAT_BDD!B5">
      <xdr:nvSpPr>
        <xdr:cNvPr id="38" name="ZoneTexte 37">
          <a:extLst>
            <a:ext uri="{FF2B5EF4-FFF2-40B4-BE49-F238E27FC236}">
              <a16:creationId xmlns:a16="http://schemas.microsoft.com/office/drawing/2014/main" id="{80863EA0-FB23-4FD7-9594-2F66C294CE7E}"/>
            </a:ext>
          </a:extLst>
        </xdr:cNvPr>
        <xdr:cNvSpPr txBox="1"/>
      </xdr:nvSpPr>
      <xdr:spPr>
        <a:xfrm>
          <a:off x="924278" y="5545667"/>
          <a:ext cx="924278" cy="93133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369164F0-CA19-48FF-9BA7-18EC5DA3910E}" type="TxLink">
            <a:rPr lang="en-US" sz="4000" b="0" i="0" u="none" strike="noStrike">
              <a:solidFill>
                <a:schemeClr val="accent4"/>
              </a:solidFill>
              <a:latin typeface="Arial"/>
              <a:cs typeface="Arial"/>
            </a:rPr>
            <a:pPr algn="ctr"/>
            <a:t>1</a:t>
          </a:fld>
          <a:endParaRPr lang="fr-FR" sz="4000">
            <a:solidFill>
              <a:schemeClr val="accent4"/>
            </a:solidFill>
          </a:endParaRPr>
        </a:p>
      </xdr:txBody>
    </xdr:sp>
    <xdr:clientData/>
  </xdr:twoCellAnchor>
  <xdr:twoCellAnchor>
    <xdr:from>
      <xdr:col>1</xdr:col>
      <xdr:colOff>0</xdr:colOff>
      <xdr:row>20</xdr:row>
      <xdr:rowOff>0</xdr:rowOff>
    </xdr:from>
    <xdr:to>
      <xdr:col>2</xdr:col>
      <xdr:colOff>0</xdr:colOff>
      <xdr:row>23</xdr:row>
      <xdr:rowOff>1</xdr:rowOff>
    </xdr:to>
    <xdr:sp macro="" textlink="RESULTAT_BDD!B6">
      <xdr:nvSpPr>
        <xdr:cNvPr id="46" name="ZoneTexte 45">
          <a:extLst>
            <a:ext uri="{FF2B5EF4-FFF2-40B4-BE49-F238E27FC236}">
              <a16:creationId xmlns:a16="http://schemas.microsoft.com/office/drawing/2014/main" id="{B9DE3FC4-1E76-4462-A0CA-39FB119D7872}"/>
            </a:ext>
          </a:extLst>
        </xdr:cNvPr>
        <xdr:cNvSpPr txBox="1"/>
      </xdr:nvSpPr>
      <xdr:spPr>
        <a:xfrm>
          <a:off x="924278" y="6477000"/>
          <a:ext cx="924278" cy="93133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14B748D9-9A56-4D3D-B720-E080346B0AEB}" type="TxLink">
            <a:rPr lang="en-US" sz="4000" b="0" i="0" u="none" strike="noStrike">
              <a:solidFill>
                <a:schemeClr val="accent4"/>
              </a:solidFill>
              <a:latin typeface="Arial"/>
              <a:cs typeface="Arial"/>
            </a:rPr>
            <a:pPr algn="ctr"/>
            <a:t>0</a:t>
          </a:fld>
          <a:endParaRPr lang="fr-FR" sz="4000">
            <a:solidFill>
              <a:schemeClr val="accent4"/>
            </a:solidFill>
          </a:endParaRPr>
        </a:p>
      </xdr:txBody>
    </xdr:sp>
    <xdr:clientData/>
  </xdr:twoCellAnchor>
  <xdr:twoCellAnchor>
    <xdr:from>
      <xdr:col>3</xdr:col>
      <xdr:colOff>0</xdr:colOff>
      <xdr:row>3</xdr:row>
      <xdr:rowOff>1</xdr:rowOff>
    </xdr:from>
    <xdr:to>
      <xdr:col>8</xdr:col>
      <xdr:colOff>0</xdr:colOff>
      <xdr:row>4</xdr:row>
      <xdr:rowOff>0</xdr:rowOff>
    </xdr:to>
    <xdr:sp macro="" textlink="RESULTAT_BDD!#REF!">
      <xdr:nvSpPr>
        <xdr:cNvPr id="26" name="ZoneTexte 25">
          <a:extLst>
            <a:ext uri="{FF2B5EF4-FFF2-40B4-BE49-F238E27FC236}">
              <a16:creationId xmlns:a16="http://schemas.microsoft.com/office/drawing/2014/main" id="{90BFF6D2-747C-4355-9DCC-373692C955E5}"/>
            </a:ext>
          </a:extLst>
        </xdr:cNvPr>
        <xdr:cNvSpPr txBox="1"/>
      </xdr:nvSpPr>
      <xdr:spPr>
        <a:xfrm>
          <a:off x="2568222" y="931334"/>
          <a:ext cx="5432778" cy="44449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fld id="{65858B77-61F6-4218-A84A-229EB8596C91}" type="TxLink">
            <a:rPr lang="en-US" sz="2000" b="1" i="0" u="none" strike="noStrike">
              <a:solidFill>
                <a:sysClr val="windowText" lastClr="000000"/>
              </a:solidFill>
              <a:latin typeface="Arial"/>
              <a:ea typeface="+mn-ea"/>
              <a:cs typeface="Arial"/>
            </a:rPr>
            <a:pPr marL="0" indent="0" algn="ctr"/>
            <a:t>Type d'activité</a:t>
          </a:fld>
          <a:endParaRPr lang="fr-FR" sz="2000" b="1" i="0" u="none" strike="noStrike">
            <a:solidFill>
              <a:sysClr val="windowText" lastClr="000000"/>
            </a:solidFill>
            <a:latin typeface="Arial"/>
            <a:ea typeface="+mn-ea"/>
            <a:cs typeface="Arial"/>
          </a:endParaRPr>
        </a:p>
      </xdr:txBody>
    </xdr:sp>
    <xdr:clientData/>
  </xdr:twoCellAnchor>
  <xdr:twoCellAnchor editAs="oneCell">
    <xdr:from>
      <xdr:col>3</xdr:col>
      <xdr:colOff>0</xdr:colOff>
      <xdr:row>4</xdr:row>
      <xdr:rowOff>0</xdr:rowOff>
    </xdr:from>
    <xdr:to>
      <xdr:col>8</xdr:col>
      <xdr:colOff>1</xdr:colOff>
      <xdr:row>6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2" name="Anné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38375" y="1373188"/>
              <a:ext cx="5437189" cy="619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15</xdr:col>
      <xdr:colOff>1086555</xdr:colOff>
      <xdr:row>0</xdr:row>
      <xdr:rowOff>38100</xdr:rowOff>
    </xdr:from>
    <xdr:to>
      <xdr:col>16</xdr:col>
      <xdr:colOff>1086554</xdr:colOff>
      <xdr:row>3</xdr:row>
      <xdr:rowOff>0</xdr:rowOff>
    </xdr:to>
    <xdr:pic>
      <xdr:nvPicPr>
        <xdr:cNvPr id="48" name="Graphique 47" descr="Médical contour">
          <a:extLst>
            <a:ext uri="{FF2B5EF4-FFF2-40B4-BE49-F238E27FC236}">
              <a16:creationId xmlns:a16="http://schemas.microsoft.com/office/drawing/2014/main" id="{B75D43A0-E29C-5A66-F2B2-04988E5134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16"/>
            </a:ext>
          </a:extLst>
        </a:blip>
        <a:stretch>
          <a:fillRect/>
        </a:stretch>
      </xdr:blipFill>
      <xdr:spPr>
        <a:xfrm>
          <a:off x="14985999" y="38100"/>
          <a:ext cx="1086555" cy="893233"/>
        </a:xfrm>
        <a:prstGeom prst="rect">
          <a:avLst/>
        </a:prstGeom>
      </xdr:spPr>
    </xdr:pic>
    <xdr:clientData/>
  </xdr:twoCellAnchor>
  <xdr:twoCellAnchor>
    <xdr:from>
      <xdr:col>3</xdr:col>
      <xdr:colOff>0</xdr:colOff>
      <xdr:row>6</xdr:row>
      <xdr:rowOff>0</xdr:rowOff>
    </xdr:from>
    <xdr:to>
      <xdr:col>8</xdr:col>
      <xdr:colOff>0</xdr:colOff>
      <xdr:row>15</xdr:row>
      <xdr:rowOff>0</xdr:rowOff>
    </xdr:to>
    <xdr:graphicFrame macro="">
      <xdr:nvGraphicFramePr>
        <xdr:cNvPr id="33" name="TCD_Activit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3</xdr:col>
      <xdr:colOff>0</xdr:colOff>
      <xdr:row>19</xdr:row>
      <xdr:rowOff>0</xdr:rowOff>
    </xdr:from>
    <xdr:to>
      <xdr:col>8</xdr:col>
      <xdr:colOff>0</xdr:colOff>
      <xdr:row>28</xdr:row>
      <xdr:rowOff>0</xdr:rowOff>
    </xdr:to>
    <xdr:graphicFrame macro="">
      <xdr:nvGraphicFramePr>
        <xdr:cNvPr id="35" name="TCD_Constat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 editAs="oneCell">
    <xdr:from>
      <xdr:col>3</xdr:col>
      <xdr:colOff>0</xdr:colOff>
      <xdr:row>17</xdr:row>
      <xdr:rowOff>0</xdr:rowOff>
    </xdr:from>
    <xdr:to>
      <xdr:col>8</xdr:col>
      <xdr:colOff>1</xdr:colOff>
      <xdr:row>19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4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38375" y="5532438"/>
              <a:ext cx="5437189" cy="619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9</xdr:col>
      <xdr:colOff>-1</xdr:colOff>
      <xdr:row>6</xdr:row>
      <xdr:rowOff>0</xdr:rowOff>
    </xdr:from>
    <xdr:to>
      <xdr:col>14</xdr:col>
      <xdr:colOff>0</xdr:colOff>
      <xdr:row>15</xdr:row>
      <xdr:rowOff>0</xdr:rowOff>
    </xdr:to>
    <xdr:graphicFrame macro="">
      <xdr:nvGraphicFramePr>
        <xdr:cNvPr id="39" name="TCD_Caus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 editAs="oneCell">
    <xdr:from>
      <xdr:col>9</xdr:col>
      <xdr:colOff>-1</xdr:colOff>
      <xdr:row>4</xdr:row>
      <xdr:rowOff>0</xdr:rowOff>
    </xdr:from>
    <xdr:to>
      <xdr:col>13</xdr:col>
      <xdr:colOff>1086554</xdr:colOff>
      <xdr:row>6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1" name="Année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72437" y="1373188"/>
              <a:ext cx="5436305" cy="619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9</xdr:col>
      <xdr:colOff>0</xdr:colOff>
      <xdr:row>16</xdr:row>
      <xdr:rowOff>0</xdr:rowOff>
    </xdr:from>
    <xdr:to>
      <xdr:col>14</xdr:col>
      <xdr:colOff>0</xdr:colOff>
      <xdr:row>17</xdr:row>
      <xdr:rowOff>0</xdr:rowOff>
    </xdr:to>
    <xdr:sp macro="" textlink="RESULTAT_BDD!#REF!">
      <xdr:nvSpPr>
        <xdr:cNvPr id="47" name="ZoneTexte 46">
          <a:extLst>
            <a:ext uri="{FF2B5EF4-FFF2-40B4-BE49-F238E27FC236}">
              <a16:creationId xmlns:a16="http://schemas.microsoft.com/office/drawing/2014/main" id="{644D4658-E610-4106-8102-B9F65DD9B100}"/>
            </a:ext>
          </a:extLst>
        </xdr:cNvPr>
        <xdr:cNvSpPr txBox="1"/>
      </xdr:nvSpPr>
      <xdr:spPr>
        <a:xfrm>
          <a:off x="8071556" y="5101167"/>
          <a:ext cx="5432777" cy="444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fld id="{CF742826-130F-41D1-9175-C10F8D2E8122}" type="TxLink">
            <a:rPr lang="en-US" sz="2000" b="1" i="0" u="none" strike="noStrike">
              <a:solidFill>
                <a:sysClr val="windowText" lastClr="000000"/>
              </a:solidFill>
              <a:latin typeface="Arial"/>
              <a:ea typeface="+mn-ea"/>
              <a:cs typeface="Arial"/>
            </a:rPr>
            <a:pPr marL="0" indent="0" algn="ctr"/>
            <a:t>Partie du corps touchée</a:t>
          </a:fld>
          <a:endParaRPr lang="fr-FR" sz="2000" b="1" i="0" u="none" strike="noStrike">
            <a:solidFill>
              <a:sysClr val="windowText" lastClr="000000"/>
            </a:solidFill>
            <a:latin typeface="Arial"/>
            <a:ea typeface="+mn-ea"/>
            <a:cs typeface="Arial"/>
          </a:endParaRPr>
        </a:p>
      </xdr:txBody>
    </xdr:sp>
    <xdr:clientData/>
  </xdr:twoCellAnchor>
  <xdr:twoCellAnchor>
    <xdr:from>
      <xdr:col>9</xdr:col>
      <xdr:colOff>-1</xdr:colOff>
      <xdr:row>19</xdr:row>
      <xdr:rowOff>0</xdr:rowOff>
    </xdr:from>
    <xdr:to>
      <xdr:col>13</xdr:col>
      <xdr:colOff>1086554</xdr:colOff>
      <xdr:row>28</xdr:row>
      <xdr:rowOff>0</xdr:rowOff>
    </xdr:to>
    <xdr:graphicFrame macro="">
      <xdr:nvGraphicFramePr>
        <xdr:cNvPr id="49" name="TCD_Corp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8</xdr:col>
      <xdr:colOff>77611</xdr:colOff>
      <xdr:row>0</xdr:row>
      <xdr:rowOff>1</xdr:rowOff>
    </xdr:from>
    <xdr:to>
      <xdr:col>11</xdr:col>
      <xdr:colOff>769056</xdr:colOff>
      <xdr:row>3</xdr:row>
      <xdr:rowOff>0</xdr:rowOff>
    </xdr:to>
    <xdr:sp macro="" textlink="RESULTAT_BDD!$C$4">
      <xdr:nvSpPr>
        <xdr:cNvPr id="9" name="Rectangle à coins arrondis 8"/>
        <xdr:cNvSpPr/>
      </xdr:nvSpPr>
      <xdr:spPr>
        <a:xfrm>
          <a:off x="8078611" y="1"/>
          <a:ext cx="3259667" cy="931332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CCEB8DDD-EE64-4E57-91F9-506BF4AAE037}" type="TxLink">
            <a:rPr lang="en-US" sz="2400" b="0" i="0" u="none" strike="noStrike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pPr algn="l"/>
            <a:t>Nombre de jour(s) sans accident : 140</a:t>
          </a:fld>
          <a:endParaRPr lang="fr-FR" sz="2400" b="0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oneCell">
    <xdr:from>
      <xdr:col>9</xdr:col>
      <xdr:colOff>-1</xdr:colOff>
      <xdr:row>17</xdr:row>
      <xdr:rowOff>0</xdr:rowOff>
    </xdr:from>
    <xdr:to>
      <xdr:col>13</xdr:col>
      <xdr:colOff>1086554</xdr:colOff>
      <xdr:row>19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3" name="Année 4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72437" y="5532438"/>
              <a:ext cx="5436305" cy="619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0</xdr:colOff>
      <xdr:row>6</xdr:row>
      <xdr:rowOff>0</xdr:rowOff>
    </xdr:from>
    <xdr:to>
      <xdr:col>20</xdr:col>
      <xdr:colOff>0</xdr:colOff>
      <xdr:row>15</xdr:row>
      <xdr:rowOff>1</xdr:rowOff>
    </xdr:to>
    <xdr:graphicFrame macro="">
      <xdr:nvGraphicFramePr>
        <xdr:cNvPr id="51" name="Graphique 5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 editAs="oneCell">
    <xdr:from>
      <xdr:col>0</xdr:col>
      <xdr:colOff>1</xdr:colOff>
      <xdr:row>17</xdr:row>
      <xdr:rowOff>41599</xdr:rowOff>
    </xdr:from>
    <xdr:to>
      <xdr:col>1</xdr:col>
      <xdr:colOff>1</xdr:colOff>
      <xdr:row>20</xdr:row>
      <xdr:rowOff>0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2" cstate="print">
          <a:duotone>
            <a:prstClr val="black"/>
            <a:schemeClr val="bg1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5587266"/>
          <a:ext cx="924278" cy="889734"/>
        </a:xfrm>
        <a:prstGeom prst="rect">
          <a:avLst/>
        </a:prstGeom>
        <a:solidFill>
          <a:schemeClr val="accent4"/>
        </a:solidFill>
        <a:ln>
          <a:noFill/>
        </a:ln>
      </xdr:spPr>
    </xdr:pic>
    <xdr:clientData/>
  </xdr:twoCellAnchor>
  <xdr:twoCellAnchor editAs="oneCell">
    <xdr:from>
      <xdr:col>0</xdr:col>
      <xdr:colOff>1</xdr:colOff>
      <xdr:row>20</xdr:row>
      <xdr:rowOff>0</xdr:rowOff>
    </xdr:from>
    <xdr:to>
      <xdr:col>1</xdr:col>
      <xdr:colOff>0</xdr:colOff>
      <xdr:row>23</xdr:row>
      <xdr:rowOff>0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3" cstate="print">
          <a:duotone>
            <a:prstClr val="black"/>
            <a:schemeClr val="accent4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6477000"/>
          <a:ext cx="924277" cy="931333"/>
        </a:xfrm>
        <a:prstGeom prst="rect">
          <a:avLst/>
        </a:prstGeom>
        <a:solidFill>
          <a:schemeClr val="accent4"/>
        </a:solidFill>
      </xdr:spPr>
    </xdr:pic>
    <xdr:clientData/>
  </xdr:twoCellAnchor>
  <xdr:twoCellAnchor>
    <xdr:from>
      <xdr:col>15</xdr:col>
      <xdr:colOff>0</xdr:colOff>
      <xdr:row>3</xdr:row>
      <xdr:rowOff>0</xdr:rowOff>
    </xdr:from>
    <xdr:to>
      <xdr:col>20</xdr:col>
      <xdr:colOff>0</xdr:colOff>
      <xdr:row>4</xdr:row>
      <xdr:rowOff>0</xdr:rowOff>
    </xdr:to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644D4658-E610-4106-8102-B9F65DD9B100}"/>
            </a:ext>
          </a:extLst>
        </xdr:cNvPr>
        <xdr:cNvSpPr txBox="1"/>
      </xdr:nvSpPr>
      <xdr:spPr>
        <a:xfrm>
          <a:off x="13899444" y="931333"/>
          <a:ext cx="5432778" cy="444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en-US" sz="2000" b="1" i="0" u="none" strike="noStrike">
              <a:solidFill>
                <a:sysClr val="windowText" lastClr="000000"/>
              </a:solidFill>
              <a:latin typeface="Arial"/>
              <a:ea typeface="+mn-ea"/>
              <a:cs typeface="Arial"/>
            </a:rPr>
            <a:t>Grade</a:t>
          </a:r>
        </a:p>
      </xdr:txBody>
    </xdr:sp>
    <xdr:clientData/>
  </xdr:twoCellAnchor>
  <xdr:twoCellAnchor>
    <xdr:from>
      <xdr:col>15</xdr:col>
      <xdr:colOff>0</xdr:colOff>
      <xdr:row>19</xdr:row>
      <xdr:rowOff>0</xdr:rowOff>
    </xdr:from>
    <xdr:to>
      <xdr:col>20</xdr:col>
      <xdr:colOff>0</xdr:colOff>
      <xdr:row>27</xdr:row>
      <xdr:rowOff>289279</xdr:rowOff>
    </xdr:to>
    <xdr:graphicFrame macro="">
      <xdr:nvGraphicFramePr>
        <xdr:cNvPr id="53" name="Graphique 5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15</xdr:col>
      <xdr:colOff>0</xdr:colOff>
      <xdr:row>16</xdr:row>
      <xdr:rowOff>0</xdr:rowOff>
    </xdr:from>
    <xdr:to>
      <xdr:col>20</xdr:col>
      <xdr:colOff>0</xdr:colOff>
      <xdr:row>17</xdr:row>
      <xdr:rowOff>0</xdr:rowOff>
    </xdr:to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644D4658-E610-4106-8102-B9F65DD9B100}"/>
            </a:ext>
          </a:extLst>
        </xdr:cNvPr>
        <xdr:cNvSpPr txBox="1"/>
      </xdr:nvSpPr>
      <xdr:spPr>
        <a:xfrm>
          <a:off x="13899444" y="5101167"/>
          <a:ext cx="5432778" cy="444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en-US" sz="2000" b="1" i="0" u="none" strike="noStrike">
              <a:solidFill>
                <a:sysClr val="windowText" lastClr="000000"/>
              </a:solidFill>
              <a:latin typeface="Arial"/>
              <a:ea typeface="+mn-ea"/>
              <a:cs typeface="Arial"/>
            </a:rPr>
            <a:t>Unité / Service</a:t>
          </a:r>
        </a:p>
      </xdr:txBody>
    </xdr:sp>
    <xdr:clientData/>
  </xdr:twoCellAnchor>
  <xdr:twoCellAnchor editAs="oneCell">
    <xdr:from>
      <xdr:col>0</xdr:col>
      <xdr:colOff>0</xdr:colOff>
      <xdr:row>6</xdr:row>
      <xdr:rowOff>310444</xdr:rowOff>
    </xdr:from>
    <xdr:to>
      <xdr:col>1</xdr:col>
      <xdr:colOff>0</xdr:colOff>
      <xdr:row>10</xdr:row>
      <xdr:rowOff>0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07166"/>
          <a:ext cx="924278" cy="931334"/>
        </a:xfrm>
        <a:prstGeom prst="rect">
          <a:avLst/>
        </a:prstGeom>
        <a:solidFill>
          <a:schemeClr val="accent4"/>
        </a:solidFill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1</xdr:col>
      <xdr:colOff>0</xdr:colOff>
      <xdr:row>6</xdr:row>
      <xdr:rowOff>310444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375833"/>
          <a:ext cx="924278" cy="931333"/>
        </a:xfrm>
        <a:prstGeom prst="rect">
          <a:avLst/>
        </a:prstGeom>
        <a:solidFill>
          <a:schemeClr val="accent4"/>
        </a:solidFill>
      </xdr:spPr>
    </xdr:pic>
    <xdr:clientData/>
  </xdr:twoCellAnchor>
  <xdr:twoCellAnchor editAs="oneCell">
    <xdr:from>
      <xdr:col>14</xdr:col>
      <xdr:colOff>395110</xdr:colOff>
      <xdr:row>3</xdr:row>
      <xdr:rowOff>444499</xdr:rowOff>
    </xdr:from>
    <xdr:to>
      <xdr:col>20</xdr:col>
      <xdr:colOff>0</xdr:colOff>
      <xdr:row>5</xdr:row>
      <xdr:rowOff>310443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0" name="Année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904735" y="1373187"/>
              <a:ext cx="5438953" cy="62000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15</xdr:col>
      <xdr:colOff>0</xdr:colOff>
      <xdr:row>17</xdr:row>
      <xdr:rowOff>0</xdr:rowOff>
    </xdr:from>
    <xdr:to>
      <xdr:col>20</xdr:col>
      <xdr:colOff>0</xdr:colOff>
      <xdr:row>19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1" name="Année 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906500" y="5532438"/>
              <a:ext cx="5437188" cy="619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21</xdr:col>
      <xdr:colOff>0</xdr:colOff>
      <xdr:row>0</xdr:row>
      <xdr:rowOff>0</xdr:rowOff>
    </xdr:from>
    <xdr:to>
      <xdr:col>22</xdr:col>
      <xdr:colOff>-1</xdr:colOff>
      <xdr:row>3</xdr:row>
      <xdr:rowOff>0</xdr:rowOff>
    </xdr:to>
    <xdr:pic macro="[0]!Actualiser_TCD"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431125" y="0"/>
          <a:ext cx="1087437" cy="92868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165100</xdr:colOff>
          <xdr:row>12</xdr:row>
          <xdr:rowOff>209550</xdr:rowOff>
        </xdr:from>
        <xdr:to>
          <xdr:col>1</xdr:col>
          <xdr:colOff>844550</xdr:colOff>
          <xdr:row>15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HENER Romain TSEF 2E CLASSE DEF" refreshedDate="44761.358288773146" createdVersion="6" refreshedVersion="6" minRefreshableVersion="3" recordCount="3">
  <cacheSource type="worksheet">
    <worksheetSource name="Tab_BDD"/>
  </cacheSource>
  <cacheFields count="23">
    <cacheField name="Matricule" numFmtId="0">
      <sharedItems containsSemiMixedTypes="0" containsString="0" containsNumber="1" containsInteger="1" minValue="1" maxValue="3"/>
    </cacheField>
    <cacheField name="Grade" numFmtId="0">
      <sharedItems count="3">
        <s v="HSD"/>
        <s v="ADC"/>
        <s v="ATPMD2" u="1"/>
      </sharedItems>
    </cacheField>
    <cacheField name="Nom" numFmtId="0">
      <sharedItems/>
    </cacheField>
    <cacheField name="Prénom" numFmtId="0">
      <sharedItems/>
    </cacheField>
    <cacheField name="Sexe" numFmtId="0">
      <sharedItems/>
    </cacheField>
    <cacheField name="Date de naissance" numFmtId="14">
      <sharedItems containsDate="1" containsMixedTypes="1" minDate="1999-01-23T00:00:00" maxDate="2022-03-02T00:00:00"/>
    </cacheField>
    <cacheField name="Statut" numFmtId="0">
      <sharedItems/>
    </cacheField>
    <cacheField name="Unité / Service" numFmtId="0">
      <sharedItems count="2">
        <s v="ECL"/>
        <s v="1 ESC" u="1"/>
      </sharedItems>
    </cacheField>
    <cacheField name="Date de l'accident" numFmtId="14">
      <sharedItems containsSemiMixedTypes="0" containsNonDate="0" containsDate="1" containsString="0" minDate="2021-02-03T00:00:00" maxDate="2022-03-02T00:00:00"/>
    </cacheField>
    <cacheField name="Heure de l'accident" numFmtId="0">
      <sharedItems/>
    </cacheField>
    <cacheField name="Pays de l'accident" numFmtId="0">
      <sharedItems/>
    </cacheField>
    <cacheField name="Département de l'accident" numFmtId="0">
      <sharedItems/>
    </cacheField>
    <cacheField name="Ville de l'accident" numFmtId="0">
      <sharedItems/>
    </cacheField>
    <cacheField name="Détail de l'accident" numFmtId="0">
      <sharedItems/>
    </cacheField>
    <cacheField name="Partie du corps touché" numFmtId="0">
      <sharedItems count="4">
        <s v="Genou"/>
        <s v="Poly-traumatisme"/>
        <s v="Cheville"/>
        <s v="Doigt" u="1"/>
      </sharedItems>
    </cacheField>
    <cacheField name="Constat" numFmtId="0">
      <sharedItems count="3">
        <s v="Entorse"/>
        <s v="Contusion"/>
        <s v="Claquage" u="1"/>
      </sharedItems>
    </cacheField>
    <cacheField name="Type d'activité lié à l'accident" numFmtId="0">
      <sharedItems count="5">
        <s v="Activité sportive"/>
        <s v="Trajet : Domicile - Travail"/>
        <s v="Activité militaire : Combat"/>
        <s v="Activité professionnelle : Travail" u="1"/>
        <s v="Conflit" u="1"/>
      </sharedItems>
    </cacheField>
    <cacheField name="Cause de l'accident" numFmtId="0">
      <sharedItems count="2">
        <s v="Défaillance physique"/>
        <s v="Causé par un tiers"/>
      </sharedItems>
    </cacheField>
    <cacheField name="Nombre de jour(s) d'arrêt" numFmtId="0">
      <sharedItems containsSemiMixedTypes="0" containsString="0" containsNumber="1" containsInteger="1" minValue="0" maxValue="25"/>
    </cacheField>
    <cacheField name="Commentaire" numFmtId="0">
      <sharedItems containsBlank="1"/>
    </cacheField>
    <cacheField name="Numéro AccMili" numFmtId="0">
      <sharedItems containsSemiMixedTypes="0" containsString="0" containsNumber="1" containsInteger="1" minValue="306" maxValue="309"/>
    </cacheField>
    <cacheField name="Année" numFmtId="0">
      <sharedItems containsSemiMixedTypes="0" containsString="0" containsNumber="1" containsInteger="1" minValue="2021" maxValue="2022" count="2">
        <n v="2022"/>
        <n v="2021"/>
      </sharedItems>
    </cacheField>
    <cacheField name="Date de saisie" numFmtId="0">
      <sharedItems containsNonDate="0" containsDate="1" containsString="0" containsBlank="1" minDate="2022-07-18T00:00:00" maxDate="2022-07-19T00:00: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n v="1"/>
    <x v="0"/>
    <s v="CHEMIN"/>
    <s v="ANTONIN"/>
    <s v="Homme"/>
    <d v="2022-03-01T00:00:00"/>
    <s v="Militaire"/>
    <x v="0"/>
    <d v="2022-03-01T00:00:00"/>
    <s v="08H00"/>
    <s v="FRANCE"/>
    <s v="MEUSE"/>
    <s v="VERDUN"/>
    <s v="LORS D'UNE SÉANCE DE COURSE A PIED A RESSENTI UNE VIVE DOULEUR AU GENOU GAUCHE;"/>
    <x v="0"/>
    <x v="0"/>
    <x v="0"/>
    <x v="0"/>
    <n v="25"/>
    <m/>
    <n v="307"/>
    <x v="0"/>
    <d v="2022-07-18T00:00:00"/>
  </r>
  <r>
    <n v="2"/>
    <x v="1"/>
    <s v="MONTCHAUVET"/>
    <s v="JEAN-LUC"/>
    <s v="Homme"/>
    <s v="28/09/1969"/>
    <s v="Militaire"/>
    <x v="0"/>
    <d v="2021-02-16T00:00:00"/>
    <s v="17H45"/>
    <s v="FRANCE"/>
    <s v="MOSELLE"/>
    <s v="METZ"/>
    <s v="LORS D'UN RETOUR TRAJET TRAVAIL-DOMICILE A SUBIT UN ACCIDENT DE LA CIRCULATION EN VEHICULE. MULTIPLES CONTUSIONS."/>
    <x v="1"/>
    <x v="1"/>
    <x v="1"/>
    <x v="1"/>
    <n v="6"/>
    <s v="ACCIDENT DE LA ROUTE"/>
    <n v="306"/>
    <x v="1"/>
    <m/>
  </r>
  <r>
    <n v="3"/>
    <x v="0"/>
    <s v="CHEVAILLIER"/>
    <s v="STANISLAS"/>
    <s v="Homme"/>
    <d v="1999-01-23T00:00:00"/>
    <s v="Militaire"/>
    <x v="0"/>
    <d v="2021-02-03T00:00:00"/>
    <s v="17H00"/>
    <s v="FRANCE"/>
    <s v="MOSELLE"/>
    <s v="BITCHE"/>
    <s v="LORS D'UN EXERCICE DE MORDANT AU CHENIL, S'EST TORDU LA CHEVILLE LORS D'UN DEPLACEMENT ET A RESSENTI UNE VIVE DOULEUR."/>
    <x v="2"/>
    <x v="0"/>
    <x v="2"/>
    <x v="1"/>
    <n v="0"/>
    <m/>
    <n v="309"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B30:E34" firstHeaderRow="1" firstDataRow="2" firstDataCol="1"/>
  <pivotFields count="23"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3">
        <item x="1"/>
        <item x="0"/>
        <item t="default"/>
      </items>
    </pivotField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 defaultSubtotal="0"/>
  </pivotFields>
  <rowFields count="1">
    <field x="21"/>
  </rowFields>
  <rowItems count="3">
    <i>
      <x/>
    </i>
    <i>
      <x v="1"/>
    </i>
    <i t="grand">
      <x/>
    </i>
  </rowItems>
  <colFields count="1">
    <field x="17"/>
  </colFields>
  <colItems count="3">
    <i>
      <x/>
    </i>
    <i>
      <x v="1"/>
    </i>
    <i t="grand">
      <x/>
    </i>
  </colItems>
  <dataFields count="1">
    <dataField name="Nombre de Cause de l'accident" fld="17" subtotal="count" baseField="0" baseItem="0"/>
  </dataFields>
  <chartFormats count="2"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17" count="1" selected="0">
            <x v="0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17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B2:F6" firstHeaderRow="1" firstDataRow="2" firstDataCol="1"/>
  <pivotFields count="23"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6">
        <item x="2"/>
        <item m="1" x="3"/>
        <item x="0"/>
        <item x="1"/>
        <item m="1" x="4"/>
        <item t="default"/>
      </items>
    </pivotField>
    <pivotField showAll="0"/>
    <pivotField showAll="0"/>
    <pivotField showAll="0"/>
    <pivotField showAll="0"/>
    <pivotField axis="axisRow" dataField="1" showAll="0">
      <items count="3">
        <item x="1"/>
        <item x="0"/>
        <item t="default"/>
      </items>
    </pivotField>
    <pivotField showAll="0" defaultSubtotal="0"/>
  </pivotFields>
  <rowFields count="1">
    <field x="21"/>
  </rowFields>
  <rowItems count="3">
    <i>
      <x/>
    </i>
    <i>
      <x v="1"/>
    </i>
    <i t="grand">
      <x/>
    </i>
  </rowItems>
  <colFields count="1">
    <field x="16"/>
  </colFields>
  <colItems count="4">
    <i>
      <x/>
    </i>
    <i>
      <x v="2"/>
    </i>
    <i>
      <x v="3"/>
    </i>
    <i t="grand">
      <x/>
    </i>
  </colItems>
  <dataFields count="1">
    <dataField name="Type d'activité" fld="21" subtotal="count" baseField="21" baseItem="0"/>
  </dataFields>
  <chartFormats count="4">
    <chartFormat chart="2" format="23" series="1">
      <pivotArea type="data" outline="0" fieldPosition="0">
        <references count="2">
          <reference field="4294967294" count="1" selected="0">
            <x v="0"/>
          </reference>
          <reference field="16" count="1" selected="0">
            <x v="0"/>
          </reference>
        </references>
      </pivotArea>
    </chartFormat>
    <chartFormat chart="2" format="24" series="1">
      <pivotArea type="data" outline="0" fieldPosition="0">
        <references count="2">
          <reference field="4294967294" count="1" selected="0">
            <x v="0"/>
          </reference>
          <reference field="16" count="1" selected="0">
            <x v="2"/>
          </reference>
        </references>
      </pivotArea>
    </chartFormat>
    <chartFormat chart="2" format="25" series="1">
      <pivotArea type="data" outline="0" fieldPosition="0">
        <references count="2">
          <reference field="4294967294" count="1" selected="0">
            <x v="0"/>
          </reference>
          <reference field="16" count="1" selected="0">
            <x v="3"/>
          </reference>
        </references>
      </pivotArea>
    </chartFormat>
    <chartFormat chart="2" format="26" series="1">
      <pivotArea type="data" outline="0" fieldPosition="0">
        <references count="2">
          <reference field="4294967294" count="1" selected="0">
            <x v="0"/>
          </reference>
          <reference field="16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7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5">
  <location ref="B44:F48" firstHeaderRow="1" firstDataRow="2" firstDataCol="1"/>
  <pivotFields count="23"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axis="axisCol" dataField="1" showAll="0">
      <items count="5">
        <item x="2"/>
        <item x="0"/>
        <item x="1"/>
        <item m="1" x="3"/>
        <item t="default"/>
      </items>
    </pivotField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 defaultSubtotal="0"/>
  </pivotFields>
  <rowFields count="1">
    <field x="21"/>
  </rowFields>
  <rowItems count="3">
    <i>
      <x/>
    </i>
    <i>
      <x v="1"/>
    </i>
    <i t="grand">
      <x/>
    </i>
  </rowItems>
  <colFields count="1">
    <field x="14"/>
  </colFields>
  <colItems count="4">
    <i>
      <x/>
    </i>
    <i>
      <x v="1"/>
    </i>
    <i>
      <x v="2"/>
    </i>
    <i t="grand">
      <x/>
    </i>
  </colItems>
  <dataFields count="1">
    <dataField name="Nombre de Partie du corps touché" fld="14" subtotal="count" baseField="0" baseItem="0"/>
  </dataFields>
  <chartFormats count="4">
    <chartFormat chart="4" format="9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0"/>
          </reference>
        </references>
      </pivotArea>
    </chartFormat>
    <chartFormat chart="4" format="10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1"/>
          </reference>
        </references>
      </pivotArea>
    </chartFormat>
    <chartFormat chart="4" format="11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2"/>
          </reference>
        </references>
      </pivotArea>
    </chartFormat>
    <chartFormat chart="4" format="12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9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B72:C75" firstHeaderRow="1" firstDataRow="1" firstDataCol="1"/>
  <pivotFields count="23">
    <pivotField showAll="0"/>
    <pivotField axis="axisRow" dataField="1" showAll="0">
      <items count="4">
        <item x="1"/>
        <item x="0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">
        <item x="1"/>
        <item x="0"/>
        <item t="default"/>
      </items>
    </pivotField>
    <pivotField showAll="0" defaultSubtotal="0"/>
  </pivotFields>
  <rowFields count="1">
    <field x="1"/>
  </rowFields>
  <rowItems count="3">
    <i>
      <x/>
    </i>
    <i>
      <x v="1"/>
    </i>
    <i t="grand">
      <x/>
    </i>
  </rowItems>
  <colItems count="1">
    <i/>
  </colItems>
  <dataFields count="1">
    <dataField name="Nombre de Grade" fld="1" subtotal="count" baseField="0" baseItem="0"/>
  </dataFields>
  <chartFormats count="7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12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13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5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B16:E20" firstHeaderRow="1" firstDataRow="2" firstDataCol="1"/>
  <pivotFields count="23"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axis="axisCol" dataField="1" showAll="0">
      <items count="4">
        <item x="1"/>
        <item x="0"/>
        <item m="1" x="2"/>
        <item t="default"/>
      </items>
    </pivotField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 defaultSubtotal="0"/>
  </pivotFields>
  <rowFields count="1">
    <field x="21"/>
  </rowFields>
  <rowItems count="3">
    <i>
      <x/>
    </i>
    <i>
      <x v="1"/>
    </i>
    <i t="grand">
      <x/>
    </i>
  </rowItems>
  <colFields count="1">
    <field x="15"/>
  </colFields>
  <colItems count="3">
    <i>
      <x/>
    </i>
    <i>
      <x v="1"/>
    </i>
    <i t="grand">
      <x/>
    </i>
  </colItems>
  <dataFields count="1">
    <dataField name="Nombre de Constat" fld="15" subtotal="count" baseField="0" baseItem="0"/>
  </dataFields>
  <chartFormats count="3"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0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1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8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58:D62" firstHeaderRow="1" firstDataRow="2" firstDataCol="1"/>
  <pivotFields count="23"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3">
        <item x="0"/>
        <item m="1" x="1"/>
        <item t="default"/>
      </items>
    </pivotField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 defaultSubtotal="0"/>
  </pivotFields>
  <rowFields count="1">
    <field x="21"/>
  </rowFields>
  <rowItems count="3">
    <i>
      <x/>
    </i>
    <i>
      <x v="1"/>
    </i>
    <i t="grand">
      <x/>
    </i>
  </rowItems>
  <colFields count="1">
    <field x="7"/>
  </colFields>
  <colItems count="2">
    <i>
      <x/>
    </i>
    <i t="grand">
      <x/>
    </i>
  </colItems>
  <dataFields count="1">
    <dataField name="Nombre de Unité / Service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10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B85:C87" firstHeaderRow="1" firstDataRow="1" firstDataCol="1"/>
  <pivotFields count="23"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3">
        <item x="0"/>
        <item m="1" x="1"/>
        <item t="default"/>
      </items>
    </pivotField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">
        <item x="1"/>
        <item x="0"/>
        <item t="default"/>
      </items>
    </pivotField>
    <pivotField showAll="0" defaultSubtotal="0"/>
  </pivotFields>
  <rowFields count="1">
    <field x="7"/>
  </rowFields>
  <rowItems count="2">
    <i>
      <x/>
    </i>
    <i t="grand">
      <x/>
    </i>
  </rowItems>
  <colItems count="1">
    <i/>
  </colItems>
  <dataFields count="1">
    <dataField name="Nombre de Unité / Service" fld="7" subtotal="count" baseField="0" baseItem="0"/>
  </dataFields>
  <chartFormats count="5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7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2" format="8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6" name="Tableau croisé dynamique5"/>
  </pivotTables>
  <data>
    <tabular pivotCacheId="1">
      <items count="2">
        <i x="1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3" sourceName="Année">
  <pivotTables>
    <pivotTable tabId="6" name="Tableau croisé dynamique7"/>
  </pivotTables>
  <data>
    <tabular pivotCacheId="1">
      <items count="2">
        <i x="1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2" sourceName="Année">
  <pivotTables>
    <pivotTable tabId="6" name="Tableau croisé dynamique6"/>
  </pivotTables>
  <data>
    <tabular pivotCacheId="1">
      <items count="2">
        <i x="1" s="1"/>
        <i x="0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" sourceName="Année">
  <pivotTables>
    <pivotTable tabId="6" name="Tableau croisé dynamique2"/>
  </pivotTables>
  <data>
    <tabular pivotCacheId="1">
      <items count="2">
        <i x="1" s="1"/>
        <i x="0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4" sourceName="Année">
  <pivotTables>
    <pivotTable tabId="6" name="Tableau croisé dynamique9"/>
  </pivotTables>
  <data>
    <tabular pivotCacheId="1">
      <items count="2">
        <i x="1" s="1"/>
        <i x="0" s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5" sourceName="Année">
  <pivotTables>
    <pivotTable tabId="6" name="Tableau croisé dynamique10"/>
  </pivotTables>
  <data>
    <tabular pivotCacheId="1">
      <items count="2"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" cache="Segment_Année" caption="Année" columnCount="10" rowHeight="241300"/>
  <slicer name="Année 4" cache="Segment_Année3" caption="Année" columnCount="10" rowHeight="241300"/>
  <slicer name="Année 2" cache="Segment_Année2" caption="Année" columnCount="10" rowHeight="241300"/>
  <slicer name="Année 1" cache="Segment_Année1" caption="Année" columnCount="10" rowHeight="241300"/>
  <slicer name="Année 3" cache="Segment_Année4" caption="Année" columnCount="10" rowHeight="241300"/>
  <slicer name="Année 5" cache="Segment_Année5" caption="Année" columnCount="10" rowHeight="241300"/>
</slicers>
</file>

<file path=xl/tables/table1.xml><?xml version="1.0" encoding="utf-8"?>
<table xmlns="http://schemas.openxmlformats.org/spreadsheetml/2006/main" id="8" name="Tab_BDD" displayName="Tab_BDD" ref="A1:W4" totalsRowShown="0" headerRowDxfId="48" dataDxfId="46" headerRowBorderDxfId="47" tableBorderDxfId="45" totalsRowBorderDxfId="44">
  <autoFilter ref="A1:W4"/>
  <tableColumns count="23">
    <tableColumn id="1" name="Matricule" dataDxfId="43"/>
    <tableColumn id="2" name="Grade" dataDxfId="42"/>
    <tableColumn id="3" name="Nom" dataDxfId="41"/>
    <tableColumn id="4" name="Prénom" dataDxfId="40"/>
    <tableColumn id="5" name="Sexe" dataDxfId="39"/>
    <tableColumn id="6" name="Date de naissance" dataDxfId="38"/>
    <tableColumn id="7" name="Statut" dataDxfId="37"/>
    <tableColumn id="8" name="Unité / Service" dataDxfId="36"/>
    <tableColumn id="9" name="Date de l'accident" dataDxfId="35"/>
    <tableColumn id="10" name="Heure de l'accident" dataDxfId="34"/>
    <tableColumn id="11" name="Pays de l'accident" dataDxfId="33"/>
    <tableColumn id="12" name="Département de l'accident" dataDxfId="32"/>
    <tableColumn id="13" name="Ville de l'accident" dataDxfId="31"/>
    <tableColumn id="14" name="Détail de l'accident" dataDxfId="30"/>
    <tableColumn id="15" name="Partie du corps touché" dataDxfId="29"/>
    <tableColumn id="16" name="Constat" dataDxfId="28"/>
    <tableColumn id="17" name="Type d'activité lié à l'accident" dataDxfId="27"/>
    <tableColumn id="18" name="Cause de l'accident" dataDxfId="26"/>
    <tableColumn id="19" name="Nombre de jour(s) d'arrêt" dataDxfId="25"/>
    <tableColumn id="20" name="Commentaire" dataDxfId="24"/>
    <tableColumn id="21" name="Numéro AccMili" dataDxfId="23"/>
    <tableColumn id="22" name="Année" dataDxfId="22">
      <calculatedColumnFormula>YEAR(Tab_BDD[Date de l''accident])</calculatedColumnFormula>
    </tableColumn>
    <tableColumn id="23" name="Date de saisie" dataDxfId="21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_Unite" displayName="Tab_Unite" ref="A1:A10" totalsRowShown="0" headerRowDxfId="20" dataDxfId="19">
  <autoFilter ref="A1:A10"/>
  <tableColumns count="1">
    <tableColumn id="1" name="Unité / Service" dataDxfId="1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_Sexe" displayName="Tab_Sexe" ref="B1:B3" totalsRowShown="0" headerRowDxfId="17" dataDxfId="16">
  <autoFilter ref="B1:B3"/>
  <tableColumns count="1">
    <tableColumn id="1" name="Sexe" dataDxfId="1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_Statut" displayName="Tab_Statut" ref="C1:C3" totalsRowShown="0" headerRowDxfId="14" dataDxfId="13">
  <autoFilter ref="C1:C3"/>
  <tableColumns count="1">
    <tableColumn id="1" name="Statut" dataDxfId="1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_Corps" displayName="Tab_Corps" ref="D1:D25" totalsRowShown="0" headerRowDxfId="11" dataDxfId="10">
  <autoFilter ref="D1:D25"/>
  <tableColumns count="1">
    <tableColumn id="1" name="Partie du corps touché" dataDxfId="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_Constat" displayName="Tab_Constat" ref="E1:E23" totalsRowShown="0" headerRowDxfId="8" dataDxfId="7">
  <autoFilter ref="E1:E23"/>
  <tableColumns count="1">
    <tableColumn id="1" name="Constat" dataDxfId="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6" name="Tab_Activite" displayName="Tab_Activite" ref="F1:F16" totalsRowShown="0" headerRowDxfId="5" dataDxfId="4">
  <autoFilter ref="F1:F16"/>
  <tableColumns count="1">
    <tableColumn id="1" name="Type d'activité" dataDxfId="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7" name="Tab_Cause" displayName="Tab_Cause" ref="G1:G16" totalsRowShown="0" headerRowDxfId="2" dataDxfId="1">
  <autoFilter ref="G1:G16"/>
  <tableColumns count="1">
    <tableColumn id="1" name="Cause de l'accid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4:A17"/>
  <sheetViews>
    <sheetView tabSelected="1" zoomScale="80" zoomScaleNormal="80" workbookViewId="0">
      <selection activeCell="B14" sqref="A14:XFD14"/>
    </sheetView>
  </sheetViews>
  <sheetFormatPr baseColWidth="10" defaultColWidth="15.54296875" defaultRowHeight="24.9" customHeight="1" x14ac:dyDescent="0.3"/>
  <cols>
    <col min="1" max="2" width="13.1796875" style="4" customWidth="1"/>
    <col min="3" max="3" width="5.6328125" style="4" customWidth="1"/>
    <col min="4" max="8" width="15.54296875" style="4"/>
    <col min="9" max="9" width="5.6328125" style="4" customWidth="1"/>
    <col min="10" max="14" width="15.54296875" style="4"/>
    <col min="15" max="15" width="5.6328125" style="4" customWidth="1"/>
    <col min="16" max="16384" width="15.54296875" style="4"/>
  </cols>
  <sheetData>
    <row r="4" ht="35" customHeight="1" x14ac:dyDescent="0.3"/>
    <row r="17" ht="35" customHeight="1" x14ac:dyDescent="0.3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ouverture_frm_Extraction">
                <anchor moveWithCells="1" sizeWithCells="1">
                  <from>
                    <xdr:col>0</xdr:col>
                    <xdr:colOff>165100</xdr:colOff>
                    <xdr:row>12</xdr:row>
                    <xdr:rowOff>209550</xdr:rowOff>
                  </from>
                  <to>
                    <xdr:col>1</xdr:col>
                    <xdr:colOff>844550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87"/>
  <sheetViews>
    <sheetView workbookViewId="0">
      <selection activeCell="C41" sqref="C41"/>
    </sheetView>
  </sheetViews>
  <sheetFormatPr baseColWidth="10" defaultColWidth="20.6328125" defaultRowHeight="14.5" x14ac:dyDescent="0.35"/>
  <cols>
    <col min="1" max="1" width="5.6328125" customWidth="1"/>
    <col min="2" max="2" width="19.54296875" customWidth="1"/>
    <col min="3" max="3" width="22.90625" customWidth="1"/>
    <col min="4" max="7" width="11.7265625" customWidth="1"/>
    <col min="8" max="8" width="31.6328125" bestFit="1" customWidth="1"/>
  </cols>
  <sheetData>
    <row r="2" spans="2:6" x14ac:dyDescent="0.35">
      <c r="B2" s="23" t="s">
        <v>16</v>
      </c>
      <c r="C2" s="23" t="s">
        <v>133</v>
      </c>
    </row>
    <row r="3" spans="2:6" x14ac:dyDescent="0.35">
      <c r="B3" s="23" t="s">
        <v>131</v>
      </c>
      <c r="C3" t="s">
        <v>46</v>
      </c>
      <c r="D3" t="s">
        <v>43</v>
      </c>
      <c r="E3" t="s">
        <v>54</v>
      </c>
      <c r="F3" t="s">
        <v>132</v>
      </c>
    </row>
    <row r="4" spans="2:6" x14ac:dyDescent="0.35">
      <c r="B4" s="24">
        <v>2021</v>
      </c>
      <c r="C4" s="22">
        <v>1</v>
      </c>
      <c r="D4" s="22"/>
      <c r="E4" s="22">
        <v>1</v>
      </c>
      <c r="F4" s="22">
        <v>2</v>
      </c>
    </row>
    <row r="5" spans="2:6" x14ac:dyDescent="0.35">
      <c r="B5" s="24">
        <v>2022</v>
      </c>
      <c r="C5" s="22"/>
      <c r="D5" s="22">
        <v>1</v>
      </c>
      <c r="E5" s="22"/>
      <c r="F5" s="22">
        <v>1</v>
      </c>
    </row>
    <row r="6" spans="2:6" x14ac:dyDescent="0.35">
      <c r="B6" s="24" t="s">
        <v>132</v>
      </c>
      <c r="C6" s="22">
        <v>1</v>
      </c>
      <c r="D6" s="22">
        <v>1</v>
      </c>
      <c r="E6" s="22">
        <v>1</v>
      </c>
      <c r="F6" s="22">
        <v>3</v>
      </c>
    </row>
    <row r="7" spans="2:6" x14ac:dyDescent="0.35">
      <c r="B7" s="24"/>
      <c r="C7" s="22"/>
      <c r="D7" s="22"/>
      <c r="E7" s="22"/>
      <c r="F7" s="22"/>
    </row>
    <row r="8" spans="2:6" x14ac:dyDescent="0.35">
      <c r="B8" s="24"/>
      <c r="C8" s="22"/>
      <c r="D8" s="22"/>
      <c r="E8" s="22"/>
      <c r="F8" s="22"/>
    </row>
    <row r="9" spans="2:6" x14ac:dyDescent="0.35">
      <c r="B9" s="24"/>
      <c r="C9" s="22"/>
      <c r="D9" s="22"/>
      <c r="E9" s="22"/>
      <c r="F9" s="22"/>
    </row>
    <row r="10" spans="2:6" x14ac:dyDescent="0.35">
      <c r="B10" s="24"/>
      <c r="C10" s="22"/>
      <c r="D10" s="22"/>
      <c r="E10" s="22"/>
      <c r="F10" s="22"/>
    </row>
    <row r="11" spans="2:6" x14ac:dyDescent="0.35">
      <c r="B11" s="24"/>
      <c r="C11" s="22"/>
      <c r="D11" s="22"/>
      <c r="E11" s="22"/>
      <c r="F11" s="22"/>
    </row>
    <row r="12" spans="2:6" x14ac:dyDescent="0.35">
      <c r="B12" s="24"/>
      <c r="C12" s="22"/>
      <c r="D12" s="22"/>
      <c r="E12" s="22"/>
      <c r="F12" s="22"/>
    </row>
    <row r="13" spans="2:6" x14ac:dyDescent="0.35">
      <c r="B13" s="24"/>
      <c r="C13" s="22"/>
      <c r="D13" s="22"/>
      <c r="E13" s="22"/>
      <c r="F13" s="22"/>
    </row>
    <row r="14" spans="2:6" x14ac:dyDescent="0.35">
      <c r="B14" s="24"/>
      <c r="C14" s="22"/>
      <c r="D14" s="22"/>
      <c r="E14" s="22"/>
      <c r="F14" s="22"/>
    </row>
    <row r="16" spans="2:6" x14ac:dyDescent="0.35">
      <c r="B16" s="23" t="s">
        <v>134</v>
      </c>
      <c r="C16" s="23" t="s">
        <v>133</v>
      </c>
    </row>
    <row r="17" spans="2:5" x14ac:dyDescent="0.35">
      <c r="B17" s="23" t="s">
        <v>131</v>
      </c>
      <c r="C17" t="s">
        <v>33</v>
      </c>
      <c r="D17" t="s">
        <v>21</v>
      </c>
      <c r="E17" t="s">
        <v>132</v>
      </c>
    </row>
    <row r="18" spans="2:5" x14ac:dyDescent="0.35">
      <c r="B18" s="24">
        <v>2021</v>
      </c>
      <c r="C18" s="22">
        <v>1</v>
      </c>
      <c r="D18" s="22">
        <v>1</v>
      </c>
      <c r="E18" s="22">
        <v>2</v>
      </c>
    </row>
    <row r="19" spans="2:5" x14ac:dyDescent="0.35">
      <c r="B19" s="24">
        <v>2022</v>
      </c>
      <c r="C19" s="22"/>
      <c r="D19" s="22">
        <v>1</v>
      </c>
      <c r="E19" s="22">
        <v>1</v>
      </c>
    </row>
    <row r="20" spans="2:5" x14ac:dyDescent="0.35">
      <c r="B20" s="24" t="s">
        <v>132</v>
      </c>
      <c r="C20" s="22">
        <v>1</v>
      </c>
      <c r="D20" s="22">
        <v>2</v>
      </c>
      <c r="E20" s="22">
        <v>3</v>
      </c>
    </row>
    <row r="21" spans="2:5" x14ac:dyDescent="0.35">
      <c r="B21" s="24"/>
      <c r="C21" s="22"/>
      <c r="D21" s="22"/>
      <c r="E21" s="22"/>
    </row>
    <row r="22" spans="2:5" x14ac:dyDescent="0.35">
      <c r="B22" s="24"/>
      <c r="C22" s="22"/>
      <c r="D22" s="22"/>
      <c r="E22" s="22"/>
    </row>
    <row r="23" spans="2:5" x14ac:dyDescent="0.35">
      <c r="B23" s="24"/>
      <c r="C23" s="22"/>
      <c r="D23" s="22"/>
      <c r="E23" s="22"/>
    </row>
    <row r="24" spans="2:5" x14ac:dyDescent="0.35">
      <c r="B24" s="24"/>
      <c r="C24" s="22"/>
      <c r="D24" s="22"/>
      <c r="E24" s="22"/>
    </row>
    <row r="25" spans="2:5" x14ac:dyDescent="0.35">
      <c r="B25" s="24"/>
      <c r="C25" s="22"/>
      <c r="D25" s="22"/>
      <c r="E25" s="22"/>
    </row>
    <row r="26" spans="2:5" x14ac:dyDescent="0.35">
      <c r="B26" s="24"/>
      <c r="C26" s="22"/>
      <c r="D26" s="22"/>
      <c r="E26" s="22"/>
    </row>
    <row r="27" spans="2:5" x14ac:dyDescent="0.35">
      <c r="B27" s="24"/>
      <c r="C27" s="22"/>
      <c r="D27" s="22"/>
      <c r="E27" s="22"/>
    </row>
    <row r="28" spans="2:5" x14ac:dyDescent="0.35">
      <c r="B28" s="24"/>
      <c r="C28" s="22"/>
      <c r="D28" s="22"/>
      <c r="E28" s="22"/>
    </row>
    <row r="30" spans="2:5" x14ac:dyDescent="0.35">
      <c r="B30" s="23" t="s">
        <v>135</v>
      </c>
      <c r="C30" s="23" t="s">
        <v>133</v>
      </c>
    </row>
    <row r="31" spans="2:5" x14ac:dyDescent="0.35">
      <c r="B31" s="23" t="s">
        <v>131</v>
      </c>
      <c r="C31" t="s">
        <v>61</v>
      </c>
      <c r="D31" t="s">
        <v>67</v>
      </c>
      <c r="E31" t="s">
        <v>132</v>
      </c>
    </row>
    <row r="32" spans="2:5" x14ac:dyDescent="0.35">
      <c r="B32" s="24">
        <v>2021</v>
      </c>
      <c r="C32" s="22">
        <v>2</v>
      </c>
      <c r="D32" s="22"/>
      <c r="E32" s="22">
        <v>2</v>
      </c>
    </row>
    <row r="33" spans="2:6" x14ac:dyDescent="0.35">
      <c r="B33" s="24">
        <v>2022</v>
      </c>
      <c r="C33" s="22"/>
      <c r="D33" s="22">
        <v>1</v>
      </c>
      <c r="E33" s="22">
        <v>1</v>
      </c>
    </row>
    <row r="34" spans="2:6" x14ac:dyDescent="0.35">
      <c r="B34" s="24" t="s">
        <v>132</v>
      </c>
      <c r="C34" s="22">
        <v>2</v>
      </c>
      <c r="D34" s="22">
        <v>1</v>
      </c>
      <c r="E34" s="22">
        <v>3</v>
      </c>
    </row>
    <row r="44" spans="2:6" x14ac:dyDescent="0.35">
      <c r="B44" s="23" t="s">
        <v>136</v>
      </c>
      <c r="C44" s="23" t="s">
        <v>133</v>
      </c>
    </row>
    <row r="45" spans="2:6" x14ac:dyDescent="0.35">
      <c r="B45" s="23" t="s">
        <v>131</v>
      </c>
      <c r="C45" t="s">
        <v>101</v>
      </c>
      <c r="D45" t="s">
        <v>99</v>
      </c>
      <c r="E45" t="s">
        <v>103</v>
      </c>
      <c r="F45" t="s">
        <v>132</v>
      </c>
    </row>
    <row r="46" spans="2:6" x14ac:dyDescent="0.35">
      <c r="B46" s="24">
        <v>2021</v>
      </c>
      <c r="C46" s="22">
        <v>1</v>
      </c>
      <c r="D46" s="22"/>
      <c r="E46" s="22">
        <v>1</v>
      </c>
      <c r="F46" s="22">
        <v>2</v>
      </c>
    </row>
    <row r="47" spans="2:6" x14ac:dyDescent="0.35">
      <c r="B47" s="24">
        <v>2022</v>
      </c>
      <c r="C47" s="22"/>
      <c r="D47" s="22">
        <v>1</v>
      </c>
      <c r="E47" s="22"/>
      <c r="F47" s="22">
        <v>1</v>
      </c>
    </row>
    <row r="48" spans="2:6" x14ac:dyDescent="0.35">
      <c r="B48" s="24" t="s">
        <v>132</v>
      </c>
      <c r="C48" s="22">
        <v>1</v>
      </c>
      <c r="D48" s="22">
        <v>1</v>
      </c>
      <c r="E48" s="22">
        <v>1</v>
      </c>
      <c r="F48" s="22">
        <v>3</v>
      </c>
    </row>
    <row r="58" spans="2:4" x14ac:dyDescent="0.35">
      <c r="B58" s="23" t="s">
        <v>137</v>
      </c>
      <c r="C58" s="23" t="s">
        <v>133</v>
      </c>
    </row>
    <row r="59" spans="2:4" x14ac:dyDescent="0.35">
      <c r="B59" s="23" t="s">
        <v>131</v>
      </c>
      <c r="C59" t="s">
        <v>73</v>
      </c>
      <c r="D59" t="s">
        <v>132</v>
      </c>
    </row>
    <row r="60" spans="2:4" x14ac:dyDescent="0.35">
      <c r="B60" s="24">
        <v>2021</v>
      </c>
      <c r="C60" s="22">
        <v>2</v>
      </c>
      <c r="D60" s="22">
        <v>2</v>
      </c>
    </row>
    <row r="61" spans="2:4" x14ac:dyDescent="0.35">
      <c r="B61" s="24">
        <v>2022</v>
      </c>
      <c r="C61" s="22">
        <v>1</v>
      </c>
      <c r="D61" s="22">
        <v>1</v>
      </c>
    </row>
    <row r="62" spans="2:4" x14ac:dyDescent="0.35">
      <c r="B62" s="24" t="s">
        <v>132</v>
      </c>
      <c r="C62" s="22">
        <v>3</v>
      </c>
      <c r="D62" s="22">
        <v>3</v>
      </c>
    </row>
    <row r="72" spans="2:3" x14ac:dyDescent="0.35">
      <c r="B72" s="23" t="s">
        <v>131</v>
      </c>
      <c r="C72" t="s">
        <v>138</v>
      </c>
    </row>
    <row r="73" spans="2:3" x14ac:dyDescent="0.35">
      <c r="B73" s="24" t="s">
        <v>117</v>
      </c>
      <c r="C73" s="22">
        <v>1</v>
      </c>
    </row>
    <row r="74" spans="2:3" x14ac:dyDescent="0.35">
      <c r="B74" s="24" t="s">
        <v>110</v>
      </c>
      <c r="C74" s="22">
        <v>2</v>
      </c>
    </row>
    <row r="75" spans="2:3" x14ac:dyDescent="0.35">
      <c r="B75" s="24" t="s">
        <v>132</v>
      </c>
      <c r="C75" s="22">
        <v>3</v>
      </c>
    </row>
    <row r="85" spans="2:3" x14ac:dyDescent="0.35">
      <c r="B85" s="23" t="s">
        <v>131</v>
      </c>
      <c r="C85" t="s">
        <v>137</v>
      </c>
    </row>
    <row r="86" spans="2:3" x14ac:dyDescent="0.35">
      <c r="B86" s="24" t="s">
        <v>73</v>
      </c>
      <c r="C86" s="22">
        <v>3</v>
      </c>
    </row>
    <row r="87" spans="2:3" x14ac:dyDescent="0.35">
      <c r="B87" s="24" t="s">
        <v>132</v>
      </c>
      <c r="C87" s="22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6"/>
  <sheetViews>
    <sheetView topLeftCell="O1" workbookViewId="0">
      <selection activeCell="W2" sqref="W2:W4"/>
    </sheetView>
  </sheetViews>
  <sheetFormatPr baseColWidth="10" defaultColWidth="15.54296875" defaultRowHeight="24.9" customHeight="1" x14ac:dyDescent="0.35"/>
  <cols>
    <col min="1" max="2" width="10.54296875" style="5" customWidth="1"/>
    <col min="3" max="4" width="25.54296875" style="5" customWidth="1"/>
    <col min="5" max="5" width="10.54296875" style="5" customWidth="1"/>
    <col min="6" max="6" width="20.54296875" style="15" customWidth="1"/>
    <col min="7" max="7" width="10.54296875" style="5" customWidth="1"/>
    <col min="8" max="8" width="16.36328125" style="5" customWidth="1"/>
    <col min="9" max="9" width="20.54296875" style="15" customWidth="1"/>
    <col min="10" max="13" width="20.54296875" style="5" customWidth="1"/>
    <col min="14" max="14" width="70.54296875" style="5" customWidth="1"/>
    <col min="15" max="18" width="25.54296875" style="5" customWidth="1"/>
    <col min="19" max="19" width="10.54296875" style="5" customWidth="1"/>
    <col min="20" max="20" width="70.54296875" style="5" customWidth="1"/>
    <col min="21" max="21" width="10.54296875" style="5" customWidth="1"/>
    <col min="22" max="22" width="9" style="5" bestFit="1" customWidth="1"/>
    <col min="23" max="16384" width="15.54296875" style="5"/>
  </cols>
  <sheetData>
    <row r="1" spans="1:23" ht="24.9" customHeight="1" x14ac:dyDescent="0.35">
      <c r="A1" s="6" t="s">
        <v>0</v>
      </c>
      <c r="B1" s="7" t="s">
        <v>1</v>
      </c>
      <c r="C1" s="7" t="s">
        <v>2</v>
      </c>
      <c r="D1" s="7" t="s">
        <v>7</v>
      </c>
      <c r="E1" s="7" t="s">
        <v>3</v>
      </c>
      <c r="F1" s="14" t="s">
        <v>5</v>
      </c>
      <c r="G1" s="7" t="s">
        <v>4</v>
      </c>
      <c r="H1" s="7" t="s">
        <v>6</v>
      </c>
      <c r="I1" s="14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18</v>
      </c>
      <c r="R1" s="7" t="s">
        <v>17</v>
      </c>
      <c r="S1" s="7" t="s">
        <v>19</v>
      </c>
      <c r="T1" s="7" t="s">
        <v>20</v>
      </c>
      <c r="U1" s="8" t="s">
        <v>111</v>
      </c>
      <c r="V1" s="21" t="s">
        <v>130</v>
      </c>
      <c r="W1" s="21" t="s">
        <v>140</v>
      </c>
    </row>
    <row r="2" spans="1:23" ht="24.9" customHeight="1" x14ac:dyDescent="0.35">
      <c r="A2" s="9">
        <v>1</v>
      </c>
      <c r="B2" s="10" t="s">
        <v>110</v>
      </c>
      <c r="C2" s="17" t="s">
        <v>141</v>
      </c>
      <c r="D2" s="17" t="s">
        <v>142</v>
      </c>
      <c r="E2" s="10" t="s">
        <v>82</v>
      </c>
      <c r="F2" s="12">
        <v>44621</v>
      </c>
      <c r="G2" s="10" t="s">
        <v>85</v>
      </c>
      <c r="H2" s="10" t="s">
        <v>73</v>
      </c>
      <c r="I2" s="12">
        <v>44621</v>
      </c>
      <c r="J2" s="10" t="s">
        <v>112</v>
      </c>
      <c r="K2" s="10" t="s">
        <v>113</v>
      </c>
      <c r="L2" s="10" t="s">
        <v>114</v>
      </c>
      <c r="M2" s="10" t="s">
        <v>115</v>
      </c>
      <c r="N2" s="13" t="s">
        <v>116</v>
      </c>
      <c r="O2" s="10" t="s">
        <v>99</v>
      </c>
      <c r="P2" s="10" t="s">
        <v>21</v>
      </c>
      <c r="Q2" s="10" t="s">
        <v>43</v>
      </c>
      <c r="R2" s="10" t="s">
        <v>67</v>
      </c>
      <c r="S2" s="10">
        <v>25</v>
      </c>
      <c r="T2" s="10"/>
      <c r="U2" s="11">
        <v>307</v>
      </c>
      <c r="V2" s="20">
        <f>YEAR(Tab_BDD[Date de l''accident])</f>
        <v>2022</v>
      </c>
      <c r="W2" s="27">
        <v>44760</v>
      </c>
    </row>
    <row r="3" spans="1:23" ht="24.9" customHeight="1" x14ac:dyDescent="0.35">
      <c r="A3" s="9">
        <v>2</v>
      </c>
      <c r="B3" s="10" t="s">
        <v>117</v>
      </c>
      <c r="C3" s="17" t="s">
        <v>143</v>
      </c>
      <c r="D3" s="17" t="s">
        <v>144</v>
      </c>
      <c r="E3" s="10" t="s">
        <v>82</v>
      </c>
      <c r="F3" s="18" t="s">
        <v>118</v>
      </c>
      <c r="G3" s="10" t="s">
        <v>85</v>
      </c>
      <c r="H3" s="10" t="s">
        <v>73</v>
      </c>
      <c r="I3" s="18">
        <v>44243</v>
      </c>
      <c r="J3" s="10" t="s">
        <v>119</v>
      </c>
      <c r="K3" s="10" t="s">
        <v>113</v>
      </c>
      <c r="L3" s="10" t="s">
        <v>120</v>
      </c>
      <c r="M3" s="10" t="s">
        <v>121</v>
      </c>
      <c r="N3" s="13" t="s">
        <v>122</v>
      </c>
      <c r="O3" s="10" t="s">
        <v>103</v>
      </c>
      <c r="P3" s="10" t="s">
        <v>33</v>
      </c>
      <c r="Q3" s="10" t="s">
        <v>54</v>
      </c>
      <c r="R3" s="10" t="s">
        <v>61</v>
      </c>
      <c r="S3" s="10">
        <v>6</v>
      </c>
      <c r="T3" s="10" t="s">
        <v>123</v>
      </c>
      <c r="U3" s="11">
        <v>306</v>
      </c>
      <c r="V3" s="19">
        <f>YEAR(Tab_BDD[Date de l''accident])</f>
        <v>2021</v>
      </c>
      <c r="W3" s="19"/>
    </row>
    <row r="4" spans="1:23" ht="24.9" customHeight="1" x14ac:dyDescent="0.35">
      <c r="A4" s="9">
        <v>3</v>
      </c>
      <c r="B4" s="10" t="s">
        <v>110</v>
      </c>
      <c r="C4" s="17" t="s">
        <v>145</v>
      </c>
      <c r="D4" s="17" t="s">
        <v>146</v>
      </c>
      <c r="E4" s="10" t="s">
        <v>82</v>
      </c>
      <c r="F4" s="18">
        <v>36183</v>
      </c>
      <c r="G4" s="10" t="s">
        <v>85</v>
      </c>
      <c r="H4" s="10" t="s">
        <v>73</v>
      </c>
      <c r="I4" s="18">
        <v>44230</v>
      </c>
      <c r="J4" s="10" t="s">
        <v>124</v>
      </c>
      <c r="K4" s="10" t="s">
        <v>113</v>
      </c>
      <c r="L4" s="10" t="s">
        <v>120</v>
      </c>
      <c r="M4" s="10" t="s">
        <v>125</v>
      </c>
      <c r="N4" s="16" t="s">
        <v>126</v>
      </c>
      <c r="O4" s="10" t="s">
        <v>101</v>
      </c>
      <c r="P4" s="10" t="s">
        <v>21</v>
      </c>
      <c r="Q4" s="10" t="s">
        <v>46</v>
      </c>
      <c r="R4" s="17" t="s">
        <v>61</v>
      </c>
      <c r="S4" s="10">
        <v>0</v>
      </c>
      <c r="T4" s="10"/>
      <c r="U4" s="11">
        <v>309</v>
      </c>
      <c r="V4" s="19">
        <f>YEAR(Tab_BDD[Date de l''accident])</f>
        <v>2021</v>
      </c>
      <c r="W4" s="19"/>
    </row>
    <row r="16" spans="1:23" ht="24.9" customHeight="1" x14ac:dyDescent="0.35">
      <c r="I1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5"/>
  <sheetViews>
    <sheetView workbookViewId="0">
      <selection activeCell="H6" sqref="H6"/>
    </sheetView>
  </sheetViews>
  <sheetFormatPr baseColWidth="10" defaultColWidth="25.54296875" defaultRowHeight="24.9" customHeight="1" x14ac:dyDescent="0.35"/>
  <cols>
    <col min="1" max="5" width="25.54296875" style="2"/>
    <col min="6" max="6" width="47.54296875" style="2" bestFit="1" customWidth="1"/>
    <col min="7" max="7" width="39.36328125" style="2" bestFit="1" customWidth="1"/>
    <col min="8" max="16384" width="25.54296875" style="2"/>
  </cols>
  <sheetData>
    <row r="1" spans="1:7" ht="24.9" customHeight="1" x14ac:dyDescent="0.35">
      <c r="A1" s="3" t="s">
        <v>6</v>
      </c>
      <c r="B1" s="3" t="s">
        <v>3</v>
      </c>
      <c r="C1" s="3" t="s">
        <v>4</v>
      </c>
      <c r="D1" s="3" t="s">
        <v>14</v>
      </c>
      <c r="E1" s="3" t="s">
        <v>15</v>
      </c>
      <c r="F1" s="3" t="s">
        <v>16</v>
      </c>
      <c r="G1" s="3" t="s">
        <v>17</v>
      </c>
    </row>
    <row r="2" spans="1:7" ht="24.9" customHeight="1" x14ac:dyDescent="0.35">
      <c r="A2" s="2" t="s">
        <v>76</v>
      </c>
      <c r="B2" s="2" t="s">
        <v>82</v>
      </c>
      <c r="C2" s="2" t="s">
        <v>84</v>
      </c>
      <c r="D2" s="2" t="s">
        <v>93</v>
      </c>
      <c r="E2" s="2" t="s">
        <v>30</v>
      </c>
      <c r="F2" s="2" t="s">
        <v>45</v>
      </c>
      <c r="G2" s="2" t="s">
        <v>58</v>
      </c>
    </row>
    <row r="3" spans="1:7" ht="24.9" customHeight="1" x14ac:dyDescent="0.35">
      <c r="A3" s="2" t="s">
        <v>77</v>
      </c>
      <c r="B3" s="2" t="s">
        <v>83</v>
      </c>
      <c r="C3" s="2" t="s">
        <v>85</v>
      </c>
      <c r="D3" s="2" t="s">
        <v>97</v>
      </c>
      <c r="E3" s="2" t="s">
        <v>36</v>
      </c>
      <c r="F3" s="2" t="s">
        <v>46</v>
      </c>
      <c r="G3" s="2" t="s">
        <v>59</v>
      </c>
    </row>
    <row r="4" spans="1:7" ht="24.9" customHeight="1" x14ac:dyDescent="0.35">
      <c r="A4" s="2" t="s">
        <v>78</v>
      </c>
      <c r="D4" s="2" t="s">
        <v>91</v>
      </c>
      <c r="E4" s="2" t="s">
        <v>33</v>
      </c>
      <c r="F4" s="2" t="s">
        <v>44</v>
      </c>
      <c r="G4" s="2" t="s">
        <v>60</v>
      </c>
    </row>
    <row r="5" spans="1:7" ht="24.9" customHeight="1" x14ac:dyDescent="0.35">
      <c r="A5" s="2" t="s">
        <v>79</v>
      </c>
      <c r="D5" s="2" t="s">
        <v>101</v>
      </c>
      <c r="E5" s="2" t="s">
        <v>27</v>
      </c>
      <c r="F5" s="2" t="s">
        <v>47</v>
      </c>
      <c r="G5" s="2" t="s">
        <v>72</v>
      </c>
    </row>
    <row r="6" spans="1:7" ht="24.9" customHeight="1" x14ac:dyDescent="0.35">
      <c r="A6" s="2" t="s">
        <v>80</v>
      </c>
      <c r="D6" s="2" t="s">
        <v>92</v>
      </c>
      <c r="E6" s="2" t="s">
        <v>31</v>
      </c>
      <c r="F6" s="2" t="s">
        <v>49</v>
      </c>
      <c r="G6" s="2" t="s">
        <v>61</v>
      </c>
    </row>
    <row r="7" spans="1:7" ht="24.9" customHeight="1" x14ac:dyDescent="0.35">
      <c r="A7" s="2" t="s">
        <v>75</v>
      </c>
      <c r="D7" s="2" t="s">
        <v>98</v>
      </c>
      <c r="E7" s="2" t="s">
        <v>28</v>
      </c>
      <c r="F7" s="2" t="s">
        <v>48</v>
      </c>
      <c r="G7" s="2" t="s">
        <v>62</v>
      </c>
    </row>
    <row r="8" spans="1:7" ht="24.9" customHeight="1" x14ac:dyDescent="0.35">
      <c r="A8" s="2" t="s">
        <v>74</v>
      </c>
      <c r="D8" s="2" t="s">
        <v>96</v>
      </c>
      <c r="E8" s="2" t="s">
        <v>37</v>
      </c>
      <c r="F8" s="2" t="s">
        <v>43</v>
      </c>
      <c r="G8" s="2" t="s">
        <v>63</v>
      </c>
    </row>
    <row r="9" spans="1:7" ht="24.9" customHeight="1" x14ac:dyDescent="0.35">
      <c r="A9" s="2" t="s">
        <v>73</v>
      </c>
      <c r="D9" s="2" t="s">
        <v>89</v>
      </c>
      <c r="E9" s="2" t="s">
        <v>41</v>
      </c>
      <c r="F9" s="2" t="s">
        <v>52</v>
      </c>
      <c r="G9" s="2" t="s">
        <v>64</v>
      </c>
    </row>
    <row r="10" spans="1:7" ht="24.9" customHeight="1" x14ac:dyDescent="0.35">
      <c r="A10" s="2" t="s">
        <v>81</v>
      </c>
      <c r="D10" s="2" t="s">
        <v>90</v>
      </c>
      <c r="E10" s="2" t="s">
        <v>40</v>
      </c>
      <c r="F10" s="2" t="s">
        <v>50</v>
      </c>
      <c r="G10" s="2" t="s">
        <v>65</v>
      </c>
    </row>
    <row r="11" spans="1:7" ht="24.9" customHeight="1" x14ac:dyDescent="0.35">
      <c r="D11" s="2" t="s">
        <v>99</v>
      </c>
      <c r="E11" s="2" t="s">
        <v>35</v>
      </c>
      <c r="F11" s="2" t="s">
        <v>51</v>
      </c>
      <c r="G11" s="2" t="s">
        <v>66</v>
      </c>
    </row>
    <row r="12" spans="1:7" ht="24.9" customHeight="1" x14ac:dyDescent="0.35">
      <c r="D12" s="2" t="s">
        <v>100</v>
      </c>
      <c r="E12" s="2" t="s">
        <v>21</v>
      </c>
      <c r="F12" s="2" t="s">
        <v>53</v>
      </c>
      <c r="G12" s="2" t="s">
        <v>67</v>
      </c>
    </row>
    <row r="13" spans="1:7" ht="24.9" customHeight="1" x14ac:dyDescent="0.35">
      <c r="D13" s="2" t="s">
        <v>95</v>
      </c>
      <c r="E13" s="2" t="s">
        <v>24</v>
      </c>
      <c r="F13" s="2" t="s">
        <v>54</v>
      </c>
      <c r="G13" s="2" t="s">
        <v>68</v>
      </c>
    </row>
    <row r="14" spans="1:7" ht="24.9" customHeight="1" x14ac:dyDescent="0.35">
      <c r="D14" s="2" t="s">
        <v>108</v>
      </c>
      <c r="E14" s="2" t="s">
        <v>23</v>
      </c>
      <c r="F14" s="2" t="s">
        <v>56</v>
      </c>
      <c r="G14" s="2" t="s">
        <v>69</v>
      </c>
    </row>
    <row r="15" spans="1:7" ht="24.9" customHeight="1" x14ac:dyDescent="0.35">
      <c r="D15" s="2" t="s">
        <v>109</v>
      </c>
      <c r="E15" s="2" t="s">
        <v>39</v>
      </c>
      <c r="F15" s="2" t="s">
        <v>55</v>
      </c>
      <c r="G15" s="2" t="s">
        <v>70</v>
      </c>
    </row>
    <row r="16" spans="1:7" ht="24.9" customHeight="1" x14ac:dyDescent="0.35">
      <c r="D16" s="2" t="s">
        <v>102</v>
      </c>
      <c r="E16" s="2" t="s">
        <v>32</v>
      </c>
      <c r="F16" s="2" t="s">
        <v>57</v>
      </c>
      <c r="G16" s="2" t="s">
        <v>71</v>
      </c>
    </row>
    <row r="17" spans="4:5" ht="24.9" customHeight="1" x14ac:dyDescent="0.35">
      <c r="D17" s="2" t="s">
        <v>94</v>
      </c>
      <c r="E17" s="2" t="s">
        <v>22</v>
      </c>
    </row>
    <row r="18" spans="4:5" ht="24.9" customHeight="1" x14ac:dyDescent="0.35">
      <c r="D18" s="2" t="s">
        <v>103</v>
      </c>
      <c r="E18" s="2" t="s">
        <v>26</v>
      </c>
    </row>
    <row r="19" spans="4:5" ht="24.9" customHeight="1" x14ac:dyDescent="0.35">
      <c r="D19" s="2" t="s">
        <v>86</v>
      </c>
      <c r="E19" s="2" t="s">
        <v>29</v>
      </c>
    </row>
    <row r="20" spans="4:5" ht="24.9" customHeight="1" x14ac:dyDescent="0.35">
      <c r="D20" s="2" t="s">
        <v>87</v>
      </c>
      <c r="E20" s="2" t="s">
        <v>38</v>
      </c>
    </row>
    <row r="21" spans="4:5" ht="24.9" customHeight="1" x14ac:dyDescent="0.35">
      <c r="D21" s="2" t="s">
        <v>88</v>
      </c>
      <c r="E21" s="2" t="s">
        <v>34</v>
      </c>
    </row>
    <row r="22" spans="4:5" ht="24.9" customHeight="1" x14ac:dyDescent="0.35">
      <c r="D22" s="2" t="s">
        <v>107</v>
      </c>
      <c r="E22" s="2" t="s">
        <v>25</v>
      </c>
    </row>
    <row r="23" spans="4:5" ht="24.9" customHeight="1" x14ac:dyDescent="0.35">
      <c r="D23" s="2" t="s">
        <v>106</v>
      </c>
      <c r="E23" s="2" t="s">
        <v>42</v>
      </c>
    </row>
    <row r="24" spans="4:5" ht="24.9" customHeight="1" x14ac:dyDescent="0.35">
      <c r="D24" s="2" t="s">
        <v>104</v>
      </c>
      <c r="E24" s="1"/>
    </row>
    <row r="25" spans="4:5" ht="24.9" customHeight="1" x14ac:dyDescent="0.35">
      <c r="D25" s="2" t="s">
        <v>105</v>
      </c>
      <c r="E25" s="1"/>
    </row>
  </sheetData>
  <sortState ref="A2:A10">
    <sortCondition ref="A2"/>
  </sortState>
  <pageMargins left="0.7" right="0.7" top="0.75" bottom="0.75" header="0.3" footer="0.3"/>
  <pageSetup paperSize="9" orientation="portrait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8"/>
  <sheetViews>
    <sheetView workbookViewId="0">
      <selection activeCell="A25" sqref="A25"/>
    </sheetView>
  </sheetViews>
  <sheetFormatPr baseColWidth="10" defaultColWidth="25.6328125" defaultRowHeight="24.9" customHeight="1" x14ac:dyDescent="0.35"/>
  <cols>
    <col min="1" max="1" width="25.6328125" style="2" customWidth="1"/>
    <col min="2" max="2" width="10.6328125" style="2" bestFit="1" customWidth="1"/>
    <col min="3" max="3" width="34.36328125" style="2" bestFit="1" customWidth="1"/>
    <col min="4" max="16384" width="25.6328125" style="2"/>
  </cols>
  <sheetData>
    <row r="1" spans="1:3" ht="24.9" customHeight="1" x14ac:dyDescent="0.35">
      <c r="A1" s="2" t="s">
        <v>139</v>
      </c>
      <c r="B1" s="2">
        <f ca="1">YEAR(TODAY())</f>
        <v>2022</v>
      </c>
    </row>
    <row r="2" spans="1:3" ht="24.9" customHeight="1" x14ac:dyDescent="0.35">
      <c r="A2" s="2" t="s">
        <v>127</v>
      </c>
      <c r="B2" s="2">
        <f ca="1">COUNTIF(Tab_BDD[Année],$B$1)</f>
        <v>1</v>
      </c>
    </row>
    <row r="3" spans="1:3" ht="24.9" customHeight="1" x14ac:dyDescent="0.35">
      <c r="A3" s="2" t="s">
        <v>128</v>
      </c>
      <c r="B3" s="2">
        <f ca="1">COUNTIFS(Tab_BDD[Année],$B$1,Tab_BDD[Nombre de jour(s) d''arrêt],"&gt;"&amp;0)</f>
        <v>1</v>
      </c>
    </row>
    <row r="4" spans="1:3" ht="24.9" customHeight="1" x14ac:dyDescent="0.35">
      <c r="A4" s="2" t="s">
        <v>129</v>
      </c>
      <c r="B4" s="25">
        <f>MAX(Tab_BDD[Date de l''accident])</f>
        <v>44621</v>
      </c>
      <c r="C4" s="26" t="str">
        <f ca="1">"Nombre de jour(s) sans accident : "&amp;TODAY()-B4</f>
        <v>Nombre de jour(s) sans accident : 140</v>
      </c>
    </row>
    <row r="5" spans="1:3" ht="24.9" customHeight="1" x14ac:dyDescent="0.35">
      <c r="A5" s="2" t="s">
        <v>82</v>
      </c>
      <c r="B5" s="2">
        <f ca="1">COUNTIFS(Tab_BDD[Année],$B$1,Tab_BDD[Sexe],RESULTAT_BDD!A5)</f>
        <v>1</v>
      </c>
    </row>
    <row r="6" spans="1:3" ht="24.9" customHeight="1" x14ac:dyDescent="0.35">
      <c r="A6" s="2" t="s">
        <v>83</v>
      </c>
      <c r="B6" s="2">
        <f ca="1">COUNTIFS(Tab_BDD[Année],$B$1,Tab_BDD[Sexe],RESULTAT_BDD!A6)</f>
        <v>0</v>
      </c>
    </row>
    <row r="7" spans="1:3" ht="24.9" customHeight="1" x14ac:dyDescent="0.35">
      <c r="A7" s="2" t="s">
        <v>85</v>
      </c>
      <c r="B7" s="2">
        <f ca="1">COUNTIFS(Tab_BDD[Année],$B$1,Tab_BDD[Statut],RESULTAT_BDD!A7)</f>
        <v>1</v>
      </c>
    </row>
    <row r="8" spans="1:3" ht="24.9" customHeight="1" x14ac:dyDescent="0.35">
      <c r="A8" s="2" t="s">
        <v>84</v>
      </c>
      <c r="B8" s="2">
        <f ca="1">COUNTIFS(Tab_BDD[Année],$B$1,Tab_BDD[Statut],RESULTAT_BDD!A8)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TABLEAU_DE_BORD</vt:lpstr>
      <vt:lpstr>TCD_BDD</vt:lpstr>
      <vt:lpstr>BDD</vt:lpstr>
      <vt:lpstr>LISTE_PARAMETRE</vt:lpstr>
      <vt:lpstr>RESULTAT_BDD</vt:lpstr>
      <vt:lpstr>BDD!Criteres</vt:lpstr>
      <vt:lpstr>Lst_Saisie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Romain TSEF 2E CLASSE DEF</dc:creator>
  <cp:lastModifiedBy>HENER Romain TSEF 2E CLASSE DEF</cp:lastModifiedBy>
  <dcterms:created xsi:type="dcterms:W3CDTF">2022-07-12T11:49:27Z</dcterms:created>
  <dcterms:modified xsi:type="dcterms:W3CDTF">2022-07-19T08:00:20Z</dcterms:modified>
</cp:coreProperties>
</file>