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625" codeName="{EAAD5824-E589-9196-6FC8-2F1B51211585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yprien80\Documents\facturation\"/>
    </mc:Choice>
  </mc:AlternateContent>
  <bookViews>
    <workbookView xWindow="0" yWindow="0" windowWidth="24000" windowHeight="9510" xr2:uid="{47782A8D-AB70-4E63-ABE8-A875F0CC2210}"/>
  </bookViews>
  <sheets>
    <sheet name="Facture" sheetId="1" r:id="rId1"/>
    <sheet name="Produits" sheetId="2" r:id="rId2"/>
    <sheet name="Clients" sheetId="3" r:id="rId3"/>
  </sheets>
  <definedNames>
    <definedName name="aeffacer">Facture!$E$11,Facture!$A$20:$B$30</definedName>
    <definedName name="Donnés_clients.accdb" localSheetId="2" hidden="1">Clients!$A$1:$G$6</definedName>
    <definedName name="l_produits">Produits!$A:$A</definedName>
    <definedName name="l_societe">Clients!$B:$B</definedName>
    <definedName name="_xlnm.Print_Area" localSheetId="0">Facture!$A$1:$F$53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3" i="1" l="1"/>
  <c r="E15" i="1"/>
  <c r="E14" i="1"/>
  <c r="E13" i="1"/>
  <c r="E12" i="1"/>
  <c r="B12" i="1"/>
  <c r="D30" i="1"/>
  <c r="C30" i="1"/>
  <c r="F30" i="1" s="1"/>
  <c r="D21" i="1"/>
  <c r="D22" i="1"/>
  <c r="D23" i="1"/>
  <c r="D24" i="1"/>
  <c r="D25" i="1"/>
  <c r="D26" i="1"/>
  <c r="D27" i="1"/>
  <c r="D28" i="1"/>
  <c r="D29" i="1"/>
  <c r="D20" i="1"/>
  <c r="C21" i="1"/>
  <c r="F21" i="1" s="1"/>
  <c r="C22" i="1"/>
  <c r="F22" i="1" s="1"/>
  <c r="C23" i="1"/>
  <c r="F23" i="1" s="1"/>
  <c r="C24" i="1"/>
  <c r="F24" i="1" s="1"/>
  <c r="C25" i="1"/>
  <c r="F25" i="1" s="1"/>
  <c r="C26" i="1"/>
  <c r="F26" i="1" s="1"/>
  <c r="C27" i="1"/>
  <c r="F27" i="1" s="1"/>
  <c r="C28" i="1"/>
  <c r="F28" i="1" s="1"/>
  <c r="C29" i="1"/>
  <c r="F29" i="1" s="1"/>
  <c r="C20" i="1"/>
  <c r="F20" i="1" s="1"/>
  <c r="F32" i="1" l="1" a="1"/>
  <c r="F32" i="1" s="1"/>
  <c r="E26" i="1"/>
  <c r="E22" i="1"/>
  <c r="E25" i="1"/>
  <c r="E21" i="1"/>
  <c r="E23" i="1"/>
  <c r="E27" i="1"/>
  <c r="E29" i="1"/>
  <c r="E30" i="1"/>
  <c r="E28" i="1"/>
  <c r="E24" i="1"/>
  <c r="E20" i="1"/>
  <c r="F33" i="1" l="1" a="1"/>
  <c r="F33" i="1" s="1"/>
  <c r="F34" i="1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sourceFile="C:\Users\cyprien80\Documents\facturation\Donnés clients.accdb" keepAlive="1" name="Donnés clients" type="5" refreshedVersion="6" background="1" saveData="1">
    <dbPr connection="Provider=Microsoft.ACE.OLEDB.12.0;User ID=Admin;Data Source=C:\Users\cyprien80\Documents\facturation\Donnés clients.accdb;Mode=Share Deny Write;Extended Properties=&quot;&quot;;Jet OLEDB:System database=&quot;&quot;;Jet OLEDB:Registry Path=&quot;&quot;;Jet OLEDB:Engine Type=6;Jet OLEDB:Database Locking Mode=0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;Jet OLEDB:Support Complex Data=False;Jet OLEDB:Bypass UserInfo Validation=False;Jet OLEDB:Limited DB Caching=False;Jet OLEDB:Bypass ChoiceField Validation=False" command="clients" commandType="3"/>
  </connection>
</connections>
</file>

<file path=xl/sharedStrings.xml><?xml version="1.0" encoding="utf-8"?>
<sst xmlns="http://schemas.openxmlformats.org/spreadsheetml/2006/main" count="29" uniqueCount="25">
  <si>
    <t>Produits</t>
  </si>
  <si>
    <t>Quantités (Kg)</t>
  </si>
  <si>
    <t>Taux de TVA</t>
  </si>
  <si>
    <t xml:space="preserve">TVA </t>
  </si>
  <si>
    <t>Prix HT (€/Kg)</t>
  </si>
  <si>
    <t>Total HT (€)</t>
  </si>
  <si>
    <t>Total HT</t>
  </si>
  <si>
    <t>TVA</t>
  </si>
  <si>
    <t>Net à payer</t>
  </si>
  <si>
    <t>produits</t>
  </si>
  <si>
    <t>tva</t>
  </si>
  <si>
    <t>N°</t>
  </si>
  <si>
    <t>Société</t>
  </si>
  <si>
    <t>Nom</t>
  </si>
  <si>
    <t>Adresse</t>
  </si>
  <si>
    <t>Téléphone</t>
  </si>
  <si>
    <t>Email</t>
  </si>
  <si>
    <t>Date de début</t>
  </si>
  <si>
    <t>E-mail</t>
  </si>
  <si>
    <t>logo</t>
  </si>
  <si>
    <t xml:space="preserve">  N° client</t>
  </si>
  <si>
    <t xml:space="preserve">  Date de facturation</t>
  </si>
  <si>
    <t xml:space="preserve">  N° de facture</t>
  </si>
  <si>
    <t>nom société</t>
  </si>
  <si>
    <t>prix €/kg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</si>
</sst>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/d/yyyy"/>
  </numFmts>
  <fonts count="4" x14ac:knownFonts="1">
    <font>
      <sz val="11"/>
      <color theme="1"/>
      <name val="Calibri"/>
      <family val="2"/>
      <scheme val="minor"/>
    </font>
    <font>
      <sz val="28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medium">
        <color theme="9"/>
      </left>
      <right/>
      <top style="medium">
        <color theme="9"/>
      </top>
      <bottom style="medium">
        <color theme="9"/>
      </bottom>
      <diagonal/>
    </border>
    <border>
      <left/>
      <right/>
      <top style="medium">
        <color theme="9"/>
      </top>
      <bottom style="medium">
        <color theme="9"/>
      </bottom>
      <diagonal/>
    </border>
    <border>
      <left/>
      <right style="medium">
        <color theme="9"/>
      </right>
      <top style="medium">
        <color theme="9"/>
      </top>
      <bottom style="medium">
        <color theme="9"/>
      </bottom>
      <diagonal/>
    </border>
    <border>
      <left/>
      <right style="medium">
        <color theme="9"/>
      </right>
      <top/>
      <bottom/>
      <diagonal/>
    </border>
    <border>
      <left/>
      <right style="medium">
        <color theme="9"/>
      </right>
      <top style="medium">
        <color theme="9"/>
      </top>
      <bottom/>
      <diagonal/>
    </border>
    <border>
      <left style="medium">
        <color theme="9"/>
      </left>
      <right style="medium">
        <color theme="9"/>
      </right>
      <top style="medium">
        <color theme="9"/>
      </top>
      <bottom/>
      <diagonal/>
    </border>
    <border>
      <left style="medium">
        <color theme="9"/>
      </left>
      <right style="medium">
        <color theme="9"/>
      </right>
      <top/>
      <bottom/>
      <diagonal/>
    </border>
    <border>
      <left/>
      <right/>
      <top/>
      <bottom style="thick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0">
    <xf numFmtId="0" fontId="0" fillId="0" borderId="0" xfId="0"/>
    <xf numFmtId="14" fontId="0" fillId="0" borderId="0" xfId="0" applyNumberFormat="1"/>
    <xf numFmtId="0" fontId="0" fillId="0" borderId="0" xfId="0" applyBorder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0" xfId="0" applyAlignment="1">
      <alignment vertical="center"/>
    </xf>
    <xf numFmtId="0" fontId="0" fillId="2" borderId="0" xfId="0" applyFill="1"/>
    <xf numFmtId="164" fontId="0" fillId="0" borderId="0" xfId="0" applyNumberFormat="1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1" applyAlignment="1">
      <alignment horizontal="center"/>
    </xf>
  </cellXfs>
  <cellStyles count="2">
    <cellStyle name="Lien hypertexte" xfId="1" builtinId="8"/>
    <cellStyle name="Normal" xfId="0" builtinId="0"/>
  </cellStyles>
  <dxfs count="2">
    <dxf>
      <numFmt numFmtId="164" formatCode="m/d/yyyy"/>
    </dxf>
    <dxf>
      <font>
        <color theme="0"/>
      </font>
      <numFmt numFmtId="165" formatCode=";;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2.emf"/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171450</xdr:colOff>
      <xdr:row>1</xdr:row>
      <xdr:rowOff>142875</xdr:rowOff>
    </xdr:from>
    <xdr:to>
      <xdr:col>5</xdr:col>
      <xdr:colOff>1162050</xdr:colOff>
      <xdr:row>8</xdr:row>
      <xdr:rowOff>38100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171450" y="333375"/>
          <a:ext cx="5972175" cy="1228725"/>
        </a:xfrm>
        <a:prstGeom prst="roundRect">
          <a:avLst/>
        </a:prstGeom>
        <a:noFill/>
        <a:ln w="28575" cap="flat" cmpd="sng" algn="ctr">
          <a:solidFill>
            <a:schemeClr val="accent6"/>
          </a:solidFill>
          <a:prstDash val="solid"/>
          <a:round/>
          <a:headEnd type="none" w="med" len="med"/>
          <a:tailEnd type="none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accent6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828675</xdr:colOff>
      <xdr:row>9</xdr:row>
      <xdr:rowOff>114300</xdr:rowOff>
    </xdr:from>
    <xdr:to>
      <xdr:col>5</xdr:col>
      <xdr:colOff>1171575</xdr:colOff>
      <xdr:row>15</xdr:row>
      <xdr:rowOff>104775</xdr:rowOff>
    </xdr:to>
    <xdr:sp macro="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2971800" y="1828800"/>
          <a:ext cx="3181350" cy="1133475"/>
        </a:xfrm>
        <a:prstGeom prst="roundRect">
          <a:avLst/>
        </a:prstGeom>
        <a:noFill/>
        <a:ln w="28575" cap="flat" cmpd="sng" algn="ctr">
          <a:solidFill>
            <a:schemeClr val="accent6"/>
          </a:solidFill>
          <a:prstDash val="solid"/>
          <a:round/>
          <a:headEnd type="none" w="med" len="med"/>
          <a:tailEnd type="none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accent6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28576</xdr:colOff>
      <xdr:row>10</xdr:row>
      <xdr:rowOff>47625</xdr:rowOff>
    </xdr:from>
    <xdr:to>
      <xdr:col>2</xdr:col>
      <xdr:colOff>76201</xdr:colOff>
      <xdr:row>14</xdr:row>
      <xdr:rowOff>142875</xdr:rowOff>
    </xdr:to>
    <xdr:sp macro="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28576" y="1952625"/>
          <a:ext cx="2190750" cy="857250"/>
        </a:xfrm>
        <a:prstGeom prst="roundRect">
          <a:avLst/>
        </a:prstGeom>
        <a:noFill/>
        <a:ln w="28575" cap="flat" cmpd="sng" algn="ctr">
          <a:solidFill>
            <a:schemeClr val="accent6"/>
          </a:solidFill>
          <a:prstDash val="solid"/>
          <a:round/>
          <a:headEnd type="none" w="med" len="med"/>
          <a:tailEnd type="none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accent6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38100</xdr:colOff>
          <xdr:row>2</xdr:row>
          <xdr:rowOff>57150</xdr:rowOff>
        </xdr:from>
        <xdr:to>
          <xdr:col>10</xdr:col>
          <xdr:colOff>247650</xdr:colOff>
          <xdr:row>9</xdr:row>
          <xdr:rowOff>0</xdr:rowOff>
        </xdr:to>
        <xdr:sp macro="" textlink="">
          <xdr:nvSpPr>
            <xdr:cNvPr id="1076" name="CommandButton1" hidden="1">
              <a:extLst>
                <a:ext uri="{63B3BB69-23CF-44E3-9099-C40C66FF867C}">
                  <a14:compatExt spid="_x0000_s1076"/>
                </a:ext>
                <a:ext uri="{FF2B5EF4-FFF2-40B4-BE49-F238E27FC236}">
                  <a16:creationId xmlns:a16="http://schemas.microsoft.com/office/drawing/2014/main" id="{00000000-0008-0000-0000-00003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476250</xdr:colOff>
          <xdr:row>10</xdr:row>
          <xdr:rowOff>19050</xdr:rowOff>
        </xdr:from>
        <xdr:to>
          <xdr:col>9</xdr:col>
          <xdr:colOff>647700</xdr:colOff>
          <xdr:row>18</xdr:row>
          <xdr:rowOff>47625</xdr:rowOff>
        </xdr:to>
        <xdr:sp macro="" textlink="">
          <xdr:nvSpPr>
            <xdr:cNvPr id="1078" name="CommandButton2" hidden="1">
              <a:extLst>
                <a:ext uri="{63B3BB69-23CF-44E3-9099-C40C66FF867C}">
                  <a14:compatExt spid="_x0000_s1078"/>
                </a:ext>
                <a:ext uri="{FF2B5EF4-FFF2-40B4-BE49-F238E27FC236}">
                  <a16:creationId xmlns:a16="http://schemas.microsoft.com/office/drawing/2014/main" id="{00000000-0008-0000-0000-00003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428625</xdr:colOff>
          <xdr:row>20</xdr:row>
          <xdr:rowOff>85725</xdr:rowOff>
        </xdr:from>
        <xdr:to>
          <xdr:col>9</xdr:col>
          <xdr:colOff>638175</xdr:colOff>
          <xdr:row>28</xdr:row>
          <xdr:rowOff>171450</xdr:rowOff>
        </xdr:to>
        <xdr:sp macro="" textlink="">
          <xdr:nvSpPr>
            <xdr:cNvPr id="1081" name="CommandButton3" hidden="1">
              <a:extLst>
                <a:ext uri="{63B3BB69-23CF-44E3-9099-C40C66FF867C}">
                  <a14:compatExt spid="_x0000_s1081"/>
                </a:ext>
                <a:ext uri="{FF2B5EF4-FFF2-40B4-BE49-F238E27FC236}">
                  <a16:creationId xmlns:a16="http://schemas.microsoft.com/office/drawing/2014/main" id="{00000000-0008-0000-0000-00003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s clients.accdb" connectionId="1" xr16:uid="{00000000-0016-0000-0200-000000000000}" autoFormatId="16" applyNumberFormats="0" applyBorderFormats="0" applyFontFormats="0" applyPatternFormats="0" applyAlignmentFormats="0" applyWidthHeightFormats="0">
  <queryTableRefresh nextId="8">
    <queryTableFields count="7">
      <queryTableField id="1" name="N°" tableColumnId="1"/>
      <queryTableField id="2" name="Société" tableColumnId="2"/>
      <queryTableField id="3" name="Nom" tableColumnId="3"/>
      <queryTableField id="4" name="Adresse" tableColumnId="4"/>
      <queryTableField id="5" name="Téléphone" tableColumnId="5"/>
      <queryTableField id="6" name="Email" tableColumnId="6"/>
      <queryTableField id="7" name="Date de début" tableColumnId="7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18D9987-2340-47B4-AFC7-7DB68553818B}" name="Tableau_Donnés_clients.accdb" displayName="Tableau_Donnés_clients.accdb" ref="A1:G6" tableType="queryTable" totalsRowShown="0">
  <autoFilter ref="A1:G6" xr:uid="{70BB1BDB-D751-47FF-BD41-0A5F99FC3D14}"/>
  <sortState ref="A2:G6">
    <sortCondition ref="B1:B6"/>
  </sortState>
  <tableColumns count="7">
    <tableColumn id="1" xr3:uid="{E9C1E40E-FFD2-41FD-8CBC-C7D6B1307C42}" uniqueName="1" name="N°" queryTableFieldId="1"/>
    <tableColumn id="2" xr3:uid="{E586BDF6-1357-40FC-BC87-54D72B1E0DFF}" uniqueName="2" name="Société" queryTableFieldId="2"/>
    <tableColumn id="3" xr3:uid="{3CB13B91-635C-45F5-AD8F-7145C4DCBA2D}" uniqueName="3" name="Nom" queryTableFieldId="3"/>
    <tableColumn id="4" xr3:uid="{984F9A2A-3948-4D9B-B809-8CADE730BA79}" uniqueName="4" name="Adresse" queryTableFieldId="4"/>
    <tableColumn id="5" xr3:uid="{20291B40-3509-462F-B3BD-FB46540BA93D}" uniqueName="5" name="Téléphone" queryTableFieldId="5"/>
    <tableColumn id="6" xr3:uid="{79D98B62-FF6B-4D99-8164-083E9E4C5662}" uniqueName="6" name="Email" queryTableFieldId="6"/>
    <tableColumn id="7" xr3:uid="{47C688E7-EB78-4047-991E-CA57C873D40D}" uniqueName="7" name="Date de début" queryTableFieldId="7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D56C4D-3CEB-4212-AEFB-4194DC22021B}">
  <sheetPr codeName="Feuil1">
    <pageSetUpPr fitToPage="1"/>
  </sheetPr>
  <dimension ref="A3:G48"/>
  <sheetViews>
    <sheetView tabSelected="1" zoomScaleNormal="100" workbookViewId="0">
      <pane xSplit="6" topLeftCell="G1" activePane="topRight" state="frozen"/>
      <selection pane="topRight" activeCell="L15" sqref="L15"/>
    </sheetView>
  </sheetViews>
  <sheetFormatPr baseColWidth="10" defaultRowHeight="15" x14ac:dyDescent="0.25"/>
  <cols>
    <col min="1" max="1" width="18.5703125" customWidth="1"/>
    <col min="2" max="2" width="13.42578125" customWidth="1"/>
    <col min="3" max="3" width="12.42578125" customWidth="1"/>
    <col min="4" max="4" width="12.85546875" customWidth="1"/>
    <col min="5" max="5" width="14.85546875" customWidth="1"/>
    <col min="6" max="6" width="17.5703125" customWidth="1"/>
    <col min="7" max="7" width="3.42578125" style="12" customWidth="1"/>
  </cols>
  <sheetData>
    <row r="3" spans="1:6" ht="15" customHeight="1" x14ac:dyDescent="0.25">
      <c r="A3" s="17" t="s">
        <v>19</v>
      </c>
      <c r="B3" s="17"/>
      <c r="C3" s="18" t="s">
        <v>23</v>
      </c>
      <c r="D3" s="18"/>
      <c r="E3" s="18"/>
      <c r="F3" s="18"/>
    </row>
    <row r="4" spans="1:6" x14ac:dyDescent="0.25">
      <c r="A4" s="17"/>
      <c r="B4" s="17"/>
      <c r="C4" s="18"/>
      <c r="D4" s="18"/>
      <c r="E4" s="18"/>
      <c r="F4" s="18"/>
    </row>
    <row r="5" spans="1:6" x14ac:dyDescent="0.25">
      <c r="A5" s="17"/>
      <c r="B5" s="17"/>
      <c r="C5" s="15"/>
      <c r="D5" s="15"/>
      <c r="E5" s="15"/>
      <c r="F5" s="15"/>
    </row>
    <row r="6" spans="1:6" x14ac:dyDescent="0.25">
      <c r="A6" s="17"/>
      <c r="B6" s="17"/>
      <c r="C6" s="15"/>
      <c r="D6" s="15"/>
      <c r="E6" s="15"/>
      <c r="F6" s="15"/>
    </row>
    <row r="7" spans="1:6" x14ac:dyDescent="0.25">
      <c r="A7" s="17"/>
      <c r="B7" s="17"/>
      <c r="C7" s="15"/>
      <c r="D7" s="15"/>
      <c r="E7" s="15"/>
      <c r="F7" s="15"/>
    </row>
    <row r="8" spans="1:6" x14ac:dyDescent="0.25">
      <c r="A8" s="17"/>
      <c r="B8" s="17"/>
      <c r="C8" s="19"/>
      <c r="D8" s="19"/>
      <c r="E8" s="19"/>
      <c r="F8" s="19"/>
    </row>
    <row r="9" spans="1:6" x14ac:dyDescent="0.25">
      <c r="A9" s="11"/>
      <c r="B9" s="11"/>
    </row>
    <row r="11" spans="1:6" x14ac:dyDescent="0.25">
      <c r="D11" t="s">
        <v>12</v>
      </c>
      <c r="E11" s="15"/>
      <c r="F11" s="15"/>
    </row>
    <row r="12" spans="1:6" x14ac:dyDescent="0.25">
      <c r="A12" t="s">
        <v>20</v>
      </c>
      <c r="B12" t="e">
        <f>INDEX(Clients!A:A,MATCH(Facture!E11,l_societe,0))</f>
        <v>#N/A</v>
      </c>
      <c r="D12" t="s">
        <v>13</v>
      </c>
      <c r="E12" s="15" t="e">
        <f>VLOOKUP(E11,Clients!B:G,2)</f>
        <v>#N/A</v>
      </c>
      <c r="F12" s="15"/>
    </row>
    <row r="13" spans="1:6" x14ac:dyDescent="0.25">
      <c r="A13" t="s">
        <v>21</v>
      </c>
      <c r="B13" s="1">
        <f ca="1">TODAY()</f>
        <v>43068</v>
      </c>
      <c r="D13" t="s">
        <v>14</v>
      </c>
      <c r="E13" s="15" t="e">
        <f>VLOOKUP(E11,Clients!B:G,3)</f>
        <v>#N/A</v>
      </c>
      <c r="F13" s="15"/>
    </row>
    <row r="14" spans="1:6" x14ac:dyDescent="0.25">
      <c r="A14" t="s">
        <v>22</v>
      </c>
      <c r="B14">
        <v>1</v>
      </c>
      <c r="D14" t="s">
        <v>15</v>
      </c>
      <c r="E14" s="15" t="e">
        <f>VLOOKUP(E11,Clients!B:G,4)</f>
        <v>#N/A</v>
      </c>
      <c r="F14" s="15"/>
    </row>
    <row r="15" spans="1:6" x14ac:dyDescent="0.25">
      <c r="D15" t="s">
        <v>18</v>
      </c>
      <c r="E15" s="15" t="e">
        <f>VLOOKUP(E11,Clients!B:G,5)</f>
        <v>#N/A</v>
      </c>
      <c r="F15" s="15"/>
    </row>
    <row r="18" spans="1:6" ht="15.75" thickBot="1" x14ac:dyDescent="0.3">
      <c r="A18" s="2"/>
      <c r="B18" s="2"/>
      <c r="C18" s="2"/>
      <c r="D18" s="2"/>
      <c r="E18" s="2"/>
    </row>
    <row r="19" spans="1:6" ht="15.75" thickBot="1" x14ac:dyDescent="0.3">
      <c r="A19" s="3" t="s">
        <v>0</v>
      </c>
      <c r="B19" s="4" t="s">
        <v>1</v>
      </c>
      <c r="C19" s="4" t="s">
        <v>4</v>
      </c>
      <c r="D19" s="4" t="s">
        <v>2</v>
      </c>
      <c r="E19" s="4" t="s">
        <v>3</v>
      </c>
      <c r="F19" s="5" t="s">
        <v>5</v>
      </c>
    </row>
    <row r="20" spans="1:6" x14ac:dyDescent="0.25">
      <c r="A20" s="8"/>
      <c r="B20" s="7"/>
      <c r="C20" s="8" t="e">
        <f>VLOOKUP(A20,Produits!$1:$1048576,2)</f>
        <v>#N/A</v>
      </c>
      <c r="D20" s="8" t="e">
        <f>VLOOKUP(A20,Produits!$1:$1048576,3)</f>
        <v>#N/A</v>
      </c>
      <c r="E20" s="8" t="e">
        <f>F20*D20</f>
        <v>#N/A</v>
      </c>
      <c r="F20" s="8" t="e">
        <f>B20*C20</f>
        <v>#N/A</v>
      </c>
    </row>
    <row r="21" spans="1:6" x14ac:dyDescent="0.25">
      <c r="A21" s="9"/>
      <c r="B21" s="6"/>
      <c r="C21" s="9" t="e">
        <f>VLOOKUP(A21,Produits!$1:$1048576,2)</f>
        <v>#N/A</v>
      </c>
      <c r="D21" s="9" t="e">
        <f>VLOOKUP(A21,Produits!$1:$1048576,3)</f>
        <v>#N/A</v>
      </c>
      <c r="E21" s="9" t="e">
        <f t="shared" ref="E21:E30" si="0">F21*D21</f>
        <v>#N/A</v>
      </c>
      <c r="F21" s="9" t="e">
        <f t="shared" ref="F21:F30" si="1">B21*C21</f>
        <v>#N/A</v>
      </c>
    </row>
    <row r="22" spans="1:6" x14ac:dyDescent="0.25">
      <c r="A22" s="9"/>
      <c r="B22" s="6"/>
      <c r="C22" s="9" t="e">
        <f>VLOOKUP(A22,Produits!$1:$1048576,2)</f>
        <v>#N/A</v>
      </c>
      <c r="D22" s="9" t="e">
        <f>VLOOKUP(A22,Produits!$1:$1048576,3)</f>
        <v>#N/A</v>
      </c>
      <c r="E22" s="9" t="e">
        <f t="shared" si="0"/>
        <v>#N/A</v>
      </c>
      <c r="F22" s="9" t="e">
        <f t="shared" si="1"/>
        <v>#N/A</v>
      </c>
    </row>
    <row r="23" spans="1:6" x14ac:dyDescent="0.25">
      <c r="A23" s="9"/>
      <c r="B23" s="6"/>
      <c r="C23" s="9" t="e">
        <f>VLOOKUP(A23,Produits!$1:$1048576,2)</f>
        <v>#N/A</v>
      </c>
      <c r="D23" s="9" t="e">
        <f>VLOOKUP(A23,Produits!$1:$1048576,3)</f>
        <v>#N/A</v>
      </c>
      <c r="E23" s="9" t="e">
        <f t="shared" si="0"/>
        <v>#N/A</v>
      </c>
      <c r="F23" s="9" t="e">
        <f t="shared" si="1"/>
        <v>#N/A</v>
      </c>
    </row>
    <row r="24" spans="1:6" x14ac:dyDescent="0.25">
      <c r="A24" s="9"/>
      <c r="B24" s="6"/>
      <c r="C24" s="9" t="e">
        <f>VLOOKUP(A24,Produits!$1:$1048576,2)</f>
        <v>#N/A</v>
      </c>
      <c r="D24" s="9" t="e">
        <f>VLOOKUP(A24,Produits!$1:$1048576,3)</f>
        <v>#N/A</v>
      </c>
      <c r="E24" s="9" t="e">
        <f t="shared" si="0"/>
        <v>#N/A</v>
      </c>
      <c r="F24" s="9" t="e">
        <f t="shared" si="1"/>
        <v>#N/A</v>
      </c>
    </row>
    <row r="25" spans="1:6" x14ac:dyDescent="0.25">
      <c r="A25" s="9"/>
      <c r="B25" s="6"/>
      <c r="C25" s="9" t="e">
        <f>VLOOKUP(A25,Produits!$1:$1048576,2)</f>
        <v>#N/A</v>
      </c>
      <c r="D25" s="9" t="e">
        <f>VLOOKUP(A25,Produits!$1:$1048576,3)</f>
        <v>#N/A</v>
      </c>
      <c r="E25" s="9" t="e">
        <f t="shared" si="0"/>
        <v>#N/A</v>
      </c>
      <c r="F25" s="9" t="e">
        <f t="shared" si="1"/>
        <v>#N/A</v>
      </c>
    </row>
    <row r="26" spans="1:6" x14ac:dyDescent="0.25">
      <c r="A26" s="9"/>
      <c r="B26" s="6"/>
      <c r="C26" s="9" t="e">
        <f>VLOOKUP(A26,Produits!$1:$1048576,2)</f>
        <v>#N/A</v>
      </c>
      <c r="D26" s="9" t="e">
        <f>VLOOKUP(A26,Produits!$1:$1048576,3)</f>
        <v>#N/A</v>
      </c>
      <c r="E26" s="9" t="e">
        <f t="shared" si="0"/>
        <v>#N/A</v>
      </c>
      <c r="F26" s="9" t="e">
        <f t="shared" si="1"/>
        <v>#N/A</v>
      </c>
    </row>
    <row r="27" spans="1:6" x14ac:dyDescent="0.25">
      <c r="A27" s="9"/>
      <c r="B27" s="6"/>
      <c r="C27" s="9" t="e">
        <f>VLOOKUP(A27,Produits!$1:$1048576,2)</f>
        <v>#N/A</v>
      </c>
      <c r="D27" s="9" t="e">
        <f>VLOOKUP(A27,Produits!$1:$1048576,3)</f>
        <v>#N/A</v>
      </c>
      <c r="E27" s="9" t="e">
        <f t="shared" si="0"/>
        <v>#N/A</v>
      </c>
      <c r="F27" s="9" t="e">
        <f t="shared" si="1"/>
        <v>#N/A</v>
      </c>
    </row>
    <row r="28" spans="1:6" x14ac:dyDescent="0.25">
      <c r="A28" s="9"/>
      <c r="B28" s="6"/>
      <c r="C28" s="9" t="e">
        <f>VLOOKUP(A28,Produits!$1:$1048576,2)</f>
        <v>#N/A</v>
      </c>
      <c r="D28" s="9" t="e">
        <f>VLOOKUP(A28,Produits!$1:$1048576,3)</f>
        <v>#N/A</v>
      </c>
      <c r="E28" s="9" t="e">
        <f t="shared" si="0"/>
        <v>#N/A</v>
      </c>
      <c r="F28" s="9" t="e">
        <f t="shared" si="1"/>
        <v>#N/A</v>
      </c>
    </row>
    <row r="29" spans="1:6" x14ac:dyDescent="0.25">
      <c r="A29" s="9"/>
      <c r="B29" s="6"/>
      <c r="C29" s="9" t="e">
        <f>VLOOKUP(A29,Produits!$1:$1048576,2)</f>
        <v>#N/A</v>
      </c>
      <c r="D29" s="9" t="e">
        <f>VLOOKUP(A29,Produits!$1:$1048576,3)</f>
        <v>#N/A</v>
      </c>
      <c r="E29" s="9" t="e">
        <f t="shared" si="0"/>
        <v>#N/A</v>
      </c>
      <c r="F29" s="9" t="e">
        <f t="shared" si="1"/>
        <v>#N/A</v>
      </c>
    </row>
    <row r="30" spans="1:6" x14ac:dyDescent="0.25">
      <c r="A30" s="9"/>
      <c r="B30" s="6"/>
      <c r="C30" s="9" t="e">
        <f>VLOOKUP(A30,Produits!$1:$1048576,2)</f>
        <v>#N/A</v>
      </c>
      <c r="D30" s="9" t="e">
        <f>VLOOKUP(A30,Produits!$1:$1048576,3)</f>
        <v>#N/A</v>
      </c>
      <c r="E30" s="9" t="e">
        <f t="shared" si="0"/>
        <v>#N/A</v>
      </c>
      <c r="F30" s="9" t="e">
        <f t="shared" si="1"/>
        <v>#N/A</v>
      </c>
    </row>
    <row r="32" spans="1:6" x14ac:dyDescent="0.25">
      <c r="E32" t="s">
        <v>6</v>
      </c>
      <c r="F32">
        <f t="array" ref="F32">SUM(IF(ISNA($F$20:$F$30),0,$F$20:$F$30))</f>
        <v>0</v>
      </c>
    </row>
    <row r="33" spans="1:6" ht="15.75" thickBot="1" x14ac:dyDescent="0.3">
      <c r="E33" s="10" t="s">
        <v>7</v>
      </c>
      <c r="F33" s="10">
        <f t="array" ref="F33">SUM(IF(ISNA($E$20:$E$30),0,$E$20:$E$30))</f>
        <v>0</v>
      </c>
    </row>
    <row r="34" spans="1:6" ht="15.75" thickTop="1" x14ac:dyDescent="0.25">
      <c r="E34" t="s">
        <v>8</v>
      </c>
      <c r="F34">
        <f>SUM(F32:F33)</f>
        <v>0</v>
      </c>
    </row>
    <row r="40" spans="1:6" x14ac:dyDescent="0.25">
      <c r="A40" s="15"/>
      <c r="B40" s="15"/>
      <c r="C40" s="15"/>
      <c r="D40" s="15"/>
      <c r="E40" s="15"/>
      <c r="F40" s="15"/>
    </row>
    <row r="41" spans="1:6" x14ac:dyDescent="0.25">
      <c r="A41" s="15"/>
      <c r="B41" s="15"/>
      <c r="C41" s="15"/>
      <c r="D41" s="15"/>
      <c r="E41" s="15"/>
      <c r="F41" s="15"/>
    </row>
    <row r="42" spans="1:6" x14ac:dyDescent="0.25">
      <c r="A42" s="14"/>
      <c r="B42" s="14"/>
      <c r="C42" s="14"/>
      <c r="D42" s="14"/>
      <c r="E42" s="14"/>
      <c r="F42" s="14"/>
    </row>
    <row r="43" spans="1:6" x14ac:dyDescent="0.25">
      <c r="A43" s="15"/>
      <c r="B43" s="15"/>
      <c r="C43" s="15"/>
      <c r="D43" s="15"/>
      <c r="E43" s="15"/>
      <c r="F43" s="15"/>
    </row>
    <row r="44" spans="1:6" x14ac:dyDescent="0.25">
      <c r="A44" s="15"/>
      <c r="B44" s="15"/>
      <c r="C44" s="15"/>
      <c r="D44" s="15"/>
      <c r="E44" s="15"/>
      <c r="F44" s="15"/>
    </row>
    <row r="45" spans="1:6" x14ac:dyDescent="0.25">
      <c r="A45" s="14"/>
      <c r="B45" s="14"/>
      <c r="C45" s="14"/>
      <c r="D45" s="14"/>
      <c r="E45" s="14"/>
      <c r="F45" s="14"/>
    </row>
    <row r="46" spans="1:6" x14ac:dyDescent="0.25">
      <c r="A46" s="15"/>
      <c r="B46" s="15"/>
      <c r="C46" s="15"/>
      <c r="D46" s="15"/>
      <c r="E46" s="15"/>
      <c r="F46" s="15"/>
    </row>
    <row r="48" spans="1:6" ht="15.75" x14ac:dyDescent="0.25">
      <c r="A48" s="16"/>
      <c r="B48" s="15"/>
      <c r="C48" s="15"/>
      <c r="D48" s="15"/>
      <c r="E48" s="15"/>
      <c r="F48" s="15"/>
    </row>
  </sheetData>
  <mergeCells count="17">
    <mergeCell ref="A3:B8"/>
    <mergeCell ref="C3:F4"/>
    <mergeCell ref="C5:F5"/>
    <mergeCell ref="C6:F6"/>
    <mergeCell ref="C7:F7"/>
    <mergeCell ref="C8:F8"/>
    <mergeCell ref="E11:F11"/>
    <mergeCell ref="E12:F12"/>
    <mergeCell ref="E13:F13"/>
    <mergeCell ref="E14:F14"/>
    <mergeCell ref="E15:F15"/>
    <mergeCell ref="A40:F40"/>
    <mergeCell ref="A41:F41"/>
    <mergeCell ref="A46:F46"/>
    <mergeCell ref="A48:F48"/>
    <mergeCell ref="A43:F43"/>
    <mergeCell ref="A44:F44"/>
  </mergeCells>
  <conditionalFormatting sqref="F32 C20:F30 E12:F15 B12">
    <cfRule type="containsErrors" dxfId="1" priority="3">
      <formula>ISERROR(B12)</formula>
    </cfRule>
  </conditionalFormatting>
  <dataValidations count="2">
    <dataValidation type="list" allowBlank="1" showInputMessage="1" showErrorMessage="1" sqref="A20:A30" xr:uid="{3A00AA7B-7C7D-4576-9B18-1234B6A23353}">
      <formula1>l_produits</formula1>
    </dataValidation>
    <dataValidation type="list" allowBlank="1" showInputMessage="1" showErrorMessage="1" sqref="E11:F11" xr:uid="{3153B6DA-6E67-4ECB-AD76-AF3A27E748A0}">
      <formula1>l_societe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9" scale="95" orientation="portrait" horizontalDpi="0" verticalDpi="0" r:id="rId1"/>
  <headerFooter differentFirst="1" scaleWithDoc="0">
    <firstHeader>&amp;C&amp;24Facture</firstHeader>
  </headerFooter>
  <ignoredErrors>
    <ignoredError sqref="C20:F30 E12:F15 B12" evalError="1"/>
  </ignoredErrors>
  <drawing r:id="rId2"/>
  <legacyDrawing r:id="rId3"/>
  <controls>
    <mc:AlternateContent xmlns:mc="http://schemas.openxmlformats.org/markup-compatibility/2006">
      <mc:Choice Requires="x14">
        <control shapeId="1081" r:id="rId4" name="CommandButton3">
          <controlPr defaultSize="0" autoLine="0" autoPict="0" r:id="rId5">
            <anchor moveWithCells="1">
              <from>
                <xdr:col>7</xdr:col>
                <xdr:colOff>428625</xdr:colOff>
                <xdr:row>20</xdr:row>
                <xdr:rowOff>85725</xdr:rowOff>
              </from>
              <to>
                <xdr:col>9</xdr:col>
                <xdr:colOff>638175</xdr:colOff>
                <xdr:row>28</xdr:row>
                <xdr:rowOff>171450</xdr:rowOff>
              </to>
            </anchor>
          </controlPr>
        </control>
      </mc:Choice>
      <mc:Fallback>
        <control shapeId="1081" r:id="rId4" name="CommandButton3"/>
      </mc:Fallback>
    </mc:AlternateContent>
    <mc:AlternateContent xmlns:mc="http://schemas.openxmlformats.org/markup-compatibility/2006">
      <mc:Choice Requires="x14">
        <control shapeId="1078" r:id="rId6" name="CommandButton2">
          <controlPr defaultSize="0" autoLine="0" autoPict="0" r:id="rId7">
            <anchor moveWithCells="1">
              <from>
                <xdr:col>7</xdr:col>
                <xdr:colOff>476250</xdr:colOff>
                <xdr:row>10</xdr:row>
                <xdr:rowOff>19050</xdr:rowOff>
              </from>
              <to>
                <xdr:col>9</xdr:col>
                <xdr:colOff>647700</xdr:colOff>
                <xdr:row>18</xdr:row>
                <xdr:rowOff>47625</xdr:rowOff>
              </to>
            </anchor>
          </controlPr>
        </control>
      </mc:Choice>
      <mc:Fallback>
        <control shapeId="1078" r:id="rId6" name="CommandButton2"/>
      </mc:Fallback>
    </mc:AlternateContent>
    <mc:AlternateContent xmlns:mc="http://schemas.openxmlformats.org/markup-compatibility/2006">
      <mc:Choice Requires="x14">
        <control shapeId="1076" r:id="rId8" name="CommandButton1">
          <controlPr defaultSize="0" autoLine="0" r:id="rId9">
            <anchor moveWithCells="1">
              <from>
                <xdr:col>7</xdr:col>
                <xdr:colOff>38100</xdr:colOff>
                <xdr:row>2</xdr:row>
                <xdr:rowOff>57150</xdr:rowOff>
              </from>
              <to>
                <xdr:col>10</xdr:col>
                <xdr:colOff>247650</xdr:colOff>
                <xdr:row>9</xdr:row>
                <xdr:rowOff>0</xdr:rowOff>
              </to>
            </anchor>
          </controlPr>
        </control>
      </mc:Choice>
      <mc:Fallback>
        <control shapeId="1076" r:id="rId8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52AF0E-1C11-43D5-884F-6E4BB37F4766}">
  <sheetPr codeName="Feuil2"/>
  <dimension ref="A1:C6"/>
  <sheetViews>
    <sheetView workbookViewId="0">
      <selection activeCell="C10" sqref="C10"/>
    </sheetView>
  </sheetViews>
  <sheetFormatPr baseColWidth="10" defaultRowHeight="15" x14ac:dyDescent="0.25"/>
  <cols>
    <col min="1" max="1" width="19.85546875" customWidth="1"/>
  </cols>
  <sheetData>
    <row r="1" spans="1:3" x14ac:dyDescent="0.25">
      <c r="A1" t="s">
        <v>9</v>
      </c>
      <c r="B1" t="s">
        <v>24</v>
      </c>
      <c r="C1" t="s">
        <v>10</v>
      </c>
    </row>
    <row r="2" spans="1:3" x14ac:dyDescent="0.25">
      <c r="A2">
        <v>1</v>
      </c>
      <c r="B2">
        <v>0.8</v>
      </c>
      <c r="C2">
        <v>5.5E-2</v>
      </c>
    </row>
    <row r="3" spans="1:3" x14ac:dyDescent="0.25">
      <c r="A3">
        <v>2</v>
      </c>
      <c r="B3">
        <v>0.4</v>
      </c>
      <c r="C3">
        <v>5.5E-2</v>
      </c>
    </row>
    <row r="4" spans="1:3" x14ac:dyDescent="0.25">
      <c r="A4">
        <v>3</v>
      </c>
      <c r="B4">
        <v>1</v>
      </c>
      <c r="C4">
        <v>0.1</v>
      </c>
    </row>
    <row r="5" spans="1:3" x14ac:dyDescent="0.25">
      <c r="A5">
        <v>4</v>
      </c>
      <c r="B5">
        <v>1.4</v>
      </c>
      <c r="C5">
        <v>0.1</v>
      </c>
    </row>
    <row r="6" spans="1:3" x14ac:dyDescent="0.25">
      <c r="A6">
        <v>5</v>
      </c>
      <c r="B6">
        <v>1.2</v>
      </c>
      <c r="C6">
        <v>0.1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6C60FB-2B14-4125-AFFF-6BE58C1F5B25}">
  <sheetPr codeName="Feuil3"/>
  <dimension ref="A1:G6"/>
  <sheetViews>
    <sheetView workbookViewId="0">
      <pane ySplit="1" topLeftCell="A2" activePane="bottomLeft" state="frozen"/>
      <selection pane="bottomLeft" activeCell="F15" sqref="F15"/>
    </sheetView>
  </sheetViews>
  <sheetFormatPr baseColWidth="10" defaultRowHeight="15" x14ac:dyDescent="0.25"/>
  <cols>
    <col min="1" max="1" width="5.42578125" bestFit="1" customWidth="1"/>
    <col min="2" max="2" width="22.42578125" bestFit="1" customWidth="1"/>
    <col min="3" max="3" width="15.7109375" bestFit="1" customWidth="1"/>
    <col min="4" max="4" width="29.42578125" bestFit="1" customWidth="1"/>
    <col min="5" max="5" width="12.85546875" bestFit="1" customWidth="1"/>
    <col min="6" max="6" width="26.140625" bestFit="1" customWidth="1"/>
    <col min="7" max="7" width="15.85546875" bestFit="1" customWidth="1"/>
  </cols>
  <sheetData>
    <row r="1" spans="1:7" x14ac:dyDescent="0.25">
      <c r="A1" t="s">
        <v>11</v>
      </c>
      <c r="B1" t="s">
        <v>12</v>
      </c>
      <c r="C1" t="s">
        <v>13</v>
      </c>
      <c r="D1" t="s">
        <v>14</v>
      </c>
      <c r="E1" t="s">
        <v>15</v>
      </c>
      <c r="F1" t="s">
        <v>16</v>
      </c>
      <c r="G1" t="s">
        <v>17</v>
      </c>
    </row>
    <row r="2" spans="1:7" x14ac:dyDescent="0.25">
      <c r="G2" s="1"/>
    </row>
    <row r="3" spans="1:7" x14ac:dyDescent="0.25">
      <c r="G3" s="1"/>
    </row>
    <row r="4" spans="1:7" x14ac:dyDescent="0.25">
      <c r="G4" s="1"/>
    </row>
    <row r="5" spans="1:7" x14ac:dyDescent="0.25">
      <c r="G5" s="13"/>
    </row>
    <row r="6" spans="1:7" x14ac:dyDescent="0.25">
      <c r="G6" s="13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Facture</vt:lpstr>
      <vt:lpstr>Produits</vt:lpstr>
      <vt:lpstr>Clients</vt:lpstr>
      <vt:lpstr>aeffacer</vt:lpstr>
      <vt:lpstr>l_produits</vt:lpstr>
      <vt:lpstr>l_societe</vt:lpstr>
      <vt:lpstr>Facture!Zone_d_impression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Cyprien Dupuy'</dc:creator>
  <cp:lastModifiedBy>Cyprien Dupuy'</cp:lastModifiedBy>
  <cp:lastPrinted>2017-11-09T14:25:07Z</cp:lastPrinted>
  <dcterms:created xsi:type="dcterms:W3CDTF">2017-10-20T11:58:24Z</dcterms:created>
  <dcterms:modified xsi:type="dcterms:W3CDTF">2017-11-29T09:29:07Z</dcterms:modified>
</cp:coreProperties>
</file>